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emplate_state_3.3\elec\EIaE\"/>
    </mc:Choice>
  </mc:AlternateContent>
  <xr:revisionPtr revIDLastSave="0" documentId="13_ncr:1_{90730672-D35A-421C-8B89-3FC5D69D0D07}" xr6:coauthVersionLast="47" xr6:coauthVersionMax="47" xr10:uidLastSave="{00000000-0000-0000-0000-000000000000}"/>
  <bookViews>
    <workbookView xWindow="2730" yWindow="2730" windowWidth="21600" windowHeight="12645" firstSheet="20" activeTab="21" xr2:uid="{00000000-000D-0000-FFFF-FFFF00000000}"/>
  </bookViews>
  <sheets>
    <sheet name="About" sheetId="1" r:id="rId1"/>
    <sheet name="Intl Imports" sheetId="2" r:id="rId2"/>
    <sheet name="AEO Table 10 2023" sheetId="3" state="hidden" r:id="rId3"/>
    <sheet name="AEO Table 10 2022" sheetId="4" state="hidden" r:id="rId4"/>
    <sheet name="AEO Table 10 2021" sheetId="5" state="hidden" r:id="rId5"/>
    <sheet name="Canada Generation Projection" sheetId="6" state="hidden" r:id="rId6"/>
    <sheet name="Canada NG Gen by Turbine Type" sheetId="7" state="hidden" r:id="rId7"/>
    <sheet name="Canada Elec Mix" sheetId="8" state="hidden" r:id="rId8"/>
    <sheet name="AEO Table 3 2023" sheetId="9" state="hidden" r:id="rId9"/>
    <sheet name="AEO Table 3 2022" sheetId="10" state="hidden" r:id="rId10"/>
    <sheet name="AEO Table 3 2021" sheetId="11" state="hidden" r:id="rId11"/>
    <sheet name="IRA-BIL_IRA-BIL - Mid_annual_st" sheetId="12" r:id="rId12"/>
    <sheet name="REEDS crosswalk" sheetId="13" r:id="rId13"/>
    <sheet name="REEDS summary" sheetId="14" r:id="rId14"/>
    <sheet name="State Generation Costs Calcs" sheetId="15" state="hidden" r:id="rId15"/>
    <sheet name="EIA SEDS data" sheetId="16" state="hidden" r:id="rId16"/>
    <sheet name="ReEDs Generation Data" sheetId="17" state="hidden" r:id="rId17"/>
    <sheet name="Cross border connections" sheetId="18" r:id="rId18"/>
    <sheet name="AEO Table 3" sheetId="19" state="hidden" r:id="rId19"/>
    <sheet name="Calculations" sheetId="20" state="hidden" r:id="rId20"/>
    <sheet name="EIA_State Elec Profiles" sheetId="21" r:id="rId21"/>
    <sheet name="Imports_new" sheetId="22" r:id="rId22"/>
    <sheet name="exports" sheetId="23" r:id="rId23"/>
    <sheet name="EIaE-BIE" sheetId="24" r:id="rId24"/>
    <sheet name="EIaE-BEE" sheetId="25" r:id="rId25"/>
    <sheet name="EIaE-IEP" sheetId="26" r:id="rId26"/>
    <sheet name="EIaE-BEEP" sheetId="27" r:id="rId27"/>
  </sheets>
  <definedNames>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34" i="22" l="1"/>
  <c r="U134" i="22"/>
  <c r="L134" i="22"/>
  <c r="K134" i="22"/>
  <c r="J134" i="22"/>
  <c r="S133" i="22"/>
  <c r="R133" i="22"/>
  <c r="N133" i="22"/>
  <c r="E133" i="22"/>
  <c r="D133" i="22"/>
  <c r="C133" i="22"/>
  <c r="V132" i="22"/>
  <c r="U132" i="22"/>
  <c r="L132" i="22"/>
  <c r="K132" i="22"/>
  <c r="J132" i="22"/>
  <c r="BA130" i="22"/>
  <c r="U130" i="22"/>
  <c r="T130" i="22"/>
  <c r="S130" i="22"/>
  <c r="G130" i="22"/>
  <c r="F130" i="22"/>
  <c r="E130" i="22"/>
  <c r="N129" i="22"/>
  <c r="M129" i="22"/>
  <c r="L129" i="22"/>
  <c r="C129" i="22"/>
  <c r="U128" i="22"/>
  <c r="T128" i="22"/>
  <c r="S128" i="22"/>
  <c r="F128" i="22"/>
  <c r="E128" i="22"/>
  <c r="D128" i="22"/>
  <c r="N127" i="22"/>
  <c r="M127" i="22"/>
  <c r="L127" i="22"/>
  <c r="K127" i="22"/>
  <c r="C127" i="22"/>
  <c r="U126" i="22"/>
  <c r="T126" i="22"/>
  <c r="S126" i="22"/>
  <c r="G126" i="22"/>
  <c r="F126" i="22"/>
  <c r="E126" i="22"/>
  <c r="D126" i="22"/>
  <c r="O125" i="22"/>
  <c r="X122" i="22"/>
  <c r="Y122" i="22" s="1"/>
  <c r="Z122" i="22" s="1"/>
  <c r="AA122" i="22" s="1"/>
  <c r="AB122" i="22" s="1"/>
  <c r="AC122" i="22" s="1"/>
  <c r="AD122" i="22" s="1"/>
  <c r="AE122" i="22" s="1"/>
  <c r="AF122" i="22" s="1"/>
  <c r="AG122" i="22" s="1"/>
  <c r="W122" i="22"/>
  <c r="V122" i="22"/>
  <c r="V129" i="22" s="1"/>
  <c r="U122" i="22"/>
  <c r="U129" i="22" s="1"/>
  <c r="T122" i="22"/>
  <c r="T134" i="22" s="1"/>
  <c r="S122" i="22"/>
  <c r="S134" i="22" s="1"/>
  <c r="R122" i="22"/>
  <c r="Q122" i="22"/>
  <c r="P122" i="22"/>
  <c r="O122" i="22"/>
  <c r="N122" i="22"/>
  <c r="N125" i="22" s="1"/>
  <c r="M122" i="22"/>
  <c r="M133" i="22" s="1"/>
  <c r="L122" i="22"/>
  <c r="L133" i="22" s="1"/>
  <c r="K122" i="22"/>
  <c r="K129" i="22" s="1"/>
  <c r="J122" i="22"/>
  <c r="I122" i="22"/>
  <c r="H122" i="22"/>
  <c r="G122" i="22"/>
  <c r="F122" i="22"/>
  <c r="F134" i="22" s="1"/>
  <c r="E122" i="22"/>
  <c r="E134" i="22" s="1"/>
  <c r="D122" i="22"/>
  <c r="D130" i="22" s="1"/>
  <c r="C122" i="22"/>
  <c r="C130" i="22" s="1"/>
  <c r="B122" i="22"/>
  <c r="Y121" i="22"/>
  <c r="X121" i="22"/>
  <c r="Y120" i="22"/>
  <c r="X120" i="22"/>
  <c r="X119" i="22"/>
  <c r="X118" i="22"/>
  <c r="Y117" i="22"/>
  <c r="X117" i="22"/>
  <c r="AA116" i="22"/>
  <c r="Z116" i="22"/>
  <c r="Y116" i="22"/>
  <c r="X116" i="22"/>
  <c r="X115" i="22"/>
  <c r="X114" i="22"/>
  <c r="X113" i="22"/>
  <c r="Y113" i="22" s="1"/>
  <c r="Z113" i="22" s="1"/>
  <c r="AA113" i="22" s="1"/>
  <c r="AB113" i="22" s="1"/>
  <c r="AC113" i="22" s="1"/>
  <c r="AD113" i="22" s="1"/>
  <c r="AE113" i="22" s="1"/>
  <c r="AF113" i="22" s="1"/>
  <c r="AG113" i="22" s="1"/>
  <c r="B2" i="22"/>
  <c r="A2" i="22"/>
  <c r="A1530" i="21"/>
  <c r="A1531" i="21" s="1"/>
  <c r="A1532" i="21" s="1"/>
  <c r="A1533" i="21" s="1"/>
  <c r="A1534" i="21" s="1"/>
  <c r="A1535" i="21" s="1"/>
  <c r="A1536" i="21" s="1"/>
  <c r="A1537" i="21" s="1"/>
  <c r="A1538" i="21" s="1"/>
  <c r="A1539" i="21" s="1"/>
  <c r="A1540" i="21" s="1"/>
  <c r="A1541" i="21" s="1"/>
  <c r="A1542" i="21" s="1"/>
  <c r="A1543" i="21" s="1"/>
  <c r="A1544" i="21" s="1"/>
  <c r="A1545" i="21" s="1"/>
  <c r="A1546" i="21" s="1"/>
  <c r="A1547" i="21" s="1"/>
  <c r="A1548" i="21" s="1"/>
  <c r="A1549" i="21" s="1"/>
  <c r="A1550" i="21" s="1"/>
  <c r="A1551" i="21" s="1"/>
  <c r="A1522" i="21"/>
  <c r="A1523" i="21" s="1"/>
  <c r="A1524" i="21" s="1"/>
  <c r="A1525" i="21" s="1"/>
  <c r="A1526" i="21" s="1"/>
  <c r="A1527" i="21" s="1"/>
  <c r="A1528" i="21" s="1"/>
  <c r="A1529" i="21" s="1"/>
  <c r="A1494" i="21"/>
  <c r="A1495" i="21" s="1"/>
  <c r="A1496" i="21" s="1"/>
  <c r="A1497" i="21" s="1"/>
  <c r="A1498" i="21" s="1"/>
  <c r="A1499" i="21" s="1"/>
  <c r="A1500" i="21" s="1"/>
  <c r="A1501" i="21" s="1"/>
  <c r="A1502" i="21" s="1"/>
  <c r="A1503" i="21" s="1"/>
  <c r="A1504" i="21" s="1"/>
  <c r="A1505" i="21" s="1"/>
  <c r="A1506" i="21" s="1"/>
  <c r="A1507" i="21" s="1"/>
  <c r="A1508" i="21" s="1"/>
  <c r="A1509" i="21" s="1"/>
  <c r="A1510" i="21" s="1"/>
  <c r="A1511" i="21" s="1"/>
  <c r="A1512" i="21" s="1"/>
  <c r="A1513" i="21" s="1"/>
  <c r="A1514" i="21" s="1"/>
  <c r="A1515" i="21" s="1"/>
  <c r="A1516" i="21" s="1"/>
  <c r="A1517" i="21" s="1"/>
  <c r="A1518" i="21" s="1"/>
  <c r="A1519" i="21" s="1"/>
  <c r="A1520" i="21" s="1"/>
  <c r="A1493" i="21"/>
  <c r="A1492" i="21"/>
  <c r="A1491" i="21"/>
  <c r="A1460" i="21"/>
  <c r="A1461" i="21" s="1"/>
  <c r="A1462" i="21" s="1"/>
  <c r="A1463" i="21" s="1"/>
  <c r="A1464" i="21" s="1"/>
  <c r="A1465" i="21" s="1"/>
  <c r="A1466" i="21" s="1"/>
  <c r="A1467" i="21" s="1"/>
  <c r="A1468" i="21" s="1"/>
  <c r="A1469" i="21" s="1"/>
  <c r="A1470" i="21" s="1"/>
  <c r="A1471" i="21" s="1"/>
  <c r="A1472" i="21" s="1"/>
  <c r="A1473" i="21" s="1"/>
  <c r="A1474" i="21" s="1"/>
  <c r="A1475" i="21" s="1"/>
  <c r="A1476" i="21" s="1"/>
  <c r="A1477" i="21" s="1"/>
  <c r="A1478" i="21" s="1"/>
  <c r="A1479" i="21" s="1"/>
  <c r="A1480" i="21" s="1"/>
  <c r="A1481" i="21" s="1"/>
  <c r="A1482" i="21" s="1"/>
  <c r="A1483" i="21" s="1"/>
  <c r="A1484" i="21" s="1"/>
  <c r="A1485" i="21" s="1"/>
  <c r="A1486" i="21" s="1"/>
  <c r="A1487" i="21" s="1"/>
  <c r="A1488" i="21" s="1"/>
  <c r="A1489" i="21" s="1"/>
  <c r="A1431" i="21"/>
  <c r="A1432" i="21" s="1"/>
  <c r="A1433" i="21" s="1"/>
  <c r="A1434" i="21" s="1"/>
  <c r="A1435" i="21" s="1"/>
  <c r="A1436" i="21" s="1"/>
  <c r="A1437" i="21" s="1"/>
  <c r="A1438" i="21" s="1"/>
  <c r="A1439" i="21" s="1"/>
  <c r="A1440" i="21" s="1"/>
  <c r="A1441" i="21" s="1"/>
  <c r="A1442" i="21" s="1"/>
  <c r="A1443" i="21" s="1"/>
  <c r="A1444" i="21" s="1"/>
  <c r="A1445" i="21" s="1"/>
  <c r="A1446" i="21" s="1"/>
  <c r="A1447" i="21" s="1"/>
  <c r="A1448" i="21" s="1"/>
  <c r="A1449" i="21" s="1"/>
  <c r="A1450" i="21" s="1"/>
  <c r="A1451" i="21" s="1"/>
  <c r="A1452" i="21" s="1"/>
  <c r="A1453" i="21" s="1"/>
  <c r="A1454" i="21" s="1"/>
  <c r="A1455" i="21" s="1"/>
  <c r="A1456" i="21" s="1"/>
  <c r="A1457" i="21" s="1"/>
  <c r="A1458" i="21" s="1"/>
  <c r="A1429" i="21"/>
  <c r="A1430" i="21" s="1"/>
  <c r="A1403" i="21"/>
  <c r="A1404" i="21" s="1"/>
  <c r="A1405" i="21" s="1"/>
  <c r="A1406" i="21" s="1"/>
  <c r="A1407" i="21" s="1"/>
  <c r="A1408" i="21" s="1"/>
  <c r="A1409" i="21" s="1"/>
  <c r="A1410" i="21" s="1"/>
  <c r="A1411" i="21" s="1"/>
  <c r="A1412" i="21" s="1"/>
  <c r="A1413" i="21" s="1"/>
  <c r="A1414" i="21" s="1"/>
  <c r="A1415" i="21" s="1"/>
  <c r="A1416" i="21" s="1"/>
  <c r="A1417" i="21" s="1"/>
  <c r="A1418" i="21" s="1"/>
  <c r="A1419" i="21" s="1"/>
  <c r="A1420" i="21" s="1"/>
  <c r="A1421" i="21" s="1"/>
  <c r="A1422" i="21" s="1"/>
  <c r="A1423" i="21" s="1"/>
  <c r="A1424" i="21" s="1"/>
  <c r="A1425" i="21" s="1"/>
  <c r="A1426" i="21" s="1"/>
  <c r="A1427" i="21" s="1"/>
  <c r="A1398" i="21"/>
  <c r="A1399" i="21" s="1"/>
  <c r="A1400" i="21" s="1"/>
  <c r="A1401" i="21" s="1"/>
  <c r="A1402" i="21" s="1"/>
  <c r="A1386" i="21"/>
  <c r="A1387" i="21" s="1"/>
  <c r="A1388" i="21" s="1"/>
  <c r="A1389" i="21" s="1"/>
  <c r="A1390" i="21" s="1"/>
  <c r="A1391" i="21" s="1"/>
  <c r="A1392" i="21" s="1"/>
  <c r="A1393" i="21" s="1"/>
  <c r="A1394" i="21" s="1"/>
  <c r="A1395" i="21" s="1"/>
  <c r="A1396" i="21" s="1"/>
  <c r="A1370" i="21"/>
  <c r="A1371" i="21" s="1"/>
  <c r="A1372" i="21" s="1"/>
  <c r="A1373" i="21" s="1"/>
  <c r="A1374" i="21" s="1"/>
  <c r="A1375" i="21" s="1"/>
  <c r="A1376" i="21" s="1"/>
  <c r="A1377" i="21" s="1"/>
  <c r="A1378" i="21" s="1"/>
  <c r="A1379" i="21" s="1"/>
  <c r="A1380" i="21" s="1"/>
  <c r="A1381" i="21" s="1"/>
  <c r="A1382" i="21" s="1"/>
  <c r="A1383" i="21" s="1"/>
  <c r="A1384" i="21" s="1"/>
  <c r="A1385" i="21" s="1"/>
  <c r="A1369" i="21"/>
  <c r="A1368" i="21"/>
  <c r="A1367" i="21"/>
  <c r="A1340" i="21"/>
  <c r="A1341" i="21" s="1"/>
  <c r="A1342" i="21" s="1"/>
  <c r="A1343" i="21" s="1"/>
  <c r="A1344" i="21" s="1"/>
  <c r="A1345" i="21" s="1"/>
  <c r="A1346" i="21" s="1"/>
  <c r="A1347" i="21" s="1"/>
  <c r="A1348" i="21" s="1"/>
  <c r="A1349" i="21" s="1"/>
  <c r="A1350" i="21" s="1"/>
  <c r="A1351" i="21" s="1"/>
  <c r="A1352" i="21" s="1"/>
  <c r="A1353" i="21" s="1"/>
  <c r="A1354" i="21" s="1"/>
  <c r="A1355" i="21" s="1"/>
  <c r="A1356" i="21" s="1"/>
  <c r="A1357" i="21" s="1"/>
  <c r="A1358" i="21" s="1"/>
  <c r="A1359" i="21" s="1"/>
  <c r="A1360" i="21" s="1"/>
  <c r="A1361" i="21" s="1"/>
  <c r="A1362" i="21" s="1"/>
  <c r="A1363" i="21" s="1"/>
  <c r="A1364" i="21" s="1"/>
  <c r="A1365" i="21" s="1"/>
  <c r="A1337" i="21"/>
  <c r="A1338" i="21" s="1"/>
  <c r="A1339" i="21" s="1"/>
  <c r="A1336" i="21"/>
  <c r="A1307" i="21"/>
  <c r="A1308" i="21" s="1"/>
  <c r="A1309" i="21" s="1"/>
  <c r="A1310" i="21" s="1"/>
  <c r="A1311" i="21" s="1"/>
  <c r="A1312" i="21" s="1"/>
  <c r="A1313" i="21" s="1"/>
  <c r="A1314" i="21" s="1"/>
  <c r="A1315" i="21" s="1"/>
  <c r="A1316" i="21" s="1"/>
  <c r="A1317" i="21" s="1"/>
  <c r="A1318" i="21" s="1"/>
  <c r="A1319" i="21" s="1"/>
  <c r="A1320" i="21" s="1"/>
  <c r="A1321" i="21" s="1"/>
  <c r="A1322" i="21" s="1"/>
  <c r="A1323" i="21" s="1"/>
  <c r="A1324" i="21" s="1"/>
  <c r="A1325" i="21" s="1"/>
  <c r="A1326" i="21" s="1"/>
  <c r="A1327" i="21" s="1"/>
  <c r="A1328" i="21" s="1"/>
  <c r="A1329" i="21" s="1"/>
  <c r="A1330" i="21" s="1"/>
  <c r="A1331" i="21" s="1"/>
  <c r="A1332" i="21" s="1"/>
  <c r="A1333" i="21" s="1"/>
  <c r="A1334" i="21" s="1"/>
  <c r="A1305" i="21"/>
  <c r="A1306" i="21" s="1"/>
  <c r="A1274" i="21"/>
  <c r="A1275" i="21" s="1"/>
  <c r="A1276" i="21" s="1"/>
  <c r="A1277" i="21" s="1"/>
  <c r="A1278" i="21" s="1"/>
  <c r="A1279" i="21" s="1"/>
  <c r="A1280" i="21" s="1"/>
  <c r="A1281" i="21" s="1"/>
  <c r="A1282" i="21" s="1"/>
  <c r="A1283" i="21" s="1"/>
  <c r="A1284" i="21" s="1"/>
  <c r="A1285" i="21" s="1"/>
  <c r="A1286" i="21" s="1"/>
  <c r="A1287" i="21" s="1"/>
  <c r="A1288" i="21" s="1"/>
  <c r="A1289" i="21" s="1"/>
  <c r="A1290" i="21" s="1"/>
  <c r="A1291" i="21" s="1"/>
  <c r="A1292" i="21" s="1"/>
  <c r="A1293" i="21" s="1"/>
  <c r="A1294" i="21" s="1"/>
  <c r="A1295" i="21" s="1"/>
  <c r="A1296" i="21" s="1"/>
  <c r="A1297" i="21" s="1"/>
  <c r="A1298" i="21" s="1"/>
  <c r="A1299" i="21" s="1"/>
  <c r="A1300" i="21" s="1"/>
  <c r="A1301" i="21" s="1"/>
  <c r="A1302" i="21" s="1"/>
  <c r="A1303" i="21" s="1"/>
  <c r="A1257" i="21"/>
  <c r="A1258" i="21" s="1"/>
  <c r="A1259" i="21" s="1"/>
  <c r="A1260" i="21" s="1"/>
  <c r="A1261" i="21" s="1"/>
  <c r="A1262" i="21" s="1"/>
  <c r="A1263" i="21" s="1"/>
  <c r="A1264" i="21" s="1"/>
  <c r="A1265" i="21" s="1"/>
  <c r="A1266" i="21" s="1"/>
  <c r="A1267" i="21" s="1"/>
  <c r="A1268" i="21" s="1"/>
  <c r="A1269" i="21" s="1"/>
  <c r="A1270" i="21" s="1"/>
  <c r="A1271" i="21" s="1"/>
  <c r="A1272" i="21" s="1"/>
  <c r="A1246" i="21"/>
  <c r="A1247" i="21" s="1"/>
  <c r="A1248" i="21" s="1"/>
  <c r="A1249" i="21" s="1"/>
  <c r="A1250" i="21" s="1"/>
  <c r="A1251" i="21" s="1"/>
  <c r="A1252" i="21" s="1"/>
  <c r="A1253" i="21" s="1"/>
  <c r="A1254" i="21" s="1"/>
  <c r="A1255" i="21" s="1"/>
  <c r="A1256" i="21" s="1"/>
  <c r="A1245" i="21"/>
  <c r="A1244" i="21"/>
  <c r="A1243" i="21"/>
  <c r="A1213" i="21"/>
  <c r="A1214" i="21" s="1"/>
  <c r="A1215" i="21" s="1"/>
  <c r="A1216" i="21" s="1"/>
  <c r="A1217" i="21" s="1"/>
  <c r="A1218" i="21" s="1"/>
  <c r="A1219" i="21" s="1"/>
  <c r="A1220" i="21" s="1"/>
  <c r="A1221" i="21" s="1"/>
  <c r="A1222" i="21" s="1"/>
  <c r="A1223" i="21" s="1"/>
  <c r="A1224" i="21" s="1"/>
  <c r="A1225" i="21" s="1"/>
  <c r="A1226" i="21" s="1"/>
  <c r="A1227" i="21" s="1"/>
  <c r="A1228" i="21" s="1"/>
  <c r="A1229" i="21" s="1"/>
  <c r="A1230" i="21" s="1"/>
  <c r="A1231" i="21" s="1"/>
  <c r="A1232" i="21" s="1"/>
  <c r="A1233" i="21" s="1"/>
  <c r="A1234" i="21" s="1"/>
  <c r="A1235" i="21" s="1"/>
  <c r="A1236" i="21" s="1"/>
  <c r="A1237" i="21" s="1"/>
  <c r="A1238" i="21" s="1"/>
  <c r="A1239" i="21" s="1"/>
  <c r="A1240" i="21" s="1"/>
  <c r="A1241" i="21" s="1"/>
  <c r="A1212" i="21"/>
  <c r="A1196" i="21"/>
  <c r="A1197" i="21" s="1"/>
  <c r="A1198" i="21" s="1"/>
  <c r="A1199" i="21" s="1"/>
  <c r="A1200" i="21" s="1"/>
  <c r="A1201" i="21" s="1"/>
  <c r="A1202" i="21" s="1"/>
  <c r="A1203" i="21" s="1"/>
  <c r="A1204" i="21" s="1"/>
  <c r="A1205" i="21" s="1"/>
  <c r="A1206" i="21" s="1"/>
  <c r="A1207" i="21" s="1"/>
  <c r="A1208" i="21" s="1"/>
  <c r="A1209" i="21" s="1"/>
  <c r="A1210" i="21" s="1"/>
  <c r="A1183" i="21"/>
  <c r="A1184" i="21" s="1"/>
  <c r="A1185" i="21" s="1"/>
  <c r="A1186" i="21" s="1"/>
  <c r="A1187" i="21" s="1"/>
  <c r="A1188" i="21" s="1"/>
  <c r="A1189" i="21" s="1"/>
  <c r="A1190" i="21" s="1"/>
  <c r="A1191" i="21" s="1"/>
  <c r="A1192" i="21" s="1"/>
  <c r="A1193" i="21" s="1"/>
  <c r="A1194" i="21" s="1"/>
  <c r="A1195" i="21" s="1"/>
  <c r="A1181" i="21"/>
  <c r="A1182" i="21" s="1"/>
  <c r="A1150" i="21"/>
  <c r="A1151" i="21" s="1"/>
  <c r="A1152" i="21" s="1"/>
  <c r="A1153" i="21" s="1"/>
  <c r="A1154" i="21" s="1"/>
  <c r="A1155" i="21" s="1"/>
  <c r="A1156" i="21" s="1"/>
  <c r="A1157" i="21" s="1"/>
  <c r="A1158" i="21" s="1"/>
  <c r="A1159" i="21" s="1"/>
  <c r="A1160" i="21" s="1"/>
  <c r="A1161" i="21" s="1"/>
  <c r="A1162" i="21" s="1"/>
  <c r="A1163" i="21" s="1"/>
  <c r="A1164" i="21" s="1"/>
  <c r="A1165" i="21" s="1"/>
  <c r="A1166" i="21" s="1"/>
  <c r="A1167" i="21" s="1"/>
  <c r="A1168" i="21" s="1"/>
  <c r="A1169" i="21" s="1"/>
  <c r="A1170" i="21" s="1"/>
  <c r="A1171" i="21" s="1"/>
  <c r="A1172" i="21" s="1"/>
  <c r="A1173" i="21" s="1"/>
  <c r="A1174" i="21" s="1"/>
  <c r="A1175" i="21" s="1"/>
  <c r="A1176" i="21" s="1"/>
  <c r="A1177" i="21" s="1"/>
  <c r="A1178" i="21" s="1"/>
  <c r="A1179" i="21" s="1"/>
  <c r="A1121" i="21"/>
  <c r="A1122" i="21" s="1"/>
  <c r="A1123" i="21" s="1"/>
  <c r="A1124" i="21" s="1"/>
  <c r="A1125" i="21" s="1"/>
  <c r="A1126" i="21" s="1"/>
  <c r="A1127" i="21" s="1"/>
  <c r="A1128" i="21" s="1"/>
  <c r="A1129" i="21" s="1"/>
  <c r="A1130" i="21" s="1"/>
  <c r="A1131" i="21" s="1"/>
  <c r="A1132" i="21" s="1"/>
  <c r="A1133" i="21" s="1"/>
  <c r="A1134" i="21" s="1"/>
  <c r="A1135" i="21" s="1"/>
  <c r="A1136" i="21" s="1"/>
  <c r="A1137" i="21" s="1"/>
  <c r="A1138" i="21" s="1"/>
  <c r="A1139" i="21" s="1"/>
  <c r="A1140" i="21" s="1"/>
  <c r="A1141" i="21" s="1"/>
  <c r="A1142" i="21" s="1"/>
  <c r="A1143" i="21" s="1"/>
  <c r="A1144" i="21" s="1"/>
  <c r="A1145" i="21" s="1"/>
  <c r="A1146" i="21" s="1"/>
  <c r="A1147" i="21" s="1"/>
  <c r="A1148" i="21" s="1"/>
  <c r="A1120" i="21"/>
  <c r="A1119" i="21"/>
  <c r="A1088" i="21"/>
  <c r="A1089" i="21" s="1"/>
  <c r="A1090" i="21" s="1"/>
  <c r="A1091" i="21" s="1"/>
  <c r="A1092" i="21" s="1"/>
  <c r="A1093" i="21" s="1"/>
  <c r="A1094" i="21" s="1"/>
  <c r="A1095" i="21" s="1"/>
  <c r="A1096" i="21" s="1"/>
  <c r="A1097" i="21" s="1"/>
  <c r="A1098" i="21" s="1"/>
  <c r="A1099" i="21" s="1"/>
  <c r="A1100" i="21" s="1"/>
  <c r="A1101" i="21" s="1"/>
  <c r="A1102" i="21" s="1"/>
  <c r="A1103" i="21" s="1"/>
  <c r="A1104" i="21" s="1"/>
  <c r="A1105" i="21" s="1"/>
  <c r="A1106" i="21" s="1"/>
  <c r="A1107" i="21" s="1"/>
  <c r="A1108" i="21" s="1"/>
  <c r="A1109" i="21" s="1"/>
  <c r="A1110" i="21" s="1"/>
  <c r="A1111" i="21" s="1"/>
  <c r="A1112" i="21" s="1"/>
  <c r="A1113" i="21" s="1"/>
  <c r="A1114" i="21" s="1"/>
  <c r="A1115" i="21" s="1"/>
  <c r="A1116" i="21" s="1"/>
  <c r="A1117" i="21" s="1"/>
  <c r="A1057" i="21"/>
  <c r="A1058" i="21" s="1"/>
  <c r="A1059" i="21" s="1"/>
  <c r="A1060" i="21" s="1"/>
  <c r="A1061" i="21" s="1"/>
  <c r="A1062" i="21" s="1"/>
  <c r="A1063" i="21" s="1"/>
  <c r="A1064" i="21" s="1"/>
  <c r="A1065" i="21" s="1"/>
  <c r="A1066" i="21" s="1"/>
  <c r="A1067" i="21" s="1"/>
  <c r="A1068" i="21" s="1"/>
  <c r="A1069" i="21" s="1"/>
  <c r="A1070" i="21" s="1"/>
  <c r="A1071" i="21" s="1"/>
  <c r="A1072" i="21" s="1"/>
  <c r="A1073" i="21" s="1"/>
  <c r="A1074" i="21" s="1"/>
  <c r="A1075" i="21" s="1"/>
  <c r="A1076" i="21" s="1"/>
  <c r="A1077" i="21" s="1"/>
  <c r="A1078" i="21" s="1"/>
  <c r="A1079" i="21" s="1"/>
  <c r="A1080" i="21" s="1"/>
  <c r="A1081" i="21" s="1"/>
  <c r="A1082" i="21" s="1"/>
  <c r="A1083" i="21" s="1"/>
  <c r="A1084" i="21" s="1"/>
  <c r="A1085" i="21" s="1"/>
  <c r="A1086" i="21" s="1"/>
  <c r="A1031" i="21"/>
  <c r="A1032" i="21" s="1"/>
  <c r="A1033" i="21" s="1"/>
  <c r="A1034" i="21" s="1"/>
  <c r="A1035" i="21" s="1"/>
  <c r="A1036" i="21" s="1"/>
  <c r="A1037" i="21" s="1"/>
  <c r="A1038" i="21" s="1"/>
  <c r="A1039" i="21" s="1"/>
  <c r="A1040" i="21" s="1"/>
  <c r="A1041" i="21" s="1"/>
  <c r="A1042" i="21" s="1"/>
  <c r="A1043" i="21" s="1"/>
  <c r="A1044" i="21" s="1"/>
  <c r="A1045" i="21" s="1"/>
  <c r="A1046" i="21" s="1"/>
  <c r="A1047" i="21" s="1"/>
  <c r="A1048" i="21" s="1"/>
  <c r="A1049" i="21" s="1"/>
  <c r="A1050" i="21" s="1"/>
  <c r="A1051" i="21" s="1"/>
  <c r="A1052" i="21" s="1"/>
  <c r="A1053" i="21" s="1"/>
  <c r="A1054" i="21" s="1"/>
  <c r="A1055" i="21" s="1"/>
  <c r="A1026" i="21"/>
  <c r="A1027" i="21" s="1"/>
  <c r="A1028" i="21" s="1"/>
  <c r="A1029" i="21" s="1"/>
  <c r="A1030" i="21" s="1"/>
  <c r="A997" i="21"/>
  <c r="A998" i="21" s="1"/>
  <c r="A999" i="21" s="1"/>
  <c r="A1000" i="21" s="1"/>
  <c r="A1001" i="21" s="1"/>
  <c r="A1002" i="21" s="1"/>
  <c r="A1003" i="21" s="1"/>
  <c r="A1004" i="21" s="1"/>
  <c r="A1005" i="21" s="1"/>
  <c r="A1006" i="21" s="1"/>
  <c r="A1007" i="21" s="1"/>
  <c r="A1008" i="21" s="1"/>
  <c r="A1009" i="21" s="1"/>
  <c r="A1010" i="21" s="1"/>
  <c r="A1011" i="21" s="1"/>
  <c r="A1012" i="21" s="1"/>
  <c r="A1013" i="21" s="1"/>
  <c r="A1014" i="21" s="1"/>
  <c r="A1015" i="21" s="1"/>
  <c r="A1016" i="21" s="1"/>
  <c r="A1017" i="21" s="1"/>
  <c r="A1018" i="21" s="1"/>
  <c r="A1019" i="21" s="1"/>
  <c r="A1020" i="21" s="1"/>
  <c r="A1021" i="21" s="1"/>
  <c r="A1022" i="21" s="1"/>
  <c r="A1023" i="21" s="1"/>
  <c r="A1024" i="21" s="1"/>
  <c r="A996" i="21"/>
  <c r="A995" i="21"/>
  <c r="A965" i="21"/>
  <c r="A966" i="21" s="1"/>
  <c r="A967" i="21" s="1"/>
  <c r="A968" i="21" s="1"/>
  <c r="A969" i="21" s="1"/>
  <c r="A970" i="21" s="1"/>
  <c r="A971" i="21" s="1"/>
  <c r="A972" i="21" s="1"/>
  <c r="A973" i="21" s="1"/>
  <c r="A974" i="21" s="1"/>
  <c r="A975" i="21" s="1"/>
  <c r="A976" i="21" s="1"/>
  <c r="A977" i="21" s="1"/>
  <c r="A978" i="21" s="1"/>
  <c r="A979" i="21" s="1"/>
  <c r="A980" i="21" s="1"/>
  <c r="A981" i="21" s="1"/>
  <c r="A982" i="21" s="1"/>
  <c r="A983" i="21" s="1"/>
  <c r="A984" i="21" s="1"/>
  <c r="A985" i="21" s="1"/>
  <c r="A986" i="21" s="1"/>
  <c r="A987" i="21" s="1"/>
  <c r="A988" i="21" s="1"/>
  <c r="A989" i="21" s="1"/>
  <c r="A990" i="21" s="1"/>
  <c r="A991" i="21" s="1"/>
  <c r="A992" i="21" s="1"/>
  <c r="A993" i="21" s="1"/>
  <c r="A964" i="21"/>
  <c r="A933" i="21"/>
  <c r="A934" i="21" s="1"/>
  <c r="A935" i="21" s="1"/>
  <c r="A936" i="21" s="1"/>
  <c r="A937" i="21" s="1"/>
  <c r="A938" i="21" s="1"/>
  <c r="A939" i="21" s="1"/>
  <c r="A940" i="21" s="1"/>
  <c r="A941" i="21" s="1"/>
  <c r="A942" i="21" s="1"/>
  <c r="A943" i="21" s="1"/>
  <c r="A944" i="21" s="1"/>
  <c r="A945" i="21" s="1"/>
  <c r="A946" i="21" s="1"/>
  <c r="A947" i="21" s="1"/>
  <c r="A948" i="21" s="1"/>
  <c r="A949" i="21" s="1"/>
  <c r="A950" i="21" s="1"/>
  <c r="A951" i="21" s="1"/>
  <c r="A952" i="21" s="1"/>
  <c r="A953" i="21" s="1"/>
  <c r="A954" i="21" s="1"/>
  <c r="A955" i="21" s="1"/>
  <c r="A956" i="21" s="1"/>
  <c r="A957" i="21" s="1"/>
  <c r="A958" i="21" s="1"/>
  <c r="A959" i="21" s="1"/>
  <c r="A960" i="21" s="1"/>
  <c r="A961" i="21" s="1"/>
  <c r="A962" i="21" s="1"/>
  <c r="A915" i="21"/>
  <c r="A916" i="21" s="1"/>
  <c r="A917" i="21" s="1"/>
  <c r="A918" i="21" s="1"/>
  <c r="A919" i="21" s="1"/>
  <c r="A920" i="21" s="1"/>
  <c r="A921" i="21" s="1"/>
  <c r="A922" i="21" s="1"/>
  <c r="A923" i="21" s="1"/>
  <c r="A924" i="21" s="1"/>
  <c r="A925" i="21" s="1"/>
  <c r="A926" i="21" s="1"/>
  <c r="A927" i="21" s="1"/>
  <c r="A928" i="21" s="1"/>
  <c r="A929" i="21" s="1"/>
  <c r="A930" i="21" s="1"/>
  <c r="A931" i="21" s="1"/>
  <c r="A906" i="21"/>
  <c r="A907" i="21" s="1"/>
  <c r="A908" i="21" s="1"/>
  <c r="A909" i="21" s="1"/>
  <c r="A910" i="21" s="1"/>
  <c r="A911" i="21" s="1"/>
  <c r="A912" i="21" s="1"/>
  <c r="A913" i="21" s="1"/>
  <c r="A914" i="21" s="1"/>
  <c r="A902" i="21"/>
  <c r="A903" i="21" s="1"/>
  <c r="A904" i="21" s="1"/>
  <c r="A905" i="21" s="1"/>
  <c r="A873" i="21"/>
  <c r="A874" i="21" s="1"/>
  <c r="A875" i="21" s="1"/>
  <c r="A876" i="21" s="1"/>
  <c r="A877" i="21" s="1"/>
  <c r="A878" i="21" s="1"/>
  <c r="A879" i="21" s="1"/>
  <c r="A880" i="21" s="1"/>
  <c r="A881" i="21" s="1"/>
  <c r="A882" i="21" s="1"/>
  <c r="A883" i="21" s="1"/>
  <c r="A884" i="21" s="1"/>
  <c r="A885" i="21" s="1"/>
  <c r="A886" i="21" s="1"/>
  <c r="A887" i="21" s="1"/>
  <c r="A888" i="21" s="1"/>
  <c r="A889" i="21" s="1"/>
  <c r="A890" i="21" s="1"/>
  <c r="A891" i="21" s="1"/>
  <c r="A892" i="21" s="1"/>
  <c r="A893" i="21" s="1"/>
  <c r="A894" i="21" s="1"/>
  <c r="A895" i="21" s="1"/>
  <c r="A896" i="21" s="1"/>
  <c r="A897" i="21" s="1"/>
  <c r="A898" i="21" s="1"/>
  <c r="A899" i="21" s="1"/>
  <c r="A900" i="21" s="1"/>
  <c r="A872" i="21"/>
  <c r="A871" i="21"/>
  <c r="A841" i="21"/>
  <c r="A842" i="21" s="1"/>
  <c r="A843" i="21" s="1"/>
  <c r="A844" i="21" s="1"/>
  <c r="A845" i="21" s="1"/>
  <c r="A846" i="21" s="1"/>
  <c r="A847" i="21" s="1"/>
  <c r="A848" i="21" s="1"/>
  <c r="A849" i="21" s="1"/>
  <c r="A850" i="21" s="1"/>
  <c r="A851" i="21" s="1"/>
  <c r="A852" i="21" s="1"/>
  <c r="A853" i="21" s="1"/>
  <c r="A854" i="21" s="1"/>
  <c r="A855" i="21" s="1"/>
  <c r="A856" i="21" s="1"/>
  <c r="A857" i="21" s="1"/>
  <c r="A858" i="21" s="1"/>
  <c r="A859" i="21" s="1"/>
  <c r="A860" i="21" s="1"/>
  <c r="A861" i="21" s="1"/>
  <c r="A862" i="21" s="1"/>
  <c r="A863" i="21" s="1"/>
  <c r="A864" i="21" s="1"/>
  <c r="A865" i="21" s="1"/>
  <c r="A866" i="21" s="1"/>
  <c r="A867" i="21" s="1"/>
  <c r="A868" i="21" s="1"/>
  <c r="A869" i="21" s="1"/>
  <c r="A840" i="21"/>
  <c r="A818" i="21"/>
  <c r="A819" i="21" s="1"/>
  <c r="A820" i="21" s="1"/>
  <c r="A821" i="21" s="1"/>
  <c r="A822" i="21" s="1"/>
  <c r="A823" i="21" s="1"/>
  <c r="A824" i="21" s="1"/>
  <c r="A825" i="21" s="1"/>
  <c r="A826" i="21" s="1"/>
  <c r="A827" i="21" s="1"/>
  <c r="A828" i="21" s="1"/>
  <c r="A829" i="21" s="1"/>
  <c r="A830" i="21" s="1"/>
  <c r="A831" i="21" s="1"/>
  <c r="A832" i="21" s="1"/>
  <c r="A833" i="21" s="1"/>
  <c r="A834" i="21" s="1"/>
  <c r="A835" i="21" s="1"/>
  <c r="A836" i="21" s="1"/>
  <c r="A837" i="21" s="1"/>
  <c r="A838" i="21" s="1"/>
  <c r="A810" i="21"/>
  <c r="A811" i="21" s="1"/>
  <c r="A812" i="21" s="1"/>
  <c r="A813" i="21" s="1"/>
  <c r="A814" i="21" s="1"/>
  <c r="A815" i="21" s="1"/>
  <c r="A816" i="21" s="1"/>
  <c r="A817" i="21" s="1"/>
  <c r="A809" i="21"/>
  <c r="A778" i="21"/>
  <c r="A779" i="21" s="1"/>
  <c r="A780" i="21" s="1"/>
  <c r="A781" i="21" s="1"/>
  <c r="A782" i="21" s="1"/>
  <c r="A783" i="21" s="1"/>
  <c r="A784" i="21" s="1"/>
  <c r="A785" i="21" s="1"/>
  <c r="A786" i="21" s="1"/>
  <c r="A787" i="21" s="1"/>
  <c r="A788" i="21" s="1"/>
  <c r="A789" i="21" s="1"/>
  <c r="A790" i="21" s="1"/>
  <c r="A791" i="21" s="1"/>
  <c r="A792" i="21" s="1"/>
  <c r="A793" i="21" s="1"/>
  <c r="A794" i="21" s="1"/>
  <c r="A795" i="21" s="1"/>
  <c r="A796" i="21" s="1"/>
  <c r="A797" i="21" s="1"/>
  <c r="A798" i="21" s="1"/>
  <c r="A799" i="21" s="1"/>
  <c r="A800" i="21" s="1"/>
  <c r="A801" i="21" s="1"/>
  <c r="A802" i="21" s="1"/>
  <c r="A803" i="21" s="1"/>
  <c r="A804" i="21" s="1"/>
  <c r="A805" i="21" s="1"/>
  <c r="A806" i="21" s="1"/>
  <c r="A807" i="21" s="1"/>
  <c r="A748" i="21"/>
  <c r="A749" i="21" s="1"/>
  <c r="A750" i="21" s="1"/>
  <c r="A751" i="21" s="1"/>
  <c r="A752" i="21" s="1"/>
  <c r="A753" i="21" s="1"/>
  <c r="A754" i="21" s="1"/>
  <c r="A755" i="21" s="1"/>
  <c r="A756" i="21" s="1"/>
  <c r="A757" i="21" s="1"/>
  <c r="A758" i="21" s="1"/>
  <c r="A759" i="21" s="1"/>
  <c r="A760" i="21" s="1"/>
  <c r="A761" i="21" s="1"/>
  <c r="A762" i="21" s="1"/>
  <c r="A763" i="21" s="1"/>
  <c r="A764" i="21" s="1"/>
  <c r="A765" i="21" s="1"/>
  <c r="A766" i="21" s="1"/>
  <c r="A767" i="21" s="1"/>
  <c r="A768" i="21" s="1"/>
  <c r="A769" i="21" s="1"/>
  <c r="A770" i="21" s="1"/>
  <c r="A771" i="21" s="1"/>
  <c r="A772" i="21" s="1"/>
  <c r="A773" i="21" s="1"/>
  <c r="A774" i="21" s="1"/>
  <c r="A775" i="21" s="1"/>
  <c r="A776" i="21" s="1"/>
  <c r="A747" i="21"/>
  <c r="A716" i="21"/>
  <c r="A717" i="21" s="1"/>
  <c r="A718" i="21" s="1"/>
  <c r="A719" i="21" s="1"/>
  <c r="A720" i="21" s="1"/>
  <c r="A721" i="21" s="1"/>
  <c r="A722" i="21" s="1"/>
  <c r="A723" i="21" s="1"/>
  <c r="A724" i="21" s="1"/>
  <c r="A725" i="21" s="1"/>
  <c r="A726" i="21" s="1"/>
  <c r="A727" i="21" s="1"/>
  <c r="A728" i="21" s="1"/>
  <c r="A729" i="21" s="1"/>
  <c r="A730" i="21" s="1"/>
  <c r="A731" i="21" s="1"/>
  <c r="A732" i="21" s="1"/>
  <c r="A733" i="21" s="1"/>
  <c r="A734" i="21" s="1"/>
  <c r="A735" i="21" s="1"/>
  <c r="A736" i="21" s="1"/>
  <c r="A737" i="21" s="1"/>
  <c r="A738" i="21" s="1"/>
  <c r="A739" i="21" s="1"/>
  <c r="A740" i="21" s="1"/>
  <c r="A741" i="21" s="1"/>
  <c r="A742" i="21" s="1"/>
  <c r="A743" i="21" s="1"/>
  <c r="A744" i="21" s="1"/>
  <c r="A745" i="21" s="1"/>
  <c r="A690" i="21"/>
  <c r="A691" i="21" s="1"/>
  <c r="A692" i="21" s="1"/>
  <c r="A693" i="21" s="1"/>
  <c r="A694" i="21" s="1"/>
  <c r="A695" i="21" s="1"/>
  <c r="A696" i="21" s="1"/>
  <c r="A697" i="21" s="1"/>
  <c r="A698" i="21" s="1"/>
  <c r="A699" i="21" s="1"/>
  <c r="A700" i="21" s="1"/>
  <c r="A701" i="21" s="1"/>
  <c r="A702" i="21" s="1"/>
  <c r="A703" i="21" s="1"/>
  <c r="A704" i="21" s="1"/>
  <c r="A705" i="21" s="1"/>
  <c r="A706" i="21" s="1"/>
  <c r="A707" i="21" s="1"/>
  <c r="A708" i="21" s="1"/>
  <c r="A709" i="21" s="1"/>
  <c r="A710" i="21" s="1"/>
  <c r="A711" i="21" s="1"/>
  <c r="A712" i="21" s="1"/>
  <c r="A713" i="21" s="1"/>
  <c r="A714" i="21" s="1"/>
  <c r="A685" i="21"/>
  <c r="A686" i="21" s="1"/>
  <c r="A687" i="21" s="1"/>
  <c r="A688" i="21" s="1"/>
  <c r="A689" i="21" s="1"/>
  <c r="A654" i="21"/>
  <c r="A655" i="21" s="1"/>
  <c r="A656" i="21" s="1"/>
  <c r="A657" i="21" s="1"/>
  <c r="A658" i="21" s="1"/>
  <c r="A659" i="21" s="1"/>
  <c r="A660" i="21" s="1"/>
  <c r="A661" i="21" s="1"/>
  <c r="A662" i="21" s="1"/>
  <c r="A663" i="21" s="1"/>
  <c r="A664" i="21" s="1"/>
  <c r="A665" i="21" s="1"/>
  <c r="A666" i="21" s="1"/>
  <c r="A667" i="21" s="1"/>
  <c r="A668" i="21" s="1"/>
  <c r="A669" i="21" s="1"/>
  <c r="A670" i="21" s="1"/>
  <c r="A671" i="21" s="1"/>
  <c r="A672" i="21" s="1"/>
  <c r="A673" i="21" s="1"/>
  <c r="A674" i="21" s="1"/>
  <c r="A675" i="21" s="1"/>
  <c r="A676" i="21" s="1"/>
  <c r="A677" i="21" s="1"/>
  <c r="A678" i="21" s="1"/>
  <c r="A679" i="21" s="1"/>
  <c r="A680" i="21" s="1"/>
  <c r="A681" i="21" s="1"/>
  <c r="A682" i="21" s="1"/>
  <c r="A683" i="21" s="1"/>
  <c r="A633" i="21"/>
  <c r="A634" i="21" s="1"/>
  <c r="A635" i="21" s="1"/>
  <c r="A636" i="21" s="1"/>
  <c r="A637" i="21" s="1"/>
  <c r="A638" i="21" s="1"/>
  <c r="A639" i="21" s="1"/>
  <c r="A640" i="21" s="1"/>
  <c r="A641" i="21" s="1"/>
  <c r="A642" i="21" s="1"/>
  <c r="A643" i="21" s="1"/>
  <c r="A644" i="21" s="1"/>
  <c r="A645" i="21" s="1"/>
  <c r="A646" i="21" s="1"/>
  <c r="A647" i="21" s="1"/>
  <c r="A648" i="21" s="1"/>
  <c r="A649" i="21" s="1"/>
  <c r="A650" i="21" s="1"/>
  <c r="A651" i="21" s="1"/>
  <c r="A652" i="21" s="1"/>
  <c r="A624" i="21"/>
  <c r="A625" i="21" s="1"/>
  <c r="A626" i="21" s="1"/>
  <c r="A627" i="21" s="1"/>
  <c r="A628" i="21" s="1"/>
  <c r="A629" i="21" s="1"/>
  <c r="A630" i="21" s="1"/>
  <c r="A631" i="21" s="1"/>
  <c r="A632" i="21" s="1"/>
  <c r="A623" i="21"/>
  <c r="A593" i="21"/>
  <c r="A594" i="21" s="1"/>
  <c r="A595" i="21" s="1"/>
  <c r="A596" i="21" s="1"/>
  <c r="A597" i="21" s="1"/>
  <c r="A598" i="21" s="1"/>
  <c r="A599" i="21" s="1"/>
  <c r="A600" i="21" s="1"/>
  <c r="A601" i="21" s="1"/>
  <c r="A602" i="21" s="1"/>
  <c r="A603" i="21" s="1"/>
  <c r="A604" i="21" s="1"/>
  <c r="A605" i="21" s="1"/>
  <c r="A606" i="21" s="1"/>
  <c r="A607" i="21" s="1"/>
  <c r="A608" i="21" s="1"/>
  <c r="A609" i="21" s="1"/>
  <c r="A610" i="21" s="1"/>
  <c r="A611" i="21" s="1"/>
  <c r="A612" i="21" s="1"/>
  <c r="A613" i="21" s="1"/>
  <c r="A614" i="21" s="1"/>
  <c r="A615" i="21" s="1"/>
  <c r="A616" i="21" s="1"/>
  <c r="A617" i="21" s="1"/>
  <c r="A618" i="21" s="1"/>
  <c r="A619" i="21" s="1"/>
  <c r="A620" i="21" s="1"/>
  <c r="A621" i="21" s="1"/>
  <c r="A592" i="21"/>
  <c r="A562" i="21"/>
  <c r="A563" i="21" s="1"/>
  <c r="A564" i="21" s="1"/>
  <c r="A565" i="21" s="1"/>
  <c r="A566" i="21" s="1"/>
  <c r="A567" i="21" s="1"/>
  <c r="A568" i="21" s="1"/>
  <c r="A569" i="21" s="1"/>
  <c r="A570" i="21" s="1"/>
  <c r="A571" i="21" s="1"/>
  <c r="A572" i="21" s="1"/>
  <c r="A573" i="21" s="1"/>
  <c r="A574" i="21" s="1"/>
  <c r="A575" i="21" s="1"/>
  <c r="A576" i="21" s="1"/>
  <c r="A577" i="21" s="1"/>
  <c r="A578" i="21" s="1"/>
  <c r="A579" i="21" s="1"/>
  <c r="A580" i="21" s="1"/>
  <c r="A581" i="21" s="1"/>
  <c r="A582" i="21" s="1"/>
  <c r="A583" i="21" s="1"/>
  <c r="A584" i="21" s="1"/>
  <c r="A585" i="21" s="1"/>
  <c r="A586" i="21" s="1"/>
  <c r="A587" i="21" s="1"/>
  <c r="A588" i="21" s="1"/>
  <c r="A589" i="21" s="1"/>
  <c r="A590" i="21" s="1"/>
  <c r="A561" i="21"/>
  <c r="A535" i="21"/>
  <c r="A536" i="21" s="1"/>
  <c r="A537" i="21" s="1"/>
  <c r="A538" i="21" s="1"/>
  <c r="A539" i="21" s="1"/>
  <c r="A540" i="21" s="1"/>
  <c r="A541" i="21" s="1"/>
  <c r="A542" i="21" s="1"/>
  <c r="A543" i="21" s="1"/>
  <c r="A544" i="21" s="1"/>
  <c r="A545" i="21" s="1"/>
  <c r="A546" i="21" s="1"/>
  <c r="A547" i="21" s="1"/>
  <c r="A548" i="21" s="1"/>
  <c r="A549" i="21" s="1"/>
  <c r="A550" i="21" s="1"/>
  <c r="A551" i="21" s="1"/>
  <c r="A552" i="21" s="1"/>
  <c r="A553" i="21" s="1"/>
  <c r="A554" i="21" s="1"/>
  <c r="A555" i="21" s="1"/>
  <c r="A556" i="21" s="1"/>
  <c r="A557" i="21" s="1"/>
  <c r="A558" i="21" s="1"/>
  <c r="A559" i="21" s="1"/>
  <c r="A530" i="21"/>
  <c r="A531" i="21" s="1"/>
  <c r="A532" i="21" s="1"/>
  <c r="A533" i="21" s="1"/>
  <c r="A534" i="21" s="1"/>
  <c r="A500" i="21"/>
  <c r="A501" i="21" s="1"/>
  <c r="A502" i="21" s="1"/>
  <c r="A503" i="21" s="1"/>
  <c r="A504" i="21" s="1"/>
  <c r="A505" i="21" s="1"/>
  <c r="A506" i="21" s="1"/>
  <c r="A507" i="21" s="1"/>
  <c r="A508" i="21" s="1"/>
  <c r="A509" i="21" s="1"/>
  <c r="A510" i="21" s="1"/>
  <c r="A511" i="21" s="1"/>
  <c r="A512" i="21" s="1"/>
  <c r="A513" i="21" s="1"/>
  <c r="A514" i="21" s="1"/>
  <c r="A515" i="21" s="1"/>
  <c r="A516" i="21" s="1"/>
  <c r="A517" i="21" s="1"/>
  <c r="A518" i="21" s="1"/>
  <c r="A519" i="21" s="1"/>
  <c r="A520" i="21" s="1"/>
  <c r="A521" i="21" s="1"/>
  <c r="A522" i="21" s="1"/>
  <c r="A523" i="21" s="1"/>
  <c r="A524" i="21" s="1"/>
  <c r="A525" i="21" s="1"/>
  <c r="A526" i="21" s="1"/>
  <c r="A527" i="21" s="1"/>
  <c r="A528" i="21" s="1"/>
  <c r="A499" i="21"/>
  <c r="A469" i="21"/>
  <c r="A470" i="21" s="1"/>
  <c r="A471" i="21" s="1"/>
  <c r="A472" i="21" s="1"/>
  <c r="A473" i="21" s="1"/>
  <c r="A474" i="21" s="1"/>
  <c r="A475" i="21" s="1"/>
  <c r="A476" i="21" s="1"/>
  <c r="A477" i="21" s="1"/>
  <c r="A478" i="21" s="1"/>
  <c r="A479" i="21" s="1"/>
  <c r="A480" i="21" s="1"/>
  <c r="A481" i="21" s="1"/>
  <c r="A482" i="21" s="1"/>
  <c r="A483" i="21" s="1"/>
  <c r="A484" i="21" s="1"/>
  <c r="A485" i="21" s="1"/>
  <c r="A486" i="21" s="1"/>
  <c r="A487" i="21" s="1"/>
  <c r="A488" i="21" s="1"/>
  <c r="A489" i="21" s="1"/>
  <c r="A490" i="21" s="1"/>
  <c r="A491" i="21" s="1"/>
  <c r="A492" i="21" s="1"/>
  <c r="A493" i="21" s="1"/>
  <c r="A494" i="21" s="1"/>
  <c r="A495" i="21" s="1"/>
  <c r="A496" i="21" s="1"/>
  <c r="A497" i="21" s="1"/>
  <c r="A468" i="21"/>
  <c r="A452" i="21"/>
  <c r="A453" i="21" s="1"/>
  <c r="A454" i="21" s="1"/>
  <c r="A455" i="21" s="1"/>
  <c r="A456" i="21" s="1"/>
  <c r="A457" i="21" s="1"/>
  <c r="A458" i="21" s="1"/>
  <c r="A459" i="21" s="1"/>
  <c r="A460" i="21" s="1"/>
  <c r="A461" i="21" s="1"/>
  <c r="A462" i="21" s="1"/>
  <c r="A463" i="21" s="1"/>
  <c r="A464" i="21" s="1"/>
  <c r="A465" i="21" s="1"/>
  <c r="A466" i="21" s="1"/>
  <c r="A438" i="21"/>
  <c r="A439" i="21" s="1"/>
  <c r="A440" i="21" s="1"/>
  <c r="A441" i="21" s="1"/>
  <c r="A442" i="21" s="1"/>
  <c r="A443" i="21" s="1"/>
  <c r="A444" i="21" s="1"/>
  <c r="A445" i="21" s="1"/>
  <c r="A446" i="21" s="1"/>
  <c r="A447" i="21" s="1"/>
  <c r="A448" i="21" s="1"/>
  <c r="A449" i="21" s="1"/>
  <c r="A450" i="21" s="1"/>
  <c r="A451" i="21" s="1"/>
  <c r="A437" i="21"/>
  <c r="A406" i="21"/>
  <c r="A407" i="21" s="1"/>
  <c r="A408" i="21" s="1"/>
  <c r="A409" i="21" s="1"/>
  <c r="A410" i="21" s="1"/>
  <c r="A411" i="21" s="1"/>
  <c r="A412" i="21" s="1"/>
  <c r="A413" i="21" s="1"/>
  <c r="A414" i="21" s="1"/>
  <c r="A415" i="21" s="1"/>
  <c r="A416" i="21" s="1"/>
  <c r="A417" i="21" s="1"/>
  <c r="A418" i="21" s="1"/>
  <c r="A419" i="21" s="1"/>
  <c r="A420" i="21" s="1"/>
  <c r="A421" i="21" s="1"/>
  <c r="A422" i="21" s="1"/>
  <c r="A423" i="21" s="1"/>
  <c r="A424" i="21" s="1"/>
  <c r="A425" i="21" s="1"/>
  <c r="A426" i="21" s="1"/>
  <c r="A427" i="21" s="1"/>
  <c r="A428" i="21" s="1"/>
  <c r="A429" i="21" s="1"/>
  <c r="A430" i="21" s="1"/>
  <c r="A431" i="21" s="1"/>
  <c r="A432" i="21" s="1"/>
  <c r="A433" i="21" s="1"/>
  <c r="A434" i="21" s="1"/>
  <c r="A435" i="21" s="1"/>
  <c r="A376" i="21"/>
  <c r="A377" i="21" s="1"/>
  <c r="A378" i="21" s="1"/>
  <c r="A379" i="21" s="1"/>
  <c r="A380" i="21" s="1"/>
  <c r="A381" i="21" s="1"/>
  <c r="A382" i="21" s="1"/>
  <c r="A383" i="21" s="1"/>
  <c r="A384" i="21" s="1"/>
  <c r="A385" i="21" s="1"/>
  <c r="A386" i="21" s="1"/>
  <c r="A387" i="21" s="1"/>
  <c r="A388" i="21" s="1"/>
  <c r="A389" i="21" s="1"/>
  <c r="A390" i="21" s="1"/>
  <c r="A391" i="21" s="1"/>
  <c r="A392" i="21" s="1"/>
  <c r="A393" i="21" s="1"/>
  <c r="A394" i="21" s="1"/>
  <c r="A395" i="21" s="1"/>
  <c r="A396" i="21" s="1"/>
  <c r="A397" i="21" s="1"/>
  <c r="A398" i="21" s="1"/>
  <c r="A399" i="21" s="1"/>
  <c r="A400" i="21" s="1"/>
  <c r="A401" i="21" s="1"/>
  <c r="A402" i="21" s="1"/>
  <c r="A403" i="21" s="1"/>
  <c r="A404" i="21" s="1"/>
  <c r="A375" i="21"/>
  <c r="A361" i="21"/>
  <c r="A362" i="21" s="1"/>
  <c r="A363" i="21" s="1"/>
  <c r="A364" i="21" s="1"/>
  <c r="A365" i="21" s="1"/>
  <c r="A366" i="21" s="1"/>
  <c r="A367" i="21" s="1"/>
  <c r="A368" i="21" s="1"/>
  <c r="A369" i="21" s="1"/>
  <c r="A370" i="21" s="1"/>
  <c r="A371" i="21" s="1"/>
  <c r="A372" i="21" s="1"/>
  <c r="A373" i="21" s="1"/>
  <c r="A345" i="21"/>
  <c r="A346" i="21" s="1"/>
  <c r="A347" i="21" s="1"/>
  <c r="A348" i="21" s="1"/>
  <c r="A349" i="21" s="1"/>
  <c r="A350" i="21" s="1"/>
  <c r="A351" i="21" s="1"/>
  <c r="A352" i="21" s="1"/>
  <c r="A353" i="21" s="1"/>
  <c r="A354" i="21" s="1"/>
  <c r="A355" i="21" s="1"/>
  <c r="A356" i="21" s="1"/>
  <c r="A357" i="21" s="1"/>
  <c r="A358" i="21" s="1"/>
  <c r="A359" i="21" s="1"/>
  <c r="A360" i="21" s="1"/>
  <c r="A344" i="21"/>
  <c r="A314" i="21"/>
  <c r="A315" i="21" s="1"/>
  <c r="A316" i="21" s="1"/>
  <c r="A317" i="21" s="1"/>
  <c r="A318" i="21" s="1"/>
  <c r="A319" i="21" s="1"/>
  <c r="A320" i="21" s="1"/>
  <c r="A321" i="21" s="1"/>
  <c r="A322" i="21" s="1"/>
  <c r="A323" i="21" s="1"/>
  <c r="A324" i="21" s="1"/>
  <c r="A325" i="21" s="1"/>
  <c r="A326" i="21" s="1"/>
  <c r="A327" i="21" s="1"/>
  <c r="A328" i="21" s="1"/>
  <c r="A329" i="21" s="1"/>
  <c r="A330" i="21" s="1"/>
  <c r="A331" i="21" s="1"/>
  <c r="A332" i="21" s="1"/>
  <c r="A333" i="21" s="1"/>
  <c r="A334" i="21" s="1"/>
  <c r="A335" i="21" s="1"/>
  <c r="A336" i="21" s="1"/>
  <c r="A337" i="21" s="1"/>
  <c r="A338" i="21" s="1"/>
  <c r="A339" i="21" s="1"/>
  <c r="A340" i="21" s="1"/>
  <c r="A341" i="21" s="1"/>
  <c r="A342" i="21" s="1"/>
  <c r="A313" i="21"/>
  <c r="A282" i="21"/>
  <c r="A283" i="21" s="1"/>
  <c r="A284" i="21" s="1"/>
  <c r="A285" i="21" s="1"/>
  <c r="A286" i="21" s="1"/>
  <c r="A287" i="21" s="1"/>
  <c r="A288" i="21" s="1"/>
  <c r="A289" i="21" s="1"/>
  <c r="A290" i="21" s="1"/>
  <c r="A291" i="21" s="1"/>
  <c r="A292" i="21" s="1"/>
  <c r="A293" i="21" s="1"/>
  <c r="A294" i="21" s="1"/>
  <c r="A295" i="21" s="1"/>
  <c r="A296" i="21" s="1"/>
  <c r="A297" i="21" s="1"/>
  <c r="A298" i="21" s="1"/>
  <c r="A299" i="21" s="1"/>
  <c r="A300" i="21" s="1"/>
  <c r="A301" i="21" s="1"/>
  <c r="A302" i="21" s="1"/>
  <c r="A303" i="21" s="1"/>
  <c r="A304" i="21" s="1"/>
  <c r="A305" i="21" s="1"/>
  <c r="A306" i="21" s="1"/>
  <c r="A307" i="21" s="1"/>
  <c r="A308" i="21" s="1"/>
  <c r="A309" i="21" s="1"/>
  <c r="A310" i="21" s="1"/>
  <c r="A311" i="21" s="1"/>
  <c r="A262" i="21"/>
  <c r="A263" i="21" s="1"/>
  <c r="A264" i="21" s="1"/>
  <c r="A265" i="21" s="1"/>
  <c r="A266" i="21" s="1"/>
  <c r="A267" i="21" s="1"/>
  <c r="A268" i="21" s="1"/>
  <c r="A269" i="21" s="1"/>
  <c r="A270" i="21" s="1"/>
  <c r="A271" i="21" s="1"/>
  <c r="A272" i="21" s="1"/>
  <c r="A273" i="21" s="1"/>
  <c r="A274" i="21" s="1"/>
  <c r="A275" i="21" s="1"/>
  <c r="A276" i="21" s="1"/>
  <c r="A277" i="21" s="1"/>
  <c r="A278" i="21" s="1"/>
  <c r="A279" i="21" s="1"/>
  <c r="A280" i="21" s="1"/>
  <c r="A252" i="21"/>
  <c r="A253" i="21" s="1"/>
  <c r="A254" i="21" s="1"/>
  <c r="A255" i="21" s="1"/>
  <c r="A256" i="21" s="1"/>
  <c r="A257" i="21" s="1"/>
  <c r="A258" i="21" s="1"/>
  <c r="A259" i="21" s="1"/>
  <c r="A260" i="21" s="1"/>
  <c r="A261" i="21" s="1"/>
  <c r="A251" i="21"/>
  <c r="A221" i="21"/>
  <c r="A222" i="21" s="1"/>
  <c r="A223" i="21" s="1"/>
  <c r="A224" i="21" s="1"/>
  <c r="A225" i="21" s="1"/>
  <c r="A226" i="21" s="1"/>
  <c r="A227" i="21" s="1"/>
  <c r="A228" i="21" s="1"/>
  <c r="A229" i="21" s="1"/>
  <c r="A230" i="21" s="1"/>
  <c r="A231" i="21" s="1"/>
  <c r="A232" i="21" s="1"/>
  <c r="A233" i="21" s="1"/>
  <c r="A234" i="21" s="1"/>
  <c r="A235" i="21" s="1"/>
  <c r="A236" i="21" s="1"/>
  <c r="A237" i="21" s="1"/>
  <c r="A238" i="21" s="1"/>
  <c r="A239" i="21" s="1"/>
  <c r="A240" i="21" s="1"/>
  <c r="A241" i="21" s="1"/>
  <c r="A242" i="21" s="1"/>
  <c r="A243" i="21" s="1"/>
  <c r="A244" i="21" s="1"/>
  <c r="A245" i="21" s="1"/>
  <c r="A246" i="21" s="1"/>
  <c r="A247" i="21" s="1"/>
  <c r="A248" i="21" s="1"/>
  <c r="A249" i="21" s="1"/>
  <c r="A220" i="21"/>
  <c r="A204" i="21"/>
  <c r="A205" i="21" s="1"/>
  <c r="A206" i="21" s="1"/>
  <c r="A207" i="21" s="1"/>
  <c r="A208" i="21" s="1"/>
  <c r="A209" i="21" s="1"/>
  <c r="A210" i="21" s="1"/>
  <c r="A211" i="21" s="1"/>
  <c r="A212" i="21" s="1"/>
  <c r="A213" i="21" s="1"/>
  <c r="A214" i="21" s="1"/>
  <c r="A215" i="21" s="1"/>
  <c r="A216" i="21" s="1"/>
  <c r="A217" i="21" s="1"/>
  <c r="A218" i="21" s="1"/>
  <c r="A196" i="21"/>
  <c r="A197" i="21" s="1"/>
  <c r="A198" i="21" s="1"/>
  <c r="A199" i="21" s="1"/>
  <c r="A200" i="21" s="1"/>
  <c r="A201" i="21" s="1"/>
  <c r="A202" i="21" s="1"/>
  <c r="A203" i="21" s="1"/>
  <c r="A190" i="21"/>
  <c r="A191" i="21" s="1"/>
  <c r="A192" i="21" s="1"/>
  <c r="A193" i="21" s="1"/>
  <c r="A194" i="21" s="1"/>
  <c r="A195" i="21" s="1"/>
  <c r="A189" i="21"/>
  <c r="A158" i="21"/>
  <c r="A159" i="21" s="1"/>
  <c r="A160" i="21" s="1"/>
  <c r="A161" i="21" s="1"/>
  <c r="A162" i="21" s="1"/>
  <c r="A163" i="21" s="1"/>
  <c r="A164" i="21" s="1"/>
  <c r="A165" i="21" s="1"/>
  <c r="A166" i="21" s="1"/>
  <c r="A167" i="21" s="1"/>
  <c r="A168" i="21" s="1"/>
  <c r="A169" i="21" s="1"/>
  <c r="A170" i="21" s="1"/>
  <c r="A171" i="21" s="1"/>
  <c r="A172" i="21" s="1"/>
  <c r="A173" i="21" s="1"/>
  <c r="A174" i="21" s="1"/>
  <c r="A175" i="21" s="1"/>
  <c r="A176" i="21" s="1"/>
  <c r="A177" i="21" s="1"/>
  <c r="A178" i="21" s="1"/>
  <c r="A179" i="21" s="1"/>
  <c r="A180" i="21" s="1"/>
  <c r="A181" i="21" s="1"/>
  <c r="A182" i="21" s="1"/>
  <c r="A183" i="21" s="1"/>
  <c r="A184" i="21" s="1"/>
  <c r="A185" i="21" s="1"/>
  <c r="A186" i="21" s="1"/>
  <c r="A187" i="21" s="1"/>
  <c r="A128" i="21"/>
  <c r="A129" i="21" s="1"/>
  <c r="A130" i="21" s="1"/>
  <c r="A131" i="21" s="1"/>
  <c r="A132" i="21" s="1"/>
  <c r="A133" i="21" s="1"/>
  <c r="A134" i="21" s="1"/>
  <c r="A135" i="21" s="1"/>
  <c r="A136" i="21" s="1"/>
  <c r="A137" i="21" s="1"/>
  <c r="A138" i="21" s="1"/>
  <c r="A139" i="21" s="1"/>
  <c r="A140" i="21" s="1"/>
  <c r="A141" i="21" s="1"/>
  <c r="A142" i="21" s="1"/>
  <c r="A143" i="21" s="1"/>
  <c r="A144" i="21" s="1"/>
  <c r="A145" i="21" s="1"/>
  <c r="A146" i="21" s="1"/>
  <c r="A147" i="21" s="1"/>
  <c r="A148" i="21" s="1"/>
  <c r="A149" i="21" s="1"/>
  <c r="A150" i="21" s="1"/>
  <c r="A151" i="21" s="1"/>
  <c r="A152" i="21" s="1"/>
  <c r="A153" i="21" s="1"/>
  <c r="A154" i="21" s="1"/>
  <c r="A155" i="21" s="1"/>
  <c r="A156" i="21" s="1"/>
  <c r="A127" i="21"/>
  <c r="A113" i="21"/>
  <c r="A114" i="21" s="1"/>
  <c r="A115" i="21" s="1"/>
  <c r="A116" i="21" s="1"/>
  <c r="A117" i="21" s="1"/>
  <c r="A118" i="21" s="1"/>
  <c r="A119" i="21" s="1"/>
  <c r="A120" i="21" s="1"/>
  <c r="A121" i="21" s="1"/>
  <c r="A122" i="21" s="1"/>
  <c r="A123" i="21" s="1"/>
  <c r="A124" i="21" s="1"/>
  <c r="A125" i="21" s="1"/>
  <c r="A105" i="21"/>
  <c r="A106" i="21" s="1"/>
  <c r="A107" i="21" s="1"/>
  <c r="A108" i="21" s="1"/>
  <c r="A109" i="21" s="1"/>
  <c r="A110" i="21" s="1"/>
  <c r="A111" i="21" s="1"/>
  <c r="A112" i="21" s="1"/>
  <c r="A97" i="21"/>
  <c r="A98" i="21" s="1"/>
  <c r="A99" i="21" s="1"/>
  <c r="A100" i="21" s="1"/>
  <c r="A101" i="21" s="1"/>
  <c r="A102" i="21" s="1"/>
  <c r="A103" i="21" s="1"/>
  <c r="A104" i="21" s="1"/>
  <c r="A96" i="21"/>
  <c r="A72" i="21"/>
  <c r="A73" i="21" s="1"/>
  <c r="A74" i="21" s="1"/>
  <c r="A75" i="21" s="1"/>
  <c r="A76" i="21" s="1"/>
  <c r="A77" i="21" s="1"/>
  <c r="A78" i="21" s="1"/>
  <c r="A79" i="21" s="1"/>
  <c r="A80" i="21" s="1"/>
  <c r="A81" i="21" s="1"/>
  <c r="A82" i="21" s="1"/>
  <c r="A83" i="21" s="1"/>
  <c r="A84" i="21" s="1"/>
  <c r="A85" i="21" s="1"/>
  <c r="A86" i="21" s="1"/>
  <c r="A87" i="21" s="1"/>
  <c r="A88" i="21" s="1"/>
  <c r="A89" i="21" s="1"/>
  <c r="A90" i="21" s="1"/>
  <c r="A91" i="21" s="1"/>
  <c r="A92" i="21" s="1"/>
  <c r="A93" i="21" s="1"/>
  <c r="A94" i="21" s="1"/>
  <c r="A66" i="21"/>
  <c r="A67" i="21" s="1"/>
  <c r="A68" i="21" s="1"/>
  <c r="A69" i="21" s="1"/>
  <c r="A70" i="21" s="1"/>
  <c r="A71" i="21" s="1"/>
  <c r="A65" i="21"/>
  <c r="A34" i="21"/>
  <c r="A35" i="21" s="1"/>
  <c r="A36" i="21" s="1"/>
  <c r="A37" i="21" s="1"/>
  <c r="A38" i="21" s="1"/>
  <c r="A39" i="21" s="1"/>
  <c r="A40" i="21" s="1"/>
  <c r="A41" i="21" s="1"/>
  <c r="A42" i="21" s="1"/>
  <c r="A43" i="21" s="1"/>
  <c r="A44" i="21" s="1"/>
  <c r="A45" i="21" s="1"/>
  <c r="A46" i="21" s="1"/>
  <c r="A47" i="21" s="1"/>
  <c r="A48" i="21" s="1"/>
  <c r="A49" i="21" s="1"/>
  <c r="A50" i="21" s="1"/>
  <c r="A51" i="21" s="1"/>
  <c r="A52" i="21" s="1"/>
  <c r="A53" i="21" s="1"/>
  <c r="A54" i="21" s="1"/>
  <c r="A55" i="21" s="1"/>
  <c r="A56" i="21" s="1"/>
  <c r="A57" i="21" s="1"/>
  <c r="A58" i="21" s="1"/>
  <c r="A59" i="21" s="1"/>
  <c r="A60" i="21" s="1"/>
  <c r="A61" i="21" s="1"/>
  <c r="A62" i="21" s="1"/>
  <c r="A63" i="21" s="1"/>
  <c r="A6" i="2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4" i="21"/>
  <c r="A5" i="21" s="1"/>
  <c r="A3" i="21"/>
  <c r="B130" i="20"/>
  <c r="V101" i="20"/>
  <c r="P101" i="20"/>
  <c r="N101" i="20"/>
  <c r="H101" i="20"/>
  <c r="F101" i="20"/>
  <c r="V100" i="20"/>
  <c r="P100" i="20"/>
  <c r="N100" i="20"/>
  <c r="H100" i="20"/>
  <c r="F100" i="20"/>
  <c r="V99" i="20"/>
  <c r="P99" i="20"/>
  <c r="N99" i="20"/>
  <c r="H99" i="20"/>
  <c r="F99" i="20"/>
  <c r="BA97" i="20"/>
  <c r="Q97" i="20"/>
  <c r="O97" i="20"/>
  <c r="I97" i="20"/>
  <c r="Q96" i="20"/>
  <c r="O96" i="20"/>
  <c r="I96" i="20"/>
  <c r="Q95" i="20"/>
  <c r="O95" i="20"/>
  <c r="I95" i="20"/>
  <c r="Q94" i="20"/>
  <c r="O94" i="20"/>
  <c r="I94" i="20"/>
  <c r="Q93" i="20"/>
  <c r="O93" i="20"/>
  <c r="I93" i="20"/>
  <c r="Q92" i="20"/>
  <c r="O92" i="20"/>
  <c r="I92" i="20"/>
  <c r="W89" i="20"/>
  <c r="V89" i="20"/>
  <c r="V97" i="20" s="1"/>
  <c r="U89" i="20"/>
  <c r="U101" i="20" s="1"/>
  <c r="T89" i="20"/>
  <c r="T101" i="20" s="1"/>
  <c r="S89" i="20"/>
  <c r="S101" i="20" s="1"/>
  <c r="R89" i="20"/>
  <c r="R101" i="20" s="1"/>
  <c r="Q89" i="20"/>
  <c r="P89" i="20"/>
  <c r="P97" i="20" s="1"/>
  <c r="O89" i="20"/>
  <c r="N89" i="20"/>
  <c r="N97" i="20" s="1"/>
  <c r="M89" i="20"/>
  <c r="M101" i="20" s="1"/>
  <c r="L89" i="20"/>
  <c r="L101" i="20" s="1"/>
  <c r="K89" i="20"/>
  <c r="K101" i="20" s="1"/>
  <c r="J89" i="20"/>
  <c r="J101" i="20" s="1"/>
  <c r="I89" i="20"/>
  <c r="H89" i="20"/>
  <c r="H97" i="20" s="1"/>
  <c r="G89" i="20"/>
  <c r="F89" i="20"/>
  <c r="F97" i="20" s="1"/>
  <c r="E89" i="20"/>
  <c r="E101" i="20" s="1"/>
  <c r="D89" i="20"/>
  <c r="D101" i="20" s="1"/>
  <c r="C89" i="20"/>
  <c r="C101" i="20" s="1"/>
  <c r="B89" i="20"/>
  <c r="B101" i="20" s="1"/>
  <c r="Y88" i="20"/>
  <c r="X88" i="20"/>
  <c r="AA87" i="20"/>
  <c r="Y87" i="20"/>
  <c r="Z87" i="20" s="1"/>
  <c r="X87" i="20"/>
  <c r="Y86" i="20"/>
  <c r="Z86" i="20" s="1"/>
  <c r="X86" i="20"/>
  <c r="X85" i="20"/>
  <c r="Y85" i="20" s="1"/>
  <c r="Z85" i="20" s="1"/>
  <c r="Y84" i="20"/>
  <c r="Z84" i="20" s="1"/>
  <c r="X84" i="20"/>
  <c r="Y83" i="20"/>
  <c r="X83" i="20"/>
  <c r="AA82" i="20"/>
  <c r="Y82" i="20"/>
  <c r="Z82" i="20" s="1"/>
  <c r="X82" i="20"/>
  <c r="X81" i="20"/>
  <c r="Y81" i="20" s="1"/>
  <c r="AE80" i="20"/>
  <c r="AF80" i="20" s="1"/>
  <c r="AG80" i="20" s="1"/>
  <c r="Y80" i="20"/>
  <c r="Z80" i="20" s="1"/>
  <c r="AA80" i="20" s="1"/>
  <c r="AB80" i="20" s="1"/>
  <c r="AC80" i="20" s="1"/>
  <c r="AD80" i="20" s="1"/>
  <c r="X80" i="20"/>
  <c r="M59" i="20"/>
  <c r="C59" i="20"/>
  <c r="D59" i="20" s="1"/>
  <c r="E59" i="20" s="1"/>
  <c r="F59" i="20" s="1"/>
  <c r="G59" i="20" s="1"/>
  <c r="H59" i="20" s="1"/>
  <c r="I59" i="20" s="1"/>
  <c r="J59" i="20" s="1"/>
  <c r="K59" i="20" s="1"/>
  <c r="L59" i="20" s="1"/>
  <c r="B53" i="20"/>
  <c r="B52" i="20"/>
  <c r="B51" i="20"/>
  <c r="B50" i="20"/>
  <c r="B49" i="20"/>
  <c r="B48" i="20"/>
  <c r="B47" i="20"/>
  <c r="B46" i="20"/>
  <c r="B45" i="20"/>
  <c r="B44" i="20"/>
  <c r="B43" i="20"/>
  <c r="B42" i="20"/>
  <c r="B41" i="20"/>
  <c r="B40" i="20"/>
  <c r="B39" i="20"/>
  <c r="B38" i="20"/>
  <c r="B37" i="20"/>
  <c r="B36" i="20"/>
  <c r="B35" i="20"/>
  <c r="B34" i="20"/>
  <c r="B33" i="20"/>
  <c r="B32" i="20"/>
  <c r="B31" i="20"/>
  <c r="B30" i="20"/>
  <c r="B29" i="20"/>
  <c r="B28" i="20"/>
  <c r="B27" i="20"/>
  <c r="B26" i="20"/>
  <c r="B25" i="20"/>
  <c r="B24" i="20"/>
  <c r="B23" i="20"/>
  <c r="B22" i="20"/>
  <c r="B21" i="20"/>
  <c r="B20" i="20"/>
  <c r="B19" i="20"/>
  <c r="B18" i="20"/>
  <c r="B17" i="20"/>
  <c r="B16" i="20"/>
  <c r="B15" i="20"/>
  <c r="B14" i="20"/>
  <c r="B13" i="20"/>
  <c r="B12" i="20"/>
  <c r="B11" i="20"/>
  <c r="C10" i="20"/>
  <c r="B10" i="20"/>
  <c r="D10" i="20" s="1"/>
  <c r="B9" i="20"/>
  <c r="B8" i="20"/>
  <c r="B7" i="20"/>
  <c r="B6" i="20"/>
  <c r="B5" i="20"/>
  <c r="B4" i="20"/>
  <c r="B3" i="20"/>
  <c r="B54" i="20" s="1"/>
  <c r="E1448" i="17"/>
  <c r="E1447" i="17"/>
  <c r="E1446" i="17"/>
  <c r="E1445" i="17"/>
  <c r="E1444" i="17"/>
  <c r="E1443" i="17"/>
  <c r="E1442" i="17"/>
  <c r="E1441" i="17"/>
  <c r="E1440" i="17"/>
  <c r="E1439" i="17"/>
  <c r="E1438" i="17"/>
  <c r="E1437" i="17"/>
  <c r="E1436" i="17"/>
  <c r="E1435" i="17"/>
  <c r="E1434" i="17"/>
  <c r="E1433" i="17"/>
  <c r="E1432" i="17"/>
  <c r="E1431" i="17"/>
  <c r="E1430" i="17"/>
  <c r="E1429" i="17"/>
  <c r="E1428" i="17"/>
  <c r="E1427" i="17"/>
  <c r="E1426" i="17"/>
  <c r="E1425" i="17"/>
  <c r="E1424" i="17"/>
  <c r="E1423" i="17"/>
  <c r="E1422" i="17"/>
  <c r="E1421" i="17"/>
  <c r="E1420" i="17"/>
  <c r="E1419" i="17"/>
  <c r="E1418" i="17"/>
  <c r="E1417" i="17"/>
  <c r="E1416" i="17"/>
  <c r="E1415" i="17"/>
  <c r="E1414" i="17"/>
  <c r="E1413" i="17"/>
  <c r="E1412" i="17"/>
  <c r="E1411" i="17"/>
  <c r="E1410" i="17"/>
  <c r="E1409" i="17"/>
  <c r="E1408" i="17"/>
  <c r="E1407" i="17"/>
  <c r="E1406" i="17"/>
  <c r="E1405" i="17"/>
  <c r="E1404" i="17"/>
  <c r="E1403" i="17"/>
  <c r="E1402" i="17"/>
  <c r="E1401" i="17"/>
  <c r="E1400" i="17"/>
  <c r="E1399" i="17"/>
  <c r="E1398" i="17"/>
  <c r="E1397" i="17"/>
  <c r="E1396" i="17"/>
  <c r="E1395" i="17"/>
  <c r="E1394" i="17"/>
  <c r="E1393" i="17"/>
  <c r="E1392" i="17"/>
  <c r="E1391" i="17"/>
  <c r="E1390" i="17"/>
  <c r="E1389" i="17"/>
  <c r="E1388" i="17"/>
  <c r="E1387" i="17"/>
  <c r="E1386" i="17"/>
  <c r="E1385" i="17"/>
  <c r="E1384" i="17"/>
  <c r="E1383" i="17"/>
  <c r="E1382" i="17"/>
  <c r="E1381" i="17"/>
  <c r="E1380" i="17"/>
  <c r="E1379" i="17"/>
  <c r="E1378" i="17"/>
  <c r="E1377" i="17"/>
  <c r="E1376" i="17"/>
  <c r="E1375" i="17"/>
  <c r="E1374" i="17"/>
  <c r="E1373" i="17"/>
  <c r="E1372" i="17"/>
  <c r="E1371" i="17"/>
  <c r="E1370" i="17"/>
  <c r="E1369" i="17"/>
  <c r="E1368" i="17"/>
  <c r="E1367" i="17"/>
  <c r="E1366" i="17"/>
  <c r="E1365" i="17"/>
  <c r="E1364" i="17"/>
  <c r="E1363" i="17"/>
  <c r="E1362" i="17"/>
  <c r="E1361" i="17"/>
  <c r="E1360" i="17"/>
  <c r="E1359" i="17"/>
  <c r="E1358" i="17"/>
  <c r="E1357" i="17"/>
  <c r="E1356" i="17"/>
  <c r="E1355" i="17"/>
  <c r="E1354" i="17"/>
  <c r="E1353" i="17"/>
  <c r="E1352" i="17"/>
  <c r="E1351" i="17"/>
  <c r="E1350" i="17"/>
  <c r="E1349" i="17"/>
  <c r="E1348" i="17"/>
  <c r="E1347" i="17"/>
  <c r="E1346" i="17"/>
  <c r="E1345" i="17"/>
  <c r="E1344" i="17"/>
  <c r="E1343" i="17"/>
  <c r="E1342" i="17"/>
  <c r="E1341" i="17"/>
  <c r="E1340" i="17"/>
  <c r="E1339" i="17"/>
  <c r="E1338" i="17"/>
  <c r="E1337" i="17"/>
  <c r="E1336" i="17"/>
  <c r="E1335" i="17"/>
  <c r="E1334" i="17"/>
  <c r="E1333" i="17"/>
  <c r="E1332" i="17"/>
  <c r="E1331" i="17"/>
  <c r="E1330" i="17"/>
  <c r="E1329" i="17"/>
  <c r="E1328" i="17"/>
  <c r="E1327" i="17"/>
  <c r="E1326" i="17"/>
  <c r="E1325" i="17"/>
  <c r="E1324" i="17"/>
  <c r="E1323" i="17"/>
  <c r="E1322" i="17"/>
  <c r="E1321" i="17"/>
  <c r="E1320" i="17"/>
  <c r="E1319" i="17"/>
  <c r="E1318" i="17"/>
  <c r="E1317" i="17"/>
  <c r="E1316" i="17"/>
  <c r="E1315" i="17"/>
  <c r="E1314" i="17"/>
  <c r="E1313" i="17"/>
  <c r="E1312" i="17"/>
  <c r="E1311" i="17"/>
  <c r="E1310" i="17"/>
  <c r="E1309" i="17"/>
  <c r="E1308" i="17"/>
  <c r="E1307" i="17"/>
  <c r="E1306" i="17"/>
  <c r="E1305" i="17"/>
  <c r="E1304" i="17"/>
  <c r="E1303" i="17"/>
  <c r="E1302" i="17"/>
  <c r="E1301" i="17"/>
  <c r="E1300" i="17"/>
  <c r="E1299" i="17"/>
  <c r="E1298" i="17"/>
  <c r="E1297" i="17"/>
  <c r="E1296" i="17"/>
  <c r="E1295" i="17"/>
  <c r="E1294" i="17"/>
  <c r="E1293" i="17"/>
  <c r="E1292" i="17"/>
  <c r="E1291" i="17"/>
  <c r="E1290" i="17"/>
  <c r="E1289" i="17"/>
  <c r="E1288" i="17"/>
  <c r="E1287" i="17"/>
  <c r="E1286" i="17"/>
  <c r="E1285" i="17"/>
  <c r="E1284" i="17"/>
  <c r="E1283" i="17"/>
  <c r="E1282" i="17"/>
  <c r="E1281" i="17"/>
  <c r="E1280" i="17"/>
  <c r="E1279" i="17"/>
  <c r="E1278" i="17"/>
  <c r="E1277" i="17"/>
  <c r="E1276" i="17"/>
  <c r="E1275" i="17"/>
  <c r="E1274" i="17"/>
  <c r="E1273" i="17"/>
  <c r="E1272" i="17"/>
  <c r="E1271" i="17"/>
  <c r="E1270" i="17"/>
  <c r="E1269" i="17"/>
  <c r="E1268" i="17"/>
  <c r="E1267" i="17"/>
  <c r="E1266" i="17"/>
  <c r="E1265" i="17"/>
  <c r="E1264" i="17"/>
  <c r="E1263" i="17"/>
  <c r="E1262" i="17"/>
  <c r="E1261" i="17"/>
  <c r="E1260" i="17"/>
  <c r="E1259" i="17"/>
  <c r="E1258" i="17"/>
  <c r="E1257" i="17"/>
  <c r="E1256" i="17"/>
  <c r="E1255" i="17"/>
  <c r="E1254" i="17"/>
  <c r="E1253" i="17"/>
  <c r="E1252" i="17"/>
  <c r="E1251" i="17"/>
  <c r="E1250" i="17"/>
  <c r="E1249" i="17"/>
  <c r="E1248" i="17"/>
  <c r="E1247" i="17"/>
  <c r="E1246" i="17"/>
  <c r="E1245" i="17"/>
  <c r="E1244" i="17"/>
  <c r="E1243" i="17"/>
  <c r="E1242" i="17"/>
  <c r="E1241" i="17"/>
  <c r="E1240" i="17"/>
  <c r="E1239" i="17"/>
  <c r="E1238" i="17"/>
  <c r="E1237" i="17"/>
  <c r="E1236" i="17"/>
  <c r="E1235" i="17"/>
  <c r="E1234" i="17"/>
  <c r="E1233" i="17"/>
  <c r="E1232" i="17"/>
  <c r="E1231" i="17"/>
  <c r="E1230" i="17"/>
  <c r="E1229" i="17"/>
  <c r="E1228" i="17"/>
  <c r="E1227" i="17"/>
  <c r="E1226" i="17"/>
  <c r="E1225" i="17"/>
  <c r="E1224" i="17"/>
  <c r="E1223" i="17"/>
  <c r="E1222" i="17"/>
  <c r="E1221" i="17"/>
  <c r="E1220" i="17"/>
  <c r="E1219" i="17"/>
  <c r="E1218" i="17"/>
  <c r="E1217" i="17"/>
  <c r="E1216" i="17"/>
  <c r="E1215" i="17"/>
  <c r="E1214" i="17"/>
  <c r="E1213" i="17"/>
  <c r="E1212" i="17"/>
  <c r="E1211" i="17"/>
  <c r="E1210" i="17"/>
  <c r="E1209" i="17"/>
  <c r="E1208" i="17"/>
  <c r="E1207" i="17"/>
  <c r="E1206" i="17"/>
  <c r="E1205" i="17"/>
  <c r="E1204" i="17"/>
  <c r="E1203" i="17"/>
  <c r="E1202" i="17"/>
  <c r="E1201" i="17"/>
  <c r="E1200" i="17"/>
  <c r="E1199" i="17"/>
  <c r="E1198" i="17"/>
  <c r="E1197" i="17"/>
  <c r="E1196" i="17"/>
  <c r="E1195" i="17"/>
  <c r="E1194" i="17"/>
  <c r="E1193" i="17"/>
  <c r="E1192" i="17"/>
  <c r="E1191" i="17"/>
  <c r="E1190" i="17"/>
  <c r="E1189" i="17"/>
  <c r="E1188" i="17"/>
  <c r="E1187" i="17"/>
  <c r="E1186" i="17"/>
  <c r="E1185" i="17"/>
  <c r="E1184" i="17"/>
  <c r="E1183" i="17"/>
  <c r="E1182" i="17"/>
  <c r="E1181" i="17"/>
  <c r="E1180" i="17"/>
  <c r="E1179" i="17"/>
  <c r="E1178" i="17"/>
  <c r="E1177" i="17"/>
  <c r="E1176" i="17"/>
  <c r="E1175" i="17"/>
  <c r="E1174" i="17"/>
  <c r="E1173" i="17"/>
  <c r="E1172" i="17"/>
  <c r="E1171" i="17"/>
  <c r="E1170" i="17"/>
  <c r="E1169" i="17"/>
  <c r="E1168" i="17"/>
  <c r="E1167" i="17"/>
  <c r="E1166" i="17"/>
  <c r="E1165" i="17"/>
  <c r="E1164" i="17"/>
  <c r="E1163" i="17"/>
  <c r="E1162" i="17"/>
  <c r="E1161" i="17"/>
  <c r="E1160" i="17"/>
  <c r="E1159" i="17"/>
  <c r="E1158" i="17"/>
  <c r="E1157" i="17"/>
  <c r="E1156" i="17"/>
  <c r="E1155" i="17"/>
  <c r="E1154" i="17"/>
  <c r="E1153" i="17"/>
  <c r="E1152" i="17"/>
  <c r="E1151" i="17"/>
  <c r="E1150" i="17"/>
  <c r="E1149" i="17"/>
  <c r="E1148" i="17"/>
  <c r="E1147" i="17"/>
  <c r="E1146" i="17"/>
  <c r="E1145" i="17"/>
  <c r="E1144" i="17"/>
  <c r="E1143" i="17"/>
  <c r="E1142" i="17"/>
  <c r="E1141" i="17"/>
  <c r="E1140" i="17"/>
  <c r="E1139" i="17"/>
  <c r="E1138" i="17"/>
  <c r="E1137" i="17"/>
  <c r="E1136" i="17"/>
  <c r="E1135" i="17"/>
  <c r="E1134" i="17"/>
  <c r="E1133" i="17"/>
  <c r="E1132" i="17"/>
  <c r="E1131" i="17"/>
  <c r="E1130" i="17"/>
  <c r="E1129" i="17"/>
  <c r="E1128" i="17"/>
  <c r="E1127" i="17"/>
  <c r="E1126" i="17"/>
  <c r="E1125" i="17"/>
  <c r="E1124" i="17"/>
  <c r="E1123" i="17"/>
  <c r="E1122" i="17"/>
  <c r="E1121" i="17"/>
  <c r="E1120" i="17"/>
  <c r="E1119" i="17"/>
  <c r="E1118" i="17"/>
  <c r="E1117" i="17"/>
  <c r="E1116" i="17"/>
  <c r="E1115" i="17"/>
  <c r="E1114" i="17"/>
  <c r="E1113" i="17"/>
  <c r="E1112" i="17"/>
  <c r="E1111" i="17"/>
  <c r="E1110" i="17"/>
  <c r="E1109" i="17"/>
  <c r="E1108" i="17"/>
  <c r="E1107" i="17"/>
  <c r="E1106" i="17"/>
  <c r="E1105" i="17"/>
  <c r="E1104" i="17"/>
  <c r="E1103" i="17"/>
  <c r="E1102" i="17"/>
  <c r="E1101" i="17"/>
  <c r="E1100" i="17"/>
  <c r="E1099" i="17"/>
  <c r="E1098" i="17"/>
  <c r="E1097" i="17"/>
  <c r="E1096" i="17"/>
  <c r="E1095" i="17"/>
  <c r="E1094" i="17"/>
  <c r="E1093" i="17"/>
  <c r="E1092" i="17"/>
  <c r="E1091" i="17"/>
  <c r="E1090" i="17"/>
  <c r="E1089" i="17"/>
  <c r="E1088" i="17"/>
  <c r="E1087" i="17"/>
  <c r="E1086" i="17"/>
  <c r="E1085" i="17"/>
  <c r="E1084" i="17"/>
  <c r="E1083" i="17"/>
  <c r="E1082" i="17"/>
  <c r="E1081" i="17"/>
  <c r="E1080" i="17"/>
  <c r="E1079" i="17"/>
  <c r="E1078" i="17"/>
  <c r="E1077" i="17"/>
  <c r="E1076" i="17"/>
  <c r="E1075" i="17"/>
  <c r="E1074" i="17"/>
  <c r="E1073" i="17"/>
  <c r="E1072" i="17"/>
  <c r="E1071" i="17"/>
  <c r="E1070" i="17"/>
  <c r="E1069" i="17"/>
  <c r="E1068" i="17"/>
  <c r="E1067" i="17"/>
  <c r="E1066" i="17"/>
  <c r="E1065" i="17"/>
  <c r="E1064" i="17"/>
  <c r="E1063" i="17"/>
  <c r="E1062" i="17"/>
  <c r="E1061" i="17"/>
  <c r="E1060" i="17"/>
  <c r="E1059" i="17"/>
  <c r="E1058" i="17"/>
  <c r="E1057" i="17"/>
  <c r="E1056" i="17"/>
  <c r="E1055" i="17"/>
  <c r="E1054" i="17"/>
  <c r="E1053" i="17"/>
  <c r="E1052" i="17"/>
  <c r="E1051" i="17"/>
  <c r="E1050" i="17"/>
  <c r="E1049" i="17"/>
  <c r="E1048" i="17"/>
  <c r="E1047" i="17"/>
  <c r="E1046" i="17"/>
  <c r="E1045" i="17"/>
  <c r="E1044" i="17"/>
  <c r="E1043" i="17"/>
  <c r="E1042" i="17"/>
  <c r="E1041" i="17"/>
  <c r="E1040" i="17"/>
  <c r="E1039" i="17"/>
  <c r="E1038" i="17"/>
  <c r="E1037" i="17"/>
  <c r="E1036" i="17"/>
  <c r="E1035" i="17"/>
  <c r="E1034" i="17"/>
  <c r="E1033" i="17"/>
  <c r="E1032" i="17"/>
  <c r="E1031" i="17"/>
  <c r="E1030" i="17"/>
  <c r="E1029" i="17"/>
  <c r="E1028" i="17"/>
  <c r="E1027" i="17"/>
  <c r="E1026" i="17"/>
  <c r="E1025" i="17"/>
  <c r="E1024" i="17"/>
  <c r="E1023" i="17"/>
  <c r="E1022" i="17"/>
  <c r="E1021" i="17"/>
  <c r="E1020" i="17"/>
  <c r="E1019" i="17"/>
  <c r="E1018" i="17"/>
  <c r="E1017" i="17"/>
  <c r="E1016" i="17"/>
  <c r="E1015" i="17"/>
  <c r="E1014" i="17"/>
  <c r="E1013" i="17"/>
  <c r="E1012" i="17"/>
  <c r="E1011" i="17"/>
  <c r="E1010" i="17"/>
  <c r="E1009" i="17"/>
  <c r="E1008" i="17"/>
  <c r="E1007" i="17"/>
  <c r="E1006" i="17"/>
  <c r="E1005" i="17"/>
  <c r="E1004" i="17"/>
  <c r="E1003" i="17"/>
  <c r="E1002" i="17"/>
  <c r="E1001" i="17"/>
  <c r="E1000" i="17"/>
  <c r="E999" i="17"/>
  <c r="E998" i="17"/>
  <c r="E997" i="17"/>
  <c r="E996" i="17"/>
  <c r="E995" i="17"/>
  <c r="E994" i="17"/>
  <c r="E993" i="17"/>
  <c r="E992" i="17"/>
  <c r="E991" i="17"/>
  <c r="E990" i="17"/>
  <c r="E989" i="17"/>
  <c r="E988" i="17"/>
  <c r="E987" i="17"/>
  <c r="E986" i="17"/>
  <c r="E985" i="17"/>
  <c r="E984" i="17"/>
  <c r="E983" i="17"/>
  <c r="E982" i="17"/>
  <c r="E981" i="17"/>
  <c r="E980" i="17"/>
  <c r="E979" i="17"/>
  <c r="E978" i="17"/>
  <c r="E977" i="17"/>
  <c r="E976" i="17"/>
  <c r="E975" i="17"/>
  <c r="E974" i="17"/>
  <c r="E973" i="17"/>
  <c r="E972" i="17"/>
  <c r="E971" i="17"/>
  <c r="E970" i="17"/>
  <c r="E969" i="17"/>
  <c r="E968" i="17"/>
  <c r="E967" i="17"/>
  <c r="E966" i="17"/>
  <c r="E965" i="17"/>
  <c r="E964" i="17"/>
  <c r="E963" i="17"/>
  <c r="E962" i="17"/>
  <c r="E961" i="17"/>
  <c r="E960" i="17"/>
  <c r="E959" i="17"/>
  <c r="E958" i="17"/>
  <c r="E957" i="17"/>
  <c r="E956" i="17"/>
  <c r="E955" i="17"/>
  <c r="E954" i="17"/>
  <c r="E953" i="17"/>
  <c r="E952" i="17"/>
  <c r="E951" i="17"/>
  <c r="E950" i="17"/>
  <c r="E949" i="17"/>
  <c r="E948" i="17"/>
  <c r="E947" i="17"/>
  <c r="E946" i="17"/>
  <c r="E945" i="17"/>
  <c r="E944" i="17"/>
  <c r="E943" i="17"/>
  <c r="E942" i="17"/>
  <c r="E941" i="17"/>
  <c r="E940" i="17"/>
  <c r="E939" i="17"/>
  <c r="E938" i="17"/>
  <c r="E937" i="17"/>
  <c r="E936" i="17"/>
  <c r="E935" i="17"/>
  <c r="E934" i="17"/>
  <c r="E933" i="17"/>
  <c r="E932" i="17"/>
  <c r="E931" i="17"/>
  <c r="E930" i="17"/>
  <c r="E929" i="17"/>
  <c r="E928" i="17"/>
  <c r="E927" i="17"/>
  <c r="E926" i="17"/>
  <c r="E925" i="17"/>
  <c r="E924" i="17"/>
  <c r="E923" i="17"/>
  <c r="E922" i="17"/>
  <c r="E921" i="17"/>
  <c r="E920" i="17"/>
  <c r="E919" i="17"/>
  <c r="E918" i="17"/>
  <c r="E917" i="17"/>
  <c r="E916" i="17"/>
  <c r="E915" i="17"/>
  <c r="E914" i="17"/>
  <c r="E913" i="17"/>
  <c r="E912" i="17"/>
  <c r="E911" i="17"/>
  <c r="E910" i="17"/>
  <c r="E909" i="17"/>
  <c r="E908" i="17"/>
  <c r="E907" i="17"/>
  <c r="E906" i="17"/>
  <c r="E905" i="17"/>
  <c r="E904" i="17"/>
  <c r="E903" i="17"/>
  <c r="E902" i="17"/>
  <c r="E901" i="17"/>
  <c r="E900" i="17"/>
  <c r="E899" i="17"/>
  <c r="E898" i="17"/>
  <c r="E897" i="17"/>
  <c r="E896" i="17"/>
  <c r="E895" i="17"/>
  <c r="E894" i="17"/>
  <c r="E893" i="17"/>
  <c r="E892" i="17"/>
  <c r="E891" i="17"/>
  <c r="E890" i="17"/>
  <c r="E889" i="17"/>
  <c r="E888" i="17"/>
  <c r="E887" i="17"/>
  <c r="E886" i="17"/>
  <c r="E885" i="17"/>
  <c r="E884" i="17"/>
  <c r="E883" i="17"/>
  <c r="E882" i="17"/>
  <c r="E881" i="17"/>
  <c r="E880" i="17"/>
  <c r="E879" i="17"/>
  <c r="E878" i="17"/>
  <c r="E877" i="17"/>
  <c r="E876" i="17"/>
  <c r="E875" i="17"/>
  <c r="E874" i="17"/>
  <c r="E873" i="17"/>
  <c r="E872" i="17"/>
  <c r="E871" i="17"/>
  <c r="E870" i="17"/>
  <c r="E869" i="17"/>
  <c r="E868" i="17"/>
  <c r="E867" i="17"/>
  <c r="E866" i="17"/>
  <c r="E865" i="17"/>
  <c r="E864" i="17"/>
  <c r="E863" i="17"/>
  <c r="E862" i="17"/>
  <c r="E861" i="17"/>
  <c r="E860" i="17"/>
  <c r="E859" i="17"/>
  <c r="E858" i="17"/>
  <c r="E857" i="17"/>
  <c r="E856" i="17"/>
  <c r="E855" i="17"/>
  <c r="E854" i="17"/>
  <c r="E853" i="17"/>
  <c r="E852" i="17"/>
  <c r="E851" i="17"/>
  <c r="E850" i="17"/>
  <c r="E849" i="17"/>
  <c r="E848" i="17"/>
  <c r="E847" i="17"/>
  <c r="E846" i="17"/>
  <c r="E845" i="17"/>
  <c r="E844" i="17"/>
  <c r="E843" i="17"/>
  <c r="E842" i="17"/>
  <c r="E841" i="17"/>
  <c r="E840" i="17"/>
  <c r="E839" i="17"/>
  <c r="E838" i="17"/>
  <c r="E837" i="17"/>
  <c r="E836" i="17"/>
  <c r="E835" i="17"/>
  <c r="E834" i="17"/>
  <c r="E833" i="17"/>
  <c r="E832" i="17"/>
  <c r="E831" i="17"/>
  <c r="E830" i="17"/>
  <c r="E829" i="17"/>
  <c r="E828" i="17"/>
  <c r="E827" i="17"/>
  <c r="E826" i="17"/>
  <c r="E825" i="17"/>
  <c r="E824" i="17"/>
  <c r="E823" i="17"/>
  <c r="E822" i="17"/>
  <c r="E821" i="17"/>
  <c r="E820" i="17"/>
  <c r="E819" i="17"/>
  <c r="E818" i="17"/>
  <c r="E817" i="17"/>
  <c r="E816" i="17"/>
  <c r="E815" i="17"/>
  <c r="E814" i="17"/>
  <c r="E813" i="17"/>
  <c r="E812" i="17"/>
  <c r="E811" i="17"/>
  <c r="E810" i="17"/>
  <c r="E809" i="17"/>
  <c r="E808" i="17"/>
  <c r="E807" i="17"/>
  <c r="E806" i="17"/>
  <c r="E805" i="17"/>
  <c r="E804" i="17"/>
  <c r="E803" i="17"/>
  <c r="E802" i="17"/>
  <c r="E801" i="17"/>
  <c r="E800" i="17"/>
  <c r="E799" i="17"/>
  <c r="E798" i="17"/>
  <c r="E797" i="17"/>
  <c r="E796" i="17"/>
  <c r="E795" i="17"/>
  <c r="E794" i="17"/>
  <c r="E793" i="17"/>
  <c r="E792" i="17"/>
  <c r="E791" i="17"/>
  <c r="E790" i="17"/>
  <c r="E789" i="17"/>
  <c r="E788" i="17"/>
  <c r="E787" i="17"/>
  <c r="E786" i="17"/>
  <c r="E785" i="17"/>
  <c r="E784" i="17"/>
  <c r="E783" i="17"/>
  <c r="E782" i="17"/>
  <c r="E781" i="17"/>
  <c r="E780" i="17"/>
  <c r="E779" i="17"/>
  <c r="E778" i="17"/>
  <c r="E777" i="17"/>
  <c r="E776" i="17"/>
  <c r="E775" i="17"/>
  <c r="E774" i="17"/>
  <c r="E773" i="17"/>
  <c r="E772" i="17"/>
  <c r="E771" i="17"/>
  <c r="E770" i="17"/>
  <c r="E769" i="17"/>
  <c r="E768" i="17"/>
  <c r="E767" i="17"/>
  <c r="E766" i="17"/>
  <c r="E765" i="17"/>
  <c r="E764" i="17"/>
  <c r="E763" i="17"/>
  <c r="E762" i="17"/>
  <c r="E761" i="17"/>
  <c r="E760" i="17"/>
  <c r="E759" i="17"/>
  <c r="E758" i="17"/>
  <c r="E757" i="17"/>
  <c r="E756" i="17"/>
  <c r="E755" i="17"/>
  <c r="E754" i="17"/>
  <c r="E753" i="17"/>
  <c r="E752" i="17"/>
  <c r="E751" i="17"/>
  <c r="E750" i="17"/>
  <c r="E749" i="17"/>
  <c r="E748" i="17"/>
  <c r="E747" i="17"/>
  <c r="E746" i="17"/>
  <c r="E745" i="17"/>
  <c r="E744" i="17"/>
  <c r="E743" i="17"/>
  <c r="E742" i="17"/>
  <c r="E741" i="17"/>
  <c r="E740" i="17"/>
  <c r="E739" i="17"/>
  <c r="E738" i="17"/>
  <c r="E737" i="17"/>
  <c r="E736" i="17"/>
  <c r="E735" i="17"/>
  <c r="E734" i="17"/>
  <c r="E733" i="17"/>
  <c r="E732" i="17"/>
  <c r="E731" i="17"/>
  <c r="E730" i="17"/>
  <c r="E729" i="17"/>
  <c r="Q722" i="17"/>
  <c r="O722" i="17"/>
  <c r="M722" i="17"/>
  <c r="K722" i="17"/>
  <c r="I722" i="17"/>
  <c r="G722" i="17"/>
  <c r="E722" i="17"/>
  <c r="E721" i="17"/>
  <c r="Q720" i="17"/>
  <c r="O720" i="17"/>
  <c r="M720" i="17"/>
  <c r="K720" i="17"/>
  <c r="I720" i="17"/>
  <c r="G720" i="17"/>
  <c r="E720" i="17"/>
  <c r="Q719" i="17"/>
  <c r="O719" i="17"/>
  <c r="M719" i="17"/>
  <c r="K719" i="17"/>
  <c r="I719" i="17"/>
  <c r="G719" i="17"/>
  <c r="E719" i="17"/>
  <c r="Q718" i="17"/>
  <c r="O718" i="17"/>
  <c r="M718" i="17"/>
  <c r="K718" i="17"/>
  <c r="I718" i="17"/>
  <c r="G718" i="17"/>
  <c r="E718" i="17"/>
  <c r="Q717" i="17"/>
  <c r="O717" i="17"/>
  <c r="M717" i="17"/>
  <c r="K717" i="17"/>
  <c r="I717" i="17"/>
  <c r="G717" i="17"/>
  <c r="E717" i="17"/>
  <c r="Q716" i="17"/>
  <c r="O716" i="17"/>
  <c r="M716" i="17"/>
  <c r="K716" i="17"/>
  <c r="I716" i="17"/>
  <c r="G716" i="17"/>
  <c r="E716" i="17"/>
  <c r="Q715" i="17"/>
  <c r="O715" i="17"/>
  <c r="M715" i="17"/>
  <c r="K715" i="17"/>
  <c r="I715" i="17"/>
  <c r="G715" i="17"/>
  <c r="E715" i="17"/>
  <c r="Q714" i="17"/>
  <c r="O714" i="17"/>
  <c r="M714" i="17"/>
  <c r="K714" i="17"/>
  <c r="I714" i="17"/>
  <c r="G714" i="17"/>
  <c r="E714" i="17"/>
  <c r="Q713" i="17"/>
  <c r="O713" i="17"/>
  <c r="M713" i="17"/>
  <c r="K713" i="17"/>
  <c r="I713" i="17"/>
  <c r="G713" i="17"/>
  <c r="E713" i="17"/>
  <c r="Q712" i="17"/>
  <c r="O712" i="17"/>
  <c r="M712" i="17"/>
  <c r="K712" i="17"/>
  <c r="I712" i="17"/>
  <c r="G712" i="17"/>
  <c r="E712" i="17"/>
  <c r="Q711" i="17"/>
  <c r="O711" i="17"/>
  <c r="M711" i="17"/>
  <c r="K711" i="17"/>
  <c r="I711" i="17"/>
  <c r="G711" i="17"/>
  <c r="E711" i="17"/>
  <c r="Q710" i="17"/>
  <c r="O710" i="17"/>
  <c r="M710" i="17"/>
  <c r="K710" i="17"/>
  <c r="I710" i="17"/>
  <c r="G710" i="17"/>
  <c r="E710" i="17"/>
  <c r="Q709" i="17"/>
  <c r="O709" i="17"/>
  <c r="M709" i="17"/>
  <c r="K709" i="17"/>
  <c r="I709" i="17"/>
  <c r="G709" i="17"/>
  <c r="E709" i="17"/>
  <c r="Q708" i="17"/>
  <c r="O708" i="17"/>
  <c r="M708" i="17"/>
  <c r="K708" i="17"/>
  <c r="I708" i="17"/>
  <c r="G708" i="17"/>
  <c r="E708" i="17"/>
  <c r="Q707" i="17"/>
  <c r="O707" i="17"/>
  <c r="M707" i="17"/>
  <c r="K707" i="17"/>
  <c r="I707" i="17"/>
  <c r="G707" i="17"/>
  <c r="E707" i="17"/>
  <c r="E706" i="17"/>
  <c r="Q705" i="17"/>
  <c r="O705" i="17"/>
  <c r="M705" i="17"/>
  <c r="K705" i="17"/>
  <c r="I705" i="17"/>
  <c r="G705" i="17"/>
  <c r="E705" i="17"/>
  <c r="Q704" i="17"/>
  <c r="O704" i="17"/>
  <c r="M704" i="17"/>
  <c r="K704" i="17"/>
  <c r="I704" i="17"/>
  <c r="G704" i="17"/>
  <c r="E704" i="17"/>
  <c r="Q703" i="17"/>
  <c r="O703" i="17"/>
  <c r="M703" i="17"/>
  <c r="K703" i="17"/>
  <c r="I703" i="17"/>
  <c r="G703" i="17"/>
  <c r="E703" i="17"/>
  <c r="Q702" i="17"/>
  <c r="O702" i="17"/>
  <c r="M702" i="17"/>
  <c r="K702" i="17"/>
  <c r="I702" i="17"/>
  <c r="G702" i="17"/>
  <c r="E702" i="17"/>
  <c r="Q701" i="17"/>
  <c r="O701" i="17"/>
  <c r="M701" i="17"/>
  <c r="K701" i="17"/>
  <c r="I701" i="17"/>
  <c r="G701" i="17"/>
  <c r="E701" i="17"/>
  <c r="Q700" i="17"/>
  <c r="O700" i="17"/>
  <c r="M700" i="17"/>
  <c r="K700" i="17"/>
  <c r="I700" i="17"/>
  <c r="G700" i="17"/>
  <c r="E700" i="17"/>
  <c r="Q699" i="17"/>
  <c r="O699" i="17"/>
  <c r="M699" i="17"/>
  <c r="K699" i="17"/>
  <c r="I699" i="17"/>
  <c r="G699" i="17"/>
  <c r="E699" i="17"/>
  <c r="Q698" i="17"/>
  <c r="O698" i="17"/>
  <c r="M698" i="17"/>
  <c r="K698" i="17"/>
  <c r="I698" i="17"/>
  <c r="G698" i="17"/>
  <c r="E698" i="17"/>
  <c r="Q697" i="17"/>
  <c r="O697" i="17"/>
  <c r="M697" i="17"/>
  <c r="K697" i="17"/>
  <c r="I697" i="17"/>
  <c r="G697" i="17"/>
  <c r="E697" i="17"/>
  <c r="Q696" i="17"/>
  <c r="O696" i="17"/>
  <c r="M696" i="17"/>
  <c r="K696" i="17"/>
  <c r="I696" i="17"/>
  <c r="G696" i="17"/>
  <c r="E696" i="17"/>
  <c r="Q695" i="17"/>
  <c r="O695" i="17"/>
  <c r="M695" i="17"/>
  <c r="K695" i="17"/>
  <c r="I695" i="17"/>
  <c r="G695" i="17"/>
  <c r="E695" i="17"/>
  <c r="Q694" i="17"/>
  <c r="O694" i="17"/>
  <c r="M694" i="17"/>
  <c r="K694" i="17"/>
  <c r="I694" i="17"/>
  <c r="G694" i="17"/>
  <c r="E694" i="17"/>
  <c r="Q693" i="17"/>
  <c r="O693" i="17"/>
  <c r="M693" i="17"/>
  <c r="K693" i="17"/>
  <c r="I693" i="17"/>
  <c r="G693" i="17"/>
  <c r="E693" i="17"/>
  <c r="Q692" i="17"/>
  <c r="O692" i="17"/>
  <c r="M692" i="17"/>
  <c r="K692" i="17"/>
  <c r="I692" i="17"/>
  <c r="G692" i="17"/>
  <c r="E692" i="17"/>
  <c r="E691" i="17"/>
  <c r="Q690" i="17"/>
  <c r="O690" i="17"/>
  <c r="M690" i="17"/>
  <c r="K690" i="17"/>
  <c r="I690" i="17"/>
  <c r="G690" i="17"/>
  <c r="E690" i="17"/>
  <c r="Q689" i="17"/>
  <c r="O689" i="17"/>
  <c r="M689" i="17"/>
  <c r="K689" i="17"/>
  <c r="I689" i="17"/>
  <c r="G689" i="17"/>
  <c r="E689" i="17"/>
  <c r="Q688" i="17"/>
  <c r="O688" i="17"/>
  <c r="M688" i="17"/>
  <c r="K688" i="17"/>
  <c r="I688" i="17"/>
  <c r="G688" i="17"/>
  <c r="E688" i="17"/>
  <c r="Q687" i="17"/>
  <c r="O687" i="17"/>
  <c r="M687" i="17"/>
  <c r="K687" i="17"/>
  <c r="I687" i="17"/>
  <c r="G687" i="17"/>
  <c r="E687" i="17"/>
  <c r="Q686" i="17"/>
  <c r="O686" i="17"/>
  <c r="M686" i="17"/>
  <c r="K686" i="17"/>
  <c r="I686" i="17"/>
  <c r="G686" i="17"/>
  <c r="E686" i="17"/>
  <c r="Q685" i="17"/>
  <c r="O685" i="17"/>
  <c r="M685" i="17"/>
  <c r="K685" i="17"/>
  <c r="I685" i="17"/>
  <c r="G685" i="17"/>
  <c r="E685" i="17"/>
  <c r="Q684" i="17"/>
  <c r="O684" i="17"/>
  <c r="M684" i="17"/>
  <c r="K684" i="17"/>
  <c r="I684" i="17"/>
  <c r="G684" i="17"/>
  <c r="E684" i="17"/>
  <c r="Q683" i="17"/>
  <c r="O683" i="17"/>
  <c r="M683" i="17"/>
  <c r="K683" i="17"/>
  <c r="I683" i="17"/>
  <c r="G683" i="17"/>
  <c r="E683" i="17"/>
  <c r="Q682" i="17"/>
  <c r="O682" i="17"/>
  <c r="M682" i="17"/>
  <c r="K682" i="17"/>
  <c r="I682" i="17"/>
  <c r="G682" i="17"/>
  <c r="E682" i="17"/>
  <c r="Q681" i="17"/>
  <c r="O681" i="17"/>
  <c r="M681" i="17"/>
  <c r="K681" i="17"/>
  <c r="I681" i="17"/>
  <c r="G681" i="17"/>
  <c r="E681" i="17"/>
  <c r="Q680" i="17"/>
  <c r="O680" i="17"/>
  <c r="M680" i="17"/>
  <c r="K680" i="17"/>
  <c r="I680" i="17"/>
  <c r="G680" i="17"/>
  <c r="E680" i="17"/>
  <c r="Q679" i="17"/>
  <c r="O679" i="17"/>
  <c r="M679" i="17"/>
  <c r="K679" i="17"/>
  <c r="I679" i="17"/>
  <c r="G679" i="17"/>
  <c r="E679" i="17"/>
  <c r="Q678" i="17"/>
  <c r="O678" i="17"/>
  <c r="M678" i="17"/>
  <c r="K678" i="17"/>
  <c r="I678" i="17"/>
  <c r="G678" i="17"/>
  <c r="E678" i="17"/>
  <c r="Q677" i="17"/>
  <c r="O677" i="17"/>
  <c r="M677" i="17"/>
  <c r="K677" i="17"/>
  <c r="I677" i="17"/>
  <c r="G677" i="17"/>
  <c r="E677" i="17"/>
  <c r="E676" i="17"/>
  <c r="Q675" i="17"/>
  <c r="O675" i="17"/>
  <c r="M675" i="17"/>
  <c r="K675" i="17"/>
  <c r="I675" i="17"/>
  <c r="G675" i="17"/>
  <c r="E675" i="17"/>
  <c r="Q674" i="17"/>
  <c r="O674" i="17"/>
  <c r="M674" i="17"/>
  <c r="K674" i="17"/>
  <c r="I674" i="17"/>
  <c r="G674" i="17"/>
  <c r="E674" i="17"/>
  <c r="Q673" i="17"/>
  <c r="O673" i="17"/>
  <c r="M673" i="17"/>
  <c r="K673" i="17"/>
  <c r="I673" i="17"/>
  <c r="G673" i="17"/>
  <c r="E673" i="17"/>
  <c r="Q672" i="17"/>
  <c r="O672" i="17"/>
  <c r="M672" i="17"/>
  <c r="K672" i="17"/>
  <c r="I672" i="17"/>
  <c r="G672" i="17"/>
  <c r="E672" i="17"/>
  <c r="Q671" i="17"/>
  <c r="O671" i="17"/>
  <c r="M671" i="17"/>
  <c r="K671" i="17"/>
  <c r="I671" i="17"/>
  <c r="G671" i="17"/>
  <c r="E671" i="17"/>
  <c r="Q670" i="17"/>
  <c r="O670" i="17"/>
  <c r="M670" i="17"/>
  <c r="K670" i="17"/>
  <c r="I670" i="17"/>
  <c r="G670" i="17"/>
  <c r="E670" i="17"/>
  <c r="Q669" i="17"/>
  <c r="O669" i="17"/>
  <c r="M669" i="17"/>
  <c r="K669" i="17"/>
  <c r="I669" i="17"/>
  <c r="G669" i="17"/>
  <c r="E669" i="17"/>
  <c r="Q668" i="17"/>
  <c r="O668" i="17"/>
  <c r="M668" i="17"/>
  <c r="K668" i="17"/>
  <c r="I668" i="17"/>
  <c r="G668" i="17"/>
  <c r="E668" i="17"/>
  <c r="Q667" i="17"/>
  <c r="O667" i="17"/>
  <c r="M667" i="17"/>
  <c r="K667" i="17"/>
  <c r="I667" i="17"/>
  <c r="G667" i="17"/>
  <c r="E667" i="17"/>
  <c r="Q666" i="17"/>
  <c r="O666" i="17"/>
  <c r="M666" i="17"/>
  <c r="K666" i="17"/>
  <c r="I666" i="17"/>
  <c r="G666" i="17"/>
  <c r="E666" i="17"/>
  <c r="Q665" i="17"/>
  <c r="O665" i="17"/>
  <c r="M665" i="17"/>
  <c r="K665" i="17"/>
  <c r="I665" i="17"/>
  <c r="G665" i="17"/>
  <c r="E665" i="17"/>
  <c r="Q664" i="17"/>
  <c r="O664" i="17"/>
  <c r="M664" i="17"/>
  <c r="K664" i="17"/>
  <c r="I664" i="17"/>
  <c r="G664" i="17"/>
  <c r="E664" i="17"/>
  <c r="Q663" i="17"/>
  <c r="O663" i="17"/>
  <c r="M663" i="17"/>
  <c r="K663" i="17"/>
  <c r="I663" i="17"/>
  <c r="G663" i="17"/>
  <c r="E663" i="17"/>
  <c r="Q662" i="17"/>
  <c r="O662" i="17"/>
  <c r="M662" i="17"/>
  <c r="K662" i="17"/>
  <c r="I662" i="17"/>
  <c r="G662" i="17"/>
  <c r="E662" i="17"/>
  <c r="E661" i="17"/>
  <c r="Q660" i="17"/>
  <c r="O660" i="17"/>
  <c r="M660" i="17"/>
  <c r="K660" i="17"/>
  <c r="I660" i="17"/>
  <c r="G660" i="17"/>
  <c r="E660" i="17"/>
  <c r="Q659" i="17"/>
  <c r="O659" i="17"/>
  <c r="M659" i="17"/>
  <c r="K659" i="17"/>
  <c r="I659" i="17"/>
  <c r="G659" i="17"/>
  <c r="E659" i="17"/>
  <c r="Q658" i="17"/>
  <c r="O658" i="17"/>
  <c r="M658" i="17"/>
  <c r="K658" i="17"/>
  <c r="I658" i="17"/>
  <c r="G658" i="17"/>
  <c r="E658" i="17"/>
  <c r="Q657" i="17"/>
  <c r="O657" i="17"/>
  <c r="M657" i="17"/>
  <c r="K657" i="17"/>
  <c r="I657" i="17"/>
  <c r="G657" i="17"/>
  <c r="E657" i="17"/>
  <c r="Q656" i="17"/>
  <c r="O656" i="17"/>
  <c r="M656" i="17"/>
  <c r="K656" i="17"/>
  <c r="I656" i="17"/>
  <c r="G656" i="17"/>
  <c r="E656" i="17"/>
  <c r="Q655" i="17"/>
  <c r="O655" i="17"/>
  <c r="M655" i="17"/>
  <c r="K655" i="17"/>
  <c r="I655" i="17"/>
  <c r="G655" i="17"/>
  <c r="E655" i="17"/>
  <c r="Q654" i="17"/>
  <c r="O654" i="17"/>
  <c r="M654" i="17"/>
  <c r="K654" i="17"/>
  <c r="I654" i="17"/>
  <c r="G654" i="17"/>
  <c r="E654" i="17"/>
  <c r="Q653" i="17"/>
  <c r="O653" i="17"/>
  <c r="M653" i="17"/>
  <c r="K653" i="17"/>
  <c r="I653" i="17"/>
  <c r="G653" i="17"/>
  <c r="E653" i="17"/>
  <c r="Q652" i="17"/>
  <c r="O652" i="17"/>
  <c r="M652" i="17"/>
  <c r="K652" i="17"/>
  <c r="I652" i="17"/>
  <c r="G652" i="17"/>
  <c r="E652" i="17"/>
  <c r="Q651" i="17"/>
  <c r="O651" i="17"/>
  <c r="M651" i="17"/>
  <c r="K651" i="17"/>
  <c r="I651" i="17"/>
  <c r="G651" i="17"/>
  <c r="E651" i="17"/>
  <c r="Q650" i="17"/>
  <c r="O650" i="17"/>
  <c r="M650" i="17"/>
  <c r="K650" i="17"/>
  <c r="I650" i="17"/>
  <c r="G650" i="17"/>
  <c r="E650" i="17"/>
  <c r="Q649" i="17"/>
  <c r="O649" i="17"/>
  <c r="M649" i="17"/>
  <c r="K649" i="17"/>
  <c r="I649" i="17"/>
  <c r="G649" i="17"/>
  <c r="E649" i="17"/>
  <c r="Q648" i="17"/>
  <c r="O648" i="17"/>
  <c r="M648" i="17"/>
  <c r="K648" i="17"/>
  <c r="I648" i="17"/>
  <c r="G648" i="17"/>
  <c r="E648" i="17"/>
  <c r="Q647" i="17"/>
  <c r="O647" i="17"/>
  <c r="M647" i="17"/>
  <c r="K647" i="17"/>
  <c r="I647" i="17"/>
  <c r="G647" i="17"/>
  <c r="E647" i="17"/>
  <c r="E646" i="17"/>
  <c r="Q645" i="17"/>
  <c r="O645" i="17"/>
  <c r="M645" i="17"/>
  <c r="K645" i="17"/>
  <c r="I645" i="17"/>
  <c r="G645" i="17"/>
  <c r="E645" i="17"/>
  <c r="Q644" i="17"/>
  <c r="O644" i="17"/>
  <c r="M644" i="17"/>
  <c r="K644" i="17"/>
  <c r="I644" i="17"/>
  <c r="G644" i="17"/>
  <c r="E644" i="17"/>
  <c r="Q643" i="17"/>
  <c r="O643" i="17"/>
  <c r="M643" i="17"/>
  <c r="K643" i="17"/>
  <c r="I643" i="17"/>
  <c r="G643" i="17"/>
  <c r="E643" i="17"/>
  <c r="Q642" i="17"/>
  <c r="O642" i="17"/>
  <c r="M642" i="17"/>
  <c r="K642" i="17"/>
  <c r="I642" i="17"/>
  <c r="G642" i="17"/>
  <c r="E642" i="17"/>
  <c r="Q641" i="17"/>
  <c r="O641" i="17"/>
  <c r="M641" i="17"/>
  <c r="K641" i="17"/>
  <c r="I641" i="17"/>
  <c r="G641" i="17"/>
  <c r="E641" i="17"/>
  <c r="Q640" i="17"/>
  <c r="O640" i="17"/>
  <c r="M640" i="17"/>
  <c r="K640" i="17"/>
  <c r="I640" i="17"/>
  <c r="G640" i="17"/>
  <c r="E640" i="17"/>
  <c r="Q639" i="17"/>
  <c r="O639" i="17"/>
  <c r="M639" i="17"/>
  <c r="K639" i="17"/>
  <c r="I639" i="17"/>
  <c r="G639" i="17"/>
  <c r="E639" i="17"/>
  <c r="Q638" i="17"/>
  <c r="O638" i="17"/>
  <c r="M638" i="17"/>
  <c r="K638" i="17"/>
  <c r="I638" i="17"/>
  <c r="G638" i="17"/>
  <c r="E638" i="17"/>
  <c r="Q637" i="17"/>
  <c r="O637" i="17"/>
  <c r="M637" i="17"/>
  <c r="K637" i="17"/>
  <c r="I637" i="17"/>
  <c r="G637" i="17"/>
  <c r="E637" i="17"/>
  <c r="Q636" i="17"/>
  <c r="O636" i="17"/>
  <c r="M636" i="17"/>
  <c r="K636" i="17"/>
  <c r="I636" i="17"/>
  <c r="G636" i="17"/>
  <c r="E636" i="17"/>
  <c r="Q635" i="17"/>
  <c r="O635" i="17"/>
  <c r="M635" i="17"/>
  <c r="K635" i="17"/>
  <c r="I635" i="17"/>
  <c r="G635" i="17"/>
  <c r="E635" i="17"/>
  <c r="Q634" i="17"/>
  <c r="O634" i="17"/>
  <c r="M634" i="17"/>
  <c r="K634" i="17"/>
  <c r="I634" i="17"/>
  <c r="G634" i="17"/>
  <c r="E634" i="17"/>
  <c r="Q633" i="17"/>
  <c r="O633" i="17"/>
  <c r="M633" i="17"/>
  <c r="K633" i="17"/>
  <c r="I633" i="17"/>
  <c r="G633" i="17"/>
  <c r="E633" i="17"/>
  <c r="Q632" i="17"/>
  <c r="O632" i="17"/>
  <c r="M632" i="17"/>
  <c r="K632" i="17"/>
  <c r="I632" i="17"/>
  <c r="G632" i="17"/>
  <c r="E632" i="17"/>
  <c r="E631" i="17"/>
  <c r="Q630" i="17"/>
  <c r="O630" i="17"/>
  <c r="M630" i="17"/>
  <c r="K630" i="17"/>
  <c r="I630" i="17"/>
  <c r="G630" i="17"/>
  <c r="E630" i="17"/>
  <c r="Q629" i="17"/>
  <c r="O629" i="17"/>
  <c r="M629" i="17"/>
  <c r="K629" i="17"/>
  <c r="I629" i="17"/>
  <c r="G629" i="17"/>
  <c r="E629" i="17"/>
  <c r="Q628" i="17"/>
  <c r="O628" i="17"/>
  <c r="M628" i="17"/>
  <c r="K628" i="17"/>
  <c r="I628" i="17"/>
  <c r="G628" i="17"/>
  <c r="E628" i="17"/>
  <c r="Q627" i="17"/>
  <c r="O627" i="17"/>
  <c r="M627" i="17"/>
  <c r="K627" i="17"/>
  <c r="I627" i="17"/>
  <c r="G627" i="17"/>
  <c r="E627" i="17"/>
  <c r="Q626" i="17"/>
  <c r="O626" i="17"/>
  <c r="M626" i="17"/>
  <c r="K626" i="17"/>
  <c r="I626" i="17"/>
  <c r="G626" i="17"/>
  <c r="E626" i="17"/>
  <c r="Q625" i="17"/>
  <c r="O625" i="17"/>
  <c r="M625" i="17"/>
  <c r="K625" i="17"/>
  <c r="I625" i="17"/>
  <c r="G625" i="17"/>
  <c r="E625" i="17"/>
  <c r="Q624" i="17"/>
  <c r="O624" i="17"/>
  <c r="M624" i="17"/>
  <c r="K624" i="17"/>
  <c r="I624" i="17"/>
  <c r="G624" i="17"/>
  <c r="E624" i="17"/>
  <c r="Q623" i="17"/>
  <c r="O623" i="17"/>
  <c r="M623" i="17"/>
  <c r="K623" i="17"/>
  <c r="I623" i="17"/>
  <c r="G623" i="17"/>
  <c r="E623" i="17"/>
  <c r="Q622" i="17"/>
  <c r="O622" i="17"/>
  <c r="M622" i="17"/>
  <c r="K622" i="17"/>
  <c r="I622" i="17"/>
  <c r="G622" i="17"/>
  <c r="E622" i="17"/>
  <c r="Q621" i="17"/>
  <c r="O621" i="17"/>
  <c r="M621" i="17"/>
  <c r="K621" i="17"/>
  <c r="I621" i="17"/>
  <c r="G621" i="17"/>
  <c r="E621" i="17"/>
  <c r="Q620" i="17"/>
  <c r="O620" i="17"/>
  <c r="M620" i="17"/>
  <c r="K620" i="17"/>
  <c r="I620" i="17"/>
  <c r="G620" i="17"/>
  <c r="E620" i="17"/>
  <c r="Q619" i="17"/>
  <c r="O619" i="17"/>
  <c r="M619" i="17"/>
  <c r="K619" i="17"/>
  <c r="I619" i="17"/>
  <c r="G619" i="17"/>
  <c r="E619" i="17"/>
  <c r="Q618" i="17"/>
  <c r="O618" i="17"/>
  <c r="M618" i="17"/>
  <c r="K618" i="17"/>
  <c r="I618" i="17"/>
  <c r="G618" i="17"/>
  <c r="E618" i="17"/>
  <c r="Q617" i="17"/>
  <c r="O617" i="17"/>
  <c r="M617" i="17"/>
  <c r="K617" i="17"/>
  <c r="I617" i="17"/>
  <c r="G617" i="17"/>
  <c r="E617" i="17"/>
  <c r="E616" i="17"/>
  <c r="Q615" i="17"/>
  <c r="O615" i="17"/>
  <c r="M615" i="17"/>
  <c r="K615" i="17"/>
  <c r="I615" i="17"/>
  <c r="G615" i="17"/>
  <c r="E615" i="17"/>
  <c r="Q614" i="17"/>
  <c r="O614" i="17"/>
  <c r="M614" i="17"/>
  <c r="K614" i="17"/>
  <c r="I614" i="17"/>
  <c r="G614" i="17"/>
  <c r="E614" i="17"/>
  <c r="Q613" i="17"/>
  <c r="O613" i="17"/>
  <c r="M613" i="17"/>
  <c r="K613" i="17"/>
  <c r="I613" i="17"/>
  <c r="G613" i="17"/>
  <c r="E613" i="17"/>
  <c r="Q612" i="17"/>
  <c r="O612" i="17"/>
  <c r="M612" i="17"/>
  <c r="K612" i="17"/>
  <c r="I612" i="17"/>
  <c r="G612" i="17"/>
  <c r="E612" i="17"/>
  <c r="Q611" i="17"/>
  <c r="O611" i="17"/>
  <c r="M611" i="17"/>
  <c r="K611" i="17"/>
  <c r="I611" i="17"/>
  <c r="G611" i="17"/>
  <c r="E611" i="17"/>
  <c r="Q610" i="17"/>
  <c r="O610" i="17"/>
  <c r="M610" i="17"/>
  <c r="K610" i="17"/>
  <c r="I610" i="17"/>
  <c r="G610" i="17"/>
  <c r="E610" i="17"/>
  <c r="Q609" i="17"/>
  <c r="O609" i="17"/>
  <c r="M609" i="17"/>
  <c r="K609" i="17"/>
  <c r="I609" i="17"/>
  <c r="G609" i="17"/>
  <c r="E609" i="17"/>
  <c r="Q608" i="17"/>
  <c r="O608" i="17"/>
  <c r="M608" i="17"/>
  <c r="K608" i="17"/>
  <c r="I608" i="17"/>
  <c r="G608" i="17"/>
  <c r="E608" i="17"/>
  <c r="Q607" i="17"/>
  <c r="O607" i="17"/>
  <c r="M607" i="17"/>
  <c r="K607" i="17"/>
  <c r="I607" i="17"/>
  <c r="G607" i="17"/>
  <c r="E607" i="17"/>
  <c r="Q606" i="17"/>
  <c r="O606" i="17"/>
  <c r="M606" i="17"/>
  <c r="K606" i="17"/>
  <c r="I606" i="17"/>
  <c r="G606" i="17"/>
  <c r="E606" i="17"/>
  <c r="Q605" i="17"/>
  <c r="O605" i="17"/>
  <c r="M605" i="17"/>
  <c r="K605" i="17"/>
  <c r="I605" i="17"/>
  <c r="G605" i="17"/>
  <c r="E605" i="17"/>
  <c r="Q604" i="17"/>
  <c r="O604" i="17"/>
  <c r="M604" i="17"/>
  <c r="K604" i="17"/>
  <c r="I604" i="17"/>
  <c r="G604" i="17"/>
  <c r="E604" i="17"/>
  <c r="Q603" i="17"/>
  <c r="O603" i="17"/>
  <c r="M603" i="17"/>
  <c r="K603" i="17"/>
  <c r="I603" i="17"/>
  <c r="G603" i="17"/>
  <c r="E603" i="17"/>
  <c r="Q602" i="17"/>
  <c r="O602" i="17"/>
  <c r="M602" i="17"/>
  <c r="K602" i="17"/>
  <c r="I602" i="17"/>
  <c r="G602" i="17"/>
  <c r="E602" i="17"/>
  <c r="E601" i="17"/>
  <c r="Q600" i="17"/>
  <c r="O600" i="17"/>
  <c r="M600" i="17"/>
  <c r="K600" i="17"/>
  <c r="I600" i="17"/>
  <c r="G600" i="17"/>
  <c r="E600" i="17"/>
  <c r="Q599" i="17"/>
  <c r="O599" i="17"/>
  <c r="M599" i="17"/>
  <c r="K599" i="17"/>
  <c r="I599" i="17"/>
  <c r="G599" i="17"/>
  <c r="E599" i="17"/>
  <c r="Q598" i="17"/>
  <c r="O598" i="17"/>
  <c r="M598" i="17"/>
  <c r="K598" i="17"/>
  <c r="I598" i="17"/>
  <c r="G598" i="17"/>
  <c r="E598" i="17"/>
  <c r="Q597" i="17"/>
  <c r="O597" i="17"/>
  <c r="M597" i="17"/>
  <c r="K597" i="17"/>
  <c r="I597" i="17"/>
  <c r="G597" i="17"/>
  <c r="E597" i="17"/>
  <c r="Q596" i="17"/>
  <c r="O596" i="17"/>
  <c r="M596" i="17"/>
  <c r="K596" i="17"/>
  <c r="I596" i="17"/>
  <c r="G596" i="17"/>
  <c r="E596" i="17"/>
  <c r="Q595" i="17"/>
  <c r="O595" i="17"/>
  <c r="M595" i="17"/>
  <c r="K595" i="17"/>
  <c r="I595" i="17"/>
  <c r="G595" i="17"/>
  <c r="E595" i="17"/>
  <c r="Q594" i="17"/>
  <c r="O594" i="17"/>
  <c r="M594" i="17"/>
  <c r="K594" i="17"/>
  <c r="I594" i="17"/>
  <c r="G594" i="17"/>
  <c r="E594" i="17"/>
  <c r="Q593" i="17"/>
  <c r="O593" i="17"/>
  <c r="M593" i="17"/>
  <c r="K593" i="17"/>
  <c r="I593" i="17"/>
  <c r="G593" i="17"/>
  <c r="E593" i="17"/>
  <c r="Q592" i="17"/>
  <c r="O592" i="17"/>
  <c r="M592" i="17"/>
  <c r="K592" i="17"/>
  <c r="I592" i="17"/>
  <c r="G592" i="17"/>
  <c r="E592" i="17"/>
  <c r="Q591" i="17"/>
  <c r="O591" i="17"/>
  <c r="M591" i="17"/>
  <c r="K591" i="17"/>
  <c r="I591" i="17"/>
  <c r="G591" i="17"/>
  <c r="E591" i="17"/>
  <c r="Q590" i="17"/>
  <c r="O590" i="17"/>
  <c r="M590" i="17"/>
  <c r="K590" i="17"/>
  <c r="I590" i="17"/>
  <c r="G590" i="17"/>
  <c r="E590" i="17"/>
  <c r="Q589" i="17"/>
  <c r="O589" i="17"/>
  <c r="M589" i="17"/>
  <c r="K589" i="17"/>
  <c r="I589" i="17"/>
  <c r="G589" i="17"/>
  <c r="E589" i="17"/>
  <c r="Q588" i="17"/>
  <c r="O588" i="17"/>
  <c r="M588" i="17"/>
  <c r="K588" i="17"/>
  <c r="I588" i="17"/>
  <c r="G588" i="17"/>
  <c r="E588" i="17"/>
  <c r="Q587" i="17"/>
  <c r="O587" i="17"/>
  <c r="M587" i="17"/>
  <c r="K587" i="17"/>
  <c r="I587" i="17"/>
  <c r="G587" i="17"/>
  <c r="E587" i="17"/>
  <c r="E586" i="17"/>
  <c r="Q585" i="17"/>
  <c r="O585" i="17"/>
  <c r="M585" i="17"/>
  <c r="K585" i="17"/>
  <c r="I585" i="17"/>
  <c r="G585" i="17"/>
  <c r="E585" i="17"/>
  <c r="Q584" i="17"/>
  <c r="O584" i="17"/>
  <c r="M584" i="17"/>
  <c r="K584" i="17"/>
  <c r="I584" i="17"/>
  <c r="G584" i="17"/>
  <c r="E584" i="17"/>
  <c r="Q583" i="17"/>
  <c r="O583" i="17"/>
  <c r="M583" i="17"/>
  <c r="K583" i="17"/>
  <c r="I583" i="17"/>
  <c r="G583" i="17"/>
  <c r="E583" i="17"/>
  <c r="Q582" i="17"/>
  <c r="O582" i="17"/>
  <c r="M582" i="17"/>
  <c r="K582" i="17"/>
  <c r="I582" i="17"/>
  <c r="G582" i="17"/>
  <c r="E582" i="17"/>
  <c r="Q581" i="17"/>
  <c r="O581" i="17"/>
  <c r="M581" i="17"/>
  <c r="K581" i="17"/>
  <c r="I581" i="17"/>
  <c r="G581" i="17"/>
  <c r="E581" i="17"/>
  <c r="Q580" i="17"/>
  <c r="O580" i="17"/>
  <c r="M580" i="17"/>
  <c r="K580" i="17"/>
  <c r="I580" i="17"/>
  <c r="G580" i="17"/>
  <c r="E580" i="17"/>
  <c r="Q579" i="17"/>
  <c r="O579" i="17"/>
  <c r="M579" i="17"/>
  <c r="K579" i="17"/>
  <c r="I579" i="17"/>
  <c r="G579" i="17"/>
  <c r="E579" i="17"/>
  <c r="Q578" i="17"/>
  <c r="O578" i="17"/>
  <c r="M578" i="17"/>
  <c r="K578" i="17"/>
  <c r="I578" i="17"/>
  <c r="G578" i="17"/>
  <c r="E578" i="17"/>
  <c r="Q577" i="17"/>
  <c r="O577" i="17"/>
  <c r="M577" i="17"/>
  <c r="K577" i="17"/>
  <c r="I577" i="17"/>
  <c r="G577" i="17"/>
  <c r="E577" i="17"/>
  <c r="Q576" i="17"/>
  <c r="O576" i="17"/>
  <c r="M576" i="17"/>
  <c r="K576" i="17"/>
  <c r="I576" i="17"/>
  <c r="G576" i="17"/>
  <c r="E576" i="17"/>
  <c r="Q575" i="17"/>
  <c r="O575" i="17"/>
  <c r="M575" i="17"/>
  <c r="K575" i="17"/>
  <c r="I575" i="17"/>
  <c r="G575" i="17"/>
  <c r="E575" i="17"/>
  <c r="Q574" i="17"/>
  <c r="O574" i="17"/>
  <c r="M574" i="17"/>
  <c r="K574" i="17"/>
  <c r="I574" i="17"/>
  <c r="G574" i="17"/>
  <c r="E574" i="17"/>
  <c r="Q573" i="17"/>
  <c r="O573" i="17"/>
  <c r="M573" i="17"/>
  <c r="K573" i="17"/>
  <c r="I573" i="17"/>
  <c r="G573" i="17"/>
  <c r="E573" i="17"/>
  <c r="Q572" i="17"/>
  <c r="O572" i="17"/>
  <c r="M572" i="17"/>
  <c r="K572" i="17"/>
  <c r="I572" i="17"/>
  <c r="G572" i="17"/>
  <c r="E572" i="17"/>
  <c r="E571" i="17"/>
  <c r="Q570" i="17"/>
  <c r="O570" i="17"/>
  <c r="M570" i="17"/>
  <c r="K570" i="17"/>
  <c r="I570" i="17"/>
  <c r="G570" i="17"/>
  <c r="E570" i="17"/>
  <c r="Q569" i="17"/>
  <c r="O569" i="17"/>
  <c r="M569" i="17"/>
  <c r="K569" i="17"/>
  <c r="I569" i="17"/>
  <c r="G569" i="17"/>
  <c r="E569" i="17"/>
  <c r="Q568" i="17"/>
  <c r="O568" i="17"/>
  <c r="M568" i="17"/>
  <c r="K568" i="17"/>
  <c r="I568" i="17"/>
  <c r="G568" i="17"/>
  <c r="E568" i="17"/>
  <c r="Q567" i="17"/>
  <c r="O567" i="17"/>
  <c r="M567" i="17"/>
  <c r="K567" i="17"/>
  <c r="I567" i="17"/>
  <c r="G567" i="17"/>
  <c r="E567" i="17"/>
  <c r="Q566" i="17"/>
  <c r="O566" i="17"/>
  <c r="M566" i="17"/>
  <c r="K566" i="17"/>
  <c r="I566" i="17"/>
  <c r="G566" i="17"/>
  <c r="E566" i="17"/>
  <c r="Q565" i="17"/>
  <c r="O565" i="17"/>
  <c r="M565" i="17"/>
  <c r="K565" i="17"/>
  <c r="I565" i="17"/>
  <c r="G565" i="17"/>
  <c r="E565" i="17"/>
  <c r="Q564" i="17"/>
  <c r="O564" i="17"/>
  <c r="M564" i="17"/>
  <c r="K564" i="17"/>
  <c r="I564" i="17"/>
  <c r="G564" i="17"/>
  <c r="E564" i="17"/>
  <c r="Q563" i="17"/>
  <c r="O563" i="17"/>
  <c r="M563" i="17"/>
  <c r="K563" i="17"/>
  <c r="I563" i="17"/>
  <c r="G563" i="17"/>
  <c r="E563" i="17"/>
  <c r="Q562" i="17"/>
  <c r="O562" i="17"/>
  <c r="M562" i="17"/>
  <c r="K562" i="17"/>
  <c r="I562" i="17"/>
  <c r="G562" i="17"/>
  <c r="E562" i="17"/>
  <c r="Q561" i="17"/>
  <c r="O561" i="17"/>
  <c r="M561" i="17"/>
  <c r="K561" i="17"/>
  <c r="I561" i="17"/>
  <c r="G561" i="17"/>
  <c r="E561" i="17"/>
  <c r="Q560" i="17"/>
  <c r="O560" i="17"/>
  <c r="M560" i="17"/>
  <c r="K560" i="17"/>
  <c r="I560" i="17"/>
  <c r="G560" i="17"/>
  <c r="E560" i="17"/>
  <c r="Q559" i="17"/>
  <c r="O559" i="17"/>
  <c r="M559" i="17"/>
  <c r="K559" i="17"/>
  <c r="I559" i="17"/>
  <c r="G559" i="17"/>
  <c r="E559" i="17"/>
  <c r="Q558" i="17"/>
  <c r="O558" i="17"/>
  <c r="M558" i="17"/>
  <c r="K558" i="17"/>
  <c r="I558" i="17"/>
  <c r="G558" i="17"/>
  <c r="E558" i="17"/>
  <c r="Q557" i="17"/>
  <c r="O557" i="17"/>
  <c r="M557" i="17"/>
  <c r="K557" i="17"/>
  <c r="I557" i="17"/>
  <c r="G557" i="17"/>
  <c r="E557" i="17"/>
  <c r="E556" i="17"/>
  <c r="Q555" i="17"/>
  <c r="O555" i="17"/>
  <c r="M555" i="17"/>
  <c r="K555" i="17"/>
  <c r="I555" i="17"/>
  <c r="G555" i="17"/>
  <c r="E555" i="17"/>
  <c r="Q554" i="17"/>
  <c r="O554" i="17"/>
  <c r="M554" i="17"/>
  <c r="K554" i="17"/>
  <c r="I554" i="17"/>
  <c r="G554" i="17"/>
  <c r="E554" i="17"/>
  <c r="Q553" i="17"/>
  <c r="O553" i="17"/>
  <c r="M553" i="17"/>
  <c r="K553" i="17"/>
  <c r="I553" i="17"/>
  <c r="G553" i="17"/>
  <c r="E553" i="17"/>
  <c r="Q552" i="17"/>
  <c r="O552" i="17"/>
  <c r="M552" i="17"/>
  <c r="K552" i="17"/>
  <c r="I552" i="17"/>
  <c r="G552" i="17"/>
  <c r="E552" i="17"/>
  <c r="Q551" i="17"/>
  <c r="O551" i="17"/>
  <c r="M551" i="17"/>
  <c r="K551" i="17"/>
  <c r="I551" i="17"/>
  <c r="G551" i="17"/>
  <c r="E551" i="17"/>
  <c r="Q550" i="17"/>
  <c r="O550" i="17"/>
  <c r="M550" i="17"/>
  <c r="K550" i="17"/>
  <c r="I550" i="17"/>
  <c r="G550" i="17"/>
  <c r="E550" i="17"/>
  <c r="Q549" i="17"/>
  <c r="O549" i="17"/>
  <c r="M549" i="17"/>
  <c r="K549" i="17"/>
  <c r="I549" i="17"/>
  <c r="G549" i="17"/>
  <c r="E549" i="17"/>
  <c r="Q548" i="17"/>
  <c r="O548" i="17"/>
  <c r="M548" i="17"/>
  <c r="K548" i="17"/>
  <c r="I548" i="17"/>
  <c r="G548" i="17"/>
  <c r="E548" i="17"/>
  <c r="Q547" i="17"/>
  <c r="O547" i="17"/>
  <c r="M547" i="17"/>
  <c r="K547" i="17"/>
  <c r="I547" i="17"/>
  <c r="G547" i="17"/>
  <c r="E547" i="17"/>
  <c r="Q546" i="17"/>
  <c r="O546" i="17"/>
  <c r="M546" i="17"/>
  <c r="K546" i="17"/>
  <c r="I546" i="17"/>
  <c r="G546" i="17"/>
  <c r="E546" i="17"/>
  <c r="Q545" i="17"/>
  <c r="O545" i="17"/>
  <c r="M545" i="17"/>
  <c r="K545" i="17"/>
  <c r="I545" i="17"/>
  <c r="G545" i="17"/>
  <c r="E545" i="17"/>
  <c r="Q544" i="17"/>
  <c r="O544" i="17"/>
  <c r="M544" i="17"/>
  <c r="K544" i="17"/>
  <c r="I544" i="17"/>
  <c r="G544" i="17"/>
  <c r="E544" i="17"/>
  <c r="Q543" i="17"/>
  <c r="O543" i="17"/>
  <c r="M543" i="17"/>
  <c r="K543" i="17"/>
  <c r="I543" i="17"/>
  <c r="G543" i="17"/>
  <c r="E543" i="17"/>
  <c r="Q542" i="17"/>
  <c r="O542" i="17"/>
  <c r="M542" i="17"/>
  <c r="K542" i="17"/>
  <c r="I542" i="17"/>
  <c r="G542" i="17"/>
  <c r="E542" i="17"/>
  <c r="E541" i="17"/>
  <c r="Q540" i="17"/>
  <c r="O540" i="17"/>
  <c r="M540" i="17"/>
  <c r="K540" i="17"/>
  <c r="I540" i="17"/>
  <c r="G540" i="17"/>
  <c r="E540" i="17"/>
  <c r="Q539" i="17"/>
  <c r="O539" i="17"/>
  <c r="M539" i="17"/>
  <c r="K539" i="17"/>
  <c r="I539" i="17"/>
  <c r="G539" i="17"/>
  <c r="E539" i="17"/>
  <c r="Q538" i="17"/>
  <c r="O538" i="17"/>
  <c r="M538" i="17"/>
  <c r="K538" i="17"/>
  <c r="I538" i="17"/>
  <c r="G538" i="17"/>
  <c r="E538" i="17"/>
  <c r="Q537" i="17"/>
  <c r="O537" i="17"/>
  <c r="M537" i="17"/>
  <c r="K537" i="17"/>
  <c r="I537" i="17"/>
  <c r="G537" i="17"/>
  <c r="E537" i="17"/>
  <c r="Q536" i="17"/>
  <c r="O536" i="17"/>
  <c r="M536" i="17"/>
  <c r="K536" i="17"/>
  <c r="I536" i="17"/>
  <c r="G536" i="17"/>
  <c r="E536" i="17"/>
  <c r="Q535" i="17"/>
  <c r="O535" i="17"/>
  <c r="M535" i="17"/>
  <c r="K535" i="17"/>
  <c r="I535" i="17"/>
  <c r="G535" i="17"/>
  <c r="E535" i="17"/>
  <c r="Q534" i="17"/>
  <c r="O534" i="17"/>
  <c r="M534" i="17"/>
  <c r="K534" i="17"/>
  <c r="I534" i="17"/>
  <c r="G534" i="17"/>
  <c r="E534" i="17"/>
  <c r="Q533" i="17"/>
  <c r="O533" i="17"/>
  <c r="M533" i="17"/>
  <c r="K533" i="17"/>
  <c r="I533" i="17"/>
  <c r="G533" i="17"/>
  <c r="E533" i="17"/>
  <c r="Q532" i="17"/>
  <c r="O532" i="17"/>
  <c r="M532" i="17"/>
  <c r="K532" i="17"/>
  <c r="I532" i="17"/>
  <c r="G532" i="17"/>
  <c r="E532" i="17"/>
  <c r="Q531" i="17"/>
  <c r="O531" i="17"/>
  <c r="M531" i="17"/>
  <c r="K531" i="17"/>
  <c r="I531" i="17"/>
  <c r="G531" i="17"/>
  <c r="E531" i="17"/>
  <c r="Q530" i="17"/>
  <c r="O530" i="17"/>
  <c r="M530" i="17"/>
  <c r="K530" i="17"/>
  <c r="I530" i="17"/>
  <c r="G530" i="17"/>
  <c r="E530" i="17"/>
  <c r="Q529" i="17"/>
  <c r="O529" i="17"/>
  <c r="M529" i="17"/>
  <c r="K529" i="17"/>
  <c r="I529" i="17"/>
  <c r="G529" i="17"/>
  <c r="E529" i="17"/>
  <c r="Q528" i="17"/>
  <c r="O528" i="17"/>
  <c r="M528" i="17"/>
  <c r="K528" i="17"/>
  <c r="I528" i="17"/>
  <c r="G528" i="17"/>
  <c r="E528" i="17"/>
  <c r="Q527" i="17"/>
  <c r="O527" i="17"/>
  <c r="M527" i="17"/>
  <c r="K527" i="17"/>
  <c r="I527" i="17"/>
  <c r="G527" i="17"/>
  <c r="E527" i="17"/>
  <c r="E526" i="17"/>
  <c r="Q525" i="17"/>
  <c r="O525" i="17"/>
  <c r="M525" i="17"/>
  <c r="K525" i="17"/>
  <c r="I525" i="17"/>
  <c r="G525" i="17"/>
  <c r="E525" i="17"/>
  <c r="Q524" i="17"/>
  <c r="O524" i="17"/>
  <c r="M524" i="17"/>
  <c r="K524" i="17"/>
  <c r="I524" i="17"/>
  <c r="G524" i="17"/>
  <c r="E524" i="17"/>
  <c r="Q523" i="17"/>
  <c r="O523" i="17"/>
  <c r="M523" i="17"/>
  <c r="K523" i="17"/>
  <c r="I523" i="17"/>
  <c r="G523" i="17"/>
  <c r="E523" i="17"/>
  <c r="Q522" i="17"/>
  <c r="O522" i="17"/>
  <c r="M522" i="17"/>
  <c r="K522" i="17"/>
  <c r="I522" i="17"/>
  <c r="G522" i="17"/>
  <c r="E522" i="17"/>
  <c r="Q521" i="17"/>
  <c r="O521" i="17"/>
  <c r="M521" i="17"/>
  <c r="K521" i="17"/>
  <c r="I521" i="17"/>
  <c r="G521" i="17"/>
  <c r="E521" i="17"/>
  <c r="Q520" i="17"/>
  <c r="O520" i="17"/>
  <c r="M520" i="17"/>
  <c r="K520" i="17"/>
  <c r="I520" i="17"/>
  <c r="G520" i="17"/>
  <c r="E520" i="17"/>
  <c r="Q519" i="17"/>
  <c r="O519" i="17"/>
  <c r="M519" i="17"/>
  <c r="K519" i="17"/>
  <c r="I519" i="17"/>
  <c r="G519" i="17"/>
  <c r="E519" i="17"/>
  <c r="Q518" i="17"/>
  <c r="O518" i="17"/>
  <c r="M518" i="17"/>
  <c r="K518" i="17"/>
  <c r="I518" i="17"/>
  <c r="G518" i="17"/>
  <c r="E518" i="17"/>
  <c r="Q517" i="17"/>
  <c r="O517" i="17"/>
  <c r="M517" i="17"/>
  <c r="K517" i="17"/>
  <c r="I517" i="17"/>
  <c r="G517" i="17"/>
  <c r="E517" i="17"/>
  <c r="Q516" i="17"/>
  <c r="O516" i="17"/>
  <c r="M516" i="17"/>
  <c r="K516" i="17"/>
  <c r="I516" i="17"/>
  <c r="G516" i="17"/>
  <c r="E516" i="17"/>
  <c r="Q515" i="17"/>
  <c r="O515" i="17"/>
  <c r="M515" i="17"/>
  <c r="K515" i="17"/>
  <c r="I515" i="17"/>
  <c r="G515" i="17"/>
  <c r="E515" i="17"/>
  <c r="Q514" i="17"/>
  <c r="O514" i="17"/>
  <c r="M514" i="17"/>
  <c r="K514" i="17"/>
  <c r="I514" i="17"/>
  <c r="G514" i="17"/>
  <c r="E514" i="17"/>
  <c r="Q513" i="17"/>
  <c r="O513" i="17"/>
  <c r="M513" i="17"/>
  <c r="K513" i="17"/>
  <c r="I513" i="17"/>
  <c r="G513" i="17"/>
  <c r="E513" i="17"/>
  <c r="Q512" i="17"/>
  <c r="O512" i="17"/>
  <c r="M512" i="17"/>
  <c r="K512" i="17"/>
  <c r="I512" i="17"/>
  <c r="G512" i="17"/>
  <c r="E512" i="17"/>
  <c r="E511" i="17"/>
  <c r="Q510" i="17"/>
  <c r="O510" i="17"/>
  <c r="M510" i="17"/>
  <c r="K510" i="17"/>
  <c r="I510" i="17"/>
  <c r="G510" i="17"/>
  <c r="E510" i="17"/>
  <c r="Q509" i="17"/>
  <c r="O509" i="17"/>
  <c r="M509" i="17"/>
  <c r="K509" i="17"/>
  <c r="I509" i="17"/>
  <c r="G509" i="17"/>
  <c r="E509" i="17"/>
  <c r="Q508" i="17"/>
  <c r="O508" i="17"/>
  <c r="M508" i="17"/>
  <c r="K508" i="17"/>
  <c r="I508" i="17"/>
  <c r="G508" i="17"/>
  <c r="E508" i="17"/>
  <c r="Q507" i="17"/>
  <c r="O507" i="17"/>
  <c r="M507" i="17"/>
  <c r="K507" i="17"/>
  <c r="I507" i="17"/>
  <c r="G507" i="17"/>
  <c r="E507" i="17"/>
  <c r="Q506" i="17"/>
  <c r="O506" i="17"/>
  <c r="M506" i="17"/>
  <c r="K506" i="17"/>
  <c r="I506" i="17"/>
  <c r="G506" i="17"/>
  <c r="E506" i="17"/>
  <c r="Q505" i="17"/>
  <c r="O505" i="17"/>
  <c r="M505" i="17"/>
  <c r="K505" i="17"/>
  <c r="I505" i="17"/>
  <c r="G505" i="17"/>
  <c r="E505" i="17"/>
  <c r="Q504" i="17"/>
  <c r="O504" i="17"/>
  <c r="M504" i="17"/>
  <c r="K504" i="17"/>
  <c r="I504" i="17"/>
  <c r="G504" i="17"/>
  <c r="E504" i="17"/>
  <c r="Q503" i="17"/>
  <c r="O503" i="17"/>
  <c r="M503" i="17"/>
  <c r="K503" i="17"/>
  <c r="I503" i="17"/>
  <c r="G503" i="17"/>
  <c r="E503" i="17"/>
  <c r="Q502" i="17"/>
  <c r="O502" i="17"/>
  <c r="M502" i="17"/>
  <c r="K502" i="17"/>
  <c r="I502" i="17"/>
  <c r="G502" i="17"/>
  <c r="E502" i="17"/>
  <c r="Q501" i="17"/>
  <c r="O501" i="17"/>
  <c r="M501" i="17"/>
  <c r="K501" i="17"/>
  <c r="I501" i="17"/>
  <c r="G501" i="17"/>
  <c r="E501" i="17"/>
  <c r="Q500" i="17"/>
  <c r="O500" i="17"/>
  <c r="M500" i="17"/>
  <c r="K500" i="17"/>
  <c r="I500" i="17"/>
  <c r="G500" i="17"/>
  <c r="E500" i="17"/>
  <c r="Q499" i="17"/>
  <c r="O499" i="17"/>
  <c r="M499" i="17"/>
  <c r="K499" i="17"/>
  <c r="I499" i="17"/>
  <c r="G499" i="17"/>
  <c r="E499" i="17"/>
  <c r="Q498" i="17"/>
  <c r="O498" i="17"/>
  <c r="M498" i="17"/>
  <c r="K498" i="17"/>
  <c r="I498" i="17"/>
  <c r="G498" i="17"/>
  <c r="E498" i="17"/>
  <c r="Q497" i="17"/>
  <c r="O497" i="17"/>
  <c r="M497" i="17"/>
  <c r="K497" i="17"/>
  <c r="I497" i="17"/>
  <c r="G497" i="17"/>
  <c r="E497" i="17"/>
  <c r="E496" i="17"/>
  <c r="Q495" i="17"/>
  <c r="O495" i="17"/>
  <c r="M495" i="17"/>
  <c r="K495" i="17"/>
  <c r="I495" i="17"/>
  <c r="G495" i="17"/>
  <c r="E495" i="17"/>
  <c r="Q494" i="17"/>
  <c r="O494" i="17"/>
  <c r="M494" i="17"/>
  <c r="K494" i="17"/>
  <c r="I494" i="17"/>
  <c r="G494" i="17"/>
  <c r="E494" i="17"/>
  <c r="Q493" i="17"/>
  <c r="O493" i="17"/>
  <c r="M493" i="17"/>
  <c r="K493" i="17"/>
  <c r="I493" i="17"/>
  <c r="G493" i="17"/>
  <c r="E493" i="17"/>
  <c r="Q492" i="17"/>
  <c r="O492" i="17"/>
  <c r="M492" i="17"/>
  <c r="K492" i="17"/>
  <c r="I492" i="17"/>
  <c r="G492" i="17"/>
  <c r="E492" i="17"/>
  <c r="Q491" i="17"/>
  <c r="O491" i="17"/>
  <c r="M491" i="17"/>
  <c r="K491" i="17"/>
  <c r="I491" i="17"/>
  <c r="G491" i="17"/>
  <c r="E491" i="17"/>
  <c r="Q490" i="17"/>
  <c r="O490" i="17"/>
  <c r="M490" i="17"/>
  <c r="K490" i="17"/>
  <c r="I490" i="17"/>
  <c r="G490" i="17"/>
  <c r="E490" i="17"/>
  <c r="Q489" i="17"/>
  <c r="O489" i="17"/>
  <c r="M489" i="17"/>
  <c r="K489" i="17"/>
  <c r="I489" i="17"/>
  <c r="G489" i="17"/>
  <c r="E489" i="17"/>
  <c r="Q488" i="17"/>
  <c r="O488" i="17"/>
  <c r="M488" i="17"/>
  <c r="K488" i="17"/>
  <c r="I488" i="17"/>
  <c r="G488" i="17"/>
  <c r="E488" i="17"/>
  <c r="Q487" i="17"/>
  <c r="O487" i="17"/>
  <c r="M487" i="17"/>
  <c r="K487" i="17"/>
  <c r="I487" i="17"/>
  <c r="G487" i="17"/>
  <c r="E487" i="17"/>
  <c r="Q486" i="17"/>
  <c r="O486" i="17"/>
  <c r="M486" i="17"/>
  <c r="K486" i="17"/>
  <c r="I486" i="17"/>
  <c r="G486" i="17"/>
  <c r="E486" i="17"/>
  <c r="Q485" i="17"/>
  <c r="O485" i="17"/>
  <c r="M485" i="17"/>
  <c r="K485" i="17"/>
  <c r="I485" i="17"/>
  <c r="G485" i="17"/>
  <c r="E485" i="17"/>
  <c r="Q484" i="17"/>
  <c r="O484" i="17"/>
  <c r="M484" i="17"/>
  <c r="K484" i="17"/>
  <c r="I484" i="17"/>
  <c r="G484" i="17"/>
  <c r="E484" i="17"/>
  <c r="Q483" i="17"/>
  <c r="O483" i="17"/>
  <c r="M483" i="17"/>
  <c r="K483" i="17"/>
  <c r="I483" i="17"/>
  <c r="G483" i="17"/>
  <c r="E483" i="17"/>
  <c r="Q482" i="17"/>
  <c r="O482" i="17"/>
  <c r="M482" i="17"/>
  <c r="K482" i="17"/>
  <c r="I482" i="17"/>
  <c r="G482" i="17"/>
  <c r="E482" i="17"/>
  <c r="E481" i="17"/>
  <c r="Q480" i="17"/>
  <c r="O480" i="17"/>
  <c r="M480" i="17"/>
  <c r="K480" i="17"/>
  <c r="I480" i="17"/>
  <c r="G480" i="17"/>
  <c r="E480" i="17"/>
  <c r="Q479" i="17"/>
  <c r="O479" i="17"/>
  <c r="M479" i="17"/>
  <c r="K479" i="17"/>
  <c r="I479" i="17"/>
  <c r="G479" i="17"/>
  <c r="E479" i="17"/>
  <c r="Q478" i="17"/>
  <c r="O478" i="17"/>
  <c r="M478" i="17"/>
  <c r="K478" i="17"/>
  <c r="I478" i="17"/>
  <c r="G478" i="17"/>
  <c r="E478" i="17"/>
  <c r="Q477" i="17"/>
  <c r="O477" i="17"/>
  <c r="M477" i="17"/>
  <c r="K477" i="17"/>
  <c r="I477" i="17"/>
  <c r="G477" i="17"/>
  <c r="E477" i="17"/>
  <c r="Q476" i="17"/>
  <c r="O476" i="17"/>
  <c r="M476" i="17"/>
  <c r="K476" i="17"/>
  <c r="I476" i="17"/>
  <c r="G476" i="17"/>
  <c r="E476" i="17"/>
  <c r="Q475" i="17"/>
  <c r="O475" i="17"/>
  <c r="M475" i="17"/>
  <c r="K475" i="17"/>
  <c r="I475" i="17"/>
  <c r="G475" i="17"/>
  <c r="E475" i="17"/>
  <c r="Q474" i="17"/>
  <c r="O474" i="17"/>
  <c r="M474" i="17"/>
  <c r="K474" i="17"/>
  <c r="I474" i="17"/>
  <c r="G474" i="17"/>
  <c r="E474" i="17"/>
  <c r="Q473" i="17"/>
  <c r="O473" i="17"/>
  <c r="M473" i="17"/>
  <c r="K473" i="17"/>
  <c r="I473" i="17"/>
  <c r="G473" i="17"/>
  <c r="E473" i="17"/>
  <c r="Q472" i="17"/>
  <c r="O472" i="17"/>
  <c r="M472" i="17"/>
  <c r="K472" i="17"/>
  <c r="I472" i="17"/>
  <c r="G472" i="17"/>
  <c r="E472" i="17"/>
  <c r="Q471" i="17"/>
  <c r="O471" i="17"/>
  <c r="M471" i="17"/>
  <c r="K471" i="17"/>
  <c r="I471" i="17"/>
  <c r="G471" i="17"/>
  <c r="E471" i="17"/>
  <c r="Q470" i="17"/>
  <c r="O470" i="17"/>
  <c r="M470" i="17"/>
  <c r="K470" i="17"/>
  <c r="I470" i="17"/>
  <c r="G470" i="17"/>
  <c r="E470" i="17"/>
  <c r="Q469" i="17"/>
  <c r="O469" i="17"/>
  <c r="M469" i="17"/>
  <c r="K469" i="17"/>
  <c r="I469" i="17"/>
  <c r="G469" i="17"/>
  <c r="E469" i="17"/>
  <c r="Q468" i="17"/>
  <c r="O468" i="17"/>
  <c r="M468" i="17"/>
  <c r="K468" i="17"/>
  <c r="I468" i="17"/>
  <c r="G468" i="17"/>
  <c r="E468" i="17"/>
  <c r="Q467" i="17"/>
  <c r="O467" i="17"/>
  <c r="M467" i="17"/>
  <c r="K467" i="17"/>
  <c r="I467" i="17"/>
  <c r="G467" i="17"/>
  <c r="E467" i="17"/>
  <c r="E466" i="17"/>
  <c r="Q465" i="17"/>
  <c r="O465" i="17"/>
  <c r="M465" i="17"/>
  <c r="K465" i="17"/>
  <c r="I465" i="17"/>
  <c r="G465" i="17"/>
  <c r="E465" i="17"/>
  <c r="Q464" i="17"/>
  <c r="O464" i="17"/>
  <c r="M464" i="17"/>
  <c r="K464" i="17"/>
  <c r="I464" i="17"/>
  <c r="G464" i="17"/>
  <c r="E464" i="17"/>
  <c r="Q463" i="17"/>
  <c r="O463" i="17"/>
  <c r="M463" i="17"/>
  <c r="K463" i="17"/>
  <c r="I463" i="17"/>
  <c r="G463" i="17"/>
  <c r="E463" i="17"/>
  <c r="Q462" i="17"/>
  <c r="O462" i="17"/>
  <c r="M462" i="17"/>
  <c r="K462" i="17"/>
  <c r="I462" i="17"/>
  <c r="G462" i="17"/>
  <c r="E462" i="17"/>
  <c r="Q461" i="17"/>
  <c r="O461" i="17"/>
  <c r="M461" i="17"/>
  <c r="K461" i="17"/>
  <c r="I461" i="17"/>
  <c r="G461" i="17"/>
  <c r="E461" i="17"/>
  <c r="Q460" i="17"/>
  <c r="O460" i="17"/>
  <c r="M460" i="17"/>
  <c r="K460" i="17"/>
  <c r="I460" i="17"/>
  <c r="G460" i="17"/>
  <c r="E460" i="17"/>
  <c r="Q459" i="17"/>
  <c r="O459" i="17"/>
  <c r="M459" i="17"/>
  <c r="K459" i="17"/>
  <c r="I459" i="17"/>
  <c r="G459" i="17"/>
  <c r="E459" i="17"/>
  <c r="Q458" i="17"/>
  <c r="O458" i="17"/>
  <c r="M458" i="17"/>
  <c r="K458" i="17"/>
  <c r="I458" i="17"/>
  <c r="G458" i="17"/>
  <c r="E458" i="17"/>
  <c r="Q457" i="17"/>
  <c r="O457" i="17"/>
  <c r="M457" i="17"/>
  <c r="K457" i="17"/>
  <c r="I457" i="17"/>
  <c r="G457" i="17"/>
  <c r="E457" i="17"/>
  <c r="Q456" i="17"/>
  <c r="O456" i="17"/>
  <c r="M456" i="17"/>
  <c r="K456" i="17"/>
  <c r="I456" i="17"/>
  <c r="G456" i="17"/>
  <c r="E456" i="17"/>
  <c r="Q455" i="17"/>
  <c r="O455" i="17"/>
  <c r="M455" i="17"/>
  <c r="K455" i="17"/>
  <c r="I455" i="17"/>
  <c r="G455" i="17"/>
  <c r="E455" i="17"/>
  <c r="Q454" i="17"/>
  <c r="O454" i="17"/>
  <c r="M454" i="17"/>
  <c r="K454" i="17"/>
  <c r="I454" i="17"/>
  <c r="G454" i="17"/>
  <c r="E454" i="17"/>
  <c r="Q453" i="17"/>
  <c r="O453" i="17"/>
  <c r="M453" i="17"/>
  <c r="K453" i="17"/>
  <c r="I453" i="17"/>
  <c r="G453" i="17"/>
  <c r="E453" i="17"/>
  <c r="Q452" i="17"/>
  <c r="O452" i="17"/>
  <c r="M452" i="17"/>
  <c r="K452" i="17"/>
  <c r="I452" i="17"/>
  <c r="G452" i="17"/>
  <c r="E452" i="17"/>
  <c r="E451" i="17"/>
  <c r="Q450" i="17"/>
  <c r="O450" i="17"/>
  <c r="M450" i="17"/>
  <c r="K450" i="17"/>
  <c r="I450" i="17"/>
  <c r="G450" i="17"/>
  <c r="E450" i="17"/>
  <c r="Q449" i="17"/>
  <c r="O449" i="17"/>
  <c r="M449" i="17"/>
  <c r="K449" i="17"/>
  <c r="I449" i="17"/>
  <c r="G449" i="17"/>
  <c r="E449" i="17"/>
  <c r="Q448" i="17"/>
  <c r="O448" i="17"/>
  <c r="M448" i="17"/>
  <c r="K448" i="17"/>
  <c r="I448" i="17"/>
  <c r="G448" i="17"/>
  <c r="E448" i="17"/>
  <c r="Q447" i="17"/>
  <c r="O447" i="17"/>
  <c r="M447" i="17"/>
  <c r="K447" i="17"/>
  <c r="I447" i="17"/>
  <c r="G447" i="17"/>
  <c r="E447" i="17"/>
  <c r="Q446" i="17"/>
  <c r="O446" i="17"/>
  <c r="M446" i="17"/>
  <c r="K446" i="17"/>
  <c r="I446" i="17"/>
  <c r="G446" i="17"/>
  <c r="E446" i="17"/>
  <c r="Q445" i="17"/>
  <c r="O445" i="17"/>
  <c r="M445" i="17"/>
  <c r="K445" i="17"/>
  <c r="I445" i="17"/>
  <c r="G445" i="17"/>
  <c r="E445" i="17"/>
  <c r="Q444" i="17"/>
  <c r="O444" i="17"/>
  <c r="M444" i="17"/>
  <c r="K444" i="17"/>
  <c r="I444" i="17"/>
  <c r="G444" i="17"/>
  <c r="E444" i="17"/>
  <c r="Q443" i="17"/>
  <c r="O443" i="17"/>
  <c r="M443" i="17"/>
  <c r="K443" i="17"/>
  <c r="I443" i="17"/>
  <c r="G443" i="17"/>
  <c r="E443" i="17"/>
  <c r="Q442" i="17"/>
  <c r="O442" i="17"/>
  <c r="M442" i="17"/>
  <c r="K442" i="17"/>
  <c r="I442" i="17"/>
  <c r="G442" i="17"/>
  <c r="E442" i="17"/>
  <c r="Q441" i="17"/>
  <c r="O441" i="17"/>
  <c r="M441" i="17"/>
  <c r="K441" i="17"/>
  <c r="I441" i="17"/>
  <c r="G441" i="17"/>
  <c r="E441" i="17"/>
  <c r="Q440" i="17"/>
  <c r="O440" i="17"/>
  <c r="M440" i="17"/>
  <c r="K440" i="17"/>
  <c r="I440" i="17"/>
  <c r="G440" i="17"/>
  <c r="E440" i="17"/>
  <c r="Q439" i="17"/>
  <c r="O439" i="17"/>
  <c r="M439" i="17"/>
  <c r="K439" i="17"/>
  <c r="I439" i="17"/>
  <c r="G439" i="17"/>
  <c r="E439" i="17"/>
  <c r="Q438" i="17"/>
  <c r="O438" i="17"/>
  <c r="M438" i="17"/>
  <c r="K438" i="17"/>
  <c r="I438" i="17"/>
  <c r="G438" i="17"/>
  <c r="E438" i="17"/>
  <c r="Q437" i="17"/>
  <c r="O437" i="17"/>
  <c r="M437" i="17"/>
  <c r="K437" i="17"/>
  <c r="I437" i="17"/>
  <c r="G437" i="17"/>
  <c r="E437" i="17"/>
  <c r="E436" i="17"/>
  <c r="Q435" i="17"/>
  <c r="O435" i="17"/>
  <c r="M435" i="17"/>
  <c r="K435" i="17"/>
  <c r="I435" i="17"/>
  <c r="G435" i="17"/>
  <c r="E435" i="17"/>
  <c r="Q434" i="17"/>
  <c r="O434" i="17"/>
  <c r="M434" i="17"/>
  <c r="K434" i="17"/>
  <c r="I434" i="17"/>
  <c r="G434" i="17"/>
  <c r="E434" i="17"/>
  <c r="Q433" i="17"/>
  <c r="O433" i="17"/>
  <c r="M433" i="17"/>
  <c r="K433" i="17"/>
  <c r="I433" i="17"/>
  <c r="G433" i="17"/>
  <c r="E433" i="17"/>
  <c r="Q432" i="17"/>
  <c r="O432" i="17"/>
  <c r="M432" i="17"/>
  <c r="K432" i="17"/>
  <c r="I432" i="17"/>
  <c r="G432" i="17"/>
  <c r="E432" i="17"/>
  <c r="Q431" i="17"/>
  <c r="O431" i="17"/>
  <c r="M431" i="17"/>
  <c r="K431" i="17"/>
  <c r="I431" i="17"/>
  <c r="G431" i="17"/>
  <c r="E431" i="17"/>
  <c r="Q430" i="17"/>
  <c r="O430" i="17"/>
  <c r="M430" i="17"/>
  <c r="K430" i="17"/>
  <c r="I430" i="17"/>
  <c r="G430" i="17"/>
  <c r="E430" i="17"/>
  <c r="Q429" i="17"/>
  <c r="O429" i="17"/>
  <c r="M429" i="17"/>
  <c r="K429" i="17"/>
  <c r="I429" i="17"/>
  <c r="G429" i="17"/>
  <c r="E429" i="17"/>
  <c r="Q428" i="17"/>
  <c r="O428" i="17"/>
  <c r="M428" i="17"/>
  <c r="K428" i="17"/>
  <c r="I428" i="17"/>
  <c r="G428" i="17"/>
  <c r="E428" i="17"/>
  <c r="Q427" i="17"/>
  <c r="O427" i="17"/>
  <c r="M427" i="17"/>
  <c r="K427" i="17"/>
  <c r="I427" i="17"/>
  <c r="G427" i="17"/>
  <c r="E427" i="17"/>
  <c r="Q426" i="17"/>
  <c r="O426" i="17"/>
  <c r="M426" i="17"/>
  <c r="K426" i="17"/>
  <c r="I426" i="17"/>
  <c r="G426" i="17"/>
  <c r="E426" i="17"/>
  <c r="Q425" i="17"/>
  <c r="O425" i="17"/>
  <c r="M425" i="17"/>
  <c r="K425" i="17"/>
  <c r="I425" i="17"/>
  <c r="G425" i="17"/>
  <c r="E425" i="17"/>
  <c r="Q424" i="17"/>
  <c r="O424" i="17"/>
  <c r="M424" i="17"/>
  <c r="K424" i="17"/>
  <c r="I424" i="17"/>
  <c r="G424" i="17"/>
  <c r="E424" i="17"/>
  <c r="Q423" i="17"/>
  <c r="O423" i="17"/>
  <c r="M423" i="17"/>
  <c r="K423" i="17"/>
  <c r="I423" i="17"/>
  <c r="G423" i="17"/>
  <c r="E423" i="17"/>
  <c r="Q422" i="17"/>
  <c r="O422" i="17"/>
  <c r="M422" i="17"/>
  <c r="K422" i="17"/>
  <c r="I422" i="17"/>
  <c r="G422" i="17"/>
  <c r="E422" i="17"/>
  <c r="E421" i="17"/>
  <c r="Q420" i="17"/>
  <c r="O420" i="17"/>
  <c r="M420" i="17"/>
  <c r="K420" i="17"/>
  <c r="I420" i="17"/>
  <c r="G420" i="17"/>
  <c r="E420" i="17"/>
  <c r="Q419" i="17"/>
  <c r="O419" i="17"/>
  <c r="M419" i="17"/>
  <c r="K419" i="17"/>
  <c r="I419" i="17"/>
  <c r="G419" i="17"/>
  <c r="E419" i="17"/>
  <c r="Q418" i="17"/>
  <c r="O418" i="17"/>
  <c r="M418" i="17"/>
  <c r="K418" i="17"/>
  <c r="I418" i="17"/>
  <c r="G418" i="17"/>
  <c r="E418" i="17"/>
  <c r="Q417" i="17"/>
  <c r="O417" i="17"/>
  <c r="M417" i="17"/>
  <c r="K417" i="17"/>
  <c r="I417" i="17"/>
  <c r="G417" i="17"/>
  <c r="E417" i="17"/>
  <c r="Q416" i="17"/>
  <c r="O416" i="17"/>
  <c r="M416" i="17"/>
  <c r="K416" i="17"/>
  <c r="I416" i="17"/>
  <c r="G416" i="17"/>
  <c r="E416" i="17"/>
  <c r="Q415" i="17"/>
  <c r="O415" i="17"/>
  <c r="M415" i="17"/>
  <c r="K415" i="17"/>
  <c r="I415" i="17"/>
  <c r="G415" i="17"/>
  <c r="E415" i="17"/>
  <c r="Q414" i="17"/>
  <c r="O414" i="17"/>
  <c r="M414" i="17"/>
  <c r="K414" i="17"/>
  <c r="I414" i="17"/>
  <c r="G414" i="17"/>
  <c r="E414" i="17"/>
  <c r="Q413" i="17"/>
  <c r="O413" i="17"/>
  <c r="M413" i="17"/>
  <c r="K413" i="17"/>
  <c r="I413" i="17"/>
  <c r="G413" i="17"/>
  <c r="E413" i="17"/>
  <c r="Q412" i="17"/>
  <c r="O412" i="17"/>
  <c r="M412" i="17"/>
  <c r="K412" i="17"/>
  <c r="I412" i="17"/>
  <c r="G412" i="17"/>
  <c r="E412" i="17"/>
  <c r="Q411" i="17"/>
  <c r="O411" i="17"/>
  <c r="M411" i="17"/>
  <c r="K411" i="17"/>
  <c r="I411" i="17"/>
  <c r="G411" i="17"/>
  <c r="E411" i="17"/>
  <c r="Q410" i="17"/>
  <c r="O410" i="17"/>
  <c r="M410" i="17"/>
  <c r="K410" i="17"/>
  <c r="I410" i="17"/>
  <c r="G410" i="17"/>
  <c r="E410" i="17"/>
  <c r="Q409" i="17"/>
  <c r="O409" i="17"/>
  <c r="M409" i="17"/>
  <c r="K409" i="17"/>
  <c r="I409" i="17"/>
  <c r="G409" i="17"/>
  <c r="E409" i="17"/>
  <c r="Q408" i="17"/>
  <c r="O408" i="17"/>
  <c r="M408" i="17"/>
  <c r="K408" i="17"/>
  <c r="I408" i="17"/>
  <c r="G408" i="17"/>
  <c r="E408" i="17"/>
  <c r="Q407" i="17"/>
  <c r="O407" i="17"/>
  <c r="M407" i="17"/>
  <c r="K407" i="17"/>
  <c r="I407" i="17"/>
  <c r="G407" i="17"/>
  <c r="E407" i="17"/>
  <c r="E406" i="17"/>
  <c r="Q405" i="17"/>
  <c r="O405" i="17"/>
  <c r="M405" i="17"/>
  <c r="K405" i="17"/>
  <c r="I405" i="17"/>
  <c r="G405" i="17"/>
  <c r="E405" i="17"/>
  <c r="Q404" i="17"/>
  <c r="O404" i="17"/>
  <c r="M404" i="17"/>
  <c r="K404" i="17"/>
  <c r="I404" i="17"/>
  <c r="G404" i="17"/>
  <c r="E404" i="17"/>
  <c r="Q403" i="17"/>
  <c r="O403" i="17"/>
  <c r="M403" i="17"/>
  <c r="K403" i="17"/>
  <c r="I403" i="17"/>
  <c r="G403" i="17"/>
  <c r="E403" i="17"/>
  <c r="Q402" i="17"/>
  <c r="O402" i="17"/>
  <c r="M402" i="17"/>
  <c r="K402" i="17"/>
  <c r="I402" i="17"/>
  <c r="G402" i="17"/>
  <c r="E402" i="17"/>
  <c r="Q401" i="17"/>
  <c r="O401" i="17"/>
  <c r="M401" i="17"/>
  <c r="K401" i="17"/>
  <c r="I401" i="17"/>
  <c r="G401" i="17"/>
  <c r="E401" i="17"/>
  <c r="Q400" i="17"/>
  <c r="O400" i="17"/>
  <c r="M400" i="17"/>
  <c r="K400" i="17"/>
  <c r="I400" i="17"/>
  <c r="G400" i="17"/>
  <c r="E400" i="17"/>
  <c r="Q399" i="17"/>
  <c r="O399" i="17"/>
  <c r="M399" i="17"/>
  <c r="K399" i="17"/>
  <c r="I399" i="17"/>
  <c r="G399" i="17"/>
  <c r="E399" i="17"/>
  <c r="Q398" i="17"/>
  <c r="O398" i="17"/>
  <c r="M398" i="17"/>
  <c r="K398" i="17"/>
  <c r="I398" i="17"/>
  <c r="G398" i="17"/>
  <c r="E398" i="17"/>
  <c r="Q397" i="17"/>
  <c r="O397" i="17"/>
  <c r="M397" i="17"/>
  <c r="K397" i="17"/>
  <c r="I397" i="17"/>
  <c r="G397" i="17"/>
  <c r="E397" i="17"/>
  <c r="Q396" i="17"/>
  <c r="O396" i="17"/>
  <c r="M396" i="17"/>
  <c r="K396" i="17"/>
  <c r="I396" i="17"/>
  <c r="G396" i="17"/>
  <c r="E396" i="17"/>
  <c r="Q395" i="17"/>
  <c r="O395" i="17"/>
  <c r="M395" i="17"/>
  <c r="K395" i="17"/>
  <c r="I395" i="17"/>
  <c r="G395" i="17"/>
  <c r="E395" i="17"/>
  <c r="Q394" i="17"/>
  <c r="O394" i="17"/>
  <c r="M394" i="17"/>
  <c r="K394" i="17"/>
  <c r="I394" i="17"/>
  <c r="G394" i="17"/>
  <c r="E394" i="17"/>
  <c r="Q393" i="17"/>
  <c r="O393" i="17"/>
  <c r="M393" i="17"/>
  <c r="K393" i="17"/>
  <c r="I393" i="17"/>
  <c r="G393" i="17"/>
  <c r="E393" i="17"/>
  <c r="Q392" i="17"/>
  <c r="O392" i="17"/>
  <c r="M392" i="17"/>
  <c r="K392" i="17"/>
  <c r="I392" i="17"/>
  <c r="G392" i="17"/>
  <c r="E392" i="17"/>
  <c r="E391" i="17"/>
  <c r="Q390" i="17"/>
  <c r="O390" i="17"/>
  <c r="M390" i="17"/>
  <c r="K390" i="17"/>
  <c r="I390" i="17"/>
  <c r="G390" i="17"/>
  <c r="E390" i="17"/>
  <c r="Q389" i="17"/>
  <c r="O389" i="17"/>
  <c r="M389" i="17"/>
  <c r="K389" i="17"/>
  <c r="I389" i="17"/>
  <c r="G389" i="17"/>
  <c r="E389" i="17"/>
  <c r="Q388" i="17"/>
  <c r="O388" i="17"/>
  <c r="M388" i="17"/>
  <c r="K388" i="17"/>
  <c r="I388" i="17"/>
  <c r="G388" i="17"/>
  <c r="E388" i="17"/>
  <c r="Q387" i="17"/>
  <c r="O387" i="17"/>
  <c r="M387" i="17"/>
  <c r="K387" i="17"/>
  <c r="I387" i="17"/>
  <c r="G387" i="17"/>
  <c r="E387" i="17"/>
  <c r="Q386" i="17"/>
  <c r="O386" i="17"/>
  <c r="M386" i="17"/>
  <c r="K386" i="17"/>
  <c r="I386" i="17"/>
  <c r="G386" i="17"/>
  <c r="E386" i="17"/>
  <c r="Q385" i="17"/>
  <c r="O385" i="17"/>
  <c r="M385" i="17"/>
  <c r="K385" i="17"/>
  <c r="I385" i="17"/>
  <c r="G385" i="17"/>
  <c r="E385" i="17"/>
  <c r="Q384" i="17"/>
  <c r="O384" i="17"/>
  <c r="M384" i="17"/>
  <c r="K384" i="17"/>
  <c r="I384" i="17"/>
  <c r="G384" i="17"/>
  <c r="E384" i="17"/>
  <c r="Q383" i="17"/>
  <c r="O383" i="17"/>
  <c r="M383" i="17"/>
  <c r="K383" i="17"/>
  <c r="I383" i="17"/>
  <c r="G383" i="17"/>
  <c r="E383" i="17"/>
  <c r="Q382" i="17"/>
  <c r="O382" i="17"/>
  <c r="M382" i="17"/>
  <c r="K382" i="17"/>
  <c r="I382" i="17"/>
  <c r="G382" i="17"/>
  <c r="E382" i="17"/>
  <c r="Q381" i="17"/>
  <c r="O381" i="17"/>
  <c r="M381" i="17"/>
  <c r="K381" i="17"/>
  <c r="I381" i="17"/>
  <c r="G381" i="17"/>
  <c r="E381" i="17"/>
  <c r="Q380" i="17"/>
  <c r="O380" i="17"/>
  <c r="M380" i="17"/>
  <c r="K380" i="17"/>
  <c r="I380" i="17"/>
  <c r="G380" i="17"/>
  <c r="E380" i="17"/>
  <c r="Q379" i="17"/>
  <c r="O379" i="17"/>
  <c r="M379" i="17"/>
  <c r="K379" i="17"/>
  <c r="I379" i="17"/>
  <c r="G379" i="17"/>
  <c r="E379" i="17"/>
  <c r="Q378" i="17"/>
  <c r="O378" i="17"/>
  <c r="M378" i="17"/>
  <c r="K378" i="17"/>
  <c r="I378" i="17"/>
  <c r="G378" i="17"/>
  <c r="E378" i="17"/>
  <c r="Q377" i="17"/>
  <c r="O377" i="17"/>
  <c r="M377" i="17"/>
  <c r="K377" i="17"/>
  <c r="I377" i="17"/>
  <c r="G377" i="17"/>
  <c r="E377" i="17"/>
  <c r="E376" i="17"/>
  <c r="Q375" i="17"/>
  <c r="O375" i="17"/>
  <c r="M375" i="17"/>
  <c r="K375" i="17"/>
  <c r="I375" i="17"/>
  <c r="G375" i="17"/>
  <c r="E375" i="17"/>
  <c r="Q374" i="17"/>
  <c r="O374" i="17"/>
  <c r="M374" i="17"/>
  <c r="K374" i="17"/>
  <c r="I374" i="17"/>
  <c r="G374" i="17"/>
  <c r="E374" i="17"/>
  <c r="Q373" i="17"/>
  <c r="O373" i="17"/>
  <c r="M373" i="17"/>
  <c r="K373" i="17"/>
  <c r="I373" i="17"/>
  <c r="G373" i="17"/>
  <c r="E373" i="17"/>
  <c r="Q372" i="17"/>
  <c r="O372" i="17"/>
  <c r="M372" i="17"/>
  <c r="K372" i="17"/>
  <c r="I372" i="17"/>
  <c r="G372" i="17"/>
  <c r="E372" i="17"/>
  <c r="Q371" i="17"/>
  <c r="O371" i="17"/>
  <c r="M371" i="17"/>
  <c r="K371" i="17"/>
  <c r="I371" i="17"/>
  <c r="G371" i="17"/>
  <c r="E371" i="17"/>
  <c r="Q370" i="17"/>
  <c r="O370" i="17"/>
  <c r="M370" i="17"/>
  <c r="K370" i="17"/>
  <c r="I370" i="17"/>
  <c r="G370" i="17"/>
  <c r="E370" i="17"/>
  <c r="Q369" i="17"/>
  <c r="O369" i="17"/>
  <c r="M369" i="17"/>
  <c r="K369" i="17"/>
  <c r="I369" i="17"/>
  <c r="G369" i="17"/>
  <c r="E369" i="17"/>
  <c r="Q368" i="17"/>
  <c r="O368" i="17"/>
  <c r="M368" i="17"/>
  <c r="K368" i="17"/>
  <c r="I368" i="17"/>
  <c r="G368" i="17"/>
  <c r="E368" i="17"/>
  <c r="Q367" i="17"/>
  <c r="O367" i="17"/>
  <c r="M367" i="17"/>
  <c r="K367" i="17"/>
  <c r="I367" i="17"/>
  <c r="G367" i="17"/>
  <c r="E367" i="17"/>
  <c r="Q366" i="17"/>
  <c r="O366" i="17"/>
  <c r="M366" i="17"/>
  <c r="K366" i="17"/>
  <c r="I366" i="17"/>
  <c r="G366" i="17"/>
  <c r="E366" i="17"/>
  <c r="Q365" i="17"/>
  <c r="O365" i="17"/>
  <c r="M365" i="17"/>
  <c r="K365" i="17"/>
  <c r="I365" i="17"/>
  <c r="G365" i="17"/>
  <c r="E365" i="17"/>
  <c r="Q364" i="17"/>
  <c r="O364" i="17"/>
  <c r="M364" i="17"/>
  <c r="K364" i="17"/>
  <c r="I364" i="17"/>
  <c r="G364" i="17"/>
  <c r="E364" i="17"/>
  <c r="Q363" i="17"/>
  <c r="O363" i="17"/>
  <c r="M363" i="17"/>
  <c r="K363" i="17"/>
  <c r="I363" i="17"/>
  <c r="G363" i="17"/>
  <c r="E363" i="17"/>
  <c r="Q362" i="17"/>
  <c r="O362" i="17"/>
  <c r="M362" i="17"/>
  <c r="K362" i="17"/>
  <c r="I362" i="17"/>
  <c r="G362" i="17"/>
  <c r="E362" i="17"/>
  <c r="E361" i="17"/>
  <c r="Q360" i="17"/>
  <c r="O360" i="17"/>
  <c r="M360" i="17"/>
  <c r="K360" i="17"/>
  <c r="I360" i="17"/>
  <c r="G360" i="17"/>
  <c r="E360" i="17"/>
  <c r="Q359" i="17"/>
  <c r="O359" i="17"/>
  <c r="M359" i="17"/>
  <c r="K359" i="17"/>
  <c r="I359" i="17"/>
  <c r="G359" i="17"/>
  <c r="E359" i="17"/>
  <c r="Q358" i="17"/>
  <c r="O358" i="17"/>
  <c r="M358" i="17"/>
  <c r="K358" i="17"/>
  <c r="I358" i="17"/>
  <c r="G358" i="17"/>
  <c r="E358" i="17"/>
  <c r="Q357" i="17"/>
  <c r="O357" i="17"/>
  <c r="M357" i="17"/>
  <c r="K357" i="17"/>
  <c r="I357" i="17"/>
  <c r="G357" i="17"/>
  <c r="E357" i="17"/>
  <c r="Q356" i="17"/>
  <c r="O356" i="17"/>
  <c r="M356" i="17"/>
  <c r="K356" i="17"/>
  <c r="I356" i="17"/>
  <c r="G356" i="17"/>
  <c r="E356" i="17"/>
  <c r="Q355" i="17"/>
  <c r="O355" i="17"/>
  <c r="M355" i="17"/>
  <c r="K355" i="17"/>
  <c r="I355" i="17"/>
  <c r="G355" i="17"/>
  <c r="E355" i="17"/>
  <c r="Q354" i="17"/>
  <c r="O354" i="17"/>
  <c r="M354" i="17"/>
  <c r="K354" i="17"/>
  <c r="I354" i="17"/>
  <c r="G354" i="17"/>
  <c r="E354" i="17"/>
  <c r="Q353" i="17"/>
  <c r="O353" i="17"/>
  <c r="M353" i="17"/>
  <c r="K353" i="17"/>
  <c r="I353" i="17"/>
  <c r="G353" i="17"/>
  <c r="E353" i="17"/>
  <c r="Q352" i="17"/>
  <c r="O352" i="17"/>
  <c r="M352" i="17"/>
  <c r="K352" i="17"/>
  <c r="I352" i="17"/>
  <c r="G352" i="17"/>
  <c r="E352" i="17"/>
  <c r="Q351" i="17"/>
  <c r="O351" i="17"/>
  <c r="M351" i="17"/>
  <c r="K351" i="17"/>
  <c r="I351" i="17"/>
  <c r="G351" i="17"/>
  <c r="E351" i="17"/>
  <c r="Q350" i="17"/>
  <c r="O350" i="17"/>
  <c r="M350" i="17"/>
  <c r="K350" i="17"/>
  <c r="I350" i="17"/>
  <c r="G350" i="17"/>
  <c r="E350" i="17"/>
  <c r="Q349" i="17"/>
  <c r="O349" i="17"/>
  <c r="M349" i="17"/>
  <c r="K349" i="17"/>
  <c r="I349" i="17"/>
  <c r="G349" i="17"/>
  <c r="E349" i="17"/>
  <c r="Q348" i="17"/>
  <c r="O348" i="17"/>
  <c r="M348" i="17"/>
  <c r="K348" i="17"/>
  <c r="I348" i="17"/>
  <c r="G348" i="17"/>
  <c r="E348" i="17"/>
  <c r="Q347" i="17"/>
  <c r="O347" i="17"/>
  <c r="M347" i="17"/>
  <c r="K347" i="17"/>
  <c r="I347" i="17"/>
  <c r="G347" i="17"/>
  <c r="E347" i="17"/>
  <c r="E346" i="17"/>
  <c r="Q345" i="17"/>
  <c r="O345" i="17"/>
  <c r="M345" i="17"/>
  <c r="K345" i="17"/>
  <c r="I345" i="17"/>
  <c r="G345" i="17"/>
  <c r="E345" i="17"/>
  <c r="Q344" i="17"/>
  <c r="O344" i="17"/>
  <c r="M344" i="17"/>
  <c r="K344" i="17"/>
  <c r="I344" i="17"/>
  <c r="G344" i="17"/>
  <c r="E344" i="17"/>
  <c r="Q343" i="17"/>
  <c r="O343" i="17"/>
  <c r="M343" i="17"/>
  <c r="K343" i="17"/>
  <c r="I343" i="17"/>
  <c r="G343" i="17"/>
  <c r="E343" i="17"/>
  <c r="Q342" i="17"/>
  <c r="O342" i="17"/>
  <c r="M342" i="17"/>
  <c r="K342" i="17"/>
  <c r="I342" i="17"/>
  <c r="G342" i="17"/>
  <c r="E342" i="17"/>
  <c r="Q341" i="17"/>
  <c r="O341" i="17"/>
  <c r="M341" i="17"/>
  <c r="K341" i="17"/>
  <c r="I341" i="17"/>
  <c r="G341" i="17"/>
  <c r="E341" i="17"/>
  <c r="Q340" i="17"/>
  <c r="O340" i="17"/>
  <c r="M340" i="17"/>
  <c r="K340" i="17"/>
  <c r="I340" i="17"/>
  <c r="G340" i="17"/>
  <c r="E340" i="17"/>
  <c r="Q339" i="17"/>
  <c r="O339" i="17"/>
  <c r="M339" i="17"/>
  <c r="K339" i="17"/>
  <c r="I339" i="17"/>
  <c r="G339" i="17"/>
  <c r="E339" i="17"/>
  <c r="Q338" i="17"/>
  <c r="O338" i="17"/>
  <c r="M338" i="17"/>
  <c r="K338" i="17"/>
  <c r="I338" i="17"/>
  <c r="G338" i="17"/>
  <c r="E338" i="17"/>
  <c r="Q337" i="17"/>
  <c r="O337" i="17"/>
  <c r="M337" i="17"/>
  <c r="K337" i="17"/>
  <c r="I337" i="17"/>
  <c r="G337" i="17"/>
  <c r="E337" i="17"/>
  <c r="Q336" i="17"/>
  <c r="O336" i="17"/>
  <c r="M336" i="17"/>
  <c r="K336" i="17"/>
  <c r="I336" i="17"/>
  <c r="G336" i="17"/>
  <c r="E336" i="17"/>
  <c r="Q335" i="17"/>
  <c r="O335" i="17"/>
  <c r="M335" i="17"/>
  <c r="K335" i="17"/>
  <c r="I335" i="17"/>
  <c r="G335" i="17"/>
  <c r="E335" i="17"/>
  <c r="Q334" i="17"/>
  <c r="O334" i="17"/>
  <c r="M334" i="17"/>
  <c r="K334" i="17"/>
  <c r="I334" i="17"/>
  <c r="G334" i="17"/>
  <c r="E334" i="17"/>
  <c r="Q333" i="17"/>
  <c r="O333" i="17"/>
  <c r="M333" i="17"/>
  <c r="K333" i="17"/>
  <c r="I333" i="17"/>
  <c r="G333" i="17"/>
  <c r="E333" i="17"/>
  <c r="Q332" i="17"/>
  <c r="O332" i="17"/>
  <c r="M332" i="17"/>
  <c r="K332" i="17"/>
  <c r="I332" i="17"/>
  <c r="G332" i="17"/>
  <c r="E332" i="17"/>
  <c r="E331" i="17"/>
  <c r="Q330" i="17"/>
  <c r="O330" i="17"/>
  <c r="M330" i="17"/>
  <c r="K330" i="17"/>
  <c r="I330" i="17"/>
  <c r="G330" i="17"/>
  <c r="E330" i="17"/>
  <c r="Q329" i="17"/>
  <c r="O329" i="17"/>
  <c r="M329" i="17"/>
  <c r="K329" i="17"/>
  <c r="I329" i="17"/>
  <c r="G329" i="17"/>
  <c r="E329" i="17"/>
  <c r="Q328" i="17"/>
  <c r="O328" i="17"/>
  <c r="M328" i="17"/>
  <c r="K328" i="17"/>
  <c r="I328" i="17"/>
  <c r="G328" i="17"/>
  <c r="E328" i="17"/>
  <c r="Q327" i="17"/>
  <c r="O327" i="17"/>
  <c r="M327" i="17"/>
  <c r="K327" i="17"/>
  <c r="I327" i="17"/>
  <c r="G327" i="17"/>
  <c r="E327" i="17"/>
  <c r="Q326" i="17"/>
  <c r="O326" i="17"/>
  <c r="M326" i="17"/>
  <c r="K326" i="17"/>
  <c r="I326" i="17"/>
  <c r="G326" i="17"/>
  <c r="E326" i="17"/>
  <c r="Q325" i="17"/>
  <c r="O325" i="17"/>
  <c r="M325" i="17"/>
  <c r="K325" i="17"/>
  <c r="I325" i="17"/>
  <c r="G325" i="17"/>
  <c r="E325" i="17"/>
  <c r="Q324" i="17"/>
  <c r="O324" i="17"/>
  <c r="M324" i="17"/>
  <c r="K324" i="17"/>
  <c r="I324" i="17"/>
  <c r="G324" i="17"/>
  <c r="E324" i="17"/>
  <c r="Q323" i="17"/>
  <c r="O323" i="17"/>
  <c r="M323" i="17"/>
  <c r="K323" i="17"/>
  <c r="I323" i="17"/>
  <c r="G323" i="17"/>
  <c r="E323" i="17"/>
  <c r="Q322" i="17"/>
  <c r="O322" i="17"/>
  <c r="M322" i="17"/>
  <c r="K322" i="17"/>
  <c r="I322" i="17"/>
  <c r="G322" i="17"/>
  <c r="E322" i="17"/>
  <c r="Q321" i="17"/>
  <c r="O321" i="17"/>
  <c r="M321" i="17"/>
  <c r="K321" i="17"/>
  <c r="I321" i="17"/>
  <c r="G321" i="17"/>
  <c r="E321" i="17"/>
  <c r="Q320" i="17"/>
  <c r="O320" i="17"/>
  <c r="M320" i="17"/>
  <c r="K320" i="17"/>
  <c r="I320" i="17"/>
  <c r="G320" i="17"/>
  <c r="E320" i="17"/>
  <c r="Q319" i="17"/>
  <c r="O319" i="17"/>
  <c r="M319" i="17"/>
  <c r="K319" i="17"/>
  <c r="I319" i="17"/>
  <c r="G319" i="17"/>
  <c r="E319" i="17"/>
  <c r="Q318" i="17"/>
  <c r="O318" i="17"/>
  <c r="M318" i="17"/>
  <c r="K318" i="17"/>
  <c r="I318" i="17"/>
  <c r="G318" i="17"/>
  <c r="E318" i="17"/>
  <c r="Q317" i="17"/>
  <c r="O317" i="17"/>
  <c r="M317" i="17"/>
  <c r="K317" i="17"/>
  <c r="I317" i="17"/>
  <c r="G317" i="17"/>
  <c r="E317" i="17"/>
  <c r="E316" i="17"/>
  <c r="Q315" i="17"/>
  <c r="O315" i="17"/>
  <c r="M315" i="17"/>
  <c r="K315" i="17"/>
  <c r="I315" i="17"/>
  <c r="G315" i="17"/>
  <c r="E315" i="17"/>
  <c r="Q314" i="17"/>
  <c r="O314" i="17"/>
  <c r="M314" i="17"/>
  <c r="K314" i="17"/>
  <c r="I314" i="17"/>
  <c r="G314" i="17"/>
  <c r="E314" i="17"/>
  <c r="Q313" i="17"/>
  <c r="O313" i="17"/>
  <c r="M313" i="17"/>
  <c r="K313" i="17"/>
  <c r="I313" i="17"/>
  <c r="G313" i="17"/>
  <c r="E313" i="17"/>
  <c r="Q312" i="17"/>
  <c r="O312" i="17"/>
  <c r="M312" i="17"/>
  <c r="K312" i="17"/>
  <c r="I312" i="17"/>
  <c r="G312" i="17"/>
  <c r="E312" i="17"/>
  <c r="Q311" i="17"/>
  <c r="O311" i="17"/>
  <c r="M311" i="17"/>
  <c r="K311" i="17"/>
  <c r="I311" i="17"/>
  <c r="G311" i="17"/>
  <c r="E311" i="17"/>
  <c r="Q310" i="17"/>
  <c r="O310" i="17"/>
  <c r="M310" i="17"/>
  <c r="K310" i="17"/>
  <c r="I310" i="17"/>
  <c r="G310" i="17"/>
  <c r="E310" i="17"/>
  <c r="Q309" i="17"/>
  <c r="O309" i="17"/>
  <c r="M309" i="17"/>
  <c r="K309" i="17"/>
  <c r="I309" i="17"/>
  <c r="G309" i="17"/>
  <c r="E309" i="17"/>
  <c r="Q308" i="17"/>
  <c r="O308" i="17"/>
  <c r="M308" i="17"/>
  <c r="K308" i="17"/>
  <c r="I308" i="17"/>
  <c r="G308" i="17"/>
  <c r="E308" i="17"/>
  <c r="Q307" i="17"/>
  <c r="O307" i="17"/>
  <c r="M307" i="17"/>
  <c r="K307" i="17"/>
  <c r="I307" i="17"/>
  <c r="G307" i="17"/>
  <c r="E307" i="17"/>
  <c r="Q306" i="17"/>
  <c r="O306" i="17"/>
  <c r="M306" i="17"/>
  <c r="K306" i="17"/>
  <c r="I306" i="17"/>
  <c r="G306" i="17"/>
  <c r="E306" i="17"/>
  <c r="Q305" i="17"/>
  <c r="O305" i="17"/>
  <c r="M305" i="17"/>
  <c r="K305" i="17"/>
  <c r="I305" i="17"/>
  <c r="G305" i="17"/>
  <c r="E305" i="17"/>
  <c r="Q304" i="17"/>
  <c r="O304" i="17"/>
  <c r="M304" i="17"/>
  <c r="K304" i="17"/>
  <c r="I304" i="17"/>
  <c r="G304" i="17"/>
  <c r="E304" i="17"/>
  <c r="Q303" i="17"/>
  <c r="O303" i="17"/>
  <c r="M303" i="17"/>
  <c r="K303" i="17"/>
  <c r="I303" i="17"/>
  <c r="G303" i="17"/>
  <c r="E303" i="17"/>
  <c r="Q302" i="17"/>
  <c r="O302" i="17"/>
  <c r="M302" i="17"/>
  <c r="K302" i="17"/>
  <c r="I302" i="17"/>
  <c r="G302" i="17"/>
  <c r="E302" i="17"/>
  <c r="E301" i="17"/>
  <c r="Q300" i="17"/>
  <c r="O300" i="17"/>
  <c r="M300" i="17"/>
  <c r="K300" i="17"/>
  <c r="I300" i="17"/>
  <c r="G300" i="17"/>
  <c r="E300" i="17"/>
  <c r="Q299" i="17"/>
  <c r="O299" i="17"/>
  <c r="M299" i="17"/>
  <c r="K299" i="17"/>
  <c r="I299" i="17"/>
  <c r="G299" i="17"/>
  <c r="E299" i="17"/>
  <c r="Q298" i="17"/>
  <c r="O298" i="17"/>
  <c r="M298" i="17"/>
  <c r="K298" i="17"/>
  <c r="I298" i="17"/>
  <c r="G298" i="17"/>
  <c r="E298" i="17"/>
  <c r="Q297" i="17"/>
  <c r="O297" i="17"/>
  <c r="M297" i="17"/>
  <c r="K297" i="17"/>
  <c r="I297" i="17"/>
  <c r="G297" i="17"/>
  <c r="E297" i="17"/>
  <c r="Q296" i="17"/>
  <c r="O296" i="17"/>
  <c r="M296" i="17"/>
  <c r="K296" i="17"/>
  <c r="I296" i="17"/>
  <c r="G296" i="17"/>
  <c r="E296" i="17"/>
  <c r="Q295" i="17"/>
  <c r="O295" i="17"/>
  <c r="M295" i="17"/>
  <c r="K295" i="17"/>
  <c r="I295" i="17"/>
  <c r="G295" i="17"/>
  <c r="E295" i="17"/>
  <c r="Q294" i="17"/>
  <c r="O294" i="17"/>
  <c r="M294" i="17"/>
  <c r="K294" i="17"/>
  <c r="I294" i="17"/>
  <c r="G294" i="17"/>
  <c r="E294" i="17"/>
  <c r="Q293" i="17"/>
  <c r="O293" i="17"/>
  <c r="M293" i="17"/>
  <c r="K293" i="17"/>
  <c r="I293" i="17"/>
  <c r="G293" i="17"/>
  <c r="E293" i="17"/>
  <c r="Q292" i="17"/>
  <c r="O292" i="17"/>
  <c r="M292" i="17"/>
  <c r="K292" i="17"/>
  <c r="I292" i="17"/>
  <c r="G292" i="17"/>
  <c r="E292" i="17"/>
  <c r="Q291" i="17"/>
  <c r="O291" i="17"/>
  <c r="M291" i="17"/>
  <c r="K291" i="17"/>
  <c r="I291" i="17"/>
  <c r="G291" i="17"/>
  <c r="E291" i="17"/>
  <c r="Q290" i="17"/>
  <c r="O290" i="17"/>
  <c r="M290" i="17"/>
  <c r="K290" i="17"/>
  <c r="I290" i="17"/>
  <c r="G290" i="17"/>
  <c r="E290" i="17"/>
  <c r="Q289" i="17"/>
  <c r="O289" i="17"/>
  <c r="M289" i="17"/>
  <c r="K289" i="17"/>
  <c r="I289" i="17"/>
  <c r="G289" i="17"/>
  <c r="E289" i="17"/>
  <c r="Q288" i="17"/>
  <c r="O288" i="17"/>
  <c r="M288" i="17"/>
  <c r="K288" i="17"/>
  <c r="I288" i="17"/>
  <c r="G288" i="17"/>
  <c r="E288" i="17"/>
  <c r="Q287" i="17"/>
  <c r="O287" i="17"/>
  <c r="M287" i="17"/>
  <c r="K287" i="17"/>
  <c r="I287" i="17"/>
  <c r="G287" i="17"/>
  <c r="E287" i="17"/>
  <c r="E286" i="17"/>
  <c r="Q285" i="17"/>
  <c r="O285" i="17"/>
  <c r="M285" i="17"/>
  <c r="K285" i="17"/>
  <c r="I285" i="17"/>
  <c r="G285" i="17"/>
  <c r="E285" i="17"/>
  <c r="Q284" i="17"/>
  <c r="O284" i="17"/>
  <c r="M284" i="17"/>
  <c r="K284" i="17"/>
  <c r="I284" i="17"/>
  <c r="G284" i="17"/>
  <c r="E284" i="17"/>
  <c r="Q283" i="17"/>
  <c r="O283" i="17"/>
  <c r="M283" i="17"/>
  <c r="K283" i="17"/>
  <c r="I283" i="17"/>
  <c r="G283" i="17"/>
  <c r="E283" i="17"/>
  <c r="Q282" i="17"/>
  <c r="O282" i="17"/>
  <c r="M282" i="17"/>
  <c r="K282" i="17"/>
  <c r="I282" i="17"/>
  <c r="G282" i="17"/>
  <c r="E282" i="17"/>
  <c r="Q281" i="17"/>
  <c r="O281" i="17"/>
  <c r="M281" i="17"/>
  <c r="K281" i="17"/>
  <c r="I281" i="17"/>
  <c r="G281" i="17"/>
  <c r="E281" i="17"/>
  <c r="Q280" i="17"/>
  <c r="O280" i="17"/>
  <c r="M280" i="17"/>
  <c r="K280" i="17"/>
  <c r="I280" i="17"/>
  <c r="G280" i="17"/>
  <c r="E280" i="17"/>
  <c r="Q279" i="17"/>
  <c r="O279" i="17"/>
  <c r="M279" i="17"/>
  <c r="K279" i="17"/>
  <c r="I279" i="17"/>
  <c r="G279" i="17"/>
  <c r="E279" i="17"/>
  <c r="Q278" i="17"/>
  <c r="O278" i="17"/>
  <c r="M278" i="17"/>
  <c r="K278" i="17"/>
  <c r="I278" i="17"/>
  <c r="G278" i="17"/>
  <c r="E278" i="17"/>
  <c r="Q277" i="17"/>
  <c r="O277" i="17"/>
  <c r="M277" i="17"/>
  <c r="K277" i="17"/>
  <c r="I277" i="17"/>
  <c r="G277" i="17"/>
  <c r="E277" i="17"/>
  <c r="Q276" i="17"/>
  <c r="O276" i="17"/>
  <c r="M276" i="17"/>
  <c r="K276" i="17"/>
  <c r="I276" i="17"/>
  <c r="G276" i="17"/>
  <c r="E276" i="17"/>
  <c r="Q275" i="17"/>
  <c r="O275" i="17"/>
  <c r="M275" i="17"/>
  <c r="K275" i="17"/>
  <c r="I275" i="17"/>
  <c r="G275" i="17"/>
  <c r="E275" i="17"/>
  <c r="Q274" i="17"/>
  <c r="O274" i="17"/>
  <c r="M274" i="17"/>
  <c r="K274" i="17"/>
  <c r="I274" i="17"/>
  <c r="G274" i="17"/>
  <c r="E274" i="17"/>
  <c r="Q273" i="17"/>
  <c r="O273" i="17"/>
  <c r="M273" i="17"/>
  <c r="K273" i="17"/>
  <c r="I273" i="17"/>
  <c r="G273" i="17"/>
  <c r="E273" i="17"/>
  <c r="Q272" i="17"/>
  <c r="O272" i="17"/>
  <c r="M272" i="17"/>
  <c r="K272" i="17"/>
  <c r="I272" i="17"/>
  <c r="G272" i="17"/>
  <c r="E272" i="17"/>
  <c r="E271" i="17"/>
  <c r="Q270" i="17"/>
  <c r="O270" i="17"/>
  <c r="M270" i="17"/>
  <c r="K270" i="17"/>
  <c r="I270" i="17"/>
  <c r="G270" i="17"/>
  <c r="E270" i="17"/>
  <c r="Q269" i="17"/>
  <c r="O269" i="17"/>
  <c r="M269" i="17"/>
  <c r="K269" i="17"/>
  <c r="I269" i="17"/>
  <c r="G269" i="17"/>
  <c r="E269" i="17"/>
  <c r="Q268" i="17"/>
  <c r="O268" i="17"/>
  <c r="M268" i="17"/>
  <c r="K268" i="17"/>
  <c r="I268" i="17"/>
  <c r="G268" i="17"/>
  <c r="E268" i="17"/>
  <c r="Q267" i="17"/>
  <c r="O267" i="17"/>
  <c r="M267" i="17"/>
  <c r="K267" i="17"/>
  <c r="I267" i="17"/>
  <c r="G267" i="17"/>
  <c r="E267" i="17"/>
  <c r="Q266" i="17"/>
  <c r="O266" i="17"/>
  <c r="M266" i="17"/>
  <c r="K266" i="17"/>
  <c r="I266" i="17"/>
  <c r="G266" i="17"/>
  <c r="E266" i="17"/>
  <c r="Q265" i="17"/>
  <c r="O265" i="17"/>
  <c r="M265" i="17"/>
  <c r="K265" i="17"/>
  <c r="I265" i="17"/>
  <c r="G265" i="17"/>
  <c r="E265" i="17"/>
  <c r="Q264" i="17"/>
  <c r="O264" i="17"/>
  <c r="M264" i="17"/>
  <c r="K264" i="17"/>
  <c r="I264" i="17"/>
  <c r="G264" i="17"/>
  <c r="E264" i="17"/>
  <c r="Q263" i="17"/>
  <c r="O263" i="17"/>
  <c r="M263" i="17"/>
  <c r="K263" i="17"/>
  <c r="I263" i="17"/>
  <c r="G263" i="17"/>
  <c r="E263" i="17"/>
  <c r="Q262" i="17"/>
  <c r="O262" i="17"/>
  <c r="M262" i="17"/>
  <c r="K262" i="17"/>
  <c r="I262" i="17"/>
  <c r="G262" i="17"/>
  <c r="E262" i="17"/>
  <c r="Q261" i="17"/>
  <c r="O261" i="17"/>
  <c r="M261" i="17"/>
  <c r="K261" i="17"/>
  <c r="I261" i="17"/>
  <c r="G261" i="17"/>
  <c r="E261" i="17"/>
  <c r="Q260" i="17"/>
  <c r="O260" i="17"/>
  <c r="M260" i="17"/>
  <c r="K260" i="17"/>
  <c r="I260" i="17"/>
  <c r="G260" i="17"/>
  <c r="E260" i="17"/>
  <c r="Q259" i="17"/>
  <c r="O259" i="17"/>
  <c r="M259" i="17"/>
  <c r="K259" i="17"/>
  <c r="I259" i="17"/>
  <c r="G259" i="17"/>
  <c r="E259" i="17"/>
  <c r="Q258" i="17"/>
  <c r="O258" i="17"/>
  <c r="M258" i="17"/>
  <c r="K258" i="17"/>
  <c r="I258" i="17"/>
  <c r="G258" i="17"/>
  <c r="E258" i="17"/>
  <c r="Q257" i="17"/>
  <c r="O257" i="17"/>
  <c r="M257" i="17"/>
  <c r="K257" i="17"/>
  <c r="I257" i="17"/>
  <c r="G257" i="17"/>
  <c r="E257" i="17"/>
  <c r="E256" i="17"/>
  <c r="Q255" i="17"/>
  <c r="O255" i="17"/>
  <c r="M255" i="17"/>
  <c r="K255" i="17"/>
  <c r="I255" i="17"/>
  <c r="G255" i="17"/>
  <c r="E255" i="17"/>
  <c r="Q254" i="17"/>
  <c r="O254" i="17"/>
  <c r="M254" i="17"/>
  <c r="K254" i="17"/>
  <c r="I254" i="17"/>
  <c r="G254" i="17"/>
  <c r="E254" i="17"/>
  <c r="Q253" i="17"/>
  <c r="O253" i="17"/>
  <c r="M253" i="17"/>
  <c r="K253" i="17"/>
  <c r="I253" i="17"/>
  <c r="G253" i="17"/>
  <c r="E253" i="17"/>
  <c r="Q252" i="17"/>
  <c r="O252" i="17"/>
  <c r="M252" i="17"/>
  <c r="K252" i="17"/>
  <c r="I252" i="17"/>
  <c r="G252" i="17"/>
  <c r="E252" i="17"/>
  <c r="Q251" i="17"/>
  <c r="O251" i="17"/>
  <c r="M251" i="17"/>
  <c r="K251" i="17"/>
  <c r="I251" i="17"/>
  <c r="G251" i="17"/>
  <c r="E251" i="17"/>
  <c r="Q250" i="17"/>
  <c r="O250" i="17"/>
  <c r="M250" i="17"/>
  <c r="K250" i="17"/>
  <c r="I250" i="17"/>
  <c r="G250" i="17"/>
  <c r="E250" i="17"/>
  <c r="Q249" i="17"/>
  <c r="O249" i="17"/>
  <c r="M249" i="17"/>
  <c r="K249" i="17"/>
  <c r="I249" i="17"/>
  <c r="G249" i="17"/>
  <c r="E249" i="17"/>
  <c r="Q248" i="17"/>
  <c r="O248" i="17"/>
  <c r="M248" i="17"/>
  <c r="K248" i="17"/>
  <c r="I248" i="17"/>
  <c r="G248" i="17"/>
  <c r="E248" i="17"/>
  <c r="Q247" i="17"/>
  <c r="O247" i="17"/>
  <c r="M247" i="17"/>
  <c r="K247" i="17"/>
  <c r="I247" i="17"/>
  <c r="G247" i="17"/>
  <c r="E247" i="17"/>
  <c r="Q246" i="17"/>
  <c r="O246" i="17"/>
  <c r="M246" i="17"/>
  <c r="K246" i="17"/>
  <c r="I246" i="17"/>
  <c r="G246" i="17"/>
  <c r="E246" i="17"/>
  <c r="Q245" i="17"/>
  <c r="O245" i="17"/>
  <c r="M245" i="17"/>
  <c r="K245" i="17"/>
  <c r="I245" i="17"/>
  <c r="G245" i="17"/>
  <c r="E245" i="17"/>
  <c r="Q244" i="17"/>
  <c r="O244" i="17"/>
  <c r="M244" i="17"/>
  <c r="K244" i="17"/>
  <c r="I244" i="17"/>
  <c r="G244" i="17"/>
  <c r="E244" i="17"/>
  <c r="Q243" i="17"/>
  <c r="O243" i="17"/>
  <c r="M243" i="17"/>
  <c r="K243" i="17"/>
  <c r="I243" i="17"/>
  <c r="G243" i="17"/>
  <c r="E243" i="17"/>
  <c r="Q242" i="17"/>
  <c r="O242" i="17"/>
  <c r="M242" i="17"/>
  <c r="K242" i="17"/>
  <c r="I242" i="17"/>
  <c r="G242" i="17"/>
  <c r="E242" i="17"/>
  <c r="E241" i="17"/>
  <c r="Q240" i="17"/>
  <c r="O240" i="17"/>
  <c r="M240" i="17"/>
  <c r="K240" i="17"/>
  <c r="I240" i="17"/>
  <c r="G240" i="17"/>
  <c r="E240" i="17"/>
  <c r="Q239" i="17"/>
  <c r="O239" i="17"/>
  <c r="M239" i="17"/>
  <c r="K239" i="17"/>
  <c r="I239" i="17"/>
  <c r="G239" i="17"/>
  <c r="E239" i="17"/>
  <c r="Q238" i="17"/>
  <c r="O238" i="17"/>
  <c r="M238" i="17"/>
  <c r="K238" i="17"/>
  <c r="I238" i="17"/>
  <c r="G238" i="17"/>
  <c r="E238" i="17"/>
  <c r="Q237" i="17"/>
  <c r="O237" i="17"/>
  <c r="M237" i="17"/>
  <c r="K237" i="17"/>
  <c r="I237" i="17"/>
  <c r="G237" i="17"/>
  <c r="E237" i="17"/>
  <c r="Q236" i="17"/>
  <c r="O236" i="17"/>
  <c r="M236" i="17"/>
  <c r="K236" i="17"/>
  <c r="I236" i="17"/>
  <c r="G236" i="17"/>
  <c r="E236" i="17"/>
  <c r="Q235" i="17"/>
  <c r="O235" i="17"/>
  <c r="M235" i="17"/>
  <c r="K235" i="17"/>
  <c r="I235" i="17"/>
  <c r="G235" i="17"/>
  <c r="E235" i="17"/>
  <c r="Q234" i="17"/>
  <c r="O234" i="17"/>
  <c r="M234" i="17"/>
  <c r="K234" i="17"/>
  <c r="I234" i="17"/>
  <c r="G234" i="17"/>
  <c r="E234" i="17"/>
  <c r="Q233" i="17"/>
  <c r="O233" i="17"/>
  <c r="M233" i="17"/>
  <c r="K233" i="17"/>
  <c r="I233" i="17"/>
  <c r="G233" i="17"/>
  <c r="E233" i="17"/>
  <c r="Q232" i="17"/>
  <c r="O232" i="17"/>
  <c r="M232" i="17"/>
  <c r="K232" i="17"/>
  <c r="I232" i="17"/>
  <c r="G232" i="17"/>
  <c r="E232" i="17"/>
  <c r="Q231" i="17"/>
  <c r="O231" i="17"/>
  <c r="M231" i="17"/>
  <c r="K231" i="17"/>
  <c r="I231" i="17"/>
  <c r="G231" i="17"/>
  <c r="E231" i="17"/>
  <c r="Q230" i="17"/>
  <c r="O230" i="17"/>
  <c r="M230" i="17"/>
  <c r="K230" i="17"/>
  <c r="I230" i="17"/>
  <c r="G230" i="17"/>
  <c r="E230" i="17"/>
  <c r="Q229" i="17"/>
  <c r="O229" i="17"/>
  <c r="M229" i="17"/>
  <c r="K229" i="17"/>
  <c r="I229" i="17"/>
  <c r="G229" i="17"/>
  <c r="E229" i="17"/>
  <c r="Q228" i="17"/>
  <c r="O228" i="17"/>
  <c r="M228" i="17"/>
  <c r="K228" i="17"/>
  <c r="I228" i="17"/>
  <c r="G228" i="17"/>
  <c r="E228" i="17"/>
  <c r="Q227" i="17"/>
  <c r="O227" i="17"/>
  <c r="M227" i="17"/>
  <c r="K227" i="17"/>
  <c r="I227" i="17"/>
  <c r="G227" i="17"/>
  <c r="E227" i="17"/>
  <c r="E226" i="17"/>
  <c r="Q225" i="17"/>
  <c r="O225" i="17"/>
  <c r="M225" i="17"/>
  <c r="K225" i="17"/>
  <c r="I225" i="17"/>
  <c r="G225" i="17"/>
  <c r="E225" i="17"/>
  <c r="Q224" i="17"/>
  <c r="O224" i="17"/>
  <c r="M224" i="17"/>
  <c r="K224" i="17"/>
  <c r="I224" i="17"/>
  <c r="G224" i="17"/>
  <c r="E224" i="17"/>
  <c r="Q223" i="17"/>
  <c r="O223" i="17"/>
  <c r="M223" i="17"/>
  <c r="K223" i="17"/>
  <c r="I223" i="17"/>
  <c r="G223" i="17"/>
  <c r="E223" i="17"/>
  <c r="Q222" i="17"/>
  <c r="O222" i="17"/>
  <c r="M222" i="17"/>
  <c r="K222" i="17"/>
  <c r="I222" i="17"/>
  <c r="G222" i="17"/>
  <c r="E222" i="17"/>
  <c r="Q221" i="17"/>
  <c r="O221" i="17"/>
  <c r="M221" i="17"/>
  <c r="K221" i="17"/>
  <c r="I221" i="17"/>
  <c r="G221" i="17"/>
  <c r="E221" i="17"/>
  <c r="Q220" i="17"/>
  <c r="O220" i="17"/>
  <c r="M220" i="17"/>
  <c r="K220" i="17"/>
  <c r="I220" i="17"/>
  <c r="G220" i="17"/>
  <c r="E220" i="17"/>
  <c r="Q219" i="17"/>
  <c r="O219" i="17"/>
  <c r="M219" i="17"/>
  <c r="K219" i="17"/>
  <c r="I219" i="17"/>
  <c r="G219" i="17"/>
  <c r="E219" i="17"/>
  <c r="Q218" i="17"/>
  <c r="O218" i="17"/>
  <c r="M218" i="17"/>
  <c r="K218" i="17"/>
  <c r="I218" i="17"/>
  <c r="G218" i="17"/>
  <c r="E218" i="17"/>
  <c r="Q217" i="17"/>
  <c r="O217" i="17"/>
  <c r="M217" i="17"/>
  <c r="K217" i="17"/>
  <c r="I217" i="17"/>
  <c r="G217" i="17"/>
  <c r="E217" i="17"/>
  <c r="Q216" i="17"/>
  <c r="O216" i="17"/>
  <c r="M216" i="17"/>
  <c r="K216" i="17"/>
  <c r="I216" i="17"/>
  <c r="G216" i="17"/>
  <c r="E216" i="17"/>
  <c r="Q215" i="17"/>
  <c r="O215" i="17"/>
  <c r="M215" i="17"/>
  <c r="K215" i="17"/>
  <c r="I215" i="17"/>
  <c r="G215" i="17"/>
  <c r="E215" i="17"/>
  <c r="Q214" i="17"/>
  <c r="O214" i="17"/>
  <c r="M214" i="17"/>
  <c r="K214" i="17"/>
  <c r="I214" i="17"/>
  <c r="G214" i="17"/>
  <c r="E214" i="17"/>
  <c r="Q213" i="17"/>
  <c r="O213" i="17"/>
  <c r="M213" i="17"/>
  <c r="K213" i="17"/>
  <c r="I213" i="17"/>
  <c r="G213" i="17"/>
  <c r="E213" i="17"/>
  <c r="Q212" i="17"/>
  <c r="O212" i="17"/>
  <c r="M212" i="17"/>
  <c r="K212" i="17"/>
  <c r="I212" i="17"/>
  <c r="G212" i="17"/>
  <c r="E212" i="17"/>
  <c r="E211" i="17"/>
  <c r="Q210" i="17"/>
  <c r="O210" i="17"/>
  <c r="M210" i="17"/>
  <c r="K210" i="17"/>
  <c r="I210" i="17"/>
  <c r="G210" i="17"/>
  <c r="E210" i="17"/>
  <c r="Q209" i="17"/>
  <c r="O209" i="17"/>
  <c r="M209" i="17"/>
  <c r="K209" i="17"/>
  <c r="I209" i="17"/>
  <c r="G209" i="17"/>
  <c r="E209" i="17"/>
  <c r="Q208" i="17"/>
  <c r="O208" i="17"/>
  <c r="M208" i="17"/>
  <c r="K208" i="17"/>
  <c r="I208" i="17"/>
  <c r="G208" i="17"/>
  <c r="E208" i="17"/>
  <c r="Q207" i="17"/>
  <c r="O207" i="17"/>
  <c r="M207" i="17"/>
  <c r="K207" i="17"/>
  <c r="I207" i="17"/>
  <c r="G207" i="17"/>
  <c r="E207" i="17"/>
  <c r="Q206" i="17"/>
  <c r="O206" i="17"/>
  <c r="M206" i="17"/>
  <c r="K206" i="17"/>
  <c r="I206" i="17"/>
  <c r="G206" i="17"/>
  <c r="E206" i="17"/>
  <c r="Q205" i="17"/>
  <c r="O205" i="17"/>
  <c r="M205" i="17"/>
  <c r="K205" i="17"/>
  <c r="I205" i="17"/>
  <c r="G205" i="17"/>
  <c r="E205" i="17"/>
  <c r="Q204" i="17"/>
  <c r="O204" i="17"/>
  <c r="M204" i="17"/>
  <c r="K204" i="17"/>
  <c r="I204" i="17"/>
  <c r="G204" i="17"/>
  <c r="E204" i="17"/>
  <c r="Q203" i="17"/>
  <c r="O203" i="17"/>
  <c r="M203" i="17"/>
  <c r="K203" i="17"/>
  <c r="I203" i="17"/>
  <c r="G203" i="17"/>
  <c r="E203" i="17"/>
  <c r="Q202" i="17"/>
  <c r="O202" i="17"/>
  <c r="M202" i="17"/>
  <c r="K202" i="17"/>
  <c r="I202" i="17"/>
  <c r="G202" i="17"/>
  <c r="E202" i="17"/>
  <c r="Q201" i="17"/>
  <c r="O201" i="17"/>
  <c r="M201" i="17"/>
  <c r="K201" i="17"/>
  <c r="I201" i="17"/>
  <c r="G201" i="17"/>
  <c r="E201" i="17"/>
  <c r="Q200" i="17"/>
  <c r="O200" i="17"/>
  <c r="M200" i="17"/>
  <c r="K200" i="17"/>
  <c r="I200" i="17"/>
  <c r="G200" i="17"/>
  <c r="E200" i="17"/>
  <c r="Q199" i="17"/>
  <c r="O199" i="17"/>
  <c r="M199" i="17"/>
  <c r="K199" i="17"/>
  <c r="I199" i="17"/>
  <c r="G199" i="17"/>
  <c r="E199" i="17"/>
  <c r="Q198" i="17"/>
  <c r="O198" i="17"/>
  <c r="M198" i="17"/>
  <c r="K198" i="17"/>
  <c r="I198" i="17"/>
  <c r="G198" i="17"/>
  <c r="E198" i="17"/>
  <c r="Q197" i="17"/>
  <c r="O197" i="17"/>
  <c r="M197" i="17"/>
  <c r="K197" i="17"/>
  <c r="I197" i="17"/>
  <c r="G197" i="17"/>
  <c r="E197" i="17"/>
  <c r="E196" i="17"/>
  <c r="Q195" i="17"/>
  <c r="O195" i="17"/>
  <c r="M195" i="17"/>
  <c r="K195" i="17"/>
  <c r="I195" i="17"/>
  <c r="G195" i="17"/>
  <c r="E195" i="17"/>
  <c r="Q194" i="17"/>
  <c r="O194" i="17"/>
  <c r="M194" i="17"/>
  <c r="K194" i="17"/>
  <c r="I194" i="17"/>
  <c r="G194" i="17"/>
  <c r="E194" i="17"/>
  <c r="Q193" i="17"/>
  <c r="O193" i="17"/>
  <c r="M193" i="17"/>
  <c r="K193" i="17"/>
  <c r="I193" i="17"/>
  <c r="G193" i="17"/>
  <c r="E193" i="17"/>
  <c r="Q192" i="17"/>
  <c r="O192" i="17"/>
  <c r="M192" i="17"/>
  <c r="K192" i="17"/>
  <c r="I192" i="17"/>
  <c r="G192" i="17"/>
  <c r="E192" i="17"/>
  <c r="Q191" i="17"/>
  <c r="O191" i="17"/>
  <c r="M191" i="17"/>
  <c r="K191" i="17"/>
  <c r="I191" i="17"/>
  <c r="G191" i="17"/>
  <c r="E191" i="17"/>
  <c r="Q190" i="17"/>
  <c r="O190" i="17"/>
  <c r="M190" i="17"/>
  <c r="K190" i="17"/>
  <c r="I190" i="17"/>
  <c r="G190" i="17"/>
  <c r="E190" i="17"/>
  <c r="Q189" i="17"/>
  <c r="O189" i="17"/>
  <c r="M189" i="17"/>
  <c r="K189" i="17"/>
  <c r="I189" i="17"/>
  <c r="G189" i="17"/>
  <c r="E189" i="17"/>
  <c r="Q188" i="17"/>
  <c r="O188" i="17"/>
  <c r="M188" i="17"/>
  <c r="K188" i="17"/>
  <c r="I188" i="17"/>
  <c r="G188" i="17"/>
  <c r="E188" i="17"/>
  <c r="Q187" i="17"/>
  <c r="O187" i="17"/>
  <c r="M187" i="17"/>
  <c r="K187" i="17"/>
  <c r="I187" i="17"/>
  <c r="G187" i="17"/>
  <c r="E187" i="17"/>
  <c r="Q186" i="17"/>
  <c r="O186" i="17"/>
  <c r="M186" i="17"/>
  <c r="K186" i="17"/>
  <c r="I186" i="17"/>
  <c r="G186" i="17"/>
  <c r="E186" i="17"/>
  <c r="Q185" i="17"/>
  <c r="O185" i="17"/>
  <c r="M185" i="17"/>
  <c r="K185" i="17"/>
  <c r="I185" i="17"/>
  <c r="G185" i="17"/>
  <c r="E185" i="17"/>
  <c r="Q184" i="17"/>
  <c r="O184" i="17"/>
  <c r="M184" i="17"/>
  <c r="K184" i="17"/>
  <c r="I184" i="17"/>
  <c r="G184" i="17"/>
  <c r="E184" i="17"/>
  <c r="Q183" i="17"/>
  <c r="O183" i="17"/>
  <c r="M183" i="17"/>
  <c r="K183" i="17"/>
  <c r="I183" i="17"/>
  <c r="G183" i="17"/>
  <c r="E183" i="17"/>
  <c r="Q182" i="17"/>
  <c r="O182" i="17"/>
  <c r="M182" i="17"/>
  <c r="K182" i="17"/>
  <c r="I182" i="17"/>
  <c r="G182" i="17"/>
  <c r="E182" i="17"/>
  <c r="E181" i="17"/>
  <c r="Q180" i="17"/>
  <c r="O180" i="17"/>
  <c r="M180" i="17"/>
  <c r="K180" i="17"/>
  <c r="I180" i="17"/>
  <c r="G180" i="17"/>
  <c r="E180" i="17"/>
  <c r="Q179" i="17"/>
  <c r="O179" i="17"/>
  <c r="M179" i="17"/>
  <c r="K179" i="17"/>
  <c r="I179" i="17"/>
  <c r="G179" i="17"/>
  <c r="E179" i="17"/>
  <c r="Q178" i="17"/>
  <c r="O178" i="17"/>
  <c r="M178" i="17"/>
  <c r="K178" i="17"/>
  <c r="I178" i="17"/>
  <c r="G178" i="17"/>
  <c r="E178" i="17"/>
  <c r="Q177" i="17"/>
  <c r="O177" i="17"/>
  <c r="M177" i="17"/>
  <c r="K177" i="17"/>
  <c r="I177" i="17"/>
  <c r="G177" i="17"/>
  <c r="E177" i="17"/>
  <c r="Q176" i="17"/>
  <c r="O176" i="17"/>
  <c r="M176" i="17"/>
  <c r="K176" i="17"/>
  <c r="I176" i="17"/>
  <c r="G176" i="17"/>
  <c r="E176" i="17"/>
  <c r="Q175" i="17"/>
  <c r="O175" i="17"/>
  <c r="M175" i="17"/>
  <c r="K175" i="17"/>
  <c r="I175" i="17"/>
  <c r="G175" i="17"/>
  <c r="E175" i="17"/>
  <c r="Q174" i="17"/>
  <c r="O174" i="17"/>
  <c r="M174" i="17"/>
  <c r="K174" i="17"/>
  <c r="I174" i="17"/>
  <c r="G174" i="17"/>
  <c r="E174" i="17"/>
  <c r="Q173" i="17"/>
  <c r="O173" i="17"/>
  <c r="M173" i="17"/>
  <c r="K173" i="17"/>
  <c r="I173" i="17"/>
  <c r="G173" i="17"/>
  <c r="E173" i="17"/>
  <c r="Q172" i="17"/>
  <c r="O172" i="17"/>
  <c r="M172" i="17"/>
  <c r="K172" i="17"/>
  <c r="I172" i="17"/>
  <c r="G172" i="17"/>
  <c r="E172" i="17"/>
  <c r="Q171" i="17"/>
  <c r="O171" i="17"/>
  <c r="M171" i="17"/>
  <c r="K171" i="17"/>
  <c r="I171" i="17"/>
  <c r="G171" i="17"/>
  <c r="E171" i="17"/>
  <c r="Q170" i="17"/>
  <c r="O170" i="17"/>
  <c r="M170" i="17"/>
  <c r="K170" i="17"/>
  <c r="I170" i="17"/>
  <c r="G170" i="17"/>
  <c r="E170" i="17"/>
  <c r="Q169" i="17"/>
  <c r="O169" i="17"/>
  <c r="M169" i="17"/>
  <c r="K169" i="17"/>
  <c r="I169" i="17"/>
  <c r="G169" i="17"/>
  <c r="E169" i="17"/>
  <c r="Q168" i="17"/>
  <c r="O168" i="17"/>
  <c r="M168" i="17"/>
  <c r="K168" i="17"/>
  <c r="I168" i="17"/>
  <c r="G168" i="17"/>
  <c r="E168" i="17"/>
  <c r="Q167" i="17"/>
  <c r="O167" i="17"/>
  <c r="M167" i="17"/>
  <c r="K167" i="17"/>
  <c r="I167" i="17"/>
  <c r="G167" i="17"/>
  <c r="E167" i="17"/>
  <c r="E166" i="17"/>
  <c r="Q165" i="17"/>
  <c r="O165" i="17"/>
  <c r="M165" i="17"/>
  <c r="K165" i="17"/>
  <c r="I165" i="17"/>
  <c r="G165" i="17"/>
  <c r="E165" i="17"/>
  <c r="Q164" i="17"/>
  <c r="O164" i="17"/>
  <c r="M164" i="17"/>
  <c r="K164" i="17"/>
  <c r="I164" i="17"/>
  <c r="G164" i="17"/>
  <c r="E164" i="17"/>
  <c r="Q163" i="17"/>
  <c r="O163" i="17"/>
  <c r="M163" i="17"/>
  <c r="K163" i="17"/>
  <c r="I163" i="17"/>
  <c r="G163" i="17"/>
  <c r="E163" i="17"/>
  <c r="Q162" i="17"/>
  <c r="O162" i="17"/>
  <c r="M162" i="17"/>
  <c r="K162" i="17"/>
  <c r="I162" i="17"/>
  <c r="G162" i="17"/>
  <c r="E162" i="17"/>
  <c r="Q161" i="17"/>
  <c r="O161" i="17"/>
  <c r="M161" i="17"/>
  <c r="K161" i="17"/>
  <c r="I161" i="17"/>
  <c r="G161" i="17"/>
  <c r="E161" i="17"/>
  <c r="Q160" i="17"/>
  <c r="O160" i="17"/>
  <c r="M160" i="17"/>
  <c r="K160" i="17"/>
  <c r="I160" i="17"/>
  <c r="G160" i="17"/>
  <c r="E160" i="17"/>
  <c r="Q159" i="17"/>
  <c r="O159" i="17"/>
  <c r="M159" i="17"/>
  <c r="K159" i="17"/>
  <c r="I159" i="17"/>
  <c r="G159" i="17"/>
  <c r="E159" i="17"/>
  <c r="Q158" i="17"/>
  <c r="O158" i="17"/>
  <c r="M158" i="17"/>
  <c r="K158" i="17"/>
  <c r="I158" i="17"/>
  <c r="G158" i="17"/>
  <c r="E158" i="17"/>
  <c r="Q157" i="17"/>
  <c r="O157" i="17"/>
  <c r="M157" i="17"/>
  <c r="K157" i="17"/>
  <c r="I157" i="17"/>
  <c r="G157" i="17"/>
  <c r="E157" i="17"/>
  <c r="Q156" i="17"/>
  <c r="O156" i="17"/>
  <c r="M156" i="17"/>
  <c r="K156" i="17"/>
  <c r="I156" i="17"/>
  <c r="G156" i="17"/>
  <c r="E156" i="17"/>
  <c r="Q155" i="17"/>
  <c r="O155" i="17"/>
  <c r="M155" i="17"/>
  <c r="K155" i="17"/>
  <c r="I155" i="17"/>
  <c r="G155" i="17"/>
  <c r="E155" i="17"/>
  <c r="Q154" i="17"/>
  <c r="O154" i="17"/>
  <c r="M154" i="17"/>
  <c r="K154" i="17"/>
  <c r="I154" i="17"/>
  <c r="G154" i="17"/>
  <c r="E154" i="17"/>
  <c r="Q153" i="17"/>
  <c r="O153" i="17"/>
  <c r="M153" i="17"/>
  <c r="K153" i="17"/>
  <c r="I153" i="17"/>
  <c r="G153" i="17"/>
  <c r="E153" i="17"/>
  <c r="Q152" i="17"/>
  <c r="O152" i="17"/>
  <c r="M152" i="17"/>
  <c r="K152" i="17"/>
  <c r="I152" i="17"/>
  <c r="G152" i="17"/>
  <c r="E152" i="17"/>
  <c r="E151" i="17"/>
  <c r="Q150" i="17"/>
  <c r="O150" i="17"/>
  <c r="M150" i="17"/>
  <c r="K150" i="17"/>
  <c r="I150" i="17"/>
  <c r="G150" i="17"/>
  <c r="E150" i="17"/>
  <c r="Q149" i="17"/>
  <c r="O149" i="17"/>
  <c r="M149" i="17"/>
  <c r="K149" i="17"/>
  <c r="I149" i="17"/>
  <c r="G149" i="17"/>
  <c r="E149" i="17"/>
  <c r="Q148" i="17"/>
  <c r="O148" i="17"/>
  <c r="M148" i="17"/>
  <c r="K148" i="17"/>
  <c r="I148" i="17"/>
  <c r="G148" i="17"/>
  <c r="E148" i="17"/>
  <c r="Q147" i="17"/>
  <c r="O147" i="17"/>
  <c r="M147" i="17"/>
  <c r="K147" i="17"/>
  <c r="I147" i="17"/>
  <c r="G147" i="17"/>
  <c r="E147" i="17"/>
  <c r="Q146" i="17"/>
  <c r="O146" i="17"/>
  <c r="M146" i="17"/>
  <c r="K146" i="17"/>
  <c r="I146" i="17"/>
  <c r="G146" i="17"/>
  <c r="E146" i="17"/>
  <c r="Q145" i="17"/>
  <c r="O145" i="17"/>
  <c r="M145" i="17"/>
  <c r="K145" i="17"/>
  <c r="I145" i="17"/>
  <c r="G145" i="17"/>
  <c r="E145" i="17"/>
  <c r="Q144" i="17"/>
  <c r="O144" i="17"/>
  <c r="M144" i="17"/>
  <c r="K144" i="17"/>
  <c r="I144" i="17"/>
  <c r="G144" i="17"/>
  <c r="E144" i="17"/>
  <c r="Q143" i="17"/>
  <c r="O143" i="17"/>
  <c r="M143" i="17"/>
  <c r="K143" i="17"/>
  <c r="I143" i="17"/>
  <c r="G143" i="17"/>
  <c r="E143" i="17"/>
  <c r="Q142" i="17"/>
  <c r="O142" i="17"/>
  <c r="M142" i="17"/>
  <c r="K142" i="17"/>
  <c r="I142" i="17"/>
  <c r="G142" i="17"/>
  <c r="E142" i="17"/>
  <c r="Q141" i="17"/>
  <c r="O141" i="17"/>
  <c r="M141" i="17"/>
  <c r="K141" i="17"/>
  <c r="I141" i="17"/>
  <c r="G141" i="17"/>
  <c r="E141" i="17"/>
  <c r="Q140" i="17"/>
  <c r="O140" i="17"/>
  <c r="M140" i="17"/>
  <c r="K140" i="17"/>
  <c r="I140" i="17"/>
  <c r="G140" i="17"/>
  <c r="E140" i="17"/>
  <c r="Q139" i="17"/>
  <c r="O139" i="17"/>
  <c r="M139" i="17"/>
  <c r="K139" i="17"/>
  <c r="I139" i="17"/>
  <c r="G139" i="17"/>
  <c r="E139" i="17"/>
  <c r="Q138" i="17"/>
  <c r="O138" i="17"/>
  <c r="M138" i="17"/>
  <c r="K138" i="17"/>
  <c r="I138" i="17"/>
  <c r="G138" i="17"/>
  <c r="E138" i="17"/>
  <c r="Q137" i="17"/>
  <c r="O137" i="17"/>
  <c r="M137" i="17"/>
  <c r="K137" i="17"/>
  <c r="I137" i="17"/>
  <c r="G137" i="17"/>
  <c r="E137" i="17"/>
  <c r="E136" i="17"/>
  <c r="Q135" i="17"/>
  <c r="O135" i="17"/>
  <c r="M135" i="17"/>
  <c r="K135" i="17"/>
  <c r="I135" i="17"/>
  <c r="G135" i="17"/>
  <c r="E135" i="17"/>
  <c r="Q134" i="17"/>
  <c r="O134" i="17"/>
  <c r="M134" i="17"/>
  <c r="K134" i="17"/>
  <c r="I134" i="17"/>
  <c r="G134" i="17"/>
  <c r="E134" i="17"/>
  <c r="Q133" i="17"/>
  <c r="O133" i="17"/>
  <c r="M133" i="17"/>
  <c r="K133" i="17"/>
  <c r="I133" i="17"/>
  <c r="G133" i="17"/>
  <c r="E133" i="17"/>
  <c r="Q132" i="17"/>
  <c r="O132" i="17"/>
  <c r="M132" i="17"/>
  <c r="K132" i="17"/>
  <c r="I132" i="17"/>
  <c r="G132" i="17"/>
  <c r="E132" i="17"/>
  <c r="Q131" i="17"/>
  <c r="O131" i="17"/>
  <c r="M131" i="17"/>
  <c r="K131" i="17"/>
  <c r="I131" i="17"/>
  <c r="G131" i="17"/>
  <c r="E131" i="17"/>
  <c r="Q130" i="17"/>
  <c r="O130" i="17"/>
  <c r="M130" i="17"/>
  <c r="K130" i="17"/>
  <c r="I130" i="17"/>
  <c r="G130" i="17"/>
  <c r="E130" i="17"/>
  <c r="Q129" i="17"/>
  <c r="O129" i="17"/>
  <c r="M129" i="17"/>
  <c r="K129" i="17"/>
  <c r="I129" i="17"/>
  <c r="G129" i="17"/>
  <c r="E129" i="17"/>
  <c r="Q128" i="17"/>
  <c r="O128" i="17"/>
  <c r="M128" i="17"/>
  <c r="K128" i="17"/>
  <c r="I128" i="17"/>
  <c r="G128" i="17"/>
  <c r="E128" i="17"/>
  <c r="Q127" i="17"/>
  <c r="O127" i="17"/>
  <c r="M127" i="17"/>
  <c r="K127" i="17"/>
  <c r="I127" i="17"/>
  <c r="G127" i="17"/>
  <c r="E127" i="17"/>
  <c r="Q126" i="17"/>
  <c r="O126" i="17"/>
  <c r="M126" i="17"/>
  <c r="K126" i="17"/>
  <c r="I126" i="17"/>
  <c r="G126" i="17"/>
  <c r="E126" i="17"/>
  <c r="Q125" i="17"/>
  <c r="O125" i="17"/>
  <c r="M125" i="17"/>
  <c r="K125" i="17"/>
  <c r="I125" i="17"/>
  <c r="G125" i="17"/>
  <c r="E125" i="17"/>
  <c r="Q124" i="17"/>
  <c r="O124" i="17"/>
  <c r="M124" i="17"/>
  <c r="K124" i="17"/>
  <c r="I124" i="17"/>
  <c r="G124" i="17"/>
  <c r="E124" i="17"/>
  <c r="Q123" i="17"/>
  <c r="O123" i="17"/>
  <c r="M123" i="17"/>
  <c r="K123" i="17"/>
  <c r="I123" i="17"/>
  <c r="G123" i="17"/>
  <c r="E123" i="17"/>
  <c r="Q122" i="17"/>
  <c r="O122" i="17"/>
  <c r="M122" i="17"/>
  <c r="K122" i="17"/>
  <c r="I122" i="17"/>
  <c r="G122" i="17"/>
  <c r="E122" i="17"/>
  <c r="E121" i="17"/>
  <c r="Q120" i="17"/>
  <c r="O120" i="17"/>
  <c r="M120" i="17"/>
  <c r="K120" i="17"/>
  <c r="I120" i="17"/>
  <c r="G120" i="17"/>
  <c r="E120" i="17"/>
  <c r="Q119" i="17"/>
  <c r="O119" i="17"/>
  <c r="M119" i="17"/>
  <c r="K119" i="17"/>
  <c r="I119" i="17"/>
  <c r="G119" i="17"/>
  <c r="E119" i="17"/>
  <c r="Q118" i="17"/>
  <c r="O118" i="17"/>
  <c r="M118" i="17"/>
  <c r="K118" i="17"/>
  <c r="I118" i="17"/>
  <c r="G118" i="17"/>
  <c r="E118" i="17"/>
  <c r="Q117" i="17"/>
  <c r="O117" i="17"/>
  <c r="M117" i="17"/>
  <c r="K117" i="17"/>
  <c r="I117" i="17"/>
  <c r="G117" i="17"/>
  <c r="E117" i="17"/>
  <c r="Q116" i="17"/>
  <c r="O116" i="17"/>
  <c r="M116" i="17"/>
  <c r="K116" i="17"/>
  <c r="I116" i="17"/>
  <c r="G116" i="17"/>
  <c r="E116" i="17"/>
  <c r="Q115" i="17"/>
  <c r="O115" i="17"/>
  <c r="M115" i="17"/>
  <c r="K115" i="17"/>
  <c r="I115" i="17"/>
  <c r="G115" i="17"/>
  <c r="E115" i="17"/>
  <c r="Q114" i="17"/>
  <c r="O114" i="17"/>
  <c r="M114" i="17"/>
  <c r="K114" i="17"/>
  <c r="I114" i="17"/>
  <c r="G114" i="17"/>
  <c r="E114" i="17"/>
  <c r="Q113" i="17"/>
  <c r="O113" i="17"/>
  <c r="M113" i="17"/>
  <c r="K113" i="17"/>
  <c r="I113" i="17"/>
  <c r="G113" i="17"/>
  <c r="E113" i="17"/>
  <c r="Q112" i="17"/>
  <c r="O112" i="17"/>
  <c r="M112" i="17"/>
  <c r="K112" i="17"/>
  <c r="I112" i="17"/>
  <c r="G112" i="17"/>
  <c r="E112" i="17"/>
  <c r="Q111" i="17"/>
  <c r="O111" i="17"/>
  <c r="M111" i="17"/>
  <c r="K111" i="17"/>
  <c r="I111" i="17"/>
  <c r="G111" i="17"/>
  <c r="E111" i="17"/>
  <c r="Q110" i="17"/>
  <c r="O110" i="17"/>
  <c r="M110" i="17"/>
  <c r="K110" i="17"/>
  <c r="I110" i="17"/>
  <c r="G110" i="17"/>
  <c r="E110" i="17"/>
  <c r="Q109" i="17"/>
  <c r="O109" i="17"/>
  <c r="M109" i="17"/>
  <c r="K109" i="17"/>
  <c r="I109" i="17"/>
  <c r="G109" i="17"/>
  <c r="E109" i="17"/>
  <c r="Q108" i="17"/>
  <c r="O108" i="17"/>
  <c r="M108" i="17"/>
  <c r="K108" i="17"/>
  <c r="I108" i="17"/>
  <c r="G108" i="17"/>
  <c r="E108" i="17"/>
  <c r="Q107" i="17"/>
  <c r="O107" i="17"/>
  <c r="M107" i="17"/>
  <c r="K107" i="17"/>
  <c r="I107" i="17"/>
  <c r="G107" i="17"/>
  <c r="E107" i="17"/>
  <c r="E106" i="17"/>
  <c r="Q105" i="17"/>
  <c r="O105" i="17"/>
  <c r="M105" i="17"/>
  <c r="K105" i="17"/>
  <c r="I105" i="17"/>
  <c r="G105" i="17"/>
  <c r="E105" i="17"/>
  <c r="Q104" i="17"/>
  <c r="O104" i="17"/>
  <c r="M104" i="17"/>
  <c r="K104" i="17"/>
  <c r="I104" i="17"/>
  <c r="G104" i="17"/>
  <c r="E104" i="17"/>
  <c r="Q103" i="17"/>
  <c r="O103" i="17"/>
  <c r="M103" i="17"/>
  <c r="K103" i="17"/>
  <c r="I103" i="17"/>
  <c r="G103" i="17"/>
  <c r="E103" i="17"/>
  <c r="Q102" i="17"/>
  <c r="O102" i="17"/>
  <c r="M102" i="17"/>
  <c r="K102" i="17"/>
  <c r="I102" i="17"/>
  <c r="G102" i="17"/>
  <c r="E102" i="17"/>
  <c r="Q101" i="17"/>
  <c r="O101" i="17"/>
  <c r="M101" i="17"/>
  <c r="K101" i="17"/>
  <c r="I101" i="17"/>
  <c r="G101" i="17"/>
  <c r="E101" i="17"/>
  <c r="Q100" i="17"/>
  <c r="O100" i="17"/>
  <c r="M100" i="17"/>
  <c r="K100" i="17"/>
  <c r="I100" i="17"/>
  <c r="G100" i="17"/>
  <c r="E100" i="17"/>
  <c r="Q99" i="17"/>
  <c r="O99" i="17"/>
  <c r="M99" i="17"/>
  <c r="K99" i="17"/>
  <c r="I99" i="17"/>
  <c r="G99" i="17"/>
  <c r="E99" i="17"/>
  <c r="Q98" i="17"/>
  <c r="O98" i="17"/>
  <c r="M98" i="17"/>
  <c r="K98" i="17"/>
  <c r="I98" i="17"/>
  <c r="G98" i="17"/>
  <c r="E98" i="17"/>
  <c r="Q97" i="17"/>
  <c r="O97" i="17"/>
  <c r="M97" i="17"/>
  <c r="K97" i="17"/>
  <c r="I97" i="17"/>
  <c r="G97" i="17"/>
  <c r="E97" i="17"/>
  <c r="Q96" i="17"/>
  <c r="O96" i="17"/>
  <c r="M96" i="17"/>
  <c r="K96" i="17"/>
  <c r="I96" i="17"/>
  <c r="G96" i="17"/>
  <c r="E96" i="17"/>
  <c r="Q95" i="17"/>
  <c r="O95" i="17"/>
  <c r="M95" i="17"/>
  <c r="K95" i="17"/>
  <c r="I95" i="17"/>
  <c r="G95" i="17"/>
  <c r="E95" i="17"/>
  <c r="Q94" i="17"/>
  <c r="O94" i="17"/>
  <c r="M94" i="17"/>
  <c r="K94" i="17"/>
  <c r="I94" i="17"/>
  <c r="G94" i="17"/>
  <c r="E94" i="17"/>
  <c r="Q93" i="17"/>
  <c r="O93" i="17"/>
  <c r="M93" i="17"/>
  <c r="K93" i="17"/>
  <c r="I93" i="17"/>
  <c r="G93" i="17"/>
  <c r="E93" i="17"/>
  <c r="Q92" i="17"/>
  <c r="O92" i="17"/>
  <c r="M92" i="17"/>
  <c r="K92" i="17"/>
  <c r="I92" i="17"/>
  <c r="G92" i="17"/>
  <c r="E92" i="17"/>
  <c r="E91" i="17"/>
  <c r="Q90" i="17"/>
  <c r="O90" i="17"/>
  <c r="M90" i="17"/>
  <c r="K90" i="17"/>
  <c r="I90" i="17"/>
  <c r="G90" i="17"/>
  <c r="E90" i="17"/>
  <c r="Q89" i="17"/>
  <c r="O89" i="17"/>
  <c r="M89" i="17"/>
  <c r="K89" i="17"/>
  <c r="I89" i="17"/>
  <c r="G89" i="17"/>
  <c r="E89" i="17"/>
  <c r="Q88" i="17"/>
  <c r="O88" i="17"/>
  <c r="M88" i="17"/>
  <c r="K88" i="17"/>
  <c r="I88" i="17"/>
  <c r="G88" i="17"/>
  <c r="E88" i="17"/>
  <c r="Q87" i="17"/>
  <c r="O87" i="17"/>
  <c r="M87" i="17"/>
  <c r="K87" i="17"/>
  <c r="I87" i="17"/>
  <c r="G87" i="17"/>
  <c r="E87" i="17"/>
  <c r="Q86" i="17"/>
  <c r="O86" i="17"/>
  <c r="M86" i="17"/>
  <c r="K86" i="17"/>
  <c r="I86" i="17"/>
  <c r="G86" i="17"/>
  <c r="E86" i="17"/>
  <c r="Q85" i="17"/>
  <c r="O85" i="17"/>
  <c r="M85" i="17"/>
  <c r="K85" i="17"/>
  <c r="I85" i="17"/>
  <c r="G85" i="17"/>
  <c r="E85" i="17"/>
  <c r="Q84" i="17"/>
  <c r="O84" i="17"/>
  <c r="M84" i="17"/>
  <c r="K84" i="17"/>
  <c r="I84" i="17"/>
  <c r="G84" i="17"/>
  <c r="E84" i="17"/>
  <c r="Q83" i="17"/>
  <c r="O83" i="17"/>
  <c r="M83" i="17"/>
  <c r="K83" i="17"/>
  <c r="I83" i="17"/>
  <c r="G83" i="17"/>
  <c r="E83" i="17"/>
  <c r="Q82" i="17"/>
  <c r="O82" i="17"/>
  <c r="M82" i="17"/>
  <c r="K82" i="17"/>
  <c r="I82" i="17"/>
  <c r="G82" i="17"/>
  <c r="E82" i="17"/>
  <c r="Q81" i="17"/>
  <c r="O81" i="17"/>
  <c r="M81" i="17"/>
  <c r="K81" i="17"/>
  <c r="I81" i="17"/>
  <c r="G81" i="17"/>
  <c r="E81" i="17"/>
  <c r="Q80" i="17"/>
  <c r="O80" i="17"/>
  <c r="M80" i="17"/>
  <c r="K80" i="17"/>
  <c r="I80" i="17"/>
  <c r="G80" i="17"/>
  <c r="E80" i="17"/>
  <c r="Q79" i="17"/>
  <c r="O79" i="17"/>
  <c r="M79" i="17"/>
  <c r="K79" i="17"/>
  <c r="I79" i="17"/>
  <c r="G79" i="17"/>
  <c r="E79" i="17"/>
  <c r="Q78" i="17"/>
  <c r="O78" i="17"/>
  <c r="M78" i="17"/>
  <c r="K78" i="17"/>
  <c r="I78" i="17"/>
  <c r="G78" i="17"/>
  <c r="E78" i="17"/>
  <c r="Q77" i="17"/>
  <c r="O77" i="17"/>
  <c r="M77" i="17"/>
  <c r="K77" i="17"/>
  <c r="I77" i="17"/>
  <c r="G77" i="17"/>
  <c r="E77" i="17"/>
  <c r="E76" i="17"/>
  <c r="Q75" i="17"/>
  <c r="O75" i="17"/>
  <c r="M75" i="17"/>
  <c r="K75" i="17"/>
  <c r="I75" i="17"/>
  <c r="G75" i="17"/>
  <c r="E75" i="17"/>
  <c r="Q74" i="17"/>
  <c r="O74" i="17"/>
  <c r="M74" i="17"/>
  <c r="K74" i="17"/>
  <c r="I74" i="17"/>
  <c r="G74" i="17"/>
  <c r="E74" i="17"/>
  <c r="Q73" i="17"/>
  <c r="O73" i="17"/>
  <c r="M73" i="17"/>
  <c r="K73" i="17"/>
  <c r="I73" i="17"/>
  <c r="G73" i="17"/>
  <c r="E73" i="17"/>
  <c r="Q72" i="17"/>
  <c r="O72" i="17"/>
  <c r="M72" i="17"/>
  <c r="K72" i="17"/>
  <c r="I72" i="17"/>
  <c r="G72" i="17"/>
  <c r="E72" i="17"/>
  <c r="Q71" i="17"/>
  <c r="O71" i="17"/>
  <c r="M71" i="17"/>
  <c r="K71" i="17"/>
  <c r="I71" i="17"/>
  <c r="G71" i="17"/>
  <c r="E71" i="17"/>
  <c r="Q70" i="17"/>
  <c r="O70" i="17"/>
  <c r="M70" i="17"/>
  <c r="K70" i="17"/>
  <c r="I70" i="17"/>
  <c r="G70" i="17"/>
  <c r="E70" i="17"/>
  <c r="Q69" i="17"/>
  <c r="O69" i="17"/>
  <c r="M69" i="17"/>
  <c r="K69" i="17"/>
  <c r="I69" i="17"/>
  <c r="G69" i="17"/>
  <c r="E69" i="17"/>
  <c r="Q68" i="17"/>
  <c r="O68" i="17"/>
  <c r="M68" i="17"/>
  <c r="K68" i="17"/>
  <c r="I68" i="17"/>
  <c r="G68" i="17"/>
  <c r="E68" i="17"/>
  <c r="Q67" i="17"/>
  <c r="O67" i="17"/>
  <c r="M67" i="17"/>
  <c r="K67" i="17"/>
  <c r="I67" i="17"/>
  <c r="G67" i="17"/>
  <c r="E67" i="17"/>
  <c r="Q66" i="17"/>
  <c r="O66" i="17"/>
  <c r="M66" i="17"/>
  <c r="K66" i="17"/>
  <c r="I66" i="17"/>
  <c r="G66" i="17"/>
  <c r="E66" i="17"/>
  <c r="Q65" i="17"/>
  <c r="O65" i="17"/>
  <c r="M65" i="17"/>
  <c r="K65" i="17"/>
  <c r="I65" i="17"/>
  <c r="G65" i="17"/>
  <c r="E65" i="17"/>
  <c r="Q64" i="17"/>
  <c r="O64" i="17"/>
  <c r="M64" i="17"/>
  <c r="K64" i="17"/>
  <c r="I64" i="17"/>
  <c r="G64" i="17"/>
  <c r="E64" i="17"/>
  <c r="Q63" i="17"/>
  <c r="O63" i="17"/>
  <c r="M63" i="17"/>
  <c r="K63" i="17"/>
  <c r="I63" i="17"/>
  <c r="G63" i="17"/>
  <c r="E63" i="17"/>
  <c r="Q62" i="17"/>
  <c r="O62" i="17"/>
  <c r="M62" i="17"/>
  <c r="K62" i="17"/>
  <c r="I62" i="17"/>
  <c r="G62" i="17"/>
  <c r="E62" i="17"/>
  <c r="E61" i="17"/>
  <c r="Q60" i="17"/>
  <c r="O60" i="17"/>
  <c r="M60" i="17"/>
  <c r="K60" i="17"/>
  <c r="I60" i="17"/>
  <c r="G60" i="17"/>
  <c r="E60" i="17"/>
  <c r="Q59" i="17"/>
  <c r="O59" i="17"/>
  <c r="M59" i="17"/>
  <c r="K59" i="17"/>
  <c r="I59" i="17"/>
  <c r="G59" i="17"/>
  <c r="E59" i="17"/>
  <c r="Q58" i="17"/>
  <c r="O58" i="17"/>
  <c r="M58" i="17"/>
  <c r="K58" i="17"/>
  <c r="I58" i="17"/>
  <c r="G58" i="17"/>
  <c r="E58" i="17"/>
  <c r="Q57" i="17"/>
  <c r="O57" i="17"/>
  <c r="M57" i="17"/>
  <c r="K57" i="17"/>
  <c r="I57" i="17"/>
  <c r="G57" i="17"/>
  <c r="E57" i="17"/>
  <c r="Q56" i="17"/>
  <c r="O56" i="17"/>
  <c r="M56" i="17"/>
  <c r="K56" i="17"/>
  <c r="I56" i="17"/>
  <c r="G56" i="17"/>
  <c r="E56" i="17"/>
  <c r="Q55" i="17"/>
  <c r="O55" i="17"/>
  <c r="M55" i="17"/>
  <c r="K55" i="17"/>
  <c r="I55" i="17"/>
  <c r="G55" i="17"/>
  <c r="E55" i="17"/>
  <c r="Q54" i="17"/>
  <c r="O54" i="17"/>
  <c r="M54" i="17"/>
  <c r="K54" i="17"/>
  <c r="I54" i="17"/>
  <c r="G54" i="17"/>
  <c r="E54" i="17"/>
  <c r="Q53" i="17"/>
  <c r="O53" i="17"/>
  <c r="M53" i="17"/>
  <c r="K53" i="17"/>
  <c r="I53" i="17"/>
  <c r="G53" i="17"/>
  <c r="E53" i="17"/>
  <c r="Q52" i="17"/>
  <c r="O52" i="17"/>
  <c r="M52" i="17"/>
  <c r="K52" i="17"/>
  <c r="I52" i="17"/>
  <c r="G52" i="17"/>
  <c r="E52" i="17"/>
  <c r="Q51" i="17"/>
  <c r="O51" i="17"/>
  <c r="M51" i="17"/>
  <c r="K51" i="17"/>
  <c r="I51" i="17"/>
  <c r="G51" i="17"/>
  <c r="E51" i="17"/>
  <c r="Q50" i="17"/>
  <c r="O50" i="17"/>
  <c r="M50" i="17"/>
  <c r="K50" i="17"/>
  <c r="I50" i="17"/>
  <c r="G50" i="17"/>
  <c r="E50" i="17"/>
  <c r="Q49" i="17"/>
  <c r="O49" i="17"/>
  <c r="M49" i="17"/>
  <c r="K49" i="17"/>
  <c r="I49" i="17"/>
  <c r="G49" i="17"/>
  <c r="E49" i="17"/>
  <c r="Q48" i="17"/>
  <c r="O48" i="17"/>
  <c r="M48" i="17"/>
  <c r="K48" i="17"/>
  <c r="I48" i="17"/>
  <c r="G48" i="17"/>
  <c r="E48" i="17"/>
  <c r="Q47" i="17"/>
  <c r="O47" i="17"/>
  <c r="M47" i="17"/>
  <c r="K47" i="17"/>
  <c r="I47" i="17"/>
  <c r="G47" i="17"/>
  <c r="E47" i="17"/>
  <c r="E46" i="17"/>
  <c r="Q45" i="17"/>
  <c r="O45" i="17"/>
  <c r="M45" i="17"/>
  <c r="K45" i="17"/>
  <c r="I45" i="17"/>
  <c r="G45" i="17"/>
  <c r="E45" i="17"/>
  <c r="Q44" i="17"/>
  <c r="O44" i="17"/>
  <c r="M44" i="17"/>
  <c r="K44" i="17"/>
  <c r="I44" i="17"/>
  <c r="G44" i="17"/>
  <c r="E44" i="17"/>
  <c r="Q43" i="17"/>
  <c r="O43" i="17"/>
  <c r="M43" i="17"/>
  <c r="K43" i="17"/>
  <c r="I43" i="17"/>
  <c r="G43" i="17"/>
  <c r="E43" i="17"/>
  <c r="Q42" i="17"/>
  <c r="O42" i="17"/>
  <c r="M42" i="17"/>
  <c r="K42" i="17"/>
  <c r="I42" i="17"/>
  <c r="G42" i="17"/>
  <c r="E42" i="17"/>
  <c r="Q41" i="17"/>
  <c r="O41" i="17"/>
  <c r="M41" i="17"/>
  <c r="K41" i="17"/>
  <c r="I41" i="17"/>
  <c r="G41" i="17"/>
  <c r="E41" i="17"/>
  <c r="Q40" i="17"/>
  <c r="O40" i="17"/>
  <c r="M40" i="17"/>
  <c r="K40" i="17"/>
  <c r="I40" i="17"/>
  <c r="G40" i="17"/>
  <c r="E40" i="17"/>
  <c r="Q39" i="17"/>
  <c r="O39" i="17"/>
  <c r="M39" i="17"/>
  <c r="K39" i="17"/>
  <c r="I39" i="17"/>
  <c r="G39" i="17"/>
  <c r="E39" i="17"/>
  <c r="Q38" i="17"/>
  <c r="O38" i="17"/>
  <c r="M38" i="17"/>
  <c r="K38" i="17"/>
  <c r="I38" i="17"/>
  <c r="G38" i="17"/>
  <c r="E38" i="17"/>
  <c r="Q37" i="17"/>
  <c r="O37" i="17"/>
  <c r="M37" i="17"/>
  <c r="K37" i="17"/>
  <c r="I37" i="17"/>
  <c r="G37" i="17"/>
  <c r="E37" i="17"/>
  <c r="Q36" i="17"/>
  <c r="O36" i="17"/>
  <c r="M36" i="17"/>
  <c r="K36" i="17"/>
  <c r="I36" i="17"/>
  <c r="G36" i="17"/>
  <c r="E36" i="17"/>
  <c r="Q35" i="17"/>
  <c r="O35" i="17"/>
  <c r="M35" i="17"/>
  <c r="K35" i="17"/>
  <c r="I35" i="17"/>
  <c r="G35" i="17"/>
  <c r="E35" i="17"/>
  <c r="Q34" i="17"/>
  <c r="O34" i="17"/>
  <c r="M34" i="17"/>
  <c r="K34" i="17"/>
  <c r="I34" i="17"/>
  <c r="G34" i="17"/>
  <c r="E34" i="17"/>
  <c r="Q33" i="17"/>
  <c r="O33" i="17"/>
  <c r="M33" i="17"/>
  <c r="K33" i="17"/>
  <c r="I33" i="17"/>
  <c r="G33" i="17"/>
  <c r="E33" i="17"/>
  <c r="Q32" i="17"/>
  <c r="O32" i="17"/>
  <c r="M32" i="17"/>
  <c r="K32" i="17"/>
  <c r="I32" i="17"/>
  <c r="G32" i="17"/>
  <c r="E32" i="17"/>
  <c r="E31" i="17"/>
  <c r="Q30" i="17"/>
  <c r="O30" i="17"/>
  <c r="M30" i="17"/>
  <c r="K30" i="17"/>
  <c r="I30" i="17"/>
  <c r="G30" i="17"/>
  <c r="E30" i="17"/>
  <c r="Q29" i="17"/>
  <c r="O29" i="17"/>
  <c r="M29" i="17"/>
  <c r="K29" i="17"/>
  <c r="I29" i="17"/>
  <c r="G29" i="17"/>
  <c r="E29" i="17"/>
  <c r="Q28" i="17"/>
  <c r="O28" i="17"/>
  <c r="M28" i="17"/>
  <c r="K28" i="17"/>
  <c r="I28" i="17"/>
  <c r="G28" i="17"/>
  <c r="E28" i="17"/>
  <c r="Q27" i="17"/>
  <c r="O27" i="17"/>
  <c r="M27" i="17"/>
  <c r="K27" i="17"/>
  <c r="I27" i="17"/>
  <c r="G27" i="17"/>
  <c r="E27" i="17"/>
  <c r="Q26" i="17"/>
  <c r="O26" i="17"/>
  <c r="M26" i="17"/>
  <c r="K26" i="17"/>
  <c r="I26" i="17"/>
  <c r="G26" i="17"/>
  <c r="E26" i="17"/>
  <c r="Q25" i="17"/>
  <c r="O25" i="17"/>
  <c r="M25" i="17"/>
  <c r="K25" i="17"/>
  <c r="I25" i="17"/>
  <c r="G25" i="17"/>
  <c r="E25" i="17"/>
  <c r="Q24" i="17"/>
  <c r="O24" i="17"/>
  <c r="M24" i="17"/>
  <c r="K24" i="17"/>
  <c r="I24" i="17"/>
  <c r="G24" i="17"/>
  <c r="E24" i="17"/>
  <c r="Q23" i="17"/>
  <c r="O23" i="17"/>
  <c r="M23" i="17"/>
  <c r="K23" i="17"/>
  <c r="I23" i="17"/>
  <c r="G23" i="17"/>
  <c r="E23" i="17"/>
  <c r="Q22" i="17"/>
  <c r="O22" i="17"/>
  <c r="M22" i="17"/>
  <c r="K22" i="17"/>
  <c r="I22" i="17"/>
  <c r="G22" i="17"/>
  <c r="E22" i="17"/>
  <c r="Q21" i="17"/>
  <c r="O21" i="17"/>
  <c r="M21" i="17"/>
  <c r="K21" i="17"/>
  <c r="I21" i="17"/>
  <c r="G21" i="17"/>
  <c r="E21" i="17"/>
  <c r="Q20" i="17"/>
  <c r="O20" i="17"/>
  <c r="M20" i="17"/>
  <c r="K20" i="17"/>
  <c r="I20" i="17"/>
  <c r="G20" i="17"/>
  <c r="E20" i="17"/>
  <c r="Q19" i="17"/>
  <c r="O19" i="17"/>
  <c r="M19" i="17"/>
  <c r="K19" i="17"/>
  <c r="I19" i="17"/>
  <c r="G19" i="17"/>
  <c r="E19" i="17"/>
  <c r="Q18" i="17"/>
  <c r="O18" i="17"/>
  <c r="M18" i="17"/>
  <c r="K18" i="17"/>
  <c r="I18" i="17"/>
  <c r="G18" i="17"/>
  <c r="E18" i="17"/>
  <c r="Q17" i="17"/>
  <c r="O17" i="17"/>
  <c r="M17" i="17"/>
  <c r="K17" i="17"/>
  <c r="I17" i="17"/>
  <c r="G17" i="17"/>
  <c r="E17" i="17"/>
  <c r="E16" i="17"/>
  <c r="Q15" i="17"/>
  <c r="O15" i="17"/>
  <c r="M15" i="17"/>
  <c r="K15" i="17"/>
  <c r="I15" i="17"/>
  <c r="G15" i="17"/>
  <c r="E15" i="17"/>
  <c r="Q14" i="17"/>
  <c r="O14" i="17"/>
  <c r="M14" i="17"/>
  <c r="K14" i="17"/>
  <c r="I14" i="17"/>
  <c r="G14" i="17"/>
  <c r="E14" i="17"/>
  <c r="Q13" i="17"/>
  <c r="O13" i="17"/>
  <c r="M13" i="17"/>
  <c r="K13" i="17"/>
  <c r="I13" i="17"/>
  <c r="G13" i="17"/>
  <c r="E13" i="17"/>
  <c r="Q12" i="17"/>
  <c r="O12" i="17"/>
  <c r="M12" i="17"/>
  <c r="K12" i="17"/>
  <c r="I12" i="17"/>
  <c r="G12" i="17"/>
  <c r="E12" i="17"/>
  <c r="Q11" i="17"/>
  <c r="O11" i="17"/>
  <c r="M11" i="17"/>
  <c r="K11" i="17"/>
  <c r="I11" i="17"/>
  <c r="G11" i="17"/>
  <c r="E11" i="17"/>
  <c r="Q10" i="17"/>
  <c r="O10" i="17"/>
  <c r="M10" i="17"/>
  <c r="K10" i="17"/>
  <c r="I10" i="17"/>
  <c r="G10" i="17"/>
  <c r="E10" i="17"/>
  <c r="Q9" i="17"/>
  <c r="O9" i="17"/>
  <c r="M9" i="17"/>
  <c r="K9" i="17"/>
  <c r="I9" i="17"/>
  <c r="G9" i="17"/>
  <c r="E9" i="17"/>
  <c r="Q8" i="17"/>
  <c r="O8" i="17"/>
  <c r="M8" i="17"/>
  <c r="K8" i="17"/>
  <c r="I8" i="17"/>
  <c r="G8" i="17"/>
  <c r="E8" i="17"/>
  <c r="Q7" i="17"/>
  <c r="O7" i="17"/>
  <c r="M7" i="17"/>
  <c r="K7" i="17"/>
  <c r="I7" i="17"/>
  <c r="G7" i="17"/>
  <c r="E7" i="17"/>
  <c r="Q6" i="17"/>
  <c r="O6" i="17"/>
  <c r="M6" i="17"/>
  <c r="K6" i="17"/>
  <c r="I6" i="17"/>
  <c r="G6" i="17"/>
  <c r="E6" i="17"/>
  <c r="Q5" i="17"/>
  <c r="O5" i="17"/>
  <c r="M5" i="17"/>
  <c r="K5" i="17"/>
  <c r="I5" i="17"/>
  <c r="G5" i="17"/>
  <c r="E5" i="17"/>
  <c r="Q4" i="17"/>
  <c r="O4" i="17"/>
  <c r="M4" i="17"/>
  <c r="K4" i="17"/>
  <c r="I4" i="17"/>
  <c r="G4" i="17"/>
  <c r="E4" i="17"/>
  <c r="Q3" i="17"/>
  <c r="O3" i="17"/>
  <c r="M3" i="17"/>
  <c r="K3" i="17"/>
  <c r="I3" i="17"/>
  <c r="G3" i="17"/>
  <c r="E3" i="17"/>
  <c r="AN13" i="16"/>
  <c r="AO13" i="16" s="1"/>
  <c r="AP13" i="16" s="1"/>
  <c r="AQ13" i="16" s="1"/>
  <c r="AR13" i="16" s="1"/>
  <c r="AS13" i="16" s="1"/>
  <c r="AT13" i="16" s="1"/>
  <c r="AU13" i="16" s="1"/>
  <c r="AV13" i="16" s="1"/>
  <c r="AW13" i="16" s="1"/>
  <c r="AX13" i="16" s="1"/>
  <c r="AY13" i="16" s="1"/>
  <c r="AZ13" i="16" s="1"/>
  <c r="BA13" i="16" s="1"/>
  <c r="BB13" i="16" s="1"/>
  <c r="BC13" i="16" s="1"/>
  <c r="BD13" i="16" s="1"/>
  <c r="BE13" i="16" s="1"/>
  <c r="BF13" i="16" s="1"/>
  <c r="BG13" i="16" s="1"/>
  <c r="BH13" i="16" s="1"/>
  <c r="BI13" i="16" s="1"/>
  <c r="BJ13" i="16" s="1"/>
  <c r="BK13" i="16" s="1"/>
  <c r="AF13" i="16"/>
  <c r="AG13" i="16" s="1"/>
  <c r="AH13" i="16" s="1"/>
  <c r="AI13" i="16" s="1"/>
  <c r="AJ13" i="16" s="1"/>
  <c r="AK13" i="16" s="1"/>
  <c r="AL13" i="16" s="1"/>
  <c r="AM13" i="16" s="1"/>
  <c r="BK9" i="16"/>
  <c r="AV9" i="16"/>
  <c r="AW9" i="16" s="1"/>
  <c r="AX9" i="16" s="1"/>
  <c r="AY9" i="16" s="1"/>
  <c r="AZ9" i="16" s="1"/>
  <c r="BA9" i="16" s="1"/>
  <c r="BB9" i="16" s="1"/>
  <c r="BC9" i="16" s="1"/>
  <c r="BD9" i="16" s="1"/>
  <c r="BE9" i="16" s="1"/>
  <c r="BF9" i="16" s="1"/>
  <c r="BG9" i="16" s="1"/>
  <c r="BH9" i="16" s="1"/>
  <c r="BI9" i="16" s="1"/>
  <c r="BJ9" i="16" s="1"/>
  <c r="AL9" i="16"/>
  <c r="AM9" i="16" s="1"/>
  <c r="AN9" i="16" s="1"/>
  <c r="AO9" i="16" s="1"/>
  <c r="AP9" i="16" s="1"/>
  <c r="AQ9" i="16" s="1"/>
  <c r="AR9" i="16" s="1"/>
  <c r="AS9" i="16" s="1"/>
  <c r="AT9" i="16" s="1"/>
  <c r="AU9" i="16" s="1"/>
  <c r="AJ9" i="16"/>
  <c r="AK9" i="16" s="1"/>
  <c r="AG9" i="16"/>
  <c r="AH9" i="16" s="1"/>
  <c r="AI9" i="16" s="1"/>
  <c r="AF9" i="16"/>
  <c r="AQ5" i="16"/>
  <c r="AR5" i="16" s="1"/>
  <c r="AS5" i="16" s="1"/>
  <c r="AT5" i="16" s="1"/>
  <c r="AU5" i="16" s="1"/>
  <c r="AV5" i="16" s="1"/>
  <c r="AW5" i="16" s="1"/>
  <c r="AX5" i="16" s="1"/>
  <c r="AY5" i="16" s="1"/>
  <c r="AZ5" i="16" s="1"/>
  <c r="BA5" i="16" s="1"/>
  <c r="BB5" i="16" s="1"/>
  <c r="BC5" i="16" s="1"/>
  <c r="BD5" i="16" s="1"/>
  <c r="BE5" i="16" s="1"/>
  <c r="BF5" i="16" s="1"/>
  <c r="BG5" i="16" s="1"/>
  <c r="BH5" i="16" s="1"/>
  <c r="BI5" i="16" s="1"/>
  <c r="BJ5" i="16" s="1"/>
  <c r="BK5" i="16" s="1"/>
  <c r="AM5" i="16"/>
  <c r="AN5" i="16" s="1"/>
  <c r="AO5" i="16" s="1"/>
  <c r="AP5" i="16" s="1"/>
  <c r="AH5" i="16"/>
  <c r="AI5" i="16" s="1"/>
  <c r="AJ5" i="16" s="1"/>
  <c r="AK5" i="16" s="1"/>
  <c r="AL5" i="16" s="1"/>
  <c r="AG5" i="16"/>
  <c r="AF5" i="16"/>
  <c r="AF155" i="15"/>
  <c r="AD155" i="15"/>
  <c r="AC155" i="15"/>
  <c r="AA155" i="15"/>
  <c r="V155" i="15"/>
  <c r="T155" i="15"/>
  <c r="S155" i="15"/>
  <c r="Q155" i="15"/>
  <c r="N155" i="15"/>
  <c r="K155" i="15"/>
  <c r="H155" i="15"/>
  <c r="F155" i="15"/>
  <c r="E155" i="15"/>
  <c r="C155" i="15"/>
  <c r="B155" i="15"/>
  <c r="AA154" i="15"/>
  <c r="S154" i="15"/>
  <c r="O154" i="15"/>
  <c r="K154" i="15"/>
  <c r="G154" i="15"/>
  <c r="E154" i="15"/>
  <c r="C154" i="15"/>
  <c r="B154" i="15"/>
  <c r="AD153" i="15"/>
  <c r="AA153" i="15"/>
  <c r="Z153" i="15"/>
  <c r="V153" i="15"/>
  <c r="T153" i="15"/>
  <c r="S153" i="15"/>
  <c r="O153" i="15"/>
  <c r="N153" i="15"/>
  <c r="K153" i="15"/>
  <c r="J153" i="15"/>
  <c r="H153" i="15"/>
  <c r="F153" i="15"/>
  <c r="C153" i="15"/>
  <c r="AD152" i="15"/>
  <c r="AA152" i="15"/>
  <c r="W152" i="15"/>
  <c r="V152" i="15"/>
  <c r="S152" i="15"/>
  <c r="R152" i="15"/>
  <c r="P152" i="15"/>
  <c r="N152" i="15"/>
  <c r="K152" i="15"/>
  <c r="F152" i="15"/>
  <c r="C152" i="15"/>
  <c r="AE151" i="15"/>
  <c r="AD151" i="15"/>
  <c r="AC151" i="15"/>
  <c r="V151" i="15"/>
  <c r="P151" i="15"/>
  <c r="I151" i="15"/>
  <c r="G151" i="15"/>
  <c r="F151" i="15"/>
  <c r="AE150" i="15"/>
  <c r="AD150" i="15"/>
  <c r="AB150" i="15"/>
  <c r="AA150" i="15"/>
  <c r="X150" i="15"/>
  <c r="V150" i="15"/>
  <c r="U150" i="15"/>
  <c r="T150" i="15"/>
  <c r="S150" i="15"/>
  <c r="N150" i="15"/>
  <c r="K150" i="15"/>
  <c r="G150" i="15"/>
  <c r="F150" i="15"/>
  <c r="C150" i="15"/>
  <c r="AF149" i="15"/>
  <c r="AC149" i="15"/>
  <c r="AA149" i="15"/>
  <c r="X149" i="15"/>
  <c r="V149" i="15"/>
  <c r="S149" i="15"/>
  <c r="P149" i="15"/>
  <c r="N149" i="15"/>
  <c r="K149" i="15"/>
  <c r="J149" i="15"/>
  <c r="F149" i="15"/>
  <c r="C149" i="15"/>
  <c r="AE148" i="15"/>
  <c r="AD148" i="15"/>
  <c r="AA148" i="15"/>
  <c r="V148" i="15"/>
  <c r="S148" i="15"/>
  <c r="N148" i="15"/>
  <c r="K148" i="15"/>
  <c r="J148" i="15"/>
  <c r="G148" i="15"/>
  <c r="C148" i="15"/>
  <c r="AF147" i="15"/>
  <c r="AD147" i="15"/>
  <c r="AC147" i="15"/>
  <c r="AA147" i="15"/>
  <c r="V147" i="15"/>
  <c r="S147" i="15"/>
  <c r="P147" i="15"/>
  <c r="N147" i="15"/>
  <c r="M147" i="15"/>
  <c r="L147" i="15"/>
  <c r="K147" i="15"/>
  <c r="H147" i="15"/>
  <c r="F147" i="15"/>
  <c r="E147" i="15"/>
  <c r="C147" i="15"/>
  <c r="AE146" i="15"/>
  <c r="AA146" i="15"/>
  <c r="X146" i="15"/>
  <c r="S146" i="15"/>
  <c r="K146" i="15"/>
  <c r="H146" i="15"/>
  <c r="E146" i="15"/>
  <c r="C146" i="15"/>
  <c r="AF145" i="15"/>
  <c r="AD145" i="15"/>
  <c r="AA145" i="15"/>
  <c r="Y145" i="15"/>
  <c r="V145" i="15"/>
  <c r="S145" i="15"/>
  <c r="N145" i="15"/>
  <c r="K145" i="15"/>
  <c r="I145" i="15"/>
  <c r="F145" i="15"/>
  <c r="C145" i="15"/>
  <c r="B145" i="15"/>
  <c r="AC144" i="15"/>
  <c r="AA144" i="15"/>
  <c r="V144" i="15"/>
  <c r="S144" i="15"/>
  <c r="O144" i="15"/>
  <c r="N144" i="15"/>
  <c r="M144" i="15"/>
  <c r="K144" i="15"/>
  <c r="I144" i="15"/>
  <c r="F144" i="15"/>
  <c r="C144" i="15"/>
  <c r="AE143" i="15"/>
  <c r="AD143" i="15"/>
  <c r="AC143" i="15"/>
  <c r="Z143" i="15"/>
  <c r="V143" i="15"/>
  <c r="U143" i="15"/>
  <c r="N143" i="15"/>
  <c r="M143" i="15"/>
  <c r="E143" i="15"/>
  <c r="AF142" i="15"/>
  <c r="AE142" i="15"/>
  <c r="AD142" i="15"/>
  <c r="AA142" i="15"/>
  <c r="W142" i="15"/>
  <c r="V142" i="15"/>
  <c r="U142" i="15"/>
  <c r="S142" i="15"/>
  <c r="N142" i="15"/>
  <c r="L142" i="15"/>
  <c r="K142" i="15"/>
  <c r="H142" i="15"/>
  <c r="F142" i="15"/>
  <c r="C142" i="15"/>
  <c r="AF141" i="15"/>
  <c r="AD141" i="15"/>
  <c r="AC141" i="15"/>
  <c r="AA141" i="15"/>
  <c r="X141" i="15"/>
  <c r="W141" i="15"/>
  <c r="S141" i="15"/>
  <c r="N141" i="15"/>
  <c r="K141" i="15"/>
  <c r="J141" i="15"/>
  <c r="F141" i="15"/>
  <c r="C141" i="15"/>
  <c r="AE140" i="15"/>
  <c r="AD140" i="15"/>
  <c r="AC140" i="15"/>
  <c r="AA140" i="15"/>
  <c r="V140" i="15"/>
  <c r="U140" i="15"/>
  <c r="S140" i="15"/>
  <c r="N140" i="15"/>
  <c r="M140" i="15"/>
  <c r="K140" i="15"/>
  <c r="J140" i="15"/>
  <c r="F140" i="15"/>
  <c r="C140" i="15"/>
  <c r="B140" i="15"/>
  <c r="AD139" i="15"/>
  <c r="AB139" i="15"/>
  <c r="AA139" i="15"/>
  <c r="V139" i="15"/>
  <c r="U139" i="15"/>
  <c r="S139" i="15"/>
  <c r="P139" i="15"/>
  <c r="N139" i="15"/>
  <c r="M139" i="15"/>
  <c r="K139" i="15"/>
  <c r="F139" i="15"/>
  <c r="C139" i="15"/>
  <c r="AF138" i="15"/>
  <c r="AC138" i="15"/>
  <c r="AA138" i="15"/>
  <c r="U138" i="15"/>
  <c r="S138" i="15"/>
  <c r="M138" i="15"/>
  <c r="K138" i="15"/>
  <c r="I138" i="15"/>
  <c r="C138" i="15"/>
  <c r="AF137" i="15"/>
  <c r="AE137" i="15"/>
  <c r="AD137" i="15"/>
  <c r="AA137" i="15"/>
  <c r="W137" i="15"/>
  <c r="V137" i="15"/>
  <c r="S137" i="15"/>
  <c r="N137" i="15"/>
  <c r="K137" i="15"/>
  <c r="G137" i="15"/>
  <c r="F137" i="15"/>
  <c r="C137" i="15"/>
  <c r="AD136" i="15"/>
  <c r="AA136" i="15"/>
  <c r="X136" i="15"/>
  <c r="S136" i="15"/>
  <c r="O136" i="15"/>
  <c r="N136" i="15"/>
  <c r="K136" i="15"/>
  <c r="F136" i="15"/>
  <c r="C136" i="15"/>
  <c r="AF135" i="15"/>
  <c r="AE135" i="15"/>
  <c r="AD135" i="15"/>
  <c r="Z135" i="15"/>
  <c r="W135" i="15"/>
  <c r="V135" i="15"/>
  <c r="U135" i="15"/>
  <c r="N135" i="15"/>
  <c r="M135" i="15"/>
  <c r="H135" i="15"/>
  <c r="F135" i="15"/>
  <c r="E135" i="15"/>
  <c r="AF134" i="15"/>
  <c r="AD134" i="15"/>
  <c r="AA134" i="15"/>
  <c r="V134" i="15"/>
  <c r="S134" i="15"/>
  <c r="P134" i="15"/>
  <c r="O134" i="15"/>
  <c r="N134" i="15"/>
  <c r="K134" i="15"/>
  <c r="H134" i="15"/>
  <c r="F134" i="15"/>
  <c r="E134" i="15"/>
  <c r="C134" i="15"/>
  <c r="AE133" i="15"/>
  <c r="AD133" i="15"/>
  <c r="AC133" i="15"/>
  <c r="AA133" i="15"/>
  <c r="V133" i="15"/>
  <c r="U133" i="15"/>
  <c r="S133" i="15"/>
  <c r="P133" i="15"/>
  <c r="O133" i="15"/>
  <c r="M133" i="15"/>
  <c r="K133" i="15"/>
  <c r="H133" i="15"/>
  <c r="F133" i="15"/>
  <c r="C133" i="15"/>
  <c r="AD132" i="15"/>
  <c r="AC132" i="15"/>
  <c r="AA132" i="15"/>
  <c r="W132" i="15"/>
  <c r="V132" i="15"/>
  <c r="S132" i="15"/>
  <c r="O132" i="15"/>
  <c r="N132" i="15"/>
  <c r="M132" i="15"/>
  <c r="K132" i="15"/>
  <c r="G132" i="15"/>
  <c r="F132" i="15"/>
  <c r="E132" i="15"/>
  <c r="C132" i="15"/>
  <c r="AA131" i="15"/>
  <c r="X131" i="15"/>
  <c r="V131" i="15"/>
  <c r="S131" i="15"/>
  <c r="P131" i="15"/>
  <c r="N131" i="15"/>
  <c r="M131" i="15"/>
  <c r="K131" i="15"/>
  <c r="H131" i="15"/>
  <c r="F131" i="15"/>
  <c r="C131" i="15"/>
  <c r="B131" i="15"/>
  <c r="AC130" i="15"/>
  <c r="AA130" i="15"/>
  <c r="X130" i="15"/>
  <c r="T130" i="15"/>
  <c r="S130" i="15"/>
  <c r="L130" i="15"/>
  <c r="K130" i="15"/>
  <c r="H130" i="15"/>
  <c r="E130" i="15"/>
  <c r="C130" i="15"/>
  <c r="AD129" i="15"/>
  <c r="AA129" i="15"/>
  <c r="V129" i="15"/>
  <c r="S129" i="15"/>
  <c r="P129" i="15"/>
  <c r="N129" i="15"/>
  <c r="K129" i="15"/>
  <c r="H129" i="15"/>
  <c r="G129" i="15"/>
  <c r="F129" i="15"/>
  <c r="C129" i="15"/>
  <c r="AD128" i="15"/>
  <c r="AA128" i="15"/>
  <c r="X128" i="15"/>
  <c r="V128" i="15"/>
  <c r="S128" i="15"/>
  <c r="P128" i="15"/>
  <c r="O128" i="15"/>
  <c r="M128" i="15"/>
  <c r="K128" i="15"/>
  <c r="G128" i="15"/>
  <c r="F128" i="15"/>
  <c r="C128" i="15"/>
  <c r="AD127" i="15"/>
  <c r="AC127" i="15"/>
  <c r="Y127" i="15"/>
  <c r="X127" i="15"/>
  <c r="W127" i="15"/>
  <c r="V127" i="15"/>
  <c r="O127" i="15"/>
  <c r="N127" i="15"/>
  <c r="M127" i="15"/>
  <c r="J127" i="15"/>
  <c r="F127" i="15"/>
  <c r="AE126" i="15"/>
  <c r="AC126" i="15"/>
  <c r="AA126" i="15"/>
  <c r="Y126" i="15"/>
  <c r="W126" i="15"/>
  <c r="V126" i="15"/>
  <c r="S126" i="15"/>
  <c r="O126" i="15"/>
  <c r="N126" i="15"/>
  <c r="M126" i="15"/>
  <c r="K126" i="15"/>
  <c r="H126" i="15"/>
  <c r="F126" i="15"/>
  <c r="E126" i="15"/>
  <c r="C126" i="15"/>
  <c r="AE125" i="15"/>
  <c r="AD125" i="15"/>
  <c r="AC125" i="15"/>
  <c r="AA125" i="15"/>
  <c r="Z125" i="15"/>
  <c r="V125" i="15"/>
  <c r="U125" i="15"/>
  <c r="S125" i="15"/>
  <c r="N125" i="15"/>
  <c r="K125" i="15"/>
  <c r="H125" i="15"/>
  <c r="G125" i="15"/>
  <c r="C125" i="15"/>
  <c r="AD124" i="15"/>
  <c r="AC124" i="15"/>
  <c r="AA124" i="15"/>
  <c r="V124" i="15"/>
  <c r="S124" i="15"/>
  <c r="R124" i="15"/>
  <c r="N124" i="15"/>
  <c r="K124" i="15"/>
  <c r="I124" i="15"/>
  <c r="G124" i="15"/>
  <c r="F124" i="15"/>
  <c r="E124" i="15"/>
  <c r="C124" i="15"/>
  <c r="B124" i="15"/>
  <c r="AD123" i="15"/>
  <c r="AC123" i="15"/>
  <c r="AA123" i="15"/>
  <c r="S123" i="15"/>
  <c r="P123" i="15"/>
  <c r="N123" i="15"/>
  <c r="K123" i="15"/>
  <c r="I123" i="15"/>
  <c r="F123" i="15"/>
  <c r="E123" i="15"/>
  <c r="C123" i="15"/>
  <c r="AF122" i="15"/>
  <c r="AB122" i="15"/>
  <c r="AA122" i="15"/>
  <c r="X122" i="15"/>
  <c r="U122" i="15"/>
  <c r="S122" i="15"/>
  <c r="P122" i="15"/>
  <c r="M122" i="15"/>
  <c r="K122" i="15"/>
  <c r="I122" i="15"/>
  <c r="C122" i="15"/>
  <c r="AF121" i="15"/>
  <c r="AE121" i="15"/>
  <c r="AB121" i="15"/>
  <c r="AA121" i="15"/>
  <c r="X121" i="15"/>
  <c r="V121" i="15"/>
  <c r="S121" i="15"/>
  <c r="P121" i="15"/>
  <c r="N121" i="15"/>
  <c r="K121" i="15"/>
  <c r="H121" i="15"/>
  <c r="G121" i="15"/>
  <c r="F121" i="15"/>
  <c r="C121" i="15"/>
  <c r="AF120" i="15"/>
  <c r="AD120" i="15"/>
  <c r="AC120" i="15"/>
  <c r="AA120" i="15"/>
  <c r="V120" i="15"/>
  <c r="U120" i="15"/>
  <c r="S120" i="15"/>
  <c r="R120" i="15"/>
  <c r="P120" i="15"/>
  <c r="N120" i="15"/>
  <c r="K120" i="15"/>
  <c r="G120" i="15"/>
  <c r="E120" i="15"/>
  <c r="C120" i="15"/>
  <c r="AF119" i="15"/>
  <c r="AD119" i="15"/>
  <c r="AC119" i="15"/>
  <c r="X119" i="15"/>
  <c r="V119" i="15"/>
  <c r="U119" i="15"/>
  <c r="P119" i="15"/>
  <c r="N119" i="15"/>
  <c r="H119" i="15"/>
  <c r="F119" i="15"/>
  <c r="E119" i="15"/>
  <c r="AF118" i="15"/>
  <c r="AD118" i="15"/>
  <c r="AC118" i="15"/>
  <c r="AB118" i="15"/>
  <c r="AA118" i="15"/>
  <c r="X118" i="15"/>
  <c r="S118" i="15"/>
  <c r="Q118" i="15"/>
  <c r="P118" i="15"/>
  <c r="N118" i="15"/>
  <c r="K118" i="15"/>
  <c r="H118" i="15"/>
  <c r="G118" i="15"/>
  <c r="F118" i="15"/>
  <c r="E118" i="15"/>
  <c r="C118" i="15"/>
  <c r="AD117" i="15"/>
  <c r="AA117" i="15"/>
  <c r="X117" i="15"/>
  <c r="W117" i="15"/>
  <c r="V117" i="15"/>
  <c r="S117" i="15"/>
  <c r="O117" i="15"/>
  <c r="N117" i="15"/>
  <c r="M117" i="15"/>
  <c r="K117" i="15"/>
  <c r="H117" i="15"/>
  <c r="F117" i="15"/>
  <c r="E117" i="15"/>
  <c r="C117" i="15"/>
  <c r="AE116" i="15"/>
  <c r="AD116" i="15"/>
  <c r="AA116" i="15"/>
  <c r="Y116" i="15"/>
  <c r="W116" i="15"/>
  <c r="V116" i="15"/>
  <c r="U116" i="15"/>
  <c r="S116" i="15"/>
  <c r="N116" i="15"/>
  <c r="M116" i="15"/>
  <c r="K116" i="15"/>
  <c r="F116" i="15"/>
  <c r="D116" i="15"/>
  <c r="C116" i="15"/>
  <c r="AF115" i="15"/>
  <c r="AD115" i="15"/>
  <c r="AA115" i="15"/>
  <c r="Y115" i="15"/>
  <c r="V115" i="15"/>
  <c r="U115" i="15"/>
  <c r="T115" i="15"/>
  <c r="S115" i="15"/>
  <c r="M115" i="15"/>
  <c r="K115" i="15"/>
  <c r="J115" i="15"/>
  <c r="F115" i="15"/>
  <c r="D115" i="15"/>
  <c r="C115" i="15"/>
  <c r="AF114" i="15"/>
  <c r="AE114" i="15"/>
  <c r="AC114" i="15"/>
  <c r="AB114" i="15"/>
  <c r="AA114" i="15"/>
  <c r="U114" i="15"/>
  <c r="S114" i="15"/>
  <c r="L114" i="15"/>
  <c r="K114" i="15"/>
  <c r="J114" i="15"/>
  <c r="H114" i="15"/>
  <c r="G114" i="15"/>
  <c r="E114" i="15"/>
  <c r="C114" i="15"/>
  <c r="AD113" i="15"/>
  <c r="AA113" i="15"/>
  <c r="Z113" i="15"/>
  <c r="S113" i="15"/>
  <c r="R113" i="15"/>
  <c r="P113" i="15"/>
  <c r="O113" i="15"/>
  <c r="N113" i="15"/>
  <c r="K113" i="15"/>
  <c r="J113" i="15"/>
  <c r="H113" i="15"/>
  <c r="G113" i="15"/>
  <c r="F113" i="15"/>
  <c r="C113" i="15"/>
  <c r="AF112" i="15"/>
  <c r="AD112" i="15"/>
  <c r="AC112" i="15"/>
  <c r="AA112" i="15"/>
  <c r="V112" i="15"/>
  <c r="U112" i="15"/>
  <c r="S112" i="15"/>
  <c r="R112" i="15"/>
  <c r="O112" i="15"/>
  <c r="N112" i="15"/>
  <c r="K112" i="15"/>
  <c r="H112" i="15"/>
  <c r="F112" i="15"/>
  <c r="E112" i="15"/>
  <c r="C112" i="15"/>
  <c r="AF111" i="15"/>
  <c r="AE111" i="15"/>
  <c r="AD111" i="15"/>
  <c r="Y111" i="15"/>
  <c r="W111" i="15"/>
  <c r="V111" i="15"/>
  <c r="R111" i="15"/>
  <c r="P111" i="15"/>
  <c r="O111" i="15"/>
  <c r="N111" i="15"/>
  <c r="M111" i="15"/>
  <c r="H111" i="15"/>
  <c r="F111" i="15"/>
  <c r="E111" i="15"/>
  <c r="B111" i="15"/>
  <c r="AE110" i="15"/>
  <c r="AD110" i="15"/>
  <c r="AA110" i="15"/>
  <c r="Y110" i="15"/>
  <c r="V110" i="15"/>
  <c r="U110" i="15"/>
  <c r="T110" i="15"/>
  <c r="S110" i="15"/>
  <c r="P110" i="15"/>
  <c r="K110" i="15"/>
  <c r="I110" i="15"/>
  <c r="H110" i="15"/>
  <c r="F110" i="15"/>
  <c r="D110" i="15"/>
  <c r="C110" i="15"/>
  <c r="AF109" i="15"/>
  <c r="AE109" i="15"/>
  <c r="AD109" i="15"/>
  <c r="AC109" i="15"/>
  <c r="AA109" i="15"/>
  <c r="V109" i="15"/>
  <c r="U109" i="15"/>
  <c r="T109" i="15"/>
  <c r="S109" i="15"/>
  <c r="N109" i="15"/>
  <c r="L109" i="15"/>
  <c r="K109" i="15"/>
  <c r="G109" i="15"/>
  <c r="F109" i="15"/>
  <c r="C109" i="15"/>
  <c r="AE108" i="15"/>
  <c r="AC108" i="15"/>
  <c r="AB108" i="15"/>
  <c r="AA108" i="15"/>
  <c r="V108" i="15"/>
  <c r="S108" i="15"/>
  <c r="Q108" i="15"/>
  <c r="O108" i="15"/>
  <c r="N108" i="15"/>
  <c r="K108" i="15"/>
  <c r="I108" i="15"/>
  <c r="G108" i="15"/>
  <c r="F108" i="15"/>
  <c r="E108" i="15"/>
  <c r="C108" i="15"/>
  <c r="AF107" i="15"/>
  <c r="AD107" i="15"/>
  <c r="AC107" i="15"/>
  <c r="AA107" i="15"/>
  <c r="X107" i="15"/>
  <c r="V107" i="15"/>
  <c r="T107" i="15"/>
  <c r="S107" i="15"/>
  <c r="R107" i="15"/>
  <c r="N107" i="15"/>
  <c r="M107" i="15"/>
  <c r="K107" i="15"/>
  <c r="J107" i="15"/>
  <c r="H107" i="15"/>
  <c r="E107" i="15"/>
  <c r="C107" i="15"/>
  <c r="B107" i="15"/>
  <c r="AC106" i="15"/>
  <c r="AA106" i="15"/>
  <c r="Z106" i="15"/>
  <c r="X106" i="15"/>
  <c r="W106" i="15"/>
  <c r="U106" i="15"/>
  <c r="S106" i="15"/>
  <c r="R106" i="15"/>
  <c r="O106" i="15"/>
  <c r="M106" i="15"/>
  <c r="L106" i="15"/>
  <c r="K106" i="15"/>
  <c r="H106" i="15"/>
  <c r="G106" i="15"/>
  <c r="C106" i="15"/>
  <c r="AE105" i="15"/>
  <c r="AD105" i="15"/>
  <c r="AA105" i="15"/>
  <c r="Y105" i="15"/>
  <c r="X105" i="15"/>
  <c r="V105" i="15"/>
  <c r="S105" i="15"/>
  <c r="R105" i="15"/>
  <c r="L105" i="15"/>
  <c r="K105" i="15"/>
  <c r="H105" i="15"/>
  <c r="G105" i="15"/>
  <c r="F105" i="15"/>
  <c r="C105" i="15"/>
  <c r="B105" i="15"/>
  <c r="G101" i="15"/>
  <c r="H101" i="15" s="1"/>
  <c r="I101" i="15" s="1"/>
  <c r="J101" i="15" s="1"/>
  <c r="K101" i="15" s="1"/>
  <c r="L101" i="15" s="1"/>
  <c r="M101" i="15" s="1"/>
  <c r="N101" i="15" s="1"/>
  <c r="O101" i="15" s="1"/>
  <c r="P101" i="15" s="1"/>
  <c r="Q101" i="15" s="1"/>
  <c r="R101" i="15" s="1"/>
  <c r="S101" i="15" s="1"/>
  <c r="T101" i="15" s="1"/>
  <c r="U101" i="15" s="1"/>
  <c r="V101" i="15" s="1"/>
  <c r="W101" i="15" s="1"/>
  <c r="X101" i="15" s="1"/>
  <c r="Y101" i="15" s="1"/>
  <c r="Z101" i="15" s="1"/>
  <c r="AA101" i="15" s="1"/>
  <c r="AB101" i="15" s="1"/>
  <c r="AC101" i="15" s="1"/>
  <c r="AD101" i="15" s="1"/>
  <c r="AE101" i="15" s="1"/>
  <c r="AF101" i="15" s="1"/>
  <c r="C101" i="15"/>
  <c r="D101" i="15" s="1"/>
  <c r="E101" i="15" s="1"/>
  <c r="F101" i="15" s="1"/>
  <c r="AG99" i="15"/>
  <c r="AF99" i="15"/>
  <c r="AE99" i="15"/>
  <c r="AD99" i="15"/>
  <c r="AC99" i="15"/>
  <c r="AC154" i="15" s="1"/>
  <c r="AB99" i="15"/>
  <c r="AB110" i="15" s="1"/>
  <c r="AA99" i="15"/>
  <c r="AA151" i="15" s="1"/>
  <c r="Z99" i="15"/>
  <c r="Z139" i="15" s="1"/>
  <c r="Y99" i="15"/>
  <c r="Y137" i="15" s="1"/>
  <c r="X99" i="15"/>
  <c r="X151" i="15" s="1"/>
  <c r="W99" i="15"/>
  <c r="V99" i="15"/>
  <c r="U99" i="15"/>
  <c r="U148" i="15" s="1"/>
  <c r="T99" i="15"/>
  <c r="T118" i="15" s="1"/>
  <c r="S99" i="15"/>
  <c r="S151" i="15" s="1"/>
  <c r="R99" i="15"/>
  <c r="R153" i="15" s="1"/>
  <c r="Q99" i="15"/>
  <c r="Q128" i="15" s="1"/>
  <c r="P99" i="15"/>
  <c r="P154" i="15" s="1"/>
  <c r="O99" i="15"/>
  <c r="N99" i="15"/>
  <c r="M99" i="15"/>
  <c r="M151" i="15" s="1"/>
  <c r="L99" i="15"/>
  <c r="L148" i="15" s="1"/>
  <c r="K99" i="15"/>
  <c r="K151" i="15" s="1"/>
  <c r="J99" i="15"/>
  <c r="J139" i="15" s="1"/>
  <c r="I99" i="15"/>
  <c r="I152" i="15" s="1"/>
  <c r="H99" i="15"/>
  <c r="G99" i="15"/>
  <c r="F99" i="15"/>
  <c r="E99" i="15"/>
  <c r="E140" i="15" s="1"/>
  <c r="D99" i="15"/>
  <c r="D131" i="15" s="1"/>
  <c r="C99" i="15"/>
  <c r="C151" i="15" s="1"/>
  <c r="B99" i="15"/>
  <c r="B137" i="15" s="1"/>
  <c r="E96" i="15"/>
  <c r="E95" i="15"/>
  <c r="E94" i="15"/>
  <c r="E93" i="15"/>
  <c r="E92" i="15"/>
  <c r="E91" i="15"/>
  <c r="E90" i="15"/>
  <c r="E89" i="15"/>
  <c r="E88" i="15"/>
  <c r="E87" i="15"/>
  <c r="E86" i="15"/>
  <c r="E85" i="15"/>
  <c r="E84" i="15"/>
  <c r="E83" i="15"/>
  <c r="E82" i="15"/>
  <c r="E81" i="15"/>
  <c r="E80" i="15"/>
  <c r="E79" i="15"/>
  <c r="E78" i="15"/>
  <c r="E77" i="15"/>
  <c r="E76" i="15"/>
  <c r="E75" i="15"/>
  <c r="E74" i="15"/>
  <c r="E73" i="15"/>
  <c r="E72" i="15"/>
  <c r="E71" i="15"/>
  <c r="E70" i="15"/>
  <c r="E69" i="15"/>
  <c r="E68" i="15"/>
  <c r="E67" i="15"/>
  <c r="E66" i="15"/>
  <c r="E65" i="15"/>
  <c r="A672" i="14"/>
  <c r="A673" i="14" s="1"/>
  <c r="A664" i="14"/>
  <c r="A665" i="14" s="1"/>
  <c r="A666" i="14" s="1"/>
  <c r="A667" i="14" s="1"/>
  <c r="A668" i="14" s="1"/>
  <c r="A669" i="14" s="1"/>
  <c r="A670" i="14" s="1"/>
  <c r="A671" i="14" s="1"/>
  <c r="A662" i="14"/>
  <c r="A663" i="14" s="1"/>
  <c r="U660" i="14"/>
  <c r="T660" i="14"/>
  <c r="S660" i="14"/>
  <c r="R660" i="14"/>
  <c r="Q660" i="14"/>
  <c r="P660" i="14"/>
  <c r="O660" i="14"/>
  <c r="N660" i="14"/>
  <c r="M660" i="14"/>
  <c r="K660" i="14"/>
  <c r="J660" i="14"/>
  <c r="I660" i="14"/>
  <c r="H660" i="14"/>
  <c r="G660" i="14"/>
  <c r="F660" i="14"/>
  <c r="E660" i="14"/>
  <c r="D660" i="14"/>
  <c r="C660" i="14"/>
  <c r="A651" i="14"/>
  <c r="A652" i="14" s="1"/>
  <c r="A653" i="14" s="1"/>
  <c r="A654" i="14" s="1"/>
  <c r="A655" i="14" s="1"/>
  <c r="A656" i="14" s="1"/>
  <c r="A657" i="14" s="1"/>
  <c r="A658" i="14" s="1"/>
  <c r="A659" i="14" s="1"/>
  <c r="A650" i="14"/>
  <c r="A648" i="14"/>
  <c r="A649" i="14" s="1"/>
  <c r="U646" i="14"/>
  <c r="T646" i="14"/>
  <c r="S646" i="14"/>
  <c r="R646" i="14"/>
  <c r="Q646" i="14"/>
  <c r="P646" i="14"/>
  <c r="O646" i="14"/>
  <c r="N646" i="14"/>
  <c r="M646" i="14"/>
  <c r="K646" i="14"/>
  <c r="J646" i="14"/>
  <c r="I646" i="14"/>
  <c r="H646" i="14"/>
  <c r="G646" i="14"/>
  <c r="F646" i="14"/>
  <c r="E646" i="14"/>
  <c r="D646" i="14"/>
  <c r="C646" i="14"/>
  <c r="A635" i="14"/>
  <c r="A636" i="14" s="1"/>
  <c r="A637" i="14" s="1"/>
  <c r="A638" i="14" s="1"/>
  <c r="A639" i="14" s="1"/>
  <c r="A640" i="14" s="1"/>
  <c r="A641" i="14" s="1"/>
  <c r="A642" i="14" s="1"/>
  <c r="A643" i="14" s="1"/>
  <c r="A644" i="14" s="1"/>
  <c r="A645" i="14" s="1"/>
  <c r="A634" i="14"/>
  <c r="U632" i="14"/>
  <c r="T632" i="14"/>
  <c r="S632" i="14"/>
  <c r="R632" i="14"/>
  <c r="Q632" i="14"/>
  <c r="P632" i="14"/>
  <c r="O632" i="14"/>
  <c r="N632" i="14"/>
  <c r="M632" i="14"/>
  <c r="K632" i="14"/>
  <c r="J632" i="14"/>
  <c r="I632" i="14"/>
  <c r="H632" i="14"/>
  <c r="H635" i="14" s="1"/>
  <c r="G632" i="14"/>
  <c r="F632" i="14"/>
  <c r="F636" i="14" s="1"/>
  <c r="E632" i="14"/>
  <c r="D632" i="14"/>
  <c r="C632" i="14"/>
  <c r="A621" i="14"/>
  <c r="A622" i="14" s="1"/>
  <c r="A623" i="14" s="1"/>
  <c r="A624" i="14" s="1"/>
  <c r="A625" i="14" s="1"/>
  <c r="A626" i="14" s="1"/>
  <c r="A627" i="14" s="1"/>
  <c r="A628" i="14" s="1"/>
  <c r="A629" i="14" s="1"/>
  <c r="A630" i="14" s="1"/>
  <c r="A631" i="14" s="1"/>
  <c r="A620" i="14"/>
  <c r="U618" i="14"/>
  <c r="T618" i="14"/>
  <c r="S618" i="14"/>
  <c r="R618" i="14"/>
  <c r="Q618" i="14"/>
  <c r="P618" i="14"/>
  <c r="O618" i="14"/>
  <c r="N618" i="14"/>
  <c r="M618" i="14"/>
  <c r="K618" i="14"/>
  <c r="J618" i="14"/>
  <c r="I618" i="14"/>
  <c r="H618" i="14"/>
  <c r="G618" i="14"/>
  <c r="F618" i="14"/>
  <c r="E618" i="14"/>
  <c r="D618" i="14"/>
  <c r="C618" i="14"/>
  <c r="C626" i="14" s="1"/>
  <c r="A606" i="14"/>
  <c r="A607" i="14" s="1"/>
  <c r="A608" i="14" s="1"/>
  <c r="A609" i="14" s="1"/>
  <c r="A610" i="14" s="1"/>
  <c r="A611" i="14" s="1"/>
  <c r="A612" i="14" s="1"/>
  <c r="A613" i="14" s="1"/>
  <c r="A614" i="14" s="1"/>
  <c r="A615" i="14" s="1"/>
  <c r="A616" i="14" s="1"/>
  <c r="A617" i="14" s="1"/>
  <c r="U604" i="14"/>
  <c r="T604" i="14"/>
  <c r="S604" i="14"/>
  <c r="R604" i="14"/>
  <c r="Q604" i="14"/>
  <c r="P604" i="14"/>
  <c r="O604" i="14"/>
  <c r="N604" i="14"/>
  <c r="M604" i="14"/>
  <c r="K604" i="14"/>
  <c r="J604" i="14"/>
  <c r="I604" i="14"/>
  <c r="H604" i="14"/>
  <c r="G604" i="14"/>
  <c r="F604" i="14"/>
  <c r="E604" i="14"/>
  <c r="D604" i="14"/>
  <c r="C604" i="14"/>
  <c r="C615" i="14" s="1"/>
  <c r="A593" i="14"/>
  <c r="A594" i="14" s="1"/>
  <c r="A595" i="14" s="1"/>
  <c r="A596" i="14" s="1"/>
  <c r="A597" i="14" s="1"/>
  <c r="A598" i="14" s="1"/>
  <c r="A599" i="14" s="1"/>
  <c r="A600" i="14" s="1"/>
  <c r="A601" i="14" s="1"/>
  <c r="A602" i="14" s="1"/>
  <c r="A603" i="14" s="1"/>
  <c r="A592" i="14"/>
  <c r="U590" i="14"/>
  <c r="T590" i="14"/>
  <c r="S590" i="14"/>
  <c r="R590" i="14"/>
  <c r="Q590" i="14"/>
  <c r="P590" i="14"/>
  <c r="O590" i="14"/>
  <c r="N590" i="14"/>
  <c r="M590" i="14"/>
  <c r="K590" i="14"/>
  <c r="J590" i="14"/>
  <c r="I590" i="14"/>
  <c r="H590" i="14"/>
  <c r="G590" i="14"/>
  <c r="F590" i="14"/>
  <c r="E590" i="14"/>
  <c r="D590" i="14"/>
  <c r="C590" i="14"/>
  <c r="A579" i="14"/>
  <c r="A580" i="14" s="1"/>
  <c r="A581" i="14" s="1"/>
  <c r="A582" i="14" s="1"/>
  <c r="A583" i="14" s="1"/>
  <c r="A584" i="14" s="1"/>
  <c r="A585" i="14" s="1"/>
  <c r="A586" i="14" s="1"/>
  <c r="A587" i="14" s="1"/>
  <c r="A588" i="14" s="1"/>
  <c r="A589" i="14" s="1"/>
  <c r="A578" i="14"/>
  <c r="U576" i="14"/>
  <c r="T576" i="14"/>
  <c r="S576" i="14"/>
  <c r="R576" i="14"/>
  <c r="Q576" i="14"/>
  <c r="P576" i="14"/>
  <c r="O576" i="14"/>
  <c r="N576" i="14"/>
  <c r="M576" i="14"/>
  <c r="K576" i="14"/>
  <c r="J576" i="14"/>
  <c r="I576" i="14"/>
  <c r="H576" i="14"/>
  <c r="G576" i="14"/>
  <c r="F576" i="14"/>
  <c r="E576" i="14"/>
  <c r="D576" i="14"/>
  <c r="C576" i="14"/>
  <c r="A568" i="14"/>
  <c r="A569" i="14" s="1"/>
  <c r="A570" i="14" s="1"/>
  <c r="A571" i="14" s="1"/>
  <c r="A572" i="14" s="1"/>
  <c r="A573" i="14" s="1"/>
  <c r="A574" i="14" s="1"/>
  <c r="A575" i="14" s="1"/>
  <c r="A564" i="14"/>
  <c r="A565" i="14" s="1"/>
  <c r="A566" i="14" s="1"/>
  <c r="A567" i="14" s="1"/>
  <c r="U562" i="14"/>
  <c r="T562" i="14"/>
  <c r="S562" i="14"/>
  <c r="R562" i="14"/>
  <c r="Q562" i="14"/>
  <c r="P562" i="14"/>
  <c r="O562" i="14"/>
  <c r="N562" i="14"/>
  <c r="M562" i="14"/>
  <c r="K562" i="14"/>
  <c r="K569" i="14" s="1"/>
  <c r="J562" i="14"/>
  <c r="I562" i="14"/>
  <c r="H562" i="14"/>
  <c r="G562" i="14"/>
  <c r="F562" i="14"/>
  <c r="E562" i="14"/>
  <c r="D562" i="14"/>
  <c r="C562" i="14"/>
  <c r="A550" i="14"/>
  <c r="A551" i="14" s="1"/>
  <c r="A552" i="14" s="1"/>
  <c r="A553" i="14" s="1"/>
  <c r="A554" i="14" s="1"/>
  <c r="A555" i="14" s="1"/>
  <c r="A556" i="14" s="1"/>
  <c r="A557" i="14" s="1"/>
  <c r="A558" i="14" s="1"/>
  <c r="A559" i="14" s="1"/>
  <c r="A560" i="14" s="1"/>
  <c r="A561" i="14" s="1"/>
  <c r="U548" i="14"/>
  <c r="T548" i="14"/>
  <c r="S548" i="14"/>
  <c r="R548" i="14"/>
  <c r="Q548" i="14"/>
  <c r="P548" i="14"/>
  <c r="O548" i="14"/>
  <c r="N548" i="14"/>
  <c r="M548" i="14"/>
  <c r="K548" i="14"/>
  <c r="J548" i="14"/>
  <c r="I548" i="14"/>
  <c r="H548" i="14"/>
  <c r="G548" i="14"/>
  <c r="F548" i="14"/>
  <c r="E548" i="14"/>
  <c r="D548" i="14"/>
  <c r="C548" i="14"/>
  <c r="A538" i="14"/>
  <c r="A539" i="14" s="1"/>
  <c r="A540" i="14" s="1"/>
  <c r="A541" i="14" s="1"/>
  <c r="A542" i="14" s="1"/>
  <c r="A543" i="14" s="1"/>
  <c r="A544" i="14" s="1"/>
  <c r="A545" i="14" s="1"/>
  <c r="A546" i="14" s="1"/>
  <c r="A547" i="14" s="1"/>
  <c r="A536" i="14"/>
  <c r="A537" i="14" s="1"/>
  <c r="U534" i="14"/>
  <c r="T534" i="14"/>
  <c r="S534" i="14"/>
  <c r="R534" i="14"/>
  <c r="Q534" i="14"/>
  <c r="P534" i="14"/>
  <c r="O534" i="14"/>
  <c r="N534" i="14"/>
  <c r="M534" i="14"/>
  <c r="K534" i="14"/>
  <c r="J534" i="14"/>
  <c r="I534" i="14"/>
  <c r="I537" i="14" s="1"/>
  <c r="H534" i="14"/>
  <c r="G534" i="14"/>
  <c r="F534" i="14"/>
  <c r="E534" i="14"/>
  <c r="D534" i="14"/>
  <c r="C534" i="14"/>
  <c r="A524" i="14"/>
  <c r="A525" i="14" s="1"/>
  <c r="A526" i="14" s="1"/>
  <c r="A527" i="14" s="1"/>
  <c r="A528" i="14" s="1"/>
  <c r="A529" i="14" s="1"/>
  <c r="A530" i="14" s="1"/>
  <c r="A531" i="14" s="1"/>
  <c r="A532" i="14" s="1"/>
  <c r="A533" i="14" s="1"/>
  <c r="A523" i="14"/>
  <c r="A522" i="14"/>
  <c r="U520" i="14"/>
  <c r="T520" i="14"/>
  <c r="S520" i="14"/>
  <c r="R520" i="14"/>
  <c r="Q520" i="14"/>
  <c r="P520" i="14"/>
  <c r="O520" i="14"/>
  <c r="N520" i="14"/>
  <c r="M520" i="14"/>
  <c r="K520" i="14"/>
  <c r="J520" i="14"/>
  <c r="I520" i="14"/>
  <c r="H520" i="14"/>
  <c r="G520" i="14"/>
  <c r="F520" i="14"/>
  <c r="E520" i="14"/>
  <c r="D520" i="14"/>
  <c r="C520" i="14"/>
  <c r="A513" i="14"/>
  <c r="A514" i="14" s="1"/>
  <c r="A515" i="14" s="1"/>
  <c r="A516" i="14" s="1"/>
  <c r="A517" i="14" s="1"/>
  <c r="A518" i="14" s="1"/>
  <c r="A519" i="14" s="1"/>
  <c r="A509" i="14"/>
  <c r="A510" i="14" s="1"/>
  <c r="A511" i="14" s="1"/>
  <c r="A512" i="14" s="1"/>
  <c r="A508" i="14"/>
  <c r="U506" i="14"/>
  <c r="T506" i="14"/>
  <c r="S506" i="14"/>
  <c r="R506" i="14"/>
  <c r="Q506" i="14"/>
  <c r="P506" i="14"/>
  <c r="O506" i="14"/>
  <c r="N506" i="14"/>
  <c r="M506" i="14"/>
  <c r="K506" i="14"/>
  <c r="J506" i="14"/>
  <c r="I506" i="14"/>
  <c r="H506" i="14"/>
  <c r="G506" i="14"/>
  <c r="F506" i="14"/>
  <c r="E506" i="14"/>
  <c r="D506" i="14"/>
  <c r="C506" i="14"/>
  <c r="A496" i="14"/>
  <c r="A497" i="14" s="1"/>
  <c r="A498" i="14" s="1"/>
  <c r="A499" i="14" s="1"/>
  <c r="A500" i="14" s="1"/>
  <c r="A501" i="14" s="1"/>
  <c r="A502" i="14" s="1"/>
  <c r="A503" i="14" s="1"/>
  <c r="A504" i="14" s="1"/>
  <c r="A505" i="14" s="1"/>
  <c r="A494" i="14"/>
  <c r="A495" i="14" s="1"/>
  <c r="U492" i="14"/>
  <c r="T492" i="14"/>
  <c r="S492" i="14"/>
  <c r="R492" i="14"/>
  <c r="Q492" i="14"/>
  <c r="P492" i="14"/>
  <c r="O492" i="14"/>
  <c r="N492" i="14"/>
  <c r="M492" i="14"/>
  <c r="K492" i="14"/>
  <c r="J492" i="14"/>
  <c r="I492" i="14"/>
  <c r="H492" i="14"/>
  <c r="G492" i="14"/>
  <c r="F492" i="14"/>
  <c r="E492" i="14"/>
  <c r="D492" i="14"/>
  <c r="C492" i="14"/>
  <c r="A481" i="14"/>
  <c r="A482" i="14" s="1"/>
  <c r="A483" i="14" s="1"/>
  <c r="A484" i="14" s="1"/>
  <c r="A485" i="14" s="1"/>
  <c r="A486" i="14" s="1"/>
  <c r="A487" i="14" s="1"/>
  <c r="A488" i="14" s="1"/>
  <c r="A489" i="14" s="1"/>
  <c r="A490" i="14" s="1"/>
  <c r="A491" i="14" s="1"/>
  <c r="A480" i="14"/>
  <c r="U478" i="14"/>
  <c r="T478" i="14"/>
  <c r="S478" i="14"/>
  <c r="R478" i="14"/>
  <c r="Q478" i="14"/>
  <c r="P478" i="14"/>
  <c r="O478" i="14"/>
  <c r="N478" i="14"/>
  <c r="M478" i="14"/>
  <c r="K478" i="14"/>
  <c r="J478" i="14"/>
  <c r="I478" i="14"/>
  <c r="H478" i="14"/>
  <c r="G478" i="14"/>
  <c r="F478" i="14"/>
  <c r="E478" i="14"/>
  <c r="D478" i="14"/>
  <c r="C478" i="14"/>
  <c r="A466" i="14"/>
  <c r="A467" i="14" s="1"/>
  <c r="A468" i="14" s="1"/>
  <c r="A469" i="14" s="1"/>
  <c r="A470" i="14" s="1"/>
  <c r="A471" i="14" s="1"/>
  <c r="A472" i="14" s="1"/>
  <c r="A473" i="14" s="1"/>
  <c r="A474" i="14" s="1"/>
  <c r="A475" i="14" s="1"/>
  <c r="A476" i="14" s="1"/>
  <c r="A477" i="14" s="1"/>
  <c r="U464" i="14"/>
  <c r="T464" i="14"/>
  <c r="S464" i="14"/>
  <c r="R464" i="14"/>
  <c r="Q464" i="14"/>
  <c r="P464" i="14"/>
  <c r="O464" i="14"/>
  <c r="N464" i="14"/>
  <c r="M464" i="14"/>
  <c r="K464" i="14"/>
  <c r="J464" i="14"/>
  <c r="I464" i="14"/>
  <c r="H464" i="14"/>
  <c r="G464" i="14"/>
  <c r="F464" i="14"/>
  <c r="E464" i="14"/>
  <c r="D464" i="14"/>
  <c r="C464" i="14"/>
  <c r="A458" i="14"/>
  <c r="A459" i="14" s="1"/>
  <c r="A460" i="14" s="1"/>
  <c r="A461" i="14" s="1"/>
  <c r="A462" i="14" s="1"/>
  <c r="A463" i="14" s="1"/>
  <c r="A453" i="14"/>
  <c r="A454" i="14" s="1"/>
  <c r="A455" i="14" s="1"/>
  <c r="A456" i="14" s="1"/>
  <c r="A457" i="14" s="1"/>
  <c r="A452" i="14"/>
  <c r="U450" i="14"/>
  <c r="T450" i="14"/>
  <c r="S450" i="14"/>
  <c r="R450" i="14"/>
  <c r="Q450" i="14"/>
  <c r="P450" i="14"/>
  <c r="O450" i="14"/>
  <c r="N450" i="14"/>
  <c r="M450" i="14"/>
  <c r="K450" i="14"/>
  <c r="J450" i="14"/>
  <c r="I450" i="14"/>
  <c r="H450" i="14"/>
  <c r="G450" i="14"/>
  <c r="F450" i="14"/>
  <c r="E450" i="14"/>
  <c r="D450" i="14"/>
  <c r="C450" i="14"/>
  <c r="A439" i="14"/>
  <c r="A440" i="14" s="1"/>
  <c r="A441" i="14" s="1"/>
  <c r="A442" i="14" s="1"/>
  <c r="A443" i="14" s="1"/>
  <c r="A444" i="14" s="1"/>
  <c r="A445" i="14" s="1"/>
  <c r="A446" i="14" s="1"/>
  <c r="A447" i="14" s="1"/>
  <c r="A448" i="14" s="1"/>
  <c r="A449" i="14" s="1"/>
  <c r="A438" i="14"/>
  <c r="U436" i="14"/>
  <c r="T436" i="14"/>
  <c r="S436" i="14"/>
  <c r="R436" i="14"/>
  <c r="Q436" i="14"/>
  <c r="P436" i="14"/>
  <c r="O436" i="14"/>
  <c r="N436" i="14"/>
  <c r="M436" i="14"/>
  <c r="K436" i="14"/>
  <c r="J436" i="14"/>
  <c r="I436" i="14"/>
  <c r="H436" i="14"/>
  <c r="G436" i="14"/>
  <c r="F436" i="14"/>
  <c r="E436" i="14"/>
  <c r="D436" i="14"/>
  <c r="D440" i="14" s="1"/>
  <c r="C436" i="14"/>
  <c r="A435" i="14"/>
  <c r="A425" i="14"/>
  <c r="A426" i="14" s="1"/>
  <c r="A427" i="14" s="1"/>
  <c r="A428" i="14" s="1"/>
  <c r="A429" i="14" s="1"/>
  <c r="A430" i="14" s="1"/>
  <c r="A431" i="14" s="1"/>
  <c r="A432" i="14" s="1"/>
  <c r="A433" i="14" s="1"/>
  <c r="A434" i="14" s="1"/>
  <c r="A424" i="14"/>
  <c r="U422" i="14"/>
  <c r="T422" i="14"/>
  <c r="S422" i="14"/>
  <c r="R422" i="14"/>
  <c r="Q422" i="14"/>
  <c r="P422" i="14"/>
  <c r="O422" i="14"/>
  <c r="N422" i="14"/>
  <c r="M422" i="14"/>
  <c r="K422" i="14"/>
  <c r="J422" i="14"/>
  <c r="I422" i="14"/>
  <c r="H422" i="14"/>
  <c r="G422" i="14"/>
  <c r="F422" i="14"/>
  <c r="E422" i="14"/>
  <c r="D422" i="14"/>
  <c r="C422" i="14"/>
  <c r="A413" i="14"/>
  <c r="A414" i="14" s="1"/>
  <c r="A415" i="14" s="1"/>
  <c r="A416" i="14" s="1"/>
  <c r="A417" i="14" s="1"/>
  <c r="A418" i="14" s="1"/>
  <c r="A419" i="14" s="1"/>
  <c r="A420" i="14" s="1"/>
  <c r="A421" i="14" s="1"/>
  <c r="A410" i="14"/>
  <c r="A411" i="14" s="1"/>
  <c r="A412" i="14" s="1"/>
  <c r="U408" i="14"/>
  <c r="T408" i="14"/>
  <c r="S408" i="14"/>
  <c r="R408" i="14"/>
  <c r="Q408" i="14"/>
  <c r="P408" i="14"/>
  <c r="O408" i="14"/>
  <c r="N408" i="14"/>
  <c r="M408" i="14"/>
  <c r="K408" i="14"/>
  <c r="J408" i="14"/>
  <c r="I408" i="14"/>
  <c r="H408" i="14"/>
  <c r="G408" i="14"/>
  <c r="F408" i="14"/>
  <c r="E408" i="14"/>
  <c r="D408" i="14"/>
  <c r="C408" i="14"/>
  <c r="A397" i="14"/>
  <c r="A398" i="14" s="1"/>
  <c r="A399" i="14" s="1"/>
  <c r="A400" i="14" s="1"/>
  <c r="A401" i="14" s="1"/>
  <c r="A402" i="14" s="1"/>
  <c r="A403" i="14" s="1"/>
  <c r="A404" i="14" s="1"/>
  <c r="A405" i="14" s="1"/>
  <c r="A406" i="14" s="1"/>
  <c r="A407" i="14" s="1"/>
  <c r="A396" i="14"/>
  <c r="U394" i="14"/>
  <c r="T394" i="14"/>
  <c r="S394" i="14"/>
  <c r="R394" i="14"/>
  <c r="Q394" i="14"/>
  <c r="P394" i="14"/>
  <c r="O394" i="14"/>
  <c r="N394" i="14"/>
  <c r="M394" i="14"/>
  <c r="K394" i="14"/>
  <c r="J394" i="14"/>
  <c r="I394" i="14"/>
  <c r="H394" i="14"/>
  <c r="G394" i="14"/>
  <c r="F394" i="14"/>
  <c r="E394" i="14"/>
  <c r="D394" i="14"/>
  <c r="C394" i="14"/>
  <c r="A386" i="14"/>
  <c r="A387" i="14" s="1"/>
  <c r="A388" i="14" s="1"/>
  <c r="A389" i="14" s="1"/>
  <c r="A390" i="14" s="1"/>
  <c r="A391" i="14" s="1"/>
  <c r="A392" i="14" s="1"/>
  <c r="A393" i="14" s="1"/>
  <c r="A382" i="14"/>
  <c r="A383" i="14" s="1"/>
  <c r="A384" i="14" s="1"/>
  <c r="A385" i="14" s="1"/>
  <c r="U380" i="14"/>
  <c r="T380" i="14"/>
  <c r="S380" i="14"/>
  <c r="R380" i="14"/>
  <c r="Q380" i="14"/>
  <c r="P380" i="14"/>
  <c r="O380" i="14"/>
  <c r="N380" i="14"/>
  <c r="M380" i="14"/>
  <c r="K380" i="14"/>
  <c r="J380" i="14"/>
  <c r="I380" i="14"/>
  <c r="H380" i="14"/>
  <c r="G380" i="14"/>
  <c r="F380" i="14"/>
  <c r="E380" i="14"/>
  <c r="D380" i="14"/>
  <c r="C380" i="14"/>
  <c r="A368" i="14"/>
  <c r="A369" i="14" s="1"/>
  <c r="A370" i="14" s="1"/>
  <c r="A371" i="14" s="1"/>
  <c r="A372" i="14" s="1"/>
  <c r="A373" i="14" s="1"/>
  <c r="A374" i="14" s="1"/>
  <c r="A375" i="14" s="1"/>
  <c r="A376" i="14" s="1"/>
  <c r="A377" i="14" s="1"/>
  <c r="A378" i="14" s="1"/>
  <c r="A379" i="14" s="1"/>
  <c r="U366" i="14"/>
  <c r="T366" i="14"/>
  <c r="S366" i="14"/>
  <c r="R366" i="14"/>
  <c r="Q366" i="14"/>
  <c r="P366" i="14"/>
  <c r="O366" i="14"/>
  <c r="N366" i="14"/>
  <c r="M366" i="14"/>
  <c r="K366" i="14"/>
  <c r="J366" i="14"/>
  <c r="I366" i="14"/>
  <c r="H366" i="14"/>
  <c r="G366" i="14"/>
  <c r="F366" i="14"/>
  <c r="E366" i="14"/>
  <c r="E376" i="14" s="1"/>
  <c r="D366" i="14"/>
  <c r="C366" i="14"/>
  <c r="A354" i="14"/>
  <c r="A355" i="14" s="1"/>
  <c r="A356" i="14" s="1"/>
  <c r="A357" i="14" s="1"/>
  <c r="A358" i="14" s="1"/>
  <c r="A359" i="14" s="1"/>
  <c r="A360" i="14" s="1"/>
  <c r="A361" i="14" s="1"/>
  <c r="A362" i="14" s="1"/>
  <c r="A363" i="14" s="1"/>
  <c r="A364" i="14" s="1"/>
  <c r="A365" i="14" s="1"/>
  <c r="U352" i="14"/>
  <c r="T352" i="14"/>
  <c r="S352" i="14"/>
  <c r="R352" i="14"/>
  <c r="Q352" i="14"/>
  <c r="P352" i="14"/>
  <c r="O352" i="14"/>
  <c r="N352" i="14"/>
  <c r="M352" i="14"/>
  <c r="K352" i="14"/>
  <c r="J352" i="14"/>
  <c r="I352" i="14"/>
  <c r="H352" i="14"/>
  <c r="G352" i="14"/>
  <c r="F352" i="14"/>
  <c r="E352" i="14"/>
  <c r="D352" i="14"/>
  <c r="C352" i="14"/>
  <c r="A341" i="14"/>
  <c r="A342" i="14" s="1"/>
  <c r="A343" i="14" s="1"/>
  <c r="A344" i="14" s="1"/>
  <c r="A345" i="14" s="1"/>
  <c r="A346" i="14" s="1"/>
  <c r="A347" i="14" s="1"/>
  <c r="A348" i="14" s="1"/>
  <c r="A349" i="14" s="1"/>
  <c r="A350" i="14" s="1"/>
  <c r="A351" i="14" s="1"/>
  <c r="A340" i="14"/>
  <c r="U338" i="14"/>
  <c r="T338" i="14"/>
  <c r="S338" i="14"/>
  <c r="R338" i="14"/>
  <c r="Q338" i="14"/>
  <c r="P338" i="14"/>
  <c r="O338" i="14"/>
  <c r="N338" i="14"/>
  <c r="M338" i="14"/>
  <c r="K338" i="14"/>
  <c r="J338" i="14"/>
  <c r="I338" i="14"/>
  <c r="I341" i="14" s="1"/>
  <c r="H338" i="14"/>
  <c r="G338" i="14"/>
  <c r="F338" i="14"/>
  <c r="F344" i="14" s="1"/>
  <c r="E338" i="14"/>
  <c r="D338" i="14"/>
  <c r="C338" i="14"/>
  <c r="A335" i="14"/>
  <c r="A336" i="14" s="1"/>
  <c r="A337" i="14" s="1"/>
  <c r="A330" i="14"/>
  <c r="A331" i="14" s="1"/>
  <c r="A332" i="14" s="1"/>
  <c r="A333" i="14" s="1"/>
  <c r="A334" i="14" s="1"/>
  <c r="A327" i="14"/>
  <c r="A328" i="14" s="1"/>
  <c r="A329" i="14" s="1"/>
  <c r="A326" i="14"/>
  <c r="U324" i="14"/>
  <c r="T324" i="14"/>
  <c r="S324" i="14"/>
  <c r="R324" i="14"/>
  <c r="Q324" i="14"/>
  <c r="P324" i="14"/>
  <c r="O324" i="14"/>
  <c r="N324" i="14"/>
  <c r="M324" i="14"/>
  <c r="K324" i="14"/>
  <c r="J324" i="14"/>
  <c r="I324" i="14"/>
  <c r="I329" i="14" s="1"/>
  <c r="H324" i="14"/>
  <c r="G324" i="14"/>
  <c r="F324" i="14"/>
  <c r="E324" i="14"/>
  <c r="D324" i="14"/>
  <c r="C324" i="14"/>
  <c r="C333" i="14" s="1"/>
  <c r="A315" i="14"/>
  <c r="A316" i="14" s="1"/>
  <c r="A317" i="14" s="1"/>
  <c r="A318" i="14" s="1"/>
  <c r="A319" i="14" s="1"/>
  <c r="A320" i="14" s="1"/>
  <c r="A321" i="14" s="1"/>
  <c r="A322" i="14" s="1"/>
  <c r="A323" i="14" s="1"/>
  <c r="A312" i="14"/>
  <c r="A313" i="14" s="1"/>
  <c r="A314" i="14" s="1"/>
  <c r="U310" i="14"/>
  <c r="T310" i="14"/>
  <c r="S310" i="14"/>
  <c r="R310" i="14"/>
  <c r="Q310" i="14"/>
  <c r="P310" i="14"/>
  <c r="O310" i="14"/>
  <c r="N310" i="14"/>
  <c r="M310" i="14"/>
  <c r="K310" i="14"/>
  <c r="J310" i="14"/>
  <c r="I310" i="14"/>
  <c r="H310" i="14"/>
  <c r="G310" i="14"/>
  <c r="F310" i="14"/>
  <c r="E310" i="14"/>
  <c r="D310" i="14"/>
  <c r="C310" i="14"/>
  <c r="A300" i="14"/>
  <c r="A301" i="14" s="1"/>
  <c r="A302" i="14" s="1"/>
  <c r="A303" i="14" s="1"/>
  <c r="A304" i="14" s="1"/>
  <c r="A305" i="14" s="1"/>
  <c r="A306" i="14" s="1"/>
  <c r="A307" i="14" s="1"/>
  <c r="A308" i="14" s="1"/>
  <c r="A309" i="14" s="1"/>
  <c r="A299" i="14"/>
  <c r="A298" i="14"/>
  <c r="U296" i="14"/>
  <c r="T296" i="14"/>
  <c r="S296" i="14"/>
  <c r="R296" i="14"/>
  <c r="Q296" i="14"/>
  <c r="P296" i="14"/>
  <c r="O296" i="14"/>
  <c r="N296" i="14"/>
  <c r="M296" i="14"/>
  <c r="K296" i="14"/>
  <c r="J296" i="14"/>
  <c r="I296" i="14"/>
  <c r="H296" i="14"/>
  <c r="G296" i="14"/>
  <c r="F296" i="14"/>
  <c r="E296" i="14"/>
  <c r="D296" i="14"/>
  <c r="D304" i="14" s="1"/>
  <c r="C296" i="14"/>
  <c r="A286" i="14"/>
  <c r="A287" i="14" s="1"/>
  <c r="A288" i="14" s="1"/>
  <c r="A289" i="14" s="1"/>
  <c r="A290" i="14" s="1"/>
  <c r="A291" i="14" s="1"/>
  <c r="A292" i="14" s="1"/>
  <c r="A293" i="14" s="1"/>
  <c r="A294" i="14" s="1"/>
  <c r="A295" i="14" s="1"/>
  <c r="A285" i="14"/>
  <c r="A284" i="14"/>
  <c r="U282" i="14"/>
  <c r="T282" i="14"/>
  <c r="S282" i="14"/>
  <c r="R282" i="14"/>
  <c r="Q282" i="14"/>
  <c r="P282" i="14"/>
  <c r="O282" i="14"/>
  <c r="N282" i="14"/>
  <c r="M282" i="14"/>
  <c r="K282" i="14"/>
  <c r="J282" i="14"/>
  <c r="I282" i="14"/>
  <c r="H282" i="14"/>
  <c r="G282" i="14"/>
  <c r="G288" i="14" s="1"/>
  <c r="F282" i="14"/>
  <c r="E282" i="14"/>
  <c r="D282" i="14"/>
  <c r="C282" i="14"/>
  <c r="A271" i="14"/>
  <c r="A272" i="14" s="1"/>
  <c r="A273" i="14" s="1"/>
  <c r="A274" i="14" s="1"/>
  <c r="A275" i="14" s="1"/>
  <c r="A276" i="14" s="1"/>
  <c r="A277" i="14" s="1"/>
  <c r="A278" i="14" s="1"/>
  <c r="A279" i="14" s="1"/>
  <c r="A280" i="14" s="1"/>
  <c r="A281" i="14" s="1"/>
  <c r="A270" i="14"/>
  <c r="U268" i="14"/>
  <c r="T268" i="14"/>
  <c r="S268" i="14"/>
  <c r="R268" i="14"/>
  <c r="Q268" i="14"/>
  <c r="P268" i="14"/>
  <c r="O268" i="14"/>
  <c r="N268" i="14"/>
  <c r="M268" i="14"/>
  <c r="K268" i="14"/>
  <c r="K276" i="14" s="1"/>
  <c r="J268" i="14"/>
  <c r="I268" i="14"/>
  <c r="H268" i="14"/>
  <c r="G268" i="14"/>
  <c r="F268" i="14"/>
  <c r="F274" i="14" s="1"/>
  <c r="E268" i="14"/>
  <c r="D268" i="14"/>
  <c r="C268" i="14"/>
  <c r="C277" i="14" s="1"/>
  <c r="A263" i="14"/>
  <c r="A264" i="14" s="1"/>
  <c r="A265" i="14" s="1"/>
  <c r="A266" i="14" s="1"/>
  <c r="A267" i="14" s="1"/>
  <c r="A262" i="14"/>
  <c r="A256" i="14"/>
  <c r="A257" i="14" s="1"/>
  <c r="A258" i="14" s="1"/>
  <c r="A259" i="14" s="1"/>
  <c r="A260" i="14" s="1"/>
  <c r="A261" i="14" s="1"/>
  <c r="U254" i="14"/>
  <c r="T254" i="14"/>
  <c r="S254" i="14"/>
  <c r="R254" i="14"/>
  <c r="Q254" i="14"/>
  <c r="P254" i="14"/>
  <c r="O254" i="14"/>
  <c r="N254" i="14"/>
  <c r="M254" i="14"/>
  <c r="K254" i="14"/>
  <c r="K259" i="14" s="1"/>
  <c r="J254" i="14"/>
  <c r="I254" i="14"/>
  <c r="H254" i="14"/>
  <c r="G254" i="14"/>
  <c r="F254" i="14"/>
  <c r="E254" i="14"/>
  <c r="E262" i="14" s="1"/>
  <c r="D254" i="14"/>
  <c r="C254" i="14"/>
  <c r="C261" i="14" s="1"/>
  <c r="A247" i="14"/>
  <c r="A248" i="14" s="1"/>
  <c r="A249" i="14" s="1"/>
  <c r="A250" i="14" s="1"/>
  <c r="A251" i="14" s="1"/>
  <c r="A252" i="14" s="1"/>
  <c r="A253" i="14" s="1"/>
  <c r="A246" i="14"/>
  <c r="A242" i="14"/>
  <c r="A243" i="14" s="1"/>
  <c r="A244" i="14" s="1"/>
  <c r="A245" i="14" s="1"/>
  <c r="U240" i="14"/>
  <c r="T240" i="14"/>
  <c r="S240" i="14"/>
  <c r="R240" i="14"/>
  <c r="Q240" i="14"/>
  <c r="P240" i="14"/>
  <c r="O240" i="14"/>
  <c r="N240" i="14"/>
  <c r="M240" i="14"/>
  <c r="K240" i="14"/>
  <c r="J240" i="14"/>
  <c r="J253" i="14" s="1"/>
  <c r="I240" i="14"/>
  <c r="H240" i="14"/>
  <c r="G240" i="14"/>
  <c r="G247" i="14" s="1"/>
  <c r="F240" i="14"/>
  <c r="E240" i="14"/>
  <c r="E246" i="14" s="1"/>
  <c r="D240" i="14"/>
  <c r="C240" i="14"/>
  <c r="A228" i="14"/>
  <c r="A229" i="14" s="1"/>
  <c r="A230" i="14" s="1"/>
  <c r="A231" i="14" s="1"/>
  <c r="A232" i="14" s="1"/>
  <c r="A233" i="14" s="1"/>
  <c r="A234" i="14" s="1"/>
  <c r="A235" i="14" s="1"/>
  <c r="A236" i="14" s="1"/>
  <c r="A237" i="14" s="1"/>
  <c r="A238" i="14" s="1"/>
  <c r="A239" i="14" s="1"/>
  <c r="U226" i="14"/>
  <c r="T226" i="14"/>
  <c r="S226" i="14"/>
  <c r="R226" i="14"/>
  <c r="Q226" i="14"/>
  <c r="P226" i="14"/>
  <c r="O226" i="14"/>
  <c r="N226" i="14"/>
  <c r="M226" i="14"/>
  <c r="K226" i="14"/>
  <c r="J226" i="14"/>
  <c r="I226" i="14"/>
  <c r="H226" i="14"/>
  <c r="G226" i="14"/>
  <c r="G233" i="14" s="1"/>
  <c r="F226" i="14"/>
  <c r="E226" i="14"/>
  <c r="D226" i="14"/>
  <c r="C226" i="14"/>
  <c r="A215" i="14"/>
  <c r="A216" i="14" s="1"/>
  <c r="A217" i="14" s="1"/>
  <c r="A218" i="14" s="1"/>
  <c r="A219" i="14" s="1"/>
  <c r="A220" i="14" s="1"/>
  <c r="A221" i="14" s="1"/>
  <c r="A222" i="14" s="1"/>
  <c r="A223" i="14" s="1"/>
  <c r="A224" i="14" s="1"/>
  <c r="A225" i="14" s="1"/>
  <c r="A214" i="14"/>
  <c r="U212" i="14"/>
  <c r="T212" i="14"/>
  <c r="S212" i="14"/>
  <c r="R212" i="14"/>
  <c r="Q212" i="14"/>
  <c r="P212" i="14"/>
  <c r="O212" i="14"/>
  <c r="N212" i="14"/>
  <c r="M212" i="14"/>
  <c r="K212" i="14"/>
  <c r="K225" i="14" s="1"/>
  <c r="J212" i="14"/>
  <c r="I212" i="14"/>
  <c r="I217" i="14" s="1"/>
  <c r="H212" i="14"/>
  <c r="G212" i="14"/>
  <c r="F212" i="14"/>
  <c r="E212" i="14"/>
  <c r="D212" i="14"/>
  <c r="C212" i="14"/>
  <c r="C220" i="14" s="1"/>
  <c r="A200" i="14"/>
  <c r="A201" i="14" s="1"/>
  <c r="A202" i="14" s="1"/>
  <c r="A203" i="14" s="1"/>
  <c r="A204" i="14" s="1"/>
  <c r="A205" i="14" s="1"/>
  <c r="A206" i="14" s="1"/>
  <c r="A207" i="14" s="1"/>
  <c r="A208" i="14" s="1"/>
  <c r="A209" i="14" s="1"/>
  <c r="A210" i="14" s="1"/>
  <c r="A211" i="14" s="1"/>
  <c r="U198" i="14"/>
  <c r="T198" i="14"/>
  <c r="S198" i="14"/>
  <c r="R198" i="14"/>
  <c r="Q198" i="14"/>
  <c r="P198" i="14"/>
  <c r="O198" i="14"/>
  <c r="N198" i="14"/>
  <c r="M198" i="14"/>
  <c r="K198" i="14"/>
  <c r="K211" i="14" s="1"/>
  <c r="J198" i="14"/>
  <c r="I198" i="14"/>
  <c r="H198" i="14"/>
  <c r="G198" i="14"/>
  <c r="F198" i="14"/>
  <c r="E198" i="14"/>
  <c r="E207" i="14" s="1"/>
  <c r="D198" i="14"/>
  <c r="C198" i="14"/>
  <c r="A187" i="14"/>
  <c r="A188" i="14" s="1"/>
  <c r="A189" i="14" s="1"/>
  <c r="A190" i="14" s="1"/>
  <c r="A191" i="14" s="1"/>
  <c r="A192" i="14" s="1"/>
  <c r="A193" i="14" s="1"/>
  <c r="A194" i="14" s="1"/>
  <c r="A195" i="14" s="1"/>
  <c r="A196" i="14" s="1"/>
  <c r="A197" i="14" s="1"/>
  <c r="A186" i="14"/>
  <c r="U184" i="14"/>
  <c r="T184" i="14"/>
  <c r="S184" i="14"/>
  <c r="R184" i="14"/>
  <c r="Q184" i="14"/>
  <c r="P184" i="14"/>
  <c r="O184" i="14"/>
  <c r="N184" i="14"/>
  <c r="M184" i="14"/>
  <c r="K184" i="14"/>
  <c r="J184" i="14"/>
  <c r="I184" i="14"/>
  <c r="H184" i="14"/>
  <c r="G184" i="14"/>
  <c r="G192" i="14" s="1"/>
  <c r="F184" i="14"/>
  <c r="E184" i="14"/>
  <c r="D184" i="14"/>
  <c r="C184" i="14"/>
  <c r="A172" i="14"/>
  <c r="A173" i="14" s="1"/>
  <c r="A174" i="14" s="1"/>
  <c r="A175" i="14" s="1"/>
  <c r="A176" i="14" s="1"/>
  <c r="A177" i="14" s="1"/>
  <c r="A178" i="14" s="1"/>
  <c r="A179" i="14" s="1"/>
  <c r="A180" i="14" s="1"/>
  <c r="A181" i="14" s="1"/>
  <c r="A182" i="14" s="1"/>
  <c r="A183" i="14" s="1"/>
  <c r="U170" i="14"/>
  <c r="T170" i="14"/>
  <c r="S170" i="14"/>
  <c r="R170" i="14"/>
  <c r="Q170" i="14"/>
  <c r="P170" i="14"/>
  <c r="O170" i="14"/>
  <c r="N170" i="14"/>
  <c r="M170" i="14"/>
  <c r="K170" i="14"/>
  <c r="K181" i="14" s="1"/>
  <c r="J170" i="14"/>
  <c r="I170" i="14"/>
  <c r="H170" i="14"/>
  <c r="H183" i="14" s="1"/>
  <c r="G170" i="14"/>
  <c r="G180" i="14" s="1"/>
  <c r="F170" i="14"/>
  <c r="E170" i="14"/>
  <c r="D170" i="14"/>
  <c r="C170" i="14"/>
  <c r="C183" i="14" s="1"/>
  <c r="A160" i="14"/>
  <c r="A161" i="14" s="1"/>
  <c r="A162" i="14" s="1"/>
  <c r="A163" i="14" s="1"/>
  <c r="A164" i="14" s="1"/>
  <c r="A165" i="14" s="1"/>
  <c r="A166" i="14" s="1"/>
  <c r="A167" i="14" s="1"/>
  <c r="A168" i="14" s="1"/>
  <c r="A169" i="14" s="1"/>
  <c r="A159" i="14"/>
  <c r="A158" i="14"/>
  <c r="U156" i="14"/>
  <c r="T156" i="14"/>
  <c r="S156" i="14"/>
  <c r="R156" i="14"/>
  <c r="Q156" i="14"/>
  <c r="P156" i="14"/>
  <c r="O156" i="14"/>
  <c r="N156" i="14"/>
  <c r="M156" i="14"/>
  <c r="K156" i="14"/>
  <c r="K165" i="14" s="1"/>
  <c r="J156" i="14"/>
  <c r="I156" i="14"/>
  <c r="H156" i="14"/>
  <c r="G156" i="14"/>
  <c r="F156" i="14"/>
  <c r="E156" i="14"/>
  <c r="E165" i="14" s="1"/>
  <c r="D156" i="14"/>
  <c r="C156" i="14"/>
  <c r="C169" i="14" s="1"/>
  <c r="A144" i="14"/>
  <c r="A145" i="14" s="1"/>
  <c r="A146" i="14" s="1"/>
  <c r="A147" i="14" s="1"/>
  <c r="A148" i="14" s="1"/>
  <c r="A149" i="14" s="1"/>
  <c r="A150" i="14" s="1"/>
  <c r="A151" i="14" s="1"/>
  <c r="A152" i="14" s="1"/>
  <c r="A153" i="14" s="1"/>
  <c r="A154" i="14" s="1"/>
  <c r="A155" i="14" s="1"/>
  <c r="U142" i="14"/>
  <c r="T142" i="14"/>
  <c r="S142" i="14"/>
  <c r="R142" i="14"/>
  <c r="Q142" i="14"/>
  <c r="P142" i="14"/>
  <c r="O142" i="14"/>
  <c r="N142" i="14"/>
  <c r="M142" i="14"/>
  <c r="K142" i="14"/>
  <c r="K147" i="14" s="1"/>
  <c r="J142" i="14"/>
  <c r="I142" i="14"/>
  <c r="H142" i="14"/>
  <c r="G142" i="14"/>
  <c r="G155" i="14" s="1"/>
  <c r="F142" i="14"/>
  <c r="E142" i="14"/>
  <c r="D142" i="14"/>
  <c r="C142" i="14"/>
  <c r="A130" i="14"/>
  <c r="A131" i="14" s="1"/>
  <c r="A132" i="14" s="1"/>
  <c r="A133" i="14" s="1"/>
  <c r="A134" i="14" s="1"/>
  <c r="A135" i="14" s="1"/>
  <c r="A136" i="14" s="1"/>
  <c r="A137" i="14" s="1"/>
  <c r="A138" i="14" s="1"/>
  <c r="A139" i="14" s="1"/>
  <c r="A140" i="14" s="1"/>
  <c r="A141" i="14" s="1"/>
  <c r="U128" i="14"/>
  <c r="T128" i="14"/>
  <c r="S128" i="14"/>
  <c r="R128" i="14"/>
  <c r="Q128" i="14"/>
  <c r="P128" i="14"/>
  <c r="O128" i="14"/>
  <c r="N128" i="14"/>
  <c r="M128" i="14"/>
  <c r="K128" i="14"/>
  <c r="J128" i="14"/>
  <c r="I128" i="14"/>
  <c r="I141" i="14" s="1"/>
  <c r="H128" i="14"/>
  <c r="G128" i="14"/>
  <c r="F128" i="14"/>
  <c r="E128" i="14"/>
  <c r="E141" i="14" s="1"/>
  <c r="D128" i="14"/>
  <c r="C128" i="14"/>
  <c r="A118" i="14"/>
  <c r="A119" i="14" s="1"/>
  <c r="A120" i="14" s="1"/>
  <c r="A121" i="14" s="1"/>
  <c r="A122" i="14" s="1"/>
  <c r="A123" i="14" s="1"/>
  <c r="A124" i="14" s="1"/>
  <c r="A125" i="14" s="1"/>
  <c r="A126" i="14" s="1"/>
  <c r="A127" i="14" s="1"/>
  <c r="A116" i="14"/>
  <c r="A117" i="14" s="1"/>
  <c r="U114" i="14"/>
  <c r="T114" i="14"/>
  <c r="S114" i="14"/>
  <c r="R114" i="14"/>
  <c r="Q114" i="14"/>
  <c r="P114" i="14"/>
  <c r="O114" i="14"/>
  <c r="N114" i="14"/>
  <c r="M114" i="14"/>
  <c r="K114" i="14"/>
  <c r="J114" i="14"/>
  <c r="I114" i="14"/>
  <c r="I123" i="14" s="1"/>
  <c r="H114" i="14"/>
  <c r="H121" i="14" s="1"/>
  <c r="G114" i="14"/>
  <c r="G119" i="14" s="1"/>
  <c r="F114" i="14"/>
  <c r="E114" i="14"/>
  <c r="E125" i="14" s="1"/>
  <c r="D114" i="14"/>
  <c r="D122" i="14" s="1"/>
  <c r="C114" i="14"/>
  <c r="A103" i="14"/>
  <c r="A104" i="14" s="1"/>
  <c r="A105" i="14" s="1"/>
  <c r="A106" i="14" s="1"/>
  <c r="A107" i="14" s="1"/>
  <c r="A108" i="14" s="1"/>
  <c r="A109" i="14" s="1"/>
  <c r="A110" i="14" s="1"/>
  <c r="A111" i="14" s="1"/>
  <c r="A112" i="14" s="1"/>
  <c r="A113" i="14" s="1"/>
  <c r="A102" i="14"/>
  <c r="U100" i="14"/>
  <c r="T100" i="14"/>
  <c r="S100" i="14"/>
  <c r="R100" i="14"/>
  <c r="Q100" i="14"/>
  <c r="P100" i="14"/>
  <c r="O100" i="14"/>
  <c r="N100" i="14"/>
  <c r="M100" i="14"/>
  <c r="K100" i="14"/>
  <c r="K109" i="14" s="1"/>
  <c r="J100" i="14"/>
  <c r="J113" i="14" s="1"/>
  <c r="I100" i="14"/>
  <c r="I105" i="14" s="1"/>
  <c r="H100" i="14"/>
  <c r="G100" i="14"/>
  <c r="G103" i="14" s="1"/>
  <c r="F100" i="14"/>
  <c r="F106" i="14" s="1"/>
  <c r="E100" i="14"/>
  <c r="D100" i="14"/>
  <c r="C100" i="14"/>
  <c r="C113" i="14" s="1"/>
  <c r="A90" i="14"/>
  <c r="A91" i="14" s="1"/>
  <c r="A92" i="14" s="1"/>
  <c r="A93" i="14" s="1"/>
  <c r="A94" i="14" s="1"/>
  <c r="A95" i="14" s="1"/>
  <c r="A96" i="14" s="1"/>
  <c r="A97" i="14" s="1"/>
  <c r="A98" i="14" s="1"/>
  <c r="A99" i="14" s="1"/>
  <c r="A89" i="14"/>
  <c r="A88" i="14"/>
  <c r="U86" i="14"/>
  <c r="T86" i="14"/>
  <c r="S86" i="14"/>
  <c r="R86" i="14"/>
  <c r="Q86" i="14"/>
  <c r="P86" i="14"/>
  <c r="O86" i="14"/>
  <c r="N86" i="14"/>
  <c r="M86" i="14"/>
  <c r="K86" i="14"/>
  <c r="K99" i="14" s="1"/>
  <c r="J86" i="14"/>
  <c r="J92" i="14" s="1"/>
  <c r="I86" i="14"/>
  <c r="I97" i="14" s="1"/>
  <c r="H86" i="14"/>
  <c r="H92" i="14" s="1"/>
  <c r="G86" i="14"/>
  <c r="G92" i="14" s="1"/>
  <c r="F86" i="14"/>
  <c r="E86" i="14"/>
  <c r="E93" i="14" s="1"/>
  <c r="D86" i="14"/>
  <c r="D93" i="14" s="1"/>
  <c r="C86" i="14"/>
  <c r="C91" i="14" s="1"/>
  <c r="A74" i="14"/>
  <c r="A75" i="14" s="1"/>
  <c r="A76" i="14" s="1"/>
  <c r="A77" i="14" s="1"/>
  <c r="A78" i="14" s="1"/>
  <c r="A79" i="14" s="1"/>
  <c r="A80" i="14" s="1"/>
  <c r="A81" i="14" s="1"/>
  <c r="A82" i="14" s="1"/>
  <c r="A83" i="14" s="1"/>
  <c r="A84" i="14" s="1"/>
  <c r="A85" i="14" s="1"/>
  <c r="U72" i="14"/>
  <c r="T72" i="14"/>
  <c r="S72" i="14"/>
  <c r="R72" i="14"/>
  <c r="Q72" i="14"/>
  <c r="P72" i="14"/>
  <c r="O72" i="14"/>
  <c r="N72" i="14"/>
  <c r="M72" i="14"/>
  <c r="K72" i="14"/>
  <c r="K83" i="14" s="1"/>
  <c r="J72" i="14"/>
  <c r="J78" i="14" s="1"/>
  <c r="I72" i="14"/>
  <c r="I78" i="14" s="1"/>
  <c r="H72" i="14"/>
  <c r="H76" i="14" s="1"/>
  <c r="G72" i="14"/>
  <c r="G85" i="14" s="1"/>
  <c r="F72" i="14"/>
  <c r="F85" i="14" s="1"/>
  <c r="E72" i="14"/>
  <c r="E77" i="14" s="1"/>
  <c r="D72" i="14"/>
  <c r="D77" i="14" s="1"/>
  <c r="C72" i="14"/>
  <c r="C83" i="14" s="1"/>
  <c r="A60" i="14"/>
  <c r="A61" i="14" s="1"/>
  <c r="A62" i="14" s="1"/>
  <c r="A63" i="14" s="1"/>
  <c r="A64" i="14" s="1"/>
  <c r="A65" i="14" s="1"/>
  <c r="A66" i="14" s="1"/>
  <c r="A67" i="14" s="1"/>
  <c r="A68" i="14" s="1"/>
  <c r="A69" i="14" s="1"/>
  <c r="A70" i="14" s="1"/>
  <c r="A71" i="14" s="1"/>
  <c r="U58" i="14"/>
  <c r="T58" i="14"/>
  <c r="S58" i="14"/>
  <c r="R58" i="14"/>
  <c r="Q58" i="14"/>
  <c r="P58" i="14"/>
  <c r="O58" i="14"/>
  <c r="N58" i="14"/>
  <c r="M58" i="14"/>
  <c r="K58" i="14"/>
  <c r="K64" i="14" s="1"/>
  <c r="J58" i="14"/>
  <c r="J62" i="14" s="1"/>
  <c r="I58" i="14"/>
  <c r="I71" i="14" s="1"/>
  <c r="H58" i="14"/>
  <c r="H71" i="14" s="1"/>
  <c r="G58" i="14"/>
  <c r="G63" i="14" s="1"/>
  <c r="F58" i="14"/>
  <c r="F63" i="14" s="1"/>
  <c r="E58" i="14"/>
  <c r="E69" i="14" s="1"/>
  <c r="D58" i="14"/>
  <c r="D64" i="14" s="1"/>
  <c r="C58" i="14"/>
  <c r="C64" i="14" s="1"/>
  <c r="A47" i="14"/>
  <c r="A48" i="14" s="1"/>
  <c r="A49" i="14" s="1"/>
  <c r="A50" i="14" s="1"/>
  <c r="A51" i="14" s="1"/>
  <c r="A52" i="14" s="1"/>
  <c r="A53" i="14" s="1"/>
  <c r="A54" i="14" s="1"/>
  <c r="A55" i="14" s="1"/>
  <c r="A56" i="14" s="1"/>
  <c r="A57" i="14" s="1"/>
  <c r="A46" i="14"/>
  <c r="U44" i="14"/>
  <c r="T44" i="14"/>
  <c r="S44" i="14"/>
  <c r="R44" i="14"/>
  <c r="Q44" i="14"/>
  <c r="P44" i="14"/>
  <c r="O44" i="14"/>
  <c r="N44" i="14"/>
  <c r="M44" i="14"/>
  <c r="K44" i="14"/>
  <c r="K57" i="14" s="1"/>
  <c r="J44" i="14"/>
  <c r="J57" i="14" s="1"/>
  <c r="I44" i="14"/>
  <c r="I49" i="14" s="1"/>
  <c r="H44" i="14"/>
  <c r="H49" i="14" s="1"/>
  <c r="G44" i="14"/>
  <c r="G55" i="14" s="1"/>
  <c r="F44" i="14"/>
  <c r="F50" i="14" s="1"/>
  <c r="E44" i="14"/>
  <c r="E50" i="14" s="1"/>
  <c r="D44" i="14"/>
  <c r="D48" i="14" s="1"/>
  <c r="C44" i="14"/>
  <c r="C57" i="14" s="1"/>
  <c r="A34" i="14"/>
  <c r="A35" i="14" s="1"/>
  <c r="A36" i="14" s="1"/>
  <c r="A37" i="14" s="1"/>
  <c r="A38" i="14" s="1"/>
  <c r="A39" i="14" s="1"/>
  <c r="A40" i="14" s="1"/>
  <c r="A41" i="14" s="1"/>
  <c r="A42" i="14" s="1"/>
  <c r="A43" i="14" s="1"/>
  <c r="A33" i="14"/>
  <c r="A32" i="14"/>
  <c r="U30" i="14"/>
  <c r="T30" i="14"/>
  <c r="S30" i="14"/>
  <c r="R30" i="14"/>
  <c r="Q30" i="14"/>
  <c r="P30" i="14"/>
  <c r="O30" i="14"/>
  <c r="N30" i="14"/>
  <c r="M30" i="14"/>
  <c r="K30" i="14"/>
  <c r="K35" i="14" s="1"/>
  <c r="J30" i="14"/>
  <c r="J35" i="14" s="1"/>
  <c r="I30" i="14"/>
  <c r="I41" i="14" s="1"/>
  <c r="H30" i="14"/>
  <c r="H36" i="14" s="1"/>
  <c r="G30" i="14"/>
  <c r="G36" i="14" s="1"/>
  <c r="F30" i="14"/>
  <c r="F34" i="14" s="1"/>
  <c r="E30" i="14"/>
  <c r="E43" i="14" s="1"/>
  <c r="D30" i="14"/>
  <c r="D43" i="14" s="1"/>
  <c r="C30" i="14"/>
  <c r="C35" i="14" s="1"/>
  <c r="A18" i="14"/>
  <c r="A19" i="14" s="1"/>
  <c r="A20" i="14" s="1"/>
  <c r="A21" i="14" s="1"/>
  <c r="A22" i="14" s="1"/>
  <c r="A23" i="14" s="1"/>
  <c r="A24" i="14" s="1"/>
  <c r="A25" i="14" s="1"/>
  <c r="A26" i="14" s="1"/>
  <c r="A27" i="14" s="1"/>
  <c r="A28" i="14" s="1"/>
  <c r="A29" i="14" s="1"/>
  <c r="U16" i="14"/>
  <c r="T16" i="14"/>
  <c r="S16" i="14"/>
  <c r="R16" i="14"/>
  <c r="Q16" i="14"/>
  <c r="P16" i="14"/>
  <c r="O16" i="14"/>
  <c r="N16" i="14"/>
  <c r="M16" i="14"/>
  <c r="K16" i="14"/>
  <c r="K27" i="14" s="1"/>
  <c r="J16" i="14"/>
  <c r="J22" i="14" s="1"/>
  <c r="I16" i="14"/>
  <c r="I22" i="14" s="1"/>
  <c r="H16" i="14"/>
  <c r="H20" i="14" s="1"/>
  <c r="G16" i="14"/>
  <c r="G29" i="14" s="1"/>
  <c r="F16" i="14"/>
  <c r="F29" i="14" s="1"/>
  <c r="E16" i="14"/>
  <c r="E21" i="14" s="1"/>
  <c r="D16" i="14"/>
  <c r="D21" i="14" s="1"/>
  <c r="C16" i="14"/>
  <c r="C27" i="14" s="1"/>
  <c r="A4" i="14"/>
  <c r="U2" i="14"/>
  <c r="T2" i="14"/>
  <c r="S2" i="14"/>
  <c r="R2" i="14"/>
  <c r="Q2" i="14"/>
  <c r="P2" i="14"/>
  <c r="O2" i="14"/>
  <c r="N2" i="14"/>
  <c r="M2" i="14"/>
  <c r="K2" i="14"/>
  <c r="K8" i="14" s="1"/>
  <c r="J2" i="14"/>
  <c r="J6" i="14" s="1"/>
  <c r="I2" i="14"/>
  <c r="I15" i="14" s="1"/>
  <c r="H2" i="14"/>
  <c r="H15" i="14" s="1"/>
  <c r="G2" i="14"/>
  <c r="G7" i="14" s="1"/>
  <c r="F2" i="14"/>
  <c r="F7" i="14" s="1"/>
  <c r="E2" i="14"/>
  <c r="E13" i="14" s="1"/>
  <c r="D2" i="14"/>
  <c r="D8" i="14" s="1"/>
  <c r="C2" i="14"/>
  <c r="C8" i="14" s="1"/>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G670" i="14" s="1"/>
  <c r="A3" i="12"/>
  <c r="AR1" i="12"/>
  <c r="AQ1" i="12"/>
  <c r="AP1" i="12"/>
  <c r="AO1" i="12"/>
  <c r="AN1" i="12"/>
  <c r="AM1" i="12"/>
  <c r="AL1" i="12"/>
  <c r="AK1" i="12"/>
  <c r="AJ1" i="12"/>
  <c r="AI1" i="12"/>
  <c r="AH1" i="12"/>
  <c r="AG1" i="12"/>
  <c r="AF1" i="12"/>
  <c r="AE1" i="12"/>
  <c r="AD1" i="12"/>
  <c r="C12" i="14" s="1"/>
  <c r="AC1" i="12"/>
  <c r="AB1" i="12"/>
  <c r="AA1" i="12"/>
  <c r="Z1" i="12"/>
  <c r="Y1" i="12"/>
  <c r="X1" i="12"/>
  <c r="W1" i="12"/>
  <c r="C13" i="14" s="1"/>
  <c r="AF20" i="8"/>
  <c r="AF7" i="8" s="1"/>
  <c r="AE20" i="8"/>
  <c r="AD20" i="8"/>
  <c r="AD5" i="8" s="1"/>
  <c r="AC20" i="8"/>
  <c r="AC12" i="8" s="1"/>
  <c r="AB20" i="8"/>
  <c r="AA20" i="8"/>
  <c r="AA12" i="8" s="1"/>
  <c r="Z20" i="8"/>
  <c r="Y20" i="8"/>
  <c r="Y8" i="8" s="1"/>
  <c r="X20" i="8"/>
  <c r="X7" i="8" s="1"/>
  <c r="W20" i="8"/>
  <c r="V20" i="8"/>
  <c r="V5" i="8" s="1"/>
  <c r="U20" i="8"/>
  <c r="U12" i="8" s="1"/>
  <c r="T20" i="8"/>
  <c r="S20" i="8"/>
  <c r="S12" i="8" s="1"/>
  <c r="R20" i="8"/>
  <c r="Q20" i="8"/>
  <c r="Q8" i="8" s="1"/>
  <c r="P20" i="8"/>
  <c r="P7" i="8" s="1"/>
  <c r="O20" i="8"/>
  <c r="N20" i="8"/>
  <c r="N5" i="8" s="1"/>
  <c r="M20" i="8"/>
  <c r="M12" i="8" s="1"/>
  <c r="L20" i="8"/>
  <c r="K20" i="8"/>
  <c r="K12" i="8" s="1"/>
  <c r="J20" i="8"/>
  <c r="I20" i="8"/>
  <c r="I8" i="8" s="1"/>
  <c r="H20" i="8"/>
  <c r="H7" i="8" s="1"/>
  <c r="G20" i="8"/>
  <c r="F20" i="8"/>
  <c r="F5" i="8" s="1"/>
  <c r="E20" i="8"/>
  <c r="E12" i="8" s="1"/>
  <c r="D20" i="8"/>
  <c r="C20" i="8"/>
  <c r="C12" i="8" s="1"/>
  <c r="B20" i="8"/>
  <c r="AE12" i="8"/>
  <c r="AD12" i="8"/>
  <c r="AB12" i="8"/>
  <c r="Z12" i="8"/>
  <c r="W12" i="8"/>
  <c r="V12" i="8"/>
  <c r="T12" i="8"/>
  <c r="R12" i="8"/>
  <c r="O12" i="8"/>
  <c r="N12" i="8"/>
  <c r="L12" i="8"/>
  <c r="J12" i="8"/>
  <c r="G12" i="8"/>
  <c r="F12" i="8"/>
  <c r="D12" i="8"/>
  <c r="B12" i="8"/>
  <c r="AE10" i="8"/>
  <c r="AD10" i="8"/>
  <c r="AC10" i="8"/>
  <c r="AB10" i="8"/>
  <c r="AA10" i="8"/>
  <c r="Z10" i="8"/>
  <c r="W10" i="8"/>
  <c r="V10" i="8"/>
  <c r="U10" i="8"/>
  <c r="T10" i="8"/>
  <c r="S10" i="8"/>
  <c r="R10" i="8"/>
  <c r="O10" i="8"/>
  <c r="N10" i="8"/>
  <c r="M10" i="8"/>
  <c r="L10" i="8"/>
  <c r="K10" i="8"/>
  <c r="J10" i="8"/>
  <c r="G10" i="8"/>
  <c r="F10" i="8"/>
  <c r="E10" i="8"/>
  <c r="D10" i="8"/>
  <c r="C10" i="8"/>
  <c r="B10" i="8"/>
  <c r="AE8" i="8"/>
  <c r="AC8" i="8"/>
  <c r="AB8" i="8"/>
  <c r="Z8" i="8"/>
  <c r="W8" i="8"/>
  <c r="U8" i="8"/>
  <c r="T8" i="8"/>
  <c r="R8" i="8"/>
  <c r="O8" i="8"/>
  <c r="M8" i="8"/>
  <c r="L8" i="8"/>
  <c r="J8" i="8"/>
  <c r="G8" i="8"/>
  <c r="E8" i="8"/>
  <c r="D8" i="8"/>
  <c r="B8" i="8"/>
  <c r="AE7" i="8"/>
  <c r="AC7" i="8"/>
  <c r="AB7" i="8"/>
  <c r="AA7" i="8"/>
  <c r="Z7" i="8"/>
  <c r="W7" i="8"/>
  <c r="U7" i="8"/>
  <c r="T7" i="8"/>
  <c r="S7" i="8"/>
  <c r="R7" i="8"/>
  <c r="O7" i="8"/>
  <c r="M7" i="8"/>
  <c r="L7" i="8"/>
  <c r="K7" i="8"/>
  <c r="J7" i="8"/>
  <c r="G7" i="8"/>
  <c r="E7" i="8"/>
  <c r="D7" i="8"/>
  <c r="C7" i="8"/>
  <c r="B7" i="8"/>
  <c r="AE6" i="8"/>
  <c r="AC6" i="8"/>
  <c r="AB6" i="8"/>
  <c r="AA6" i="8"/>
  <c r="Z6" i="8"/>
  <c r="W6" i="8"/>
  <c r="U6" i="8"/>
  <c r="T6" i="8"/>
  <c r="S6" i="8"/>
  <c r="R6" i="8"/>
  <c r="O6" i="8"/>
  <c r="M6" i="8"/>
  <c r="L6" i="8"/>
  <c r="K6" i="8"/>
  <c r="J6" i="8"/>
  <c r="G6" i="8"/>
  <c r="E6" i="8"/>
  <c r="D6" i="8"/>
  <c r="C6" i="8"/>
  <c r="B6" i="8"/>
  <c r="AE5" i="8"/>
  <c r="AC5" i="8"/>
  <c r="AB5" i="8"/>
  <c r="Z5" i="8"/>
  <c r="Y5" i="8"/>
  <c r="W5" i="8"/>
  <c r="U5" i="8"/>
  <c r="T5" i="8"/>
  <c r="R5" i="8"/>
  <c r="Q5" i="8"/>
  <c r="O5" i="8"/>
  <c r="M5" i="8"/>
  <c r="L5" i="8"/>
  <c r="J5" i="8"/>
  <c r="I5" i="8"/>
  <c r="G5" i="8"/>
  <c r="E5" i="8"/>
  <c r="D5" i="8"/>
  <c r="B5"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E2" i="8"/>
  <c r="AD2" i="8"/>
  <c r="AC2" i="8"/>
  <c r="AB2" i="8"/>
  <c r="Z2" i="8"/>
  <c r="W2" i="8"/>
  <c r="V2" i="8"/>
  <c r="U2" i="8"/>
  <c r="T2" i="8"/>
  <c r="R2" i="8"/>
  <c r="O2" i="8"/>
  <c r="N2" i="8"/>
  <c r="M2" i="8"/>
  <c r="L2" i="8"/>
  <c r="J2" i="8"/>
  <c r="G2" i="8"/>
  <c r="F2" i="8"/>
  <c r="E2" i="8"/>
  <c r="D2" i="8"/>
  <c r="B2" i="8"/>
  <c r="N22" i="7"/>
  <c r="N21" i="7"/>
  <c r="N20" i="7"/>
  <c r="N18" i="7"/>
  <c r="B55" i="7" s="1"/>
  <c r="N17" i="7"/>
  <c r="N16" i="7"/>
  <c r="N15" i="7"/>
  <c r="B53" i="7" s="1"/>
  <c r="N14" i="7"/>
  <c r="N13" i="7"/>
  <c r="B2" i="1"/>
  <c r="AB13" i="8" l="1"/>
  <c r="T13" i="8"/>
  <c r="L13" i="8"/>
  <c r="D13" i="8"/>
  <c r="Z13" i="8"/>
  <c r="J13" i="8"/>
  <c r="R13" i="8"/>
  <c r="B13" i="8"/>
  <c r="AE13" i="8"/>
  <c r="W13" i="8"/>
  <c r="O13" i="8"/>
  <c r="E13" i="8"/>
  <c r="AC13" i="8"/>
  <c r="U13" i="8"/>
  <c r="M13" i="8"/>
  <c r="G13" i="8"/>
  <c r="AB3" i="8"/>
  <c r="T3" i="8"/>
  <c r="L3" i="8"/>
  <c r="D3" i="8"/>
  <c r="R3" i="8"/>
  <c r="Z3" i="8"/>
  <c r="J3" i="8"/>
  <c r="W3" i="8"/>
  <c r="B3" i="8"/>
  <c r="O3" i="8"/>
  <c r="AE3" i="8"/>
  <c r="U3" i="8"/>
  <c r="E3" i="8"/>
  <c r="AC3" i="8"/>
  <c r="M3" i="8"/>
  <c r="G3" i="8"/>
  <c r="D9" i="14"/>
  <c r="E22" i="14"/>
  <c r="I34" i="14"/>
  <c r="H37" i="14"/>
  <c r="D41" i="14"/>
  <c r="H43" i="14"/>
  <c r="D65" i="14"/>
  <c r="H69" i="14"/>
  <c r="E78" i="14"/>
  <c r="J85" i="14"/>
  <c r="C92" i="14"/>
  <c r="E109" i="14"/>
  <c r="K113" i="14"/>
  <c r="F136" i="14"/>
  <c r="K149" i="14"/>
  <c r="F163" i="14"/>
  <c r="I174" i="14"/>
  <c r="C179" i="14"/>
  <c r="K194" i="14"/>
  <c r="C205" i="14"/>
  <c r="E236" i="14"/>
  <c r="H292" i="14"/>
  <c r="P13" i="8"/>
  <c r="K7" i="14"/>
  <c r="D36" i="14"/>
  <c r="I37" i="14"/>
  <c r="H40" i="14"/>
  <c r="C47" i="14"/>
  <c r="G51" i="14"/>
  <c r="H64" i="14"/>
  <c r="I69" i="14"/>
  <c r="F78" i="14"/>
  <c r="C85" i="14"/>
  <c r="J90" i="14"/>
  <c r="E97" i="14"/>
  <c r="J106" i="14"/>
  <c r="K111" i="14"/>
  <c r="G132" i="14"/>
  <c r="E150" i="14"/>
  <c r="I160" i="14"/>
  <c r="I165" i="14"/>
  <c r="I164" i="14"/>
  <c r="I167" i="14"/>
  <c r="E175" i="14"/>
  <c r="E181" i="14"/>
  <c r="C208" i="14"/>
  <c r="C202" i="14"/>
  <c r="C207" i="14"/>
  <c r="C209" i="14"/>
  <c r="C201" i="14"/>
  <c r="C206" i="14"/>
  <c r="J207" i="14"/>
  <c r="C221" i="14"/>
  <c r="I225" i="14"/>
  <c r="P6" i="8"/>
  <c r="AF6" i="8"/>
  <c r="Y7" i="8"/>
  <c r="F5" i="14"/>
  <c r="K6" i="14"/>
  <c r="J9" i="14"/>
  <c r="I12" i="14"/>
  <c r="J15" i="14"/>
  <c r="I20" i="14"/>
  <c r="C22" i="14"/>
  <c r="H23" i="14"/>
  <c r="J25" i="14"/>
  <c r="D27" i="14"/>
  <c r="D35" i="14"/>
  <c r="K38" i="14"/>
  <c r="E40" i="14"/>
  <c r="H47" i="14"/>
  <c r="J49" i="14"/>
  <c r="G50" i="14"/>
  <c r="I52" i="14"/>
  <c r="F53" i="14"/>
  <c r="K54" i="14"/>
  <c r="C62" i="14"/>
  <c r="H63" i="14"/>
  <c r="E64" i="14"/>
  <c r="G66" i="14"/>
  <c r="D67" i="14"/>
  <c r="F69" i="14"/>
  <c r="J71" i="14"/>
  <c r="F77" i="14"/>
  <c r="C78" i="14"/>
  <c r="H79" i="14"/>
  <c r="J81" i="14"/>
  <c r="D83" i="14"/>
  <c r="H85" i="14"/>
  <c r="F99" i="14"/>
  <c r="J89" i="14"/>
  <c r="D91" i="14"/>
  <c r="I92" i="14"/>
  <c r="F93" i="14"/>
  <c r="C94" i="14"/>
  <c r="K94" i="14"/>
  <c r="H95" i="14"/>
  <c r="E96" i="14"/>
  <c r="K97" i="14"/>
  <c r="D111" i="14"/>
  <c r="D105" i="14"/>
  <c r="K108" i="14"/>
  <c r="E110" i="14"/>
  <c r="I113" i="14"/>
  <c r="H117" i="14"/>
  <c r="G121" i="14"/>
  <c r="K123" i="14"/>
  <c r="J133" i="14"/>
  <c r="J138" i="14"/>
  <c r="J137" i="14"/>
  <c r="I131" i="14"/>
  <c r="I135" i="14"/>
  <c r="D138" i="14"/>
  <c r="J139" i="14"/>
  <c r="F147" i="14"/>
  <c r="C161" i="14"/>
  <c r="I162" i="14"/>
  <c r="J164" i="14"/>
  <c r="J166" i="14"/>
  <c r="J169" i="14"/>
  <c r="E174" i="14"/>
  <c r="F178" i="14"/>
  <c r="I192" i="14"/>
  <c r="I189" i="14"/>
  <c r="I197" i="14"/>
  <c r="I188" i="14"/>
  <c r="F187" i="14"/>
  <c r="G191" i="14"/>
  <c r="G193" i="14"/>
  <c r="I194" i="14"/>
  <c r="H209" i="14"/>
  <c r="H201" i="14"/>
  <c r="H203" i="14"/>
  <c r="H208" i="14"/>
  <c r="H202" i="14"/>
  <c r="H207" i="14"/>
  <c r="G209" i="14"/>
  <c r="F223" i="14"/>
  <c r="F215" i="14"/>
  <c r="F217" i="14"/>
  <c r="F222" i="14"/>
  <c r="F216" i="14"/>
  <c r="F221" i="14"/>
  <c r="G217" i="14"/>
  <c r="I218" i="14"/>
  <c r="C232" i="14"/>
  <c r="D233" i="14"/>
  <c r="I235" i="14"/>
  <c r="H251" i="14"/>
  <c r="I243" i="14"/>
  <c r="F251" i="14"/>
  <c r="F265" i="14"/>
  <c r="F258" i="14"/>
  <c r="K260" i="14"/>
  <c r="C267" i="14"/>
  <c r="I275" i="14"/>
  <c r="D301" i="14"/>
  <c r="F337" i="14"/>
  <c r="G341" i="14"/>
  <c r="I346" i="14"/>
  <c r="D356" i="14"/>
  <c r="K358" i="14"/>
  <c r="K365" i="14"/>
  <c r="F388" i="14"/>
  <c r="G385" i="14"/>
  <c r="K391" i="14"/>
  <c r="H398" i="14"/>
  <c r="D446" i="14"/>
  <c r="H453" i="14"/>
  <c r="K461" i="14"/>
  <c r="K475" i="14"/>
  <c r="G486" i="14"/>
  <c r="I500" i="14"/>
  <c r="E513" i="14"/>
  <c r="C526" i="14"/>
  <c r="C537" i="14"/>
  <c r="C545" i="14"/>
  <c r="I553" i="14"/>
  <c r="G570" i="14"/>
  <c r="G584" i="14"/>
  <c r="G583" i="14"/>
  <c r="G585" i="14"/>
  <c r="G580" i="14"/>
  <c r="G586" i="14"/>
  <c r="G579" i="14"/>
  <c r="Q579" i="14" s="1"/>
  <c r="G589" i="14"/>
  <c r="G587" i="14"/>
  <c r="G581" i="14"/>
  <c r="G582" i="14"/>
  <c r="C595" i="14"/>
  <c r="K636" i="14"/>
  <c r="K639" i="14"/>
  <c r="K641" i="14"/>
  <c r="K643" i="14"/>
  <c r="K638" i="14"/>
  <c r="K640" i="14"/>
  <c r="K635" i="14"/>
  <c r="J640" i="14"/>
  <c r="G656" i="14"/>
  <c r="G651" i="14"/>
  <c r="G650" i="14"/>
  <c r="G659" i="14"/>
  <c r="G657" i="14"/>
  <c r="G649" i="14"/>
  <c r="G655" i="14"/>
  <c r="G653" i="14"/>
  <c r="H656" i="14"/>
  <c r="I673" i="14"/>
  <c r="P2" i="27"/>
  <c r="H2" i="27"/>
  <c r="AE2" i="26"/>
  <c r="AE2" i="27"/>
  <c r="AD2" i="26"/>
  <c r="V2" i="26"/>
  <c r="F2" i="26"/>
  <c r="AD2" i="27"/>
  <c r="V2" i="27"/>
  <c r="F2" i="27"/>
  <c r="U2" i="26"/>
  <c r="U2" i="27"/>
  <c r="AB2" i="26"/>
  <c r="T2" i="26"/>
  <c r="D2" i="26"/>
  <c r="AB2" i="27"/>
  <c r="T2" i="27"/>
  <c r="D2" i="27"/>
  <c r="AA2" i="26"/>
  <c r="S2" i="26"/>
  <c r="K2" i="26"/>
  <c r="C2" i="26"/>
  <c r="AA2" i="27"/>
  <c r="S2" i="27"/>
  <c r="K2" i="27"/>
  <c r="C2" i="27"/>
  <c r="R2" i="27"/>
  <c r="Y2" i="26"/>
  <c r="I2" i="26"/>
  <c r="Y2" i="27"/>
  <c r="I2" i="27"/>
  <c r="P2" i="26"/>
  <c r="H2" i="26"/>
  <c r="O1" i="18"/>
  <c r="B15" i="16"/>
  <c r="B7" i="16"/>
  <c r="B11" i="16"/>
  <c r="B10" i="16"/>
  <c r="B6" i="16"/>
  <c r="B14" i="16"/>
  <c r="G8" i="14"/>
  <c r="H13" i="14"/>
  <c r="H21" i="14"/>
  <c r="I26" i="14"/>
  <c r="G40" i="14"/>
  <c r="I50" i="14"/>
  <c r="H61" i="14"/>
  <c r="G64" i="14"/>
  <c r="C76" i="14"/>
  <c r="J79" i="14"/>
  <c r="F83" i="14"/>
  <c r="F105" i="14"/>
  <c r="F109" i="14"/>
  <c r="C108" i="14"/>
  <c r="G120" i="14"/>
  <c r="D141" i="14"/>
  <c r="I145" i="14"/>
  <c r="G167" i="14"/>
  <c r="J176" i="14"/>
  <c r="C188" i="14"/>
  <c r="J216" i="14"/>
  <c r="E231" i="14"/>
  <c r="X13" i="8"/>
  <c r="F22" i="14"/>
  <c r="C39" i="14"/>
  <c r="H48" i="14"/>
  <c r="I53" i="14"/>
  <c r="K63" i="14"/>
  <c r="G75" i="14"/>
  <c r="H80" i="14"/>
  <c r="D92" i="14"/>
  <c r="H96" i="14"/>
  <c r="F104" i="14"/>
  <c r="G109" i="14"/>
  <c r="E124" i="14"/>
  <c r="E127" i="14"/>
  <c r="E120" i="14"/>
  <c r="F119" i="14"/>
  <c r="E123" i="14"/>
  <c r="C146" i="14"/>
  <c r="C151" i="14"/>
  <c r="C150" i="14"/>
  <c r="F152" i="14"/>
  <c r="H165" i="14"/>
  <c r="G174" i="14"/>
  <c r="G179" i="14"/>
  <c r="G178" i="14"/>
  <c r="K183" i="14"/>
  <c r="F239" i="14"/>
  <c r="H6" i="8"/>
  <c r="X6" i="8"/>
  <c r="I7" i="8"/>
  <c r="Q7" i="8"/>
  <c r="C6" i="14"/>
  <c r="H7" i="14"/>
  <c r="E8" i="14"/>
  <c r="G10" i="14"/>
  <c r="D11" i="14"/>
  <c r="F13" i="14"/>
  <c r="D19" i="14"/>
  <c r="F21" i="14"/>
  <c r="K22" i="14"/>
  <c r="E24" i="14"/>
  <c r="G26" i="14"/>
  <c r="H29" i="14"/>
  <c r="J33" i="14"/>
  <c r="G34" i="14"/>
  <c r="I36" i="14"/>
  <c r="F37" i="14"/>
  <c r="C38" i="14"/>
  <c r="H39" i="14"/>
  <c r="J41" i="14"/>
  <c r="F43" i="14"/>
  <c r="E48" i="14"/>
  <c r="D51" i="14"/>
  <c r="C54" i="14"/>
  <c r="H55" i="14"/>
  <c r="D57" i="14"/>
  <c r="F61" i="14"/>
  <c r="K62" i="14"/>
  <c r="J65" i="14"/>
  <c r="I68" i="14"/>
  <c r="D75" i="14"/>
  <c r="I76" i="14"/>
  <c r="K78" i="14"/>
  <c r="E80" i="14"/>
  <c r="G82" i="14"/>
  <c r="G90" i="14"/>
  <c r="J103" i="14"/>
  <c r="I107" i="14"/>
  <c r="C109" i="14"/>
  <c r="G111" i="14"/>
  <c r="J125" i="14"/>
  <c r="J118" i="14"/>
  <c r="D120" i="14"/>
  <c r="I122" i="14"/>
  <c r="C124" i="14"/>
  <c r="H127" i="14"/>
  <c r="H133" i="14"/>
  <c r="C136" i="14"/>
  <c r="I137" i="14"/>
  <c r="H147" i="14"/>
  <c r="H152" i="14"/>
  <c r="H151" i="14"/>
  <c r="G145" i="14"/>
  <c r="G149" i="14"/>
  <c r="G151" i="14"/>
  <c r="H153" i="14"/>
  <c r="F161" i="14"/>
  <c r="F166" i="14"/>
  <c r="F165" i="14"/>
  <c r="J160" i="14"/>
  <c r="C163" i="14"/>
  <c r="D165" i="14"/>
  <c r="E167" i="14"/>
  <c r="D175" i="14"/>
  <c r="D180" i="14"/>
  <c r="D179" i="14"/>
  <c r="F176" i="14"/>
  <c r="G183" i="14"/>
  <c r="G189" i="14"/>
  <c r="D192" i="14"/>
  <c r="K195" i="14"/>
  <c r="I201" i="14"/>
  <c r="D208" i="14"/>
  <c r="H211" i="14"/>
  <c r="D216" i="14"/>
  <c r="K219" i="14"/>
  <c r="K232" i="14"/>
  <c r="F234" i="14"/>
  <c r="K236" i="14"/>
  <c r="K244" i="14"/>
  <c r="D250" i="14"/>
  <c r="G253" i="14"/>
  <c r="D257" i="14"/>
  <c r="I259" i="14"/>
  <c r="D274" i="14"/>
  <c r="I278" i="14"/>
  <c r="D288" i="14"/>
  <c r="K293" i="14"/>
  <c r="J305" i="14"/>
  <c r="J306" i="14"/>
  <c r="J304" i="14"/>
  <c r="J301" i="14"/>
  <c r="J307" i="14"/>
  <c r="J309" i="14"/>
  <c r="J303" i="14"/>
  <c r="E307" i="14"/>
  <c r="H319" i="14"/>
  <c r="H320" i="14"/>
  <c r="H318" i="14"/>
  <c r="H315" i="14"/>
  <c r="H321" i="14"/>
  <c r="H317" i="14"/>
  <c r="C321" i="14"/>
  <c r="I334" i="14"/>
  <c r="I332" i="14"/>
  <c r="I331" i="14"/>
  <c r="I327" i="14"/>
  <c r="I330" i="14"/>
  <c r="I328" i="14"/>
  <c r="I333" i="14"/>
  <c r="E331" i="14"/>
  <c r="G347" i="14"/>
  <c r="C348" i="14"/>
  <c r="J360" i="14"/>
  <c r="K362" i="14"/>
  <c r="H377" i="14"/>
  <c r="H369" i="14"/>
  <c r="H370" i="14"/>
  <c r="H374" i="14"/>
  <c r="H371" i="14"/>
  <c r="H376" i="14"/>
  <c r="H373" i="14"/>
  <c r="D383" i="14"/>
  <c r="G387" i="14"/>
  <c r="G389" i="14"/>
  <c r="D405" i="14"/>
  <c r="D397" i="14"/>
  <c r="D398" i="14"/>
  <c r="D402" i="14"/>
  <c r="D399" i="14"/>
  <c r="D404" i="14"/>
  <c r="D401" i="14"/>
  <c r="N401" i="14" s="1"/>
  <c r="D407" i="14"/>
  <c r="D403" i="14"/>
  <c r="D400" i="14"/>
  <c r="C449" i="14"/>
  <c r="H455" i="14"/>
  <c r="E473" i="14"/>
  <c r="F483" i="14"/>
  <c r="F484" i="14"/>
  <c r="F491" i="14"/>
  <c r="F489" i="14"/>
  <c r="F486" i="14"/>
  <c r="F488" i="14"/>
  <c r="F487" i="14"/>
  <c r="F485" i="14"/>
  <c r="C489" i="14"/>
  <c r="C503" i="14"/>
  <c r="J519" i="14"/>
  <c r="I542" i="14"/>
  <c r="D556" i="14"/>
  <c r="H567" i="14"/>
  <c r="C579" i="14"/>
  <c r="J598" i="14"/>
  <c r="H613" i="14"/>
  <c r="H617" i="14"/>
  <c r="H610" i="14"/>
  <c r="H611" i="14"/>
  <c r="H614" i="14"/>
  <c r="H609" i="14"/>
  <c r="H615" i="14"/>
  <c r="H612" i="14"/>
  <c r="H607" i="14"/>
  <c r="H608" i="14"/>
  <c r="R608" i="14" s="1"/>
  <c r="F627" i="14"/>
  <c r="F629" i="14"/>
  <c r="F621" i="14"/>
  <c r="F628" i="14"/>
  <c r="F623" i="14"/>
  <c r="F626" i="14"/>
  <c r="F622" i="14"/>
  <c r="F624" i="14"/>
  <c r="C636" i="14"/>
  <c r="C645" i="14"/>
  <c r="C643" i="14"/>
  <c r="C637" i="14"/>
  <c r="C640" i="14"/>
  <c r="C635" i="14"/>
  <c r="C639" i="14"/>
  <c r="C641" i="14"/>
  <c r="C638" i="14"/>
  <c r="C669" i="14"/>
  <c r="F3" i="8"/>
  <c r="N3" i="8"/>
  <c r="V3" i="8"/>
  <c r="AD3" i="8"/>
  <c r="H5" i="8"/>
  <c r="P5" i="8"/>
  <c r="X5" i="8"/>
  <c r="AF5" i="8"/>
  <c r="I6" i="8"/>
  <c r="Q6" i="8"/>
  <c r="Y6" i="8"/>
  <c r="C8" i="8"/>
  <c r="K8" i="8"/>
  <c r="S8" i="8"/>
  <c r="AA8" i="8"/>
  <c r="F13" i="8"/>
  <c r="N13" i="8"/>
  <c r="V13" i="8"/>
  <c r="AD13" i="8"/>
  <c r="F663" i="14"/>
  <c r="H649" i="14"/>
  <c r="J635" i="14"/>
  <c r="F607" i="14"/>
  <c r="H593" i="14"/>
  <c r="J579" i="14"/>
  <c r="F551" i="14"/>
  <c r="H537" i="14"/>
  <c r="J523" i="14"/>
  <c r="F495" i="14"/>
  <c r="H481" i="14"/>
  <c r="I670" i="14"/>
  <c r="F668" i="14"/>
  <c r="I664" i="14"/>
  <c r="C655" i="14"/>
  <c r="K654" i="14"/>
  <c r="H652" i="14"/>
  <c r="E645" i="14"/>
  <c r="J641" i="14"/>
  <c r="G627" i="14"/>
  <c r="I617" i="14"/>
  <c r="F614" i="14"/>
  <c r="C601" i="14"/>
  <c r="K600" i="14"/>
  <c r="H598" i="14"/>
  <c r="K594" i="14"/>
  <c r="J587" i="14"/>
  <c r="J581" i="14"/>
  <c r="E579" i="14"/>
  <c r="G573" i="14"/>
  <c r="D566" i="14"/>
  <c r="I551" i="14"/>
  <c r="K547" i="14"/>
  <c r="H544" i="14"/>
  <c r="C542" i="14"/>
  <c r="E525" i="14"/>
  <c r="G514" i="14"/>
  <c r="D512" i="14"/>
  <c r="F501" i="14"/>
  <c r="I497" i="14"/>
  <c r="C482" i="14"/>
  <c r="K481" i="14"/>
  <c r="F670" i="14"/>
  <c r="F665" i="14"/>
  <c r="F653" i="14"/>
  <c r="C650" i="14"/>
  <c r="E625" i="14"/>
  <c r="I621" i="14"/>
  <c r="F613" i="14"/>
  <c r="F608" i="14"/>
  <c r="K603" i="14"/>
  <c r="H599" i="14"/>
  <c r="C598" i="14"/>
  <c r="K597" i="14"/>
  <c r="H594" i="14"/>
  <c r="C593" i="14"/>
  <c r="E589" i="14"/>
  <c r="J584" i="14"/>
  <c r="E583" i="14"/>
  <c r="I579" i="14"/>
  <c r="D573" i="14"/>
  <c r="G571" i="14"/>
  <c r="D568" i="14"/>
  <c r="G566" i="14"/>
  <c r="F556" i="14"/>
  <c r="C553" i="14"/>
  <c r="C543" i="14"/>
  <c r="H539" i="14"/>
  <c r="C538" i="14"/>
  <c r="E531" i="14"/>
  <c r="K517" i="14"/>
  <c r="C513" i="14"/>
  <c r="K512" i="14"/>
  <c r="G509" i="14"/>
  <c r="I505" i="14"/>
  <c r="I499" i="14"/>
  <c r="F496" i="14"/>
  <c r="H489" i="14"/>
  <c r="H484" i="14"/>
  <c r="E481" i="14"/>
  <c r="F477" i="14"/>
  <c r="F471" i="14"/>
  <c r="F470" i="14"/>
  <c r="H456" i="14"/>
  <c r="J442" i="14"/>
  <c r="D427" i="14"/>
  <c r="D426" i="14"/>
  <c r="F414" i="14"/>
  <c r="H400" i="14"/>
  <c r="J386" i="14"/>
  <c r="D371" i="14"/>
  <c r="D370" i="14"/>
  <c r="F358" i="14"/>
  <c r="H344" i="14"/>
  <c r="J330" i="14"/>
  <c r="K673" i="14"/>
  <c r="C670" i="14"/>
  <c r="K667" i="14"/>
  <c r="D663" i="14"/>
  <c r="C659" i="14"/>
  <c r="F656" i="14"/>
  <c r="H654" i="14"/>
  <c r="C653" i="14"/>
  <c r="G645" i="14"/>
  <c r="J642" i="14"/>
  <c r="E641" i="14"/>
  <c r="J637" i="14"/>
  <c r="E636" i="14"/>
  <c r="I629" i="14"/>
  <c r="D628" i="14"/>
  <c r="D623" i="14"/>
  <c r="J622" i="14"/>
  <c r="E621" i="14"/>
  <c r="D617" i="14"/>
  <c r="I612" i="14"/>
  <c r="I607" i="14"/>
  <c r="G603" i="14"/>
  <c r="J600" i="14"/>
  <c r="I597" i="14"/>
  <c r="J595" i="14"/>
  <c r="I587" i="14"/>
  <c r="K585" i="14"/>
  <c r="I582" i="14"/>
  <c r="F575" i="14"/>
  <c r="D571" i="14"/>
  <c r="F569" i="14"/>
  <c r="I665" i="14"/>
  <c r="K659" i="14"/>
  <c r="F657" i="14"/>
  <c r="H655" i="14"/>
  <c r="C654" i="14"/>
  <c r="K653" i="14"/>
  <c r="H650" i="14"/>
  <c r="C649" i="14"/>
  <c r="J643" i="14"/>
  <c r="J638" i="14"/>
  <c r="E637" i="14"/>
  <c r="D629" i="14"/>
  <c r="D624" i="14"/>
  <c r="F612" i="14"/>
  <c r="C603" i="14"/>
  <c r="C597" i="14"/>
  <c r="E587" i="14"/>
  <c r="I583" i="14"/>
  <c r="D572" i="14"/>
  <c r="F570" i="14"/>
  <c r="D567" i="14"/>
  <c r="F565" i="14"/>
  <c r="C552" i="14"/>
  <c r="K551" i="14"/>
  <c r="H543" i="14"/>
  <c r="H538" i="14"/>
  <c r="J531" i="14"/>
  <c r="F530" i="14"/>
  <c r="J526" i="14"/>
  <c r="D517" i="14"/>
  <c r="C512" i="14"/>
  <c r="H503" i="14"/>
  <c r="H498" i="14"/>
  <c r="H488" i="14"/>
  <c r="C487" i="14"/>
  <c r="H483" i="14"/>
  <c r="F474" i="14"/>
  <c r="H461" i="14"/>
  <c r="J447" i="14"/>
  <c r="D432" i="14"/>
  <c r="D431" i="14"/>
  <c r="F419" i="14"/>
  <c r="K412" i="14"/>
  <c r="H405" i="14"/>
  <c r="J391" i="14"/>
  <c r="D376" i="14"/>
  <c r="D375" i="14"/>
  <c r="F363" i="14"/>
  <c r="H349" i="14"/>
  <c r="J335" i="14"/>
  <c r="D669" i="14"/>
  <c r="K656" i="14"/>
  <c r="K651" i="14"/>
  <c r="F650" i="14"/>
  <c r="D642" i="14"/>
  <c r="E640" i="14"/>
  <c r="D637" i="14"/>
  <c r="J636" i="14"/>
  <c r="E635" i="14"/>
  <c r="G631" i="14"/>
  <c r="J628" i="14"/>
  <c r="D627" i="14"/>
  <c r="G625" i="14"/>
  <c r="D622" i="14"/>
  <c r="F615" i="14"/>
  <c r="I613" i="14"/>
  <c r="F610" i="14"/>
  <c r="I608" i="14"/>
  <c r="D607" i="14"/>
  <c r="G598" i="14"/>
  <c r="C587" i="14"/>
  <c r="K586" i="14"/>
  <c r="E585" i="14"/>
  <c r="C582" i="14"/>
  <c r="K581" i="14"/>
  <c r="E580" i="14"/>
  <c r="E570" i="14"/>
  <c r="F568" i="14"/>
  <c r="E565" i="14"/>
  <c r="C561" i="14"/>
  <c r="C557" i="14"/>
  <c r="I556" i="14"/>
  <c r="K554" i="14"/>
  <c r="H551" i="14"/>
  <c r="K544" i="14"/>
  <c r="K539" i="14"/>
  <c r="J529" i="14"/>
  <c r="E528" i="14"/>
  <c r="J524" i="14"/>
  <c r="E523" i="14"/>
  <c r="G519" i="14"/>
  <c r="D515" i="14"/>
  <c r="G513" i="14"/>
  <c r="D510" i="14"/>
  <c r="K509" i="14"/>
  <c r="F500" i="14"/>
  <c r="C491" i="14"/>
  <c r="H486" i="14"/>
  <c r="C485" i="14"/>
  <c r="E483" i="14"/>
  <c r="K472" i="14"/>
  <c r="K467" i="14"/>
  <c r="E463" i="14"/>
  <c r="H460" i="14"/>
  <c r="H459" i="14"/>
  <c r="G449" i="14"/>
  <c r="J446" i="14"/>
  <c r="J445" i="14"/>
  <c r="I435" i="14"/>
  <c r="D430" i="14"/>
  <c r="C421" i="14"/>
  <c r="F418" i="14"/>
  <c r="F417" i="14"/>
  <c r="K411" i="14"/>
  <c r="E407" i="14"/>
  <c r="H404" i="14"/>
  <c r="H403" i="14"/>
  <c r="G393" i="14"/>
  <c r="J390" i="14"/>
  <c r="J389" i="14"/>
  <c r="I379" i="14"/>
  <c r="D374" i="14"/>
  <c r="C365" i="14"/>
  <c r="F362" i="14"/>
  <c r="F361" i="14"/>
  <c r="D673" i="14"/>
  <c r="I668" i="14"/>
  <c r="E667" i="14"/>
  <c r="I663" i="14"/>
  <c r="I657" i="14"/>
  <c r="I652" i="14"/>
  <c r="C651" i="14"/>
  <c r="I641" i="14"/>
  <c r="D640" i="14"/>
  <c r="D635" i="14"/>
  <c r="I631" i="14"/>
  <c r="E629" i="14"/>
  <c r="J625" i="14"/>
  <c r="E624" i="14"/>
  <c r="I614" i="14"/>
  <c r="I609" i="14"/>
  <c r="K599" i="14"/>
  <c r="J594" i="14"/>
  <c r="E593" i="14"/>
  <c r="I589" i="14"/>
  <c r="K583" i="14"/>
  <c r="F582" i="14"/>
  <c r="I571" i="14"/>
  <c r="D570" i="14"/>
  <c r="F559" i="14"/>
  <c r="F558" i="14"/>
  <c r="F557" i="14"/>
  <c r="E556" i="14"/>
  <c r="H555" i="14"/>
  <c r="F554" i="14"/>
  <c r="F553" i="14"/>
  <c r="F552" i="14"/>
  <c r="D551" i="14"/>
  <c r="K542" i="14"/>
  <c r="K537" i="14"/>
  <c r="D533" i="14"/>
  <c r="C529" i="14"/>
  <c r="D527" i="14"/>
  <c r="F514" i="14"/>
  <c r="J513" i="14"/>
  <c r="G511" i="14"/>
  <c r="F509" i="14"/>
  <c r="E491" i="14"/>
  <c r="E489" i="14"/>
  <c r="E488" i="14"/>
  <c r="C486" i="14"/>
  <c r="D484" i="14"/>
  <c r="C483" i="14"/>
  <c r="E482" i="14"/>
  <c r="C481" i="14"/>
  <c r="E471" i="14"/>
  <c r="K470" i="14"/>
  <c r="G467" i="14"/>
  <c r="J461" i="14"/>
  <c r="H458" i="14"/>
  <c r="G455" i="14"/>
  <c r="K454" i="14"/>
  <c r="E446" i="14"/>
  <c r="I445" i="14"/>
  <c r="E443" i="14"/>
  <c r="E433" i="14"/>
  <c r="H432" i="14"/>
  <c r="C430" i="14"/>
  <c r="H429" i="14"/>
  <c r="K428" i="14"/>
  <c r="K425" i="14"/>
  <c r="I417" i="14"/>
  <c r="E414" i="14"/>
  <c r="K413" i="14"/>
  <c r="E411" i="14"/>
  <c r="I401" i="14"/>
  <c r="G398" i="14"/>
  <c r="C390" i="14"/>
  <c r="J388" i="14"/>
  <c r="I385" i="14"/>
  <c r="K379" i="14"/>
  <c r="F376" i="14"/>
  <c r="I375" i="14"/>
  <c r="C373" i="14"/>
  <c r="I372" i="14"/>
  <c r="F369" i="14"/>
  <c r="C361" i="14"/>
  <c r="C358" i="14"/>
  <c r="F357" i="14"/>
  <c r="G355" i="14"/>
  <c r="G351" i="14"/>
  <c r="D347" i="14"/>
  <c r="E345" i="14"/>
  <c r="G343" i="14"/>
  <c r="H341" i="14"/>
  <c r="G337" i="14"/>
  <c r="J334" i="14"/>
  <c r="G329" i="14"/>
  <c r="F323" i="14"/>
  <c r="C316" i="14"/>
  <c r="K315" i="14"/>
  <c r="I314" i="14"/>
  <c r="G313" i="14"/>
  <c r="E302" i="14"/>
  <c r="C301" i="14"/>
  <c r="K300" i="14"/>
  <c r="I299" i="14"/>
  <c r="K295" i="14"/>
  <c r="J293" i="14"/>
  <c r="E291" i="14"/>
  <c r="C290" i="14"/>
  <c r="K289" i="14"/>
  <c r="D286" i="14"/>
  <c r="H277" i="14"/>
  <c r="H273" i="14"/>
  <c r="F263" i="14"/>
  <c r="I262" i="14"/>
  <c r="J259" i="14"/>
  <c r="H249" i="14"/>
  <c r="K248" i="14"/>
  <c r="C248" i="14"/>
  <c r="D245" i="14"/>
  <c r="J235" i="14"/>
  <c r="E234" i="14"/>
  <c r="F231" i="14"/>
  <c r="D221" i="14"/>
  <c r="G220" i="14"/>
  <c r="H217" i="14"/>
  <c r="F207" i="14"/>
  <c r="I206" i="14"/>
  <c r="J203" i="14"/>
  <c r="H193" i="14"/>
  <c r="K192" i="14"/>
  <c r="C192" i="14"/>
  <c r="I669" i="14"/>
  <c r="D668" i="14"/>
  <c r="C663" i="14"/>
  <c r="F659" i="14"/>
  <c r="C657" i="14"/>
  <c r="K649" i="14"/>
  <c r="G637" i="14"/>
  <c r="D636" i="14"/>
  <c r="G626" i="14"/>
  <c r="G621" i="14"/>
  <c r="D614" i="14"/>
  <c r="J610" i="14"/>
  <c r="I600" i="14"/>
  <c r="E599" i="14"/>
  <c r="I595" i="14"/>
  <c r="D594" i="14"/>
  <c r="I584" i="14"/>
  <c r="H579" i="14"/>
  <c r="H572" i="14"/>
  <c r="C559" i="14"/>
  <c r="F547" i="14"/>
  <c r="H545" i="14"/>
  <c r="F544" i="14"/>
  <c r="H542" i="14"/>
  <c r="G541" i="14"/>
  <c r="H540" i="14"/>
  <c r="E539" i="14"/>
  <c r="G537" i="14"/>
  <c r="E517" i="14"/>
  <c r="D516" i="14"/>
  <c r="C515" i="14"/>
  <c r="D514" i="14"/>
  <c r="E512" i="14"/>
  <c r="D511" i="14"/>
  <c r="C510" i="14"/>
  <c r="D509" i="14"/>
  <c r="K474" i="14"/>
  <c r="C471" i="14"/>
  <c r="E470" i="14"/>
  <c r="K469" i="14"/>
  <c r="E467" i="14"/>
  <c r="G454" i="14"/>
  <c r="J444" i="14"/>
  <c r="I441" i="14"/>
  <c r="K435" i="14"/>
  <c r="I431" i="14"/>
  <c r="C429" i="14"/>
  <c r="I428" i="14"/>
  <c r="E421" i="14"/>
  <c r="I419" i="14"/>
  <c r="C417" i="14"/>
  <c r="I416" i="14"/>
  <c r="C414" i="14"/>
  <c r="F413" i="14"/>
  <c r="E401" i="14"/>
  <c r="E398" i="14"/>
  <c r="H397" i="14"/>
  <c r="C393" i="14"/>
  <c r="H391" i="14"/>
  <c r="C389" i="14"/>
  <c r="K387" i="14"/>
  <c r="I384" i="14"/>
  <c r="F379" i="14"/>
  <c r="D372" i="14"/>
  <c r="I371" i="14"/>
  <c r="C369" i="14"/>
  <c r="C357" i="14"/>
  <c r="D351" i="14"/>
  <c r="H346" i="14"/>
  <c r="D343" i="14"/>
  <c r="D337" i="14"/>
  <c r="D329" i="14"/>
  <c r="J328" i="14"/>
  <c r="C317" i="14"/>
  <c r="K316" i="14"/>
  <c r="I315" i="14"/>
  <c r="F314" i="14"/>
  <c r="C307" i="14"/>
  <c r="K301" i="14"/>
  <c r="H300" i="14"/>
  <c r="E292" i="14"/>
  <c r="K290" i="14"/>
  <c r="J285" i="14"/>
  <c r="F669" i="14"/>
  <c r="K665" i="14"/>
  <c r="F664" i="14"/>
  <c r="I654" i="14"/>
  <c r="I649" i="14"/>
  <c r="G642" i="14"/>
  <c r="J627" i="14"/>
  <c r="D626" i="14"/>
  <c r="I622" i="14"/>
  <c r="D621" i="14"/>
  <c r="J617" i="14"/>
  <c r="I611" i="14"/>
  <c r="H600" i="14"/>
  <c r="C599" i="14"/>
  <c r="H595" i="14"/>
  <c r="C594" i="14"/>
  <c r="J585" i="14"/>
  <c r="E584" i="14"/>
  <c r="J580" i="14"/>
  <c r="F572" i="14"/>
  <c r="E544" i="14"/>
  <c r="E543" i="14"/>
  <c r="D541" i="14"/>
  <c r="D539" i="14"/>
  <c r="D538" i="14"/>
  <c r="F537" i="14"/>
  <c r="C514" i="14"/>
  <c r="E477" i="14"/>
  <c r="K473" i="14"/>
  <c r="G441" i="14"/>
  <c r="J440" i="14"/>
  <c r="K427" i="14"/>
  <c r="D425" i="14"/>
  <c r="K418" i="14"/>
  <c r="F416" i="14"/>
  <c r="K415" i="14"/>
  <c r="E413" i="14"/>
  <c r="G400" i="14"/>
  <c r="G397" i="14"/>
  <c r="K370" i="14"/>
  <c r="H342" i="14"/>
  <c r="I320" i="14"/>
  <c r="F319" i="14"/>
  <c r="K306" i="14"/>
  <c r="H305" i="14"/>
  <c r="E293" i="14"/>
  <c r="J286" i="14"/>
  <c r="F230" i="14"/>
  <c r="H216" i="14"/>
  <c r="J202" i="14"/>
  <c r="H192" i="14"/>
  <c r="D188" i="14"/>
  <c r="J178" i="14"/>
  <c r="F174" i="14"/>
  <c r="D164" i="14"/>
  <c r="H160" i="14"/>
  <c r="F150" i="14"/>
  <c r="J146" i="14"/>
  <c r="H136" i="14"/>
  <c r="D132" i="14"/>
  <c r="D670" i="14"/>
  <c r="C665" i="14"/>
  <c r="I655" i="14"/>
  <c r="F654" i="14"/>
  <c r="E649" i="14"/>
  <c r="E643" i="14"/>
  <c r="I639" i="14"/>
  <c r="H628" i="14"/>
  <c r="G623" i="14"/>
  <c r="D611" i="14"/>
  <c r="I603" i="14"/>
  <c r="J597" i="14"/>
  <c r="E596" i="14"/>
  <c r="J586" i="14"/>
  <c r="C585" i="14"/>
  <c r="G575" i="14"/>
  <c r="G569" i="14"/>
  <c r="E568" i="14"/>
  <c r="G567" i="14"/>
  <c r="F566" i="14"/>
  <c r="G565" i="14"/>
  <c r="K561" i="14"/>
  <c r="K555" i="14"/>
  <c r="K553" i="14"/>
  <c r="H533" i="14"/>
  <c r="K531" i="14"/>
  <c r="J530" i="14"/>
  <c r="I529" i="14"/>
  <c r="J528" i="14"/>
  <c r="H527" i="14"/>
  <c r="K526" i="14"/>
  <c r="J525" i="14"/>
  <c r="H524" i="14"/>
  <c r="I523" i="14"/>
  <c r="E505" i="14"/>
  <c r="F503" i="14"/>
  <c r="G502" i="14"/>
  <c r="E501" i="14"/>
  <c r="H500" i="14"/>
  <c r="G499" i="14"/>
  <c r="F498" i="14"/>
  <c r="G497" i="14"/>
  <c r="H495" i="14"/>
  <c r="K491" i="14"/>
  <c r="K488" i="14"/>
  <c r="K487" i="14"/>
  <c r="K485" i="14"/>
  <c r="K483" i="14"/>
  <c r="K482" i="14"/>
  <c r="G474" i="14"/>
  <c r="E469" i="14"/>
  <c r="J463" i="14"/>
  <c r="K459" i="14"/>
  <c r="G456" i="14"/>
  <c r="G453" i="14"/>
  <c r="E447" i="14"/>
  <c r="E444" i="14"/>
  <c r="E435" i="14"/>
  <c r="E431" i="14"/>
  <c r="H430" i="14"/>
  <c r="H427" i="14"/>
  <c r="K426" i="14"/>
  <c r="D419" i="14"/>
  <c r="I418" i="14"/>
  <c r="E412" i="14"/>
  <c r="I411" i="14"/>
  <c r="G407" i="14"/>
  <c r="E403" i="14"/>
  <c r="E400" i="14"/>
  <c r="H399" i="14"/>
  <c r="C391" i="14"/>
  <c r="I386" i="14"/>
  <c r="D384" i="14"/>
  <c r="I383" i="14"/>
  <c r="F377" i="14"/>
  <c r="F374" i="14"/>
  <c r="I373" i="14"/>
  <c r="C371" i="14"/>
  <c r="I370" i="14"/>
  <c r="C359" i="14"/>
  <c r="G358" i="14"/>
  <c r="G349" i="14"/>
  <c r="H347" i="14"/>
  <c r="E344" i="14"/>
  <c r="H335" i="14"/>
  <c r="D332" i="14"/>
  <c r="G328" i="14"/>
  <c r="K323" i="14"/>
  <c r="F320" i="14"/>
  <c r="G316" i="14"/>
  <c r="C314" i="14"/>
  <c r="K313" i="14"/>
  <c r="H306" i="14"/>
  <c r="C304" i="14"/>
  <c r="I302" i="14"/>
  <c r="E300" i="14"/>
  <c r="D295" i="14"/>
  <c r="C293" i="14"/>
  <c r="K292" i="14"/>
  <c r="D289" i="14"/>
  <c r="J287" i="14"/>
  <c r="H286" i="14"/>
  <c r="E285" i="14"/>
  <c r="H281" i="14"/>
  <c r="D278" i="14"/>
  <c r="H275" i="14"/>
  <c r="H274" i="14"/>
  <c r="F264" i="14"/>
  <c r="I263" i="14"/>
  <c r="J260" i="14"/>
  <c r="H250" i="14"/>
  <c r="K249" i="14"/>
  <c r="C249" i="14"/>
  <c r="D246" i="14"/>
  <c r="J236" i="14"/>
  <c r="E235" i="14"/>
  <c r="F232" i="14"/>
  <c r="D222" i="14"/>
  <c r="G221" i="14"/>
  <c r="H218" i="14"/>
  <c r="F208" i="14"/>
  <c r="I207" i="14"/>
  <c r="J204" i="14"/>
  <c r="H194" i="14"/>
  <c r="K193" i="14"/>
  <c r="C193" i="14"/>
  <c r="F671" i="14"/>
  <c r="F666" i="14"/>
  <c r="F655" i="14"/>
  <c r="E650" i="14"/>
  <c r="E639" i="14"/>
  <c r="J629" i="14"/>
  <c r="E628" i="14"/>
  <c r="I624" i="14"/>
  <c r="E623" i="14"/>
  <c r="G612" i="14"/>
  <c r="G607" i="14"/>
  <c r="K598" i="14"/>
  <c r="G597" i="14"/>
  <c r="K593" i="14"/>
  <c r="K587" i="14"/>
  <c r="F586" i="14"/>
  <c r="J582" i="14"/>
  <c r="E581" i="14"/>
  <c r="E569" i="14"/>
  <c r="E567" i="14"/>
  <c r="D565" i="14"/>
  <c r="J561" i="14"/>
  <c r="K559" i="14"/>
  <c r="K558" i="14"/>
  <c r="I557" i="14"/>
  <c r="J555" i="14"/>
  <c r="J554" i="14"/>
  <c r="J553" i="14"/>
  <c r="I552" i="14"/>
  <c r="F533" i="14"/>
  <c r="G529" i="14"/>
  <c r="I528" i="14"/>
  <c r="F527" i="14"/>
  <c r="F526" i="14"/>
  <c r="G525" i="14"/>
  <c r="F524" i="14"/>
  <c r="K519" i="14"/>
  <c r="F502" i="14"/>
  <c r="E499" i="14"/>
  <c r="F497" i="14"/>
  <c r="J488" i="14"/>
  <c r="H487" i="14"/>
  <c r="K486" i="14"/>
  <c r="J485" i="14"/>
  <c r="J483" i="14"/>
  <c r="H482" i="14"/>
  <c r="J481" i="14"/>
  <c r="C474" i="14"/>
  <c r="C469" i="14"/>
  <c r="F468" i="14"/>
  <c r="G459" i="14"/>
  <c r="J455" i="14"/>
  <c r="G443" i="14"/>
  <c r="G440" i="14"/>
  <c r="J439" i="14"/>
  <c r="C435" i="14"/>
  <c r="K421" i="14"/>
  <c r="K417" i="14"/>
  <c r="K414" i="14"/>
  <c r="H402" i="14"/>
  <c r="G399" i="14"/>
  <c r="I389" i="14"/>
  <c r="C374" i="14"/>
  <c r="K372" i="14"/>
  <c r="K369" i="14"/>
  <c r="K357" i="14"/>
  <c r="K355" i="14"/>
  <c r="E342" i="14"/>
  <c r="G333" i="14"/>
  <c r="J329" i="14"/>
  <c r="I323" i="14"/>
  <c r="F316" i="14"/>
  <c r="I313" i="14"/>
  <c r="H302" i="14"/>
  <c r="C300" i="14"/>
  <c r="K299" i="14"/>
  <c r="J292" i="14"/>
  <c r="E290" i="14"/>
  <c r="C289" i="14"/>
  <c r="K288" i="14"/>
  <c r="G274" i="14"/>
  <c r="G5" i="14"/>
  <c r="D6" i="14"/>
  <c r="I7" i="14"/>
  <c r="F8" i="14"/>
  <c r="C9" i="14"/>
  <c r="K9" i="14"/>
  <c r="H10" i="14"/>
  <c r="E11" i="14"/>
  <c r="J12" i="14"/>
  <c r="G13" i="14"/>
  <c r="C15" i="14"/>
  <c r="K15" i="14"/>
  <c r="E19" i="14"/>
  <c r="J20" i="14"/>
  <c r="G21" i="14"/>
  <c r="D22" i="14"/>
  <c r="I23" i="14"/>
  <c r="F24" i="14"/>
  <c r="C25" i="14"/>
  <c r="K25" i="14"/>
  <c r="H26" i="14"/>
  <c r="E27" i="14"/>
  <c r="I29" i="14"/>
  <c r="C33" i="14"/>
  <c r="K33" i="14"/>
  <c r="H34" i="14"/>
  <c r="E35" i="14"/>
  <c r="J36" i="14"/>
  <c r="G37" i="14"/>
  <c r="D38" i="14"/>
  <c r="I39" i="14"/>
  <c r="F40" i="14"/>
  <c r="C41" i="14"/>
  <c r="K41" i="14"/>
  <c r="G43" i="14"/>
  <c r="I47" i="14"/>
  <c r="F48" i="14"/>
  <c r="C49" i="14"/>
  <c r="K49" i="14"/>
  <c r="H50" i="14"/>
  <c r="E51" i="14"/>
  <c r="J52" i="14"/>
  <c r="G53" i="14"/>
  <c r="D54" i="14"/>
  <c r="I55" i="14"/>
  <c r="E57" i="14"/>
  <c r="G61" i="14"/>
  <c r="D62" i="14"/>
  <c r="I63" i="14"/>
  <c r="F64" i="14"/>
  <c r="C65" i="14"/>
  <c r="K65" i="14"/>
  <c r="H66" i="14"/>
  <c r="E67" i="14"/>
  <c r="J68" i="14"/>
  <c r="G69" i="14"/>
  <c r="C71" i="14"/>
  <c r="K71" i="14"/>
  <c r="E75" i="14"/>
  <c r="J76" i="14"/>
  <c r="G77" i="14"/>
  <c r="D78" i="14"/>
  <c r="I79" i="14"/>
  <c r="F80" i="14"/>
  <c r="C81" i="14"/>
  <c r="K81" i="14"/>
  <c r="H82" i="14"/>
  <c r="E83" i="14"/>
  <c r="I85" i="14"/>
  <c r="C89" i="14"/>
  <c r="K89" i="14"/>
  <c r="H90" i="14"/>
  <c r="E91" i="14"/>
  <c r="G93" i="14"/>
  <c r="D94" i="14"/>
  <c r="I95" i="14"/>
  <c r="F96" i="14"/>
  <c r="C97" i="14"/>
  <c r="C99" i="14"/>
  <c r="E108" i="14"/>
  <c r="E104" i="14"/>
  <c r="K103" i="14"/>
  <c r="C104" i="14"/>
  <c r="E105" i="14"/>
  <c r="H106" i="14"/>
  <c r="J107" i="14"/>
  <c r="D109" i="14"/>
  <c r="F110" i="14"/>
  <c r="I111" i="14"/>
  <c r="C122" i="14"/>
  <c r="C118" i="14"/>
  <c r="K122" i="14"/>
  <c r="K118" i="14"/>
  <c r="I117" i="14"/>
  <c r="C119" i="14"/>
  <c r="F120" i="14"/>
  <c r="J122" i="14"/>
  <c r="D124" i="14"/>
  <c r="G125" i="14"/>
  <c r="I127" i="14"/>
  <c r="S127" i="14" s="1"/>
  <c r="C138" i="14"/>
  <c r="K138" i="14"/>
  <c r="J131" i="14"/>
  <c r="C132" i="14"/>
  <c r="K133" i="14"/>
  <c r="D134" i="14"/>
  <c r="J135" i="14"/>
  <c r="T135" i="14" s="1"/>
  <c r="D136" i="14"/>
  <c r="K137" i="14"/>
  <c r="E138" i="14"/>
  <c r="K139" i="14"/>
  <c r="I152" i="14"/>
  <c r="H145" i="14"/>
  <c r="I147" i="14"/>
  <c r="H149" i="14"/>
  <c r="I151" i="14"/>
  <c r="C152" i="14"/>
  <c r="I153" i="14"/>
  <c r="C155" i="14"/>
  <c r="G166" i="14"/>
  <c r="E159" i="14"/>
  <c r="K160" i="14"/>
  <c r="D161" i="14"/>
  <c r="E163" i="14"/>
  <c r="K164" i="14"/>
  <c r="F167" i="14"/>
  <c r="K169" i="14"/>
  <c r="E180" i="14"/>
  <c r="H174" i="14"/>
  <c r="G176" i="14"/>
  <c r="H178" i="14"/>
  <c r="H180" i="14"/>
  <c r="C181" i="14"/>
  <c r="J195" i="14"/>
  <c r="J189" i="14"/>
  <c r="J194" i="14"/>
  <c r="J193" i="14"/>
  <c r="I187" i="14"/>
  <c r="H189" i="14"/>
  <c r="I191" i="14"/>
  <c r="S191" i="14" s="1"/>
  <c r="I193" i="14"/>
  <c r="I208" i="14"/>
  <c r="G208" i="14"/>
  <c r="I209" i="14"/>
  <c r="G222" i="14"/>
  <c r="E215" i="14"/>
  <c r="G216" i="14"/>
  <c r="C225" i="14"/>
  <c r="D237" i="14"/>
  <c r="D229" i="14"/>
  <c r="D231" i="14"/>
  <c r="D236" i="14"/>
  <c r="D230" i="14"/>
  <c r="D235" i="14"/>
  <c r="D232" i="14"/>
  <c r="I234" i="14"/>
  <c r="K235" i="14"/>
  <c r="I246" i="14"/>
  <c r="K243" i="14"/>
  <c r="D249" i="14"/>
  <c r="F250" i="14"/>
  <c r="I251" i="14"/>
  <c r="G260" i="14"/>
  <c r="G257" i="14"/>
  <c r="I258" i="14"/>
  <c r="D265" i="14"/>
  <c r="E267" i="14"/>
  <c r="E274" i="14"/>
  <c r="D273" i="14"/>
  <c r="E288" i="14"/>
  <c r="E286" i="14"/>
  <c r="F289" i="14"/>
  <c r="F292" i="14"/>
  <c r="H301" i="14"/>
  <c r="I304" i="14"/>
  <c r="H307" i="14"/>
  <c r="F315" i="14"/>
  <c r="G318" i="14"/>
  <c r="F321" i="14"/>
  <c r="G331" i="14"/>
  <c r="I337" i="14"/>
  <c r="E343" i="14"/>
  <c r="H348" i="14"/>
  <c r="E362" i="14"/>
  <c r="E360" i="14"/>
  <c r="E359" i="14"/>
  <c r="E363" i="14"/>
  <c r="E365" i="14"/>
  <c r="O365" i="14" s="1"/>
  <c r="E355" i="14"/>
  <c r="E356" i="14"/>
  <c r="E358" i="14"/>
  <c r="C379" i="14"/>
  <c r="G383" i="14"/>
  <c r="J383" i="14"/>
  <c r="J385" i="14"/>
  <c r="C412" i="14"/>
  <c r="D433" i="14"/>
  <c r="K442" i="14"/>
  <c r="G442" i="14"/>
  <c r="F444" i="14"/>
  <c r="F446" i="14"/>
  <c r="I449" i="14"/>
  <c r="D471" i="14"/>
  <c r="I473" i="14"/>
  <c r="F481" i="14"/>
  <c r="G489" i="14"/>
  <c r="I495" i="14"/>
  <c r="E511" i="14"/>
  <c r="K513" i="14"/>
  <c r="E516" i="14"/>
  <c r="E529" i="14"/>
  <c r="J545" i="14"/>
  <c r="F561" i="14"/>
  <c r="C551" i="14"/>
  <c r="G556" i="14"/>
  <c r="E559" i="14"/>
  <c r="K579" i="14"/>
  <c r="C586" i="14"/>
  <c r="K595" i="14"/>
  <c r="E603" i="14"/>
  <c r="D612" i="14"/>
  <c r="J621" i="14"/>
  <c r="K637" i="14"/>
  <c r="D645" i="14"/>
  <c r="E666" i="14"/>
  <c r="F19" i="14"/>
  <c r="J23" i="14"/>
  <c r="J29" i="14"/>
  <c r="K52" i="14"/>
  <c r="E62" i="14"/>
  <c r="I66" i="14"/>
  <c r="D71" i="14"/>
  <c r="K76" i="14"/>
  <c r="I106" i="14"/>
  <c r="J111" i="14"/>
  <c r="E119" i="14"/>
  <c r="J155" i="14"/>
  <c r="D150" i="14"/>
  <c r="F183" i="14"/>
  <c r="I183" i="14"/>
  <c r="J211" i="14"/>
  <c r="E206" i="14"/>
  <c r="E223" i="14"/>
  <c r="J251" i="14"/>
  <c r="J243" i="14"/>
  <c r="J245" i="14"/>
  <c r="J250" i="14"/>
  <c r="J244" i="14"/>
  <c r="J249" i="14"/>
  <c r="G249" i="14"/>
  <c r="K251" i="14"/>
  <c r="H265" i="14"/>
  <c r="R265" i="14" s="1"/>
  <c r="H257" i="14"/>
  <c r="H259" i="14"/>
  <c r="H264" i="14"/>
  <c r="H258" i="14"/>
  <c r="H263" i="14"/>
  <c r="I257" i="14"/>
  <c r="D264" i="14"/>
  <c r="G265" i="14"/>
  <c r="H267" i="14"/>
  <c r="F277" i="14"/>
  <c r="F278" i="14"/>
  <c r="F276" i="14"/>
  <c r="F271" i="14"/>
  <c r="F273" i="14"/>
  <c r="F279" i="14"/>
  <c r="F272" i="14"/>
  <c r="P272" i="14" s="1"/>
  <c r="F281" i="14"/>
  <c r="F275" i="14"/>
  <c r="D272" i="14"/>
  <c r="G273" i="14"/>
  <c r="I274" i="14"/>
  <c r="G277" i="14"/>
  <c r="E281" i="14"/>
  <c r="I286" i="14"/>
  <c r="D307" i="14"/>
  <c r="D299" i="14"/>
  <c r="D300" i="14"/>
  <c r="D306" i="14"/>
  <c r="D309" i="14"/>
  <c r="D303" i="14"/>
  <c r="D305" i="14"/>
  <c r="N305" i="14" s="1"/>
  <c r="K304" i="14"/>
  <c r="C306" i="14"/>
  <c r="K307" i="14"/>
  <c r="J321" i="14"/>
  <c r="J313" i="14"/>
  <c r="J323" i="14"/>
  <c r="J314" i="14"/>
  <c r="J319" i="14"/>
  <c r="J320" i="14"/>
  <c r="T320" i="14" s="1"/>
  <c r="J316" i="14"/>
  <c r="J317" i="14"/>
  <c r="J318" i="14"/>
  <c r="J315" i="14"/>
  <c r="I318" i="14"/>
  <c r="I321" i="14"/>
  <c r="C328" i="14"/>
  <c r="C327" i="14"/>
  <c r="C332" i="14"/>
  <c r="C335" i="14"/>
  <c r="C331" i="14"/>
  <c r="C337" i="14"/>
  <c r="C329" i="14"/>
  <c r="C334" i="14"/>
  <c r="C330" i="14"/>
  <c r="K328" i="14"/>
  <c r="K329" i="14"/>
  <c r="K334" i="14"/>
  <c r="K333" i="14"/>
  <c r="K332" i="14"/>
  <c r="K335" i="14"/>
  <c r="K331" i="14"/>
  <c r="K337" i="14"/>
  <c r="K327" i="14"/>
  <c r="U327" i="14" s="1"/>
  <c r="D328" i="14"/>
  <c r="F333" i="14"/>
  <c r="I342" i="14"/>
  <c r="I343" i="14"/>
  <c r="I348" i="14"/>
  <c r="I347" i="14"/>
  <c r="I344" i="14"/>
  <c r="I345" i="14"/>
  <c r="H343" i="14"/>
  <c r="D345" i="14"/>
  <c r="K348" i="14"/>
  <c r="E351" i="14"/>
  <c r="F355" i="14"/>
  <c r="J371" i="14"/>
  <c r="J375" i="14"/>
  <c r="J379" i="14"/>
  <c r="J374" i="14"/>
  <c r="J377" i="14"/>
  <c r="J376" i="14"/>
  <c r="C370" i="14"/>
  <c r="H372" i="14"/>
  <c r="G374" i="14"/>
  <c r="G376" i="14"/>
  <c r="H379" i="14"/>
  <c r="R379" i="14" s="1"/>
  <c r="C401" i="14"/>
  <c r="C403" i="14"/>
  <c r="C405" i="14"/>
  <c r="C411" i="14"/>
  <c r="F412" i="14"/>
  <c r="D414" i="14"/>
  <c r="D416" i="14"/>
  <c r="D418" i="14"/>
  <c r="G421" i="14"/>
  <c r="G428" i="14"/>
  <c r="G435" i="14"/>
  <c r="G427" i="14"/>
  <c r="G426" i="14"/>
  <c r="G425" i="14"/>
  <c r="G433" i="14"/>
  <c r="G430" i="14"/>
  <c r="Q430" i="14" s="1"/>
  <c r="C425" i="14"/>
  <c r="C427" i="14"/>
  <c r="G429" i="14"/>
  <c r="G431" i="14"/>
  <c r="F433" i="14"/>
  <c r="D445" i="14"/>
  <c r="D443" i="14"/>
  <c r="D442" i="14"/>
  <c r="N442" i="14" s="1"/>
  <c r="D441" i="14"/>
  <c r="D449" i="14"/>
  <c r="D447" i="14"/>
  <c r="D444" i="14"/>
  <c r="I440" i="14"/>
  <c r="I442" i="14"/>
  <c r="I454" i="14"/>
  <c r="I455" i="14"/>
  <c r="S455" i="14" s="1"/>
  <c r="I460" i="14"/>
  <c r="I459" i="14"/>
  <c r="I458" i="14"/>
  <c r="I457" i="14"/>
  <c r="I453" i="14"/>
  <c r="I463" i="14"/>
  <c r="F467" i="14"/>
  <c r="F469" i="14"/>
  <c r="H471" i="14"/>
  <c r="E484" i="14"/>
  <c r="E487" i="14"/>
  <c r="J498" i="14"/>
  <c r="C501" i="14"/>
  <c r="E524" i="14"/>
  <c r="E533" i="14"/>
  <c r="I540" i="14"/>
  <c r="G551" i="14"/>
  <c r="C554" i="14"/>
  <c r="G559" i="14"/>
  <c r="I565" i="14"/>
  <c r="E571" i="14"/>
  <c r="J575" i="14"/>
  <c r="F583" i="14"/>
  <c r="G599" i="14"/>
  <c r="F609" i="14"/>
  <c r="J612" i="14"/>
  <c r="F625" i="14"/>
  <c r="G641" i="14"/>
  <c r="K645" i="14"/>
  <c r="K650" i="14"/>
  <c r="H657" i="14"/>
  <c r="E663" i="14"/>
  <c r="K666" i="14"/>
  <c r="I10" i="14"/>
  <c r="C20" i="14"/>
  <c r="F27" i="14"/>
  <c r="F35" i="14"/>
  <c r="E38" i="14"/>
  <c r="F51" i="14"/>
  <c r="F57" i="14"/>
  <c r="K68" i="14"/>
  <c r="I90" i="14"/>
  <c r="H93" i="14"/>
  <c r="D97" i="14"/>
  <c r="H125" i="14"/>
  <c r="F138" i="14"/>
  <c r="J147" i="14"/>
  <c r="D155" i="14"/>
  <c r="G165" i="14"/>
  <c r="D181" i="14"/>
  <c r="K189" i="14"/>
  <c r="H225" i="14"/>
  <c r="F288" i="14"/>
  <c r="H3" i="8"/>
  <c r="AF13" i="8"/>
  <c r="C7" i="14"/>
  <c r="I13" i="14"/>
  <c r="G19" i="14"/>
  <c r="C23" i="14"/>
  <c r="K29" i="14"/>
  <c r="G35" i="14"/>
  <c r="E41" i="14"/>
  <c r="K47" i="14"/>
  <c r="K55" i="14"/>
  <c r="C63" i="14"/>
  <c r="E65" i="14"/>
  <c r="G91" i="14"/>
  <c r="K95" i="14"/>
  <c r="H105" i="14"/>
  <c r="K121" i="14"/>
  <c r="E132" i="14"/>
  <c r="E137" i="14"/>
  <c r="E136" i="14"/>
  <c r="G159" i="14"/>
  <c r="D173" i="14"/>
  <c r="D177" i="14"/>
  <c r="H206" i="14"/>
  <c r="E222" i="14"/>
  <c r="C250" i="14"/>
  <c r="G248" i="14"/>
  <c r="I265" i="14"/>
  <c r="J277" i="14"/>
  <c r="C285" i="14"/>
  <c r="H328" i="14"/>
  <c r="J349" i="14"/>
  <c r="G359" i="14"/>
  <c r="E361" i="14"/>
  <c r="D393" i="14"/>
  <c r="I405" i="14"/>
  <c r="J425" i="14"/>
  <c r="F458" i="14"/>
  <c r="K477" i="14"/>
  <c r="E527" i="14"/>
  <c r="K543" i="14"/>
  <c r="K612" i="14"/>
  <c r="K613" i="14"/>
  <c r="K614" i="14"/>
  <c r="K617" i="14"/>
  <c r="K611" i="14"/>
  <c r="K615" i="14"/>
  <c r="K608" i="14"/>
  <c r="J655" i="14"/>
  <c r="J659" i="14"/>
  <c r="J653" i="14"/>
  <c r="T653" i="14" s="1"/>
  <c r="J654" i="14"/>
  <c r="J649" i="14"/>
  <c r="J657" i="14"/>
  <c r="J652" i="14"/>
  <c r="J650" i="14"/>
  <c r="J656" i="14"/>
  <c r="J651" i="14"/>
  <c r="F11" i="14"/>
  <c r="J39" i="14"/>
  <c r="H53" i="14"/>
  <c r="J63" i="14"/>
  <c r="H77" i="14"/>
  <c r="I82" i="14"/>
  <c r="D89" i="14"/>
  <c r="K92" i="14"/>
  <c r="D104" i="14"/>
  <c r="C123" i="14"/>
  <c r="E134" i="14"/>
  <c r="O134" i="14" s="1"/>
  <c r="D146" i="14"/>
  <c r="D152" i="14"/>
  <c r="H169" i="14"/>
  <c r="I178" i="14"/>
  <c r="J191" i="14"/>
  <c r="J208" i="14"/>
  <c r="G232" i="14"/>
  <c r="D248" i="14"/>
  <c r="AF3" i="8"/>
  <c r="F6" i="14"/>
  <c r="E9" i="14"/>
  <c r="I21" i="14"/>
  <c r="K23" i="14"/>
  <c r="G27" i="14"/>
  <c r="E33" i="14"/>
  <c r="K39" i="14"/>
  <c r="I43" i="14"/>
  <c r="E49" i="14"/>
  <c r="F62" i="14"/>
  <c r="J66" i="14"/>
  <c r="C79" i="14"/>
  <c r="G83" i="14"/>
  <c r="I93" i="14"/>
  <c r="E99" i="14"/>
  <c r="I125" i="14"/>
  <c r="G136" i="14"/>
  <c r="K146" i="14"/>
  <c r="K151" i="14"/>
  <c r="K150" i="14"/>
  <c r="I163" i="14"/>
  <c r="J174" i="14"/>
  <c r="D197" i="14"/>
  <c r="E205" i="14"/>
  <c r="J215" i="14"/>
  <c r="E230" i="14"/>
  <c r="I249" i="14"/>
  <c r="E263" i="14"/>
  <c r="G272" i="14"/>
  <c r="C288" i="14"/>
  <c r="F303" i="14"/>
  <c r="C320" i="14"/>
  <c r="D335" i="14"/>
  <c r="E357" i="14"/>
  <c r="J370" i="14"/>
  <c r="D388" i="14"/>
  <c r="F401" i="14"/>
  <c r="J416" i="14"/>
  <c r="I427" i="14"/>
  <c r="E454" i="14"/>
  <c r="G463" i="14"/>
  <c r="C505" i="14"/>
  <c r="H558" i="14"/>
  <c r="H580" i="14"/>
  <c r="C612" i="14"/>
  <c r="C611" i="14"/>
  <c r="C607" i="14"/>
  <c r="C610" i="14"/>
  <c r="C613" i="14"/>
  <c r="C614" i="14"/>
  <c r="C608" i="14"/>
  <c r="C609" i="14"/>
  <c r="C617" i="14"/>
  <c r="G622" i="14"/>
  <c r="H2" i="8"/>
  <c r="P2" i="8"/>
  <c r="X2" i="8"/>
  <c r="AF2" i="8"/>
  <c r="I3" i="8"/>
  <c r="Q3" i="8"/>
  <c r="Y3" i="8"/>
  <c r="C5" i="8"/>
  <c r="K5" i="8"/>
  <c r="S5" i="8"/>
  <c r="AA5" i="8"/>
  <c r="F8" i="8"/>
  <c r="N8" i="8"/>
  <c r="V8" i="8"/>
  <c r="AD8" i="8"/>
  <c r="H12" i="8"/>
  <c r="P12" i="8"/>
  <c r="X12" i="8"/>
  <c r="AF12" i="8"/>
  <c r="I13" i="8"/>
  <c r="Q13" i="8"/>
  <c r="Y13" i="8"/>
  <c r="A5" i="14"/>
  <c r="J5" i="14"/>
  <c r="G6" i="14"/>
  <c r="D7" i="14"/>
  <c r="I8" i="14"/>
  <c r="F9" i="14"/>
  <c r="C10" i="14"/>
  <c r="K10" i="14"/>
  <c r="H11" i="14"/>
  <c r="E12" i="14"/>
  <c r="J13" i="14"/>
  <c r="F15" i="14"/>
  <c r="H19" i="14"/>
  <c r="E20" i="14"/>
  <c r="J21" i="14"/>
  <c r="G22" i="14"/>
  <c r="D23" i="14"/>
  <c r="I24" i="14"/>
  <c r="F25" i="14"/>
  <c r="P25" i="14" s="1"/>
  <c r="C26" i="14"/>
  <c r="K26" i="14"/>
  <c r="H27" i="14"/>
  <c r="D29" i="14"/>
  <c r="F33" i="14"/>
  <c r="C34" i="14"/>
  <c r="K34" i="14"/>
  <c r="H35" i="14"/>
  <c r="R35" i="14" s="1"/>
  <c r="E36" i="14"/>
  <c r="J37" i="14"/>
  <c r="G38" i="14"/>
  <c r="D39" i="14"/>
  <c r="I40" i="14"/>
  <c r="F41" i="14"/>
  <c r="J43" i="14"/>
  <c r="D47" i="14"/>
  <c r="I48" i="14"/>
  <c r="F49" i="14"/>
  <c r="C50" i="14"/>
  <c r="K50" i="14"/>
  <c r="H51" i="14"/>
  <c r="E52" i="14"/>
  <c r="J53" i="14"/>
  <c r="G54" i="14"/>
  <c r="D55" i="14"/>
  <c r="H57" i="14"/>
  <c r="J61" i="14"/>
  <c r="G62" i="14"/>
  <c r="D63" i="14"/>
  <c r="I64" i="14"/>
  <c r="F65" i="14"/>
  <c r="P65" i="14" s="1"/>
  <c r="C66" i="14"/>
  <c r="K66" i="14"/>
  <c r="H67" i="14"/>
  <c r="E68" i="14"/>
  <c r="J69" i="14"/>
  <c r="F71" i="14"/>
  <c r="H75" i="14"/>
  <c r="E76" i="14"/>
  <c r="J77" i="14"/>
  <c r="G78" i="14"/>
  <c r="D79" i="14"/>
  <c r="I80" i="14"/>
  <c r="F81" i="14"/>
  <c r="C82" i="14"/>
  <c r="K82" i="14"/>
  <c r="H83" i="14"/>
  <c r="R83" i="14" s="1"/>
  <c r="D85" i="14"/>
  <c r="N85" i="14" s="1"/>
  <c r="J99" i="14"/>
  <c r="J97" i="14"/>
  <c r="F89" i="14"/>
  <c r="C90" i="14"/>
  <c r="K90" i="14"/>
  <c r="H91" i="14"/>
  <c r="E92" i="14"/>
  <c r="J93" i="14"/>
  <c r="G94" i="14"/>
  <c r="D95" i="14"/>
  <c r="I96" i="14"/>
  <c r="F97" i="14"/>
  <c r="G99" i="14"/>
  <c r="H113" i="14"/>
  <c r="E103" i="14"/>
  <c r="G104" i="14"/>
  <c r="C107" i="14"/>
  <c r="F108" i="14"/>
  <c r="H109" i="14"/>
  <c r="J110" i="14"/>
  <c r="F127" i="14"/>
  <c r="C117" i="14"/>
  <c r="E118" i="14"/>
  <c r="J120" i="14"/>
  <c r="F123" i="14"/>
  <c r="H124" i="14"/>
  <c r="K125" i="14"/>
  <c r="F137" i="14"/>
  <c r="F134" i="14"/>
  <c r="F133" i="14"/>
  <c r="H132" i="14"/>
  <c r="C133" i="14"/>
  <c r="I134" i="14"/>
  <c r="J136" i="14"/>
  <c r="C137" i="14"/>
  <c r="I138" i="14"/>
  <c r="C139" i="14"/>
  <c r="D151" i="14"/>
  <c r="D148" i="14"/>
  <c r="D147" i="14"/>
  <c r="F146" i="14"/>
  <c r="G148" i="14"/>
  <c r="H150" i="14"/>
  <c r="G152" i="14"/>
  <c r="J165" i="14"/>
  <c r="J162" i="14"/>
  <c r="J161" i="14"/>
  <c r="I159" i="14"/>
  <c r="C160" i="14"/>
  <c r="I161" i="14"/>
  <c r="D162" i="14"/>
  <c r="J163" i="14"/>
  <c r="C164" i="14"/>
  <c r="D166" i="14"/>
  <c r="J167" i="14"/>
  <c r="T167" i="14" s="1"/>
  <c r="H179" i="14"/>
  <c r="R179" i="14" s="1"/>
  <c r="H176" i="14"/>
  <c r="H175" i="14"/>
  <c r="E173" i="14"/>
  <c r="F175" i="14"/>
  <c r="G177" i="14"/>
  <c r="F179" i="14"/>
  <c r="G181" i="14"/>
  <c r="Q181" i="14" s="1"/>
  <c r="E194" i="14"/>
  <c r="E188" i="14"/>
  <c r="E193" i="14"/>
  <c r="E195" i="14"/>
  <c r="E192" i="14"/>
  <c r="G188" i="14"/>
  <c r="H190" i="14"/>
  <c r="D211" i="14"/>
  <c r="C203" i="14"/>
  <c r="F204" i="14"/>
  <c r="H205" i="14"/>
  <c r="J206" i="14"/>
  <c r="J225" i="14"/>
  <c r="E221" i="14"/>
  <c r="H222" i="14"/>
  <c r="J223" i="14"/>
  <c r="G236" i="14"/>
  <c r="G230" i="14"/>
  <c r="G235" i="14"/>
  <c r="G237" i="14"/>
  <c r="G229" i="14"/>
  <c r="G234" i="14"/>
  <c r="E229" i="14"/>
  <c r="H230" i="14"/>
  <c r="J231" i="14"/>
  <c r="C237" i="14"/>
  <c r="D239" i="14"/>
  <c r="D253" i="14"/>
  <c r="C245" i="14"/>
  <c r="J248" i="14"/>
  <c r="J267" i="14"/>
  <c r="G263" i="14"/>
  <c r="J264" i="14"/>
  <c r="H272" i="14"/>
  <c r="G271" i="14"/>
  <c r="J272" i="14"/>
  <c r="E276" i="14"/>
  <c r="D279" i="14"/>
  <c r="G285" i="14"/>
  <c r="F291" i="14"/>
  <c r="F295" i="14"/>
  <c r="F306" i="14"/>
  <c r="J300" i="14"/>
  <c r="I303" i="14"/>
  <c r="I306" i="14"/>
  <c r="D320" i="14"/>
  <c r="H314" i="14"/>
  <c r="G317" i="14"/>
  <c r="G320" i="14"/>
  <c r="E335" i="14"/>
  <c r="G330" i="14"/>
  <c r="I335" i="14"/>
  <c r="S335" i="14" s="1"/>
  <c r="C344" i="14"/>
  <c r="C351" i="14"/>
  <c r="C343" i="14"/>
  <c r="C345" i="14"/>
  <c r="C341" i="14"/>
  <c r="C346" i="14"/>
  <c r="K344" i="14"/>
  <c r="K345" i="14"/>
  <c r="K346" i="14"/>
  <c r="K349" i="14"/>
  <c r="K342" i="14"/>
  <c r="K351" i="14"/>
  <c r="K343" i="14"/>
  <c r="U343" i="14" s="1"/>
  <c r="K341" i="14"/>
  <c r="C342" i="14"/>
  <c r="E347" i="14"/>
  <c r="H361" i="14"/>
  <c r="H356" i="14"/>
  <c r="R356" i="14" s="1"/>
  <c r="H355" i="14"/>
  <c r="H360" i="14"/>
  <c r="H359" i="14"/>
  <c r="R359" i="14" s="1"/>
  <c r="H358" i="14"/>
  <c r="H365" i="14"/>
  <c r="H357" i="14"/>
  <c r="K359" i="14"/>
  <c r="K361" i="14"/>
  <c r="K363" i="14"/>
  <c r="G384" i="14"/>
  <c r="G386" i="14"/>
  <c r="H388" i="14"/>
  <c r="H390" i="14"/>
  <c r="I393" i="14"/>
  <c r="I397" i="14"/>
  <c r="J399" i="14"/>
  <c r="C445" i="14"/>
  <c r="C447" i="14"/>
  <c r="C461" i="14"/>
  <c r="H454" i="14"/>
  <c r="I456" i="14"/>
  <c r="K458" i="14"/>
  <c r="K463" i="14"/>
  <c r="H468" i="14"/>
  <c r="R468" i="14" s="1"/>
  <c r="H467" i="14"/>
  <c r="H475" i="14"/>
  <c r="H477" i="14"/>
  <c r="H470" i="14"/>
  <c r="H469" i="14"/>
  <c r="H473" i="14"/>
  <c r="H472" i="14"/>
  <c r="C472" i="14"/>
  <c r="M472" i="14" s="1"/>
  <c r="H474" i="14"/>
  <c r="F482" i="14"/>
  <c r="P482" i="14" s="1"/>
  <c r="G491" i="14"/>
  <c r="I496" i="14"/>
  <c r="D499" i="14"/>
  <c r="G505" i="14"/>
  <c r="H517" i="14"/>
  <c r="H509" i="14"/>
  <c r="H515" i="14"/>
  <c r="H514" i="14"/>
  <c r="H519" i="14"/>
  <c r="H513" i="14"/>
  <c r="H511" i="14"/>
  <c r="H516" i="14"/>
  <c r="H512" i="14"/>
  <c r="H510" i="14"/>
  <c r="R510" i="14" s="1"/>
  <c r="J509" i="14"/>
  <c r="F512" i="14"/>
  <c r="K514" i="14"/>
  <c r="G517" i="14"/>
  <c r="G530" i="14"/>
  <c r="J538" i="14"/>
  <c r="K538" i="14"/>
  <c r="C541" i="14"/>
  <c r="M541" i="14" s="1"/>
  <c r="D552" i="14"/>
  <c r="G557" i="14"/>
  <c r="C584" i="14"/>
  <c r="H587" i="14"/>
  <c r="J593" i="14"/>
  <c r="D600" i="14"/>
  <c r="G613" i="14"/>
  <c r="G629" i="14"/>
  <c r="C642" i="14"/>
  <c r="M642" i="14" s="1"/>
  <c r="H651" i="14"/>
  <c r="H664" i="14"/>
  <c r="I667" i="14"/>
  <c r="E6" i="14"/>
  <c r="G24" i="14"/>
  <c r="C36" i="14"/>
  <c r="J47" i="14"/>
  <c r="E54" i="14"/>
  <c r="C68" i="14"/>
  <c r="G80" i="14"/>
  <c r="Q80" i="14" s="1"/>
  <c r="F91" i="14"/>
  <c r="J95" i="14"/>
  <c r="K107" i="14"/>
  <c r="D119" i="14"/>
  <c r="D123" i="14"/>
  <c r="N123" i="14" s="1"/>
  <c r="F124" i="14"/>
  <c r="K127" i="14"/>
  <c r="J151" i="14"/>
  <c r="F159" i="14"/>
  <c r="J187" i="14"/>
  <c r="G207" i="14"/>
  <c r="I233" i="14"/>
  <c r="X3" i="8"/>
  <c r="I5" i="14"/>
  <c r="G11" i="14"/>
  <c r="E15" i="14"/>
  <c r="O15" i="14" s="1"/>
  <c r="D20" i="14"/>
  <c r="C29" i="14"/>
  <c r="J34" i="14"/>
  <c r="F38" i="14"/>
  <c r="D52" i="14"/>
  <c r="N52" i="14" s="1"/>
  <c r="I61" i="14"/>
  <c r="D108" i="14"/>
  <c r="H120" i="14"/>
  <c r="H134" i="14"/>
  <c r="F148" i="14"/>
  <c r="E155" i="14"/>
  <c r="H161" i="14"/>
  <c r="K180" i="14"/>
  <c r="U180" i="14" s="1"/>
  <c r="E190" i="14"/>
  <c r="K208" i="14"/>
  <c r="K202" i="14"/>
  <c r="U202" i="14" s="1"/>
  <c r="K207" i="14"/>
  <c r="K209" i="14"/>
  <c r="K201" i="14"/>
  <c r="K206" i="14"/>
  <c r="C204" i="14"/>
  <c r="M204" i="14" s="1"/>
  <c r="G231" i="14"/>
  <c r="I264" i="14"/>
  <c r="E271" i="14"/>
  <c r="G290" i="14"/>
  <c r="G291" i="14"/>
  <c r="G292" i="14"/>
  <c r="G293" i="14"/>
  <c r="G295" i="14"/>
  <c r="Q295" i="14" s="1"/>
  <c r="G289" i="14"/>
  <c r="G286" i="14"/>
  <c r="F345" i="14"/>
  <c r="E399" i="14"/>
  <c r="G414" i="14"/>
  <c r="I429" i="14"/>
  <c r="F460" i="14"/>
  <c r="G487" i="14"/>
  <c r="I501" i="14"/>
  <c r="I538" i="14"/>
  <c r="I545" i="14"/>
  <c r="I539" i="14"/>
  <c r="I544" i="14"/>
  <c r="I547" i="14"/>
  <c r="I541" i="14"/>
  <c r="I543" i="14"/>
  <c r="S543" i="14" s="1"/>
  <c r="C547" i="14"/>
  <c r="K568" i="14"/>
  <c r="F595" i="14"/>
  <c r="F596" i="14"/>
  <c r="F597" i="14"/>
  <c r="F599" i="14"/>
  <c r="F600" i="14"/>
  <c r="F593" i="14"/>
  <c r="P593" i="14" s="1"/>
  <c r="F598" i="14"/>
  <c r="F601" i="14"/>
  <c r="F603" i="14"/>
  <c r="K625" i="14"/>
  <c r="G638" i="14"/>
  <c r="G654" i="14"/>
  <c r="C5" i="14"/>
  <c r="K5" i="14"/>
  <c r="H6" i="14"/>
  <c r="E7" i="14"/>
  <c r="J8" i="14"/>
  <c r="G9" i="14"/>
  <c r="D10" i="14"/>
  <c r="I11" i="14"/>
  <c r="F12" i="14"/>
  <c r="K13" i="14"/>
  <c r="G15" i="14"/>
  <c r="I19" i="14"/>
  <c r="F20" i="14"/>
  <c r="C21" i="14"/>
  <c r="K21" i="14"/>
  <c r="H22" i="14"/>
  <c r="E23" i="14"/>
  <c r="J24" i="14"/>
  <c r="G25" i="14"/>
  <c r="D26" i="14"/>
  <c r="I27" i="14"/>
  <c r="E29" i="14"/>
  <c r="G33" i="14"/>
  <c r="D34" i="14"/>
  <c r="I35" i="14"/>
  <c r="F36" i="14"/>
  <c r="C37" i="14"/>
  <c r="K37" i="14"/>
  <c r="H38" i="14"/>
  <c r="E39" i="14"/>
  <c r="J40" i="14"/>
  <c r="T40" i="14" s="1"/>
  <c r="G41" i="14"/>
  <c r="C43" i="14"/>
  <c r="K43" i="14"/>
  <c r="E47" i="14"/>
  <c r="J48" i="14"/>
  <c r="G49" i="14"/>
  <c r="D50" i="14"/>
  <c r="I51" i="14"/>
  <c r="F52" i="14"/>
  <c r="C53" i="14"/>
  <c r="K53" i="14"/>
  <c r="H54" i="14"/>
  <c r="E55" i="14"/>
  <c r="I57" i="14"/>
  <c r="C61" i="14"/>
  <c r="K61" i="14"/>
  <c r="H62" i="14"/>
  <c r="E63" i="14"/>
  <c r="J64" i="14"/>
  <c r="G65" i="14"/>
  <c r="D66" i="14"/>
  <c r="I67" i="14"/>
  <c r="F68" i="14"/>
  <c r="C69" i="14"/>
  <c r="K69" i="14"/>
  <c r="G71" i="14"/>
  <c r="I75" i="14"/>
  <c r="F76" i="14"/>
  <c r="C77" i="14"/>
  <c r="K77" i="14"/>
  <c r="H78" i="14"/>
  <c r="E79" i="14"/>
  <c r="O79" i="14" s="1"/>
  <c r="J80" i="14"/>
  <c r="G81" i="14"/>
  <c r="D82" i="14"/>
  <c r="I83" i="14"/>
  <c r="E85" i="14"/>
  <c r="G89" i="14"/>
  <c r="D90" i="14"/>
  <c r="I91" i="14"/>
  <c r="S91" i="14" s="1"/>
  <c r="F92" i="14"/>
  <c r="C93" i="14"/>
  <c r="K93" i="14"/>
  <c r="H94" i="14"/>
  <c r="E95" i="14"/>
  <c r="J96" i="14"/>
  <c r="G97" i="14"/>
  <c r="H99" i="14"/>
  <c r="I104" i="14"/>
  <c r="I108" i="14"/>
  <c r="F103" i="14"/>
  <c r="H104" i="14"/>
  <c r="K105" i="14"/>
  <c r="E107" i="14"/>
  <c r="G108" i="14"/>
  <c r="I109" i="14"/>
  <c r="C111" i="14"/>
  <c r="E113" i="14"/>
  <c r="G118" i="14"/>
  <c r="G122" i="14"/>
  <c r="D117" i="14"/>
  <c r="F118" i="14"/>
  <c r="I119" i="14"/>
  <c r="K120" i="14"/>
  <c r="C121" i="14"/>
  <c r="E122" i="14"/>
  <c r="G123" i="14"/>
  <c r="J124" i="14"/>
  <c r="C127" i="14"/>
  <c r="G134" i="14"/>
  <c r="G139" i="14"/>
  <c r="G131" i="14"/>
  <c r="G138" i="14"/>
  <c r="C131" i="14"/>
  <c r="J132" i="14"/>
  <c r="D133" i="14"/>
  <c r="J134" i="14"/>
  <c r="E135" i="14"/>
  <c r="K136" i="14"/>
  <c r="D137" i="14"/>
  <c r="E139" i="14"/>
  <c r="J141" i="14"/>
  <c r="E148" i="14"/>
  <c r="E153" i="14"/>
  <c r="E145" i="14"/>
  <c r="E152" i="14"/>
  <c r="H146" i="14"/>
  <c r="H148" i="14"/>
  <c r="R148" i="14" s="1"/>
  <c r="C149" i="14"/>
  <c r="I150" i="14"/>
  <c r="J152" i="14"/>
  <c r="C153" i="14"/>
  <c r="H155" i="14"/>
  <c r="C162" i="14"/>
  <c r="C167" i="14"/>
  <c r="C159" i="14"/>
  <c r="C166" i="14"/>
  <c r="K162" i="14"/>
  <c r="K167" i="14"/>
  <c r="K159" i="14"/>
  <c r="K166" i="14"/>
  <c r="J159" i="14"/>
  <c r="D160" i="14"/>
  <c r="K161" i="14"/>
  <c r="U161" i="14" s="1"/>
  <c r="E162" i="14"/>
  <c r="K163" i="14"/>
  <c r="F164" i="14"/>
  <c r="E166" i="14"/>
  <c r="E169" i="14"/>
  <c r="I176" i="14"/>
  <c r="I181" i="14"/>
  <c r="I173" i="14"/>
  <c r="I180" i="14"/>
  <c r="G173" i="14"/>
  <c r="G175" i="14"/>
  <c r="H177" i="14"/>
  <c r="I179" i="14"/>
  <c r="H181" i="14"/>
  <c r="F197" i="14"/>
  <c r="F193" i="14"/>
  <c r="P193" i="14" s="1"/>
  <c r="F190" i="14"/>
  <c r="F192" i="14"/>
  <c r="F189" i="14"/>
  <c r="H188" i="14"/>
  <c r="C189" i="14"/>
  <c r="I190" i="14"/>
  <c r="C195" i="14"/>
  <c r="E197" i="14"/>
  <c r="E202" i="14"/>
  <c r="E204" i="14"/>
  <c r="E209" i="14"/>
  <c r="E201" i="14"/>
  <c r="E203" i="14"/>
  <c r="E208" i="14"/>
  <c r="D202" i="14"/>
  <c r="F203" i="14"/>
  <c r="H204" i="14"/>
  <c r="R204" i="14" s="1"/>
  <c r="K205" i="14"/>
  <c r="C216" i="14"/>
  <c r="C218" i="14"/>
  <c r="C223" i="14"/>
  <c r="C215" i="14"/>
  <c r="C217" i="14"/>
  <c r="C222" i="14"/>
  <c r="M222" i="14" s="1"/>
  <c r="K216" i="14"/>
  <c r="K218" i="14"/>
  <c r="K223" i="14"/>
  <c r="K215" i="14"/>
  <c r="K217" i="14"/>
  <c r="U217" i="14" s="1"/>
  <c r="K222" i="14"/>
  <c r="C219" i="14"/>
  <c r="F220" i="14"/>
  <c r="H221" i="14"/>
  <c r="J222" i="14"/>
  <c r="H239" i="14"/>
  <c r="H229" i="14"/>
  <c r="J230" i="14"/>
  <c r="C236" i="14"/>
  <c r="E237" i="14"/>
  <c r="G239" i="14"/>
  <c r="Q239" i="14" s="1"/>
  <c r="E250" i="14"/>
  <c r="E244" i="14"/>
  <c r="E249" i="14"/>
  <c r="E251" i="14"/>
  <c r="E243" i="14"/>
  <c r="E248" i="14"/>
  <c r="C244" i="14"/>
  <c r="E245" i="14"/>
  <c r="H246" i="14"/>
  <c r="J247" i="14"/>
  <c r="C264" i="14"/>
  <c r="C258" i="14"/>
  <c r="C263" i="14"/>
  <c r="M263" i="14" s="1"/>
  <c r="C265" i="14"/>
  <c r="C257" i="14"/>
  <c r="C262" i="14"/>
  <c r="K264" i="14"/>
  <c r="K258" i="14"/>
  <c r="K263" i="14"/>
  <c r="K265" i="14"/>
  <c r="K257" i="14"/>
  <c r="K262" i="14"/>
  <c r="C260" i="14"/>
  <c r="E261" i="14"/>
  <c r="H262" i="14"/>
  <c r="J263" i="14"/>
  <c r="I276" i="14"/>
  <c r="I277" i="14"/>
  <c r="I272" i="14"/>
  <c r="S272" i="14" s="1"/>
  <c r="I279" i="14"/>
  <c r="I271" i="14"/>
  <c r="J271" i="14"/>
  <c r="G276" i="14"/>
  <c r="G279" i="14"/>
  <c r="I287" i="14"/>
  <c r="K285" i="14"/>
  <c r="J288" i="14"/>
  <c r="T288" i="14" s="1"/>
  <c r="J291" i="14"/>
  <c r="I295" i="14"/>
  <c r="G306" i="14"/>
  <c r="G307" i="14"/>
  <c r="G299" i="14"/>
  <c r="G309" i="14"/>
  <c r="G303" i="14"/>
  <c r="G304" i="14"/>
  <c r="Q304" i="14" s="1"/>
  <c r="G300" i="14"/>
  <c r="G301" i="14"/>
  <c r="C299" i="14"/>
  <c r="D302" i="14"/>
  <c r="C305" i="14"/>
  <c r="E320" i="14"/>
  <c r="E321" i="14"/>
  <c r="E313" i="14"/>
  <c r="O313" i="14" s="1"/>
  <c r="E317" i="14"/>
  <c r="E318" i="14"/>
  <c r="E314" i="14"/>
  <c r="E315" i="14"/>
  <c r="K314" i="14"/>
  <c r="K317" i="14"/>
  <c r="K320" i="14"/>
  <c r="F335" i="14"/>
  <c r="P335" i="14" s="1"/>
  <c r="F327" i="14"/>
  <c r="F328" i="14"/>
  <c r="F331" i="14"/>
  <c r="F334" i="14"/>
  <c r="F332" i="14"/>
  <c r="F330" i="14"/>
  <c r="K330" i="14"/>
  <c r="E332" i="14"/>
  <c r="G342" i="14"/>
  <c r="K347" i="14"/>
  <c r="C349" i="14"/>
  <c r="M349" i="14" s="1"/>
  <c r="I362" i="14"/>
  <c r="E370" i="14"/>
  <c r="E369" i="14"/>
  <c r="E374" i="14"/>
  <c r="E373" i="14"/>
  <c r="O373" i="14" s="1"/>
  <c r="E372" i="14"/>
  <c r="E379" i="14"/>
  <c r="E375" i="14"/>
  <c r="E377" i="14"/>
  <c r="D377" i="14"/>
  <c r="K393" i="14"/>
  <c r="J384" i="14"/>
  <c r="K386" i="14"/>
  <c r="U386" i="14" s="1"/>
  <c r="D411" i="14"/>
  <c r="J427" i="14"/>
  <c r="J431" i="14"/>
  <c r="J435" i="14"/>
  <c r="J433" i="14"/>
  <c r="J429" i="14"/>
  <c r="J426" i="14"/>
  <c r="G439" i="14"/>
  <c r="Q439" i="14" s="1"/>
  <c r="D439" i="14"/>
  <c r="F441" i="14"/>
  <c r="F443" i="14"/>
  <c r="G445" i="14"/>
  <c r="H447" i="14"/>
  <c r="D461" i="14"/>
  <c r="D453" i="14"/>
  <c r="D454" i="14"/>
  <c r="N454" i="14" s="1"/>
  <c r="D463" i="14"/>
  <c r="D459" i="14"/>
  <c r="D456" i="14"/>
  <c r="D458" i="14"/>
  <c r="D455" i="14"/>
  <c r="D460" i="14"/>
  <c r="D457" i="14"/>
  <c r="I475" i="14"/>
  <c r="C468" i="14"/>
  <c r="C470" i="14"/>
  <c r="E472" i="14"/>
  <c r="G485" i="14"/>
  <c r="J505" i="14"/>
  <c r="H499" i="14"/>
  <c r="I512" i="14"/>
  <c r="J517" i="14"/>
  <c r="F525" i="14"/>
  <c r="K530" i="14"/>
  <c r="K541" i="14"/>
  <c r="D544" i="14"/>
  <c r="H552" i="14"/>
  <c r="I561" i="14"/>
  <c r="H566" i="14"/>
  <c r="C569" i="14"/>
  <c r="J572" i="14"/>
  <c r="D585" i="14"/>
  <c r="D587" i="14"/>
  <c r="D584" i="14"/>
  <c r="D586" i="14"/>
  <c r="D581" i="14"/>
  <c r="D582" i="14"/>
  <c r="D589" i="14"/>
  <c r="N589" i="14" s="1"/>
  <c r="D583" i="14"/>
  <c r="D579" i="14"/>
  <c r="D580" i="14"/>
  <c r="C581" i="14"/>
  <c r="K584" i="14"/>
  <c r="H603" i="14"/>
  <c r="D597" i="14"/>
  <c r="E614" i="14"/>
  <c r="E609" i="14"/>
  <c r="E608" i="14"/>
  <c r="E611" i="14"/>
  <c r="E607" i="14"/>
  <c r="E612" i="14"/>
  <c r="E613" i="14"/>
  <c r="E615" i="14"/>
  <c r="E610" i="14"/>
  <c r="O610" i="14" s="1"/>
  <c r="K610" i="14"/>
  <c r="C628" i="14"/>
  <c r="C621" i="14"/>
  <c r="C625" i="14"/>
  <c r="C631" i="14"/>
  <c r="C629" i="14"/>
  <c r="C624" i="14"/>
  <c r="C627" i="14"/>
  <c r="M627" i="14" s="1"/>
  <c r="C622" i="14"/>
  <c r="K628" i="14"/>
  <c r="K623" i="14"/>
  <c r="K622" i="14"/>
  <c r="K631" i="14"/>
  <c r="K629" i="14"/>
  <c r="K624" i="14"/>
  <c r="K627" i="14"/>
  <c r="U627" i="14" s="1"/>
  <c r="K621" i="14"/>
  <c r="C623" i="14"/>
  <c r="K626" i="14"/>
  <c r="H637" i="14"/>
  <c r="H638" i="14"/>
  <c r="H641" i="14"/>
  <c r="H639" i="14"/>
  <c r="H640" i="14"/>
  <c r="R640" i="14" s="1"/>
  <c r="H636" i="14"/>
  <c r="H642" i="14"/>
  <c r="H645" i="14"/>
  <c r="D639" i="14"/>
  <c r="K642" i="14"/>
  <c r="U642" i="14" s="1"/>
  <c r="D657" i="14"/>
  <c r="D649" i="14"/>
  <c r="D655" i="14"/>
  <c r="N655" i="14" s="1"/>
  <c r="D654" i="14"/>
  <c r="D650" i="14"/>
  <c r="D651" i="14"/>
  <c r="D652" i="14"/>
  <c r="D656" i="14"/>
  <c r="D659" i="14"/>
  <c r="D653" i="14"/>
  <c r="K664" i="14"/>
  <c r="U664" i="14" s="1"/>
  <c r="E671" i="14"/>
  <c r="H5" i="14"/>
  <c r="D15" i="14"/>
  <c r="D33" i="14"/>
  <c r="D49" i="14"/>
  <c r="C52" i="14"/>
  <c r="F67" i="14"/>
  <c r="F75" i="14"/>
  <c r="D81" i="14"/>
  <c r="E94" i="14"/>
  <c r="D99" i="14"/>
  <c r="N99" i="14" s="1"/>
  <c r="K117" i="14"/>
  <c r="I121" i="14"/>
  <c r="K131" i="14"/>
  <c r="G161" i="14"/>
  <c r="C173" i="14"/>
  <c r="J180" i="14"/>
  <c r="D190" i="14"/>
  <c r="I289" i="14"/>
  <c r="P3" i="8"/>
  <c r="H13" i="8"/>
  <c r="H8" i="14"/>
  <c r="D12" i="14"/>
  <c r="H24" i="14"/>
  <c r="R24" i="14" s="1"/>
  <c r="J26" i="14"/>
  <c r="J50" i="14"/>
  <c r="F54" i="14"/>
  <c r="P54" i="14" s="1"/>
  <c r="G57" i="14"/>
  <c r="G67" i="14"/>
  <c r="E71" i="14"/>
  <c r="O71" i="14" s="1"/>
  <c r="I77" i="14"/>
  <c r="K79" i="14"/>
  <c r="U79" i="14" s="1"/>
  <c r="J82" i="14"/>
  <c r="E89" i="14"/>
  <c r="F94" i="14"/>
  <c r="P94" i="14" s="1"/>
  <c r="C103" i="14"/>
  <c r="D118" i="14"/>
  <c r="G124" i="14"/>
  <c r="H138" i="14"/>
  <c r="E146" i="14"/>
  <c r="O146" i="14" s="1"/>
  <c r="K176" i="14"/>
  <c r="F188" i="14"/>
  <c r="I222" i="14"/>
  <c r="I216" i="14"/>
  <c r="I221" i="14"/>
  <c r="I223" i="14"/>
  <c r="I215" i="14"/>
  <c r="I220" i="14"/>
  <c r="S220" i="14" s="1"/>
  <c r="C229" i="14"/>
  <c r="K250" i="14"/>
  <c r="E247" i="14"/>
  <c r="G264" i="14"/>
  <c r="I273" i="14"/>
  <c r="I281" i="14"/>
  <c r="C291" i="14"/>
  <c r="E306" i="14"/>
  <c r="O306" i="14" s="1"/>
  <c r="D317" i="14"/>
  <c r="C347" i="14"/>
  <c r="I355" i="14"/>
  <c r="H363" i="14"/>
  <c r="F397" i="14"/>
  <c r="D415" i="14"/>
  <c r="I421" i="14"/>
  <c r="E456" i="14"/>
  <c r="O456" i="14" s="1"/>
  <c r="I467" i="14"/>
  <c r="E514" i="14"/>
  <c r="G554" i="14"/>
  <c r="J589" i="14"/>
  <c r="H596" i="14"/>
  <c r="E617" i="14"/>
  <c r="G673" i="14"/>
  <c r="Q2" i="8"/>
  <c r="F7" i="8"/>
  <c r="V7" i="8"/>
  <c r="AD7" i="8"/>
  <c r="H10" i="8"/>
  <c r="X10" i="8"/>
  <c r="I12" i="8"/>
  <c r="Q12" i="8"/>
  <c r="C3" i="8"/>
  <c r="K3" i="8"/>
  <c r="S3" i="8"/>
  <c r="AA3" i="8"/>
  <c r="F6" i="8"/>
  <c r="N6" i="8"/>
  <c r="V6" i="8"/>
  <c r="AD6" i="8"/>
  <c r="H8" i="8"/>
  <c r="P8" i="8"/>
  <c r="X8" i="8"/>
  <c r="AF8" i="8"/>
  <c r="I10" i="8"/>
  <c r="Q10" i="8"/>
  <c r="Y10" i="8"/>
  <c r="C13" i="8"/>
  <c r="K13" i="8"/>
  <c r="S13" i="8"/>
  <c r="AA13" i="8"/>
  <c r="D5" i="14"/>
  <c r="I6" i="14"/>
  <c r="H9" i="14"/>
  <c r="E10" i="14"/>
  <c r="J11" i="14"/>
  <c r="G12" i="14"/>
  <c r="Q12" i="14" s="1"/>
  <c r="D13" i="14"/>
  <c r="J19" i="14"/>
  <c r="G20" i="14"/>
  <c r="Q20" i="14" s="1"/>
  <c r="F23" i="14"/>
  <c r="C24" i="14"/>
  <c r="K24" i="14"/>
  <c r="H25" i="14"/>
  <c r="E26" i="14"/>
  <c r="O26" i="14" s="1"/>
  <c r="J27" i="14"/>
  <c r="H33" i="14"/>
  <c r="E34" i="14"/>
  <c r="D37" i="14"/>
  <c r="I38" i="14"/>
  <c r="F39" i="14"/>
  <c r="P39" i="14" s="1"/>
  <c r="C40" i="14"/>
  <c r="M40" i="14" s="1"/>
  <c r="K40" i="14"/>
  <c r="U40" i="14" s="1"/>
  <c r="H41" i="14"/>
  <c r="F47" i="14"/>
  <c r="C48" i="14"/>
  <c r="K48" i="14"/>
  <c r="J51" i="14"/>
  <c r="G52" i="14"/>
  <c r="D53" i="14"/>
  <c r="I54" i="14"/>
  <c r="S54" i="14" s="1"/>
  <c r="F55" i="14"/>
  <c r="D61" i="14"/>
  <c r="I62" i="14"/>
  <c r="S62" i="14" s="1"/>
  <c r="H65" i="14"/>
  <c r="E66" i="14"/>
  <c r="J67" i="14"/>
  <c r="T67" i="14" s="1"/>
  <c r="G68" i="14"/>
  <c r="Q68" i="14" s="1"/>
  <c r="D69" i="14"/>
  <c r="N69" i="14" s="1"/>
  <c r="J75" i="14"/>
  <c r="G76" i="14"/>
  <c r="F79" i="14"/>
  <c r="C80" i="14"/>
  <c r="K80" i="14"/>
  <c r="H81" i="14"/>
  <c r="E82" i="14"/>
  <c r="J83" i="14"/>
  <c r="T83" i="14" s="1"/>
  <c r="H89" i="14"/>
  <c r="E90" i="14"/>
  <c r="O90" i="14" s="1"/>
  <c r="J91" i="14"/>
  <c r="T91" i="14" s="1"/>
  <c r="I94" i="14"/>
  <c r="F95" i="14"/>
  <c r="C96" i="14"/>
  <c r="K96" i="14"/>
  <c r="H97" i="14"/>
  <c r="R97" i="14" s="1"/>
  <c r="I99" i="14"/>
  <c r="J109" i="14"/>
  <c r="J105" i="14"/>
  <c r="J104" i="14"/>
  <c r="D106" i="14"/>
  <c r="F107" i="14"/>
  <c r="H108" i="14"/>
  <c r="E111" i="14"/>
  <c r="O111" i="14" s="1"/>
  <c r="F113" i="14"/>
  <c r="H123" i="14"/>
  <c r="H119" i="14"/>
  <c r="E117" i="14"/>
  <c r="H118" i="14"/>
  <c r="J119" i="14"/>
  <c r="D121" i="14"/>
  <c r="F122" i="14"/>
  <c r="P122" i="14" s="1"/>
  <c r="K124" i="14"/>
  <c r="C125" i="14"/>
  <c r="M125" i="14" s="1"/>
  <c r="D127" i="14"/>
  <c r="H139" i="14"/>
  <c r="E131" i="14"/>
  <c r="K132" i="14"/>
  <c r="E133" i="14"/>
  <c r="F135" i="14"/>
  <c r="G137" i="14"/>
  <c r="F139" i="14"/>
  <c r="F153" i="14"/>
  <c r="C145" i="14"/>
  <c r="I146" i="14"/>
  <c r="C147" i="14"/>
  <c r="J148" i="14"/>
  <c r="D149" i="14"/>
  <c r="N149" i="14" s="1"/>
  <c r="J150" i="14"/>
  <c r="E151" i="14"/>
  <c r="K152" i="14"/>
  <c r="D153" i="14"/>
  <c r="K155" i="14"/>
  <c r="D167" i="14"/>
  <c r="F160" i="14"/>
  <c r="F162" i="14"/>
  <c r="P162" i="14" s="1"/>
  <c r="G164" i="14"/>
  <c r="H166" i="14"/>
  <c r="F169" i="14"/>
  <c r="J181" i="14"/>
  <c r="H173" i="14"/>
  <c r="I175" i="14"/>
  <c r="C176" i="14"/>
  <c r="I177" i="14"/>
  <c r="S177" i="14" s="1"/>
  <c r="D178" i="14"/>
  <c r="J179" i="14"/>
  <c r="C180" i="14"/>
  <c r="G190" i="14"/>
  <c r="G195" i="14"/>
  <c r="G187" i="14"/>
  <c r="G194" i="14"/>
  <c r="C187" i="14"/>
  <c r="M187" i="14" s="1"/>
  <c r="J188" i="14"/>
  <c r="D189" i="14"/>
  <c r="J190" i="14"/>
  <c r="E191" i="14"/>
  <c r="D194" i="14"/>
  <c r="F195" i="14"/>
  <c r="G197" i="14"/>
  <c r="F209" i="14"/>
  <c r="P209" i="14" s="1"/>
  <c r="D201" i="14"/>
  <c r="F202" i="14"/>
  <c r="I203" i="14"/>
  <c r="K204" i="14"/>
  <c r="C211" i="14"/>
  <c r="D223" i="14"/>
  <c r="D218" i="14"/>
  <c r="F219" i="14"/>
  <c r="H220" i="14"/>
  <c r="K221" i="14"/>
  <c r="I230" i="14"/>
  <c r="I232" i="14"/>
  <c r="I237" i="14"/>
  <c r="I229" i="14"/>
  <c r="I231" i="14"/>
  <c r="I236" i="14"/>
  <c r="S236" i="14" s="1"/>
  <c r="K229" i="14"/>
  <c r="C235" i="14"/>
  <c r="F236" i="14"/>
  <c r="H237" i="14"/>
  <c r="I239" i="14"/>
  <c r="F253" i="14"/>
  <c r="C243" i="14"/>
  <c r="F244" i="14"/>
  <c r="P244" i="14" s="1"/>
  <c r="H245" i="14"/>
  <c r="J246" i="14"/>
  <c r="T246" i="14" s="1"/>
  <c r="D267" i="14"/>
  <c r="C259" i="14"/>
  <c r="F260" i="14"/>
  <c r="H261" i="14"/>
  <c r="J262" i="14"/>
  <c r="J278" i="14"/>
  <c r="T278" i="14" s="1"/>
  <c r="J295" i="14"/>
  <c r="E287" i="14"/>
  <c r="D290" i="14"/>
  <c r="N290" i="14" s="1"/>
  <c r="D293" i="14"/>
  <c r="H299" i="14"/>
  <c r="G302" i="14"/>
  <c r="G305" i="14"/>
  <c r="F309" i="14"/>
  <c r="P309" i="14" s="1"/>
  <c r="F313" i="14"/>
  <c r="E316" i="14"/>
  <c r="E319" i="14"/>
  <c r="E323" i="14"/>
  <c r="H327" i="14"/>
  <c r="J332" i="14"/>
  <c r="D334" i="14"/>
  <c r="I349" i="14"/>
  <c r="S349" i="14" s="1"/>
  <c r="J363" i="14"/>
  <c r="J355" i="14"/>
  <c r="J365" i="14"/>
  <c r="J358" i="14"/>
  <c r="J357" i="14"/>
  <c r="J362" i="14"/>
  <c r="J359" i="14"/>
  <c r="J356" i="14"/>
  <c r="T356" i="14" s="1"/>
  <c r="J361" i="14"/>
  <c r="C356" i="14"/>
  <c r="F370" i="14"/>
  <c r="P370" i="14" s="1"/>
  <c r="D369" i="14"/>
  <c r="E371" i="14"/>
  <c r="G373" i="14"/>
  <c r="H375" i="14"/>
  <c r="G377" i="14"/>
  <c r="Q377" i="14" s="1"/>
  <c r="J403" i="14"/>
  <c r="J398" i="14"/>
  <c r="J397" i="14"/>
  <c r="J402" i="14"/>
  <c r="J401" i="14"/>
  <c r="J400" i="14"/>
  <c r="J407" i="14"/>
  <c r="J405" i="14"/>
  <c r="T405" i="14" s="1"/>
  <c r="C402" i="14"/>
  <c r="C404" i="14"/>
  <c r="G415" i="14"/>
  <c r="F411" i="14"/>
  <c r="C413" i="14"/>
  <c r="C415" i="14"/>
  <c r="E417" i="14"/>
  <c r="G419" i="14"/>
  <c r="Q419" i="14" s="1"/>
  <c r="C426" i="14"/>
  <c r="D428" i="14"/>
  <c r="F430" i="14"/>
  <c r="G432" i="14"/>
  <c r="F435" i="14"/>
  <c r="H444" i="14"/>
  <c r="I439" i="14"/>
  <c r="J441" i="14"/>
  <c r="T441" i="14" s="1"/>
  <c r="K443" i="14"/>
  <c r="C459" i="14"/>
  <c r="J477" i="14"/>
  <c r="J471" i="14"/>
  <c r="J467" i="14"/>
  <c r="J473" i="14"/>
  <c r="J470" i="14"/>
  <c r="J469" i="14"/>
  <c r="T469" i="14" s="1"/>
  <c r="J468" i="14"/>
  <c r="J475" i="14"/>
  <c r="J474" i="14"/>
  <c r="J472" i="14"/>
  <c r="E468" i="14"/>
  <c r="G470" i="14"/>
  <c r="I488" i="14"/>
  <c r="C500" i="14"/>
  <c r="M500" i="14" s="1"/>
  <c r="C499" i="14"/>
  <c r="C497" i="14"/>
  <c r="C502" i="14"/>
  <c r="C498" i="14"/>
  <c r="C496" i="14"/>
  <c r="C495" i="14"/>
  <c r="K500" i="14"/>
  <c r="K501" i="14"/>
  <c r="K505" i="14"/>
  <c r="K503" i="14"/>
  <c r="K498" i="14"/>
  <c r="K497" i="14"/>
  <c r="K496" i="14"/>
  <c r="K499" i="14"/>
  <c r="K502" i="14"/>
  <c r="K495" i="14"/>
  <c r="U495" i="14" s="1"/>
  <c r="I502" i="14"/>
  <c r="J516" i="14"/>
  <c r="G510" i="14"/>
  <c r="G515" i="14"/>
  <c r="G523" i="14"/>
  <c r="D523" i="14"/>
  <c r="K525" i="14"/>
  <c r="D528" i="14"/>
  <c r="N528" i="14" s="1"/>
  <c r="C539" i="14"/>
  <c r="J544" i="14"/>
  <c r="I555" i="14"/>
  <c r="C558" i="14"/>
  <c r="J565" i="14"/>
  <c r="F589" i="14"/>
  <c r="F594" i="14"/>
  <c r="K607" i="14"/>
  <c r="U607" i="14" s="1"/>
  <c r="G614" i="14"/>
  <c r="F631" i="14"/>
  <c r="P631" i="14" s="1"/>
  <c r="G652" i="14"/>
  <c r="Q652" i="14" s="1"/>
  <c r="K655" i="14"/>
  <c r="G668" i="14"/>
  <c r="J7" i="14"/>
  <c r="K12" i="14"/>
  <c r="K20" i="14"/>
  <c r="U20" i="14" s="1"/>
  <c r="D25" i="14"/>
  <c r="N25" i="14" s="1"/>
  <c r="K36" i="14"/>
  <c r="G48" i="14"/>
  <c r="Q48" i="14" s="1"/>
  <c r="J55" i="14"/>
  <c r="G96" i="14"/>
  <c r="G105" i="14"/>
  <c r="H110" i="14"/>
  <c r="F132" i="14"/>
  <c r="P132" i="14" s="1"/>
  <c r="F141" i="14"/>
  <c r="C148" i="14"/>
  <c r="M148" i="14" s="1"/>
  <c r="K153" i="14"/>
  <c r="U153" i="14" s="1"/>
  <c r="C177" i="14"/>
  <c r="C194" i="14"/>
  <c r="J192" i="14"/>
  <c r="G215" i="14"/>
  <c r="F225" i="14"/>
  <c r="P225" i="14" s="1"/>
  <c r="I250" i="14"/>
  <c r="J10" i="14"/>
  <c r="T10" i="14" s="1"/>
  <c r="E25" i="14"/>
  <c r="C55" i="14"/>
  <c r="D68" i="14"/>
  <c r="D76" i="14"/>
  <c r="E81" i="14"/>
  <c r="K85" i="14"/>
  <c r="C95" i="14"/>
  <c r="M95" i="14" s="1"/>
  <c r="G110" i="14"/>
  <c r="G106" i="14"/>
  <c r="I110" i="14"/>
  <c r="G141" i="14"/>
  <c r="K145" i="14"/>
  <c r="E179" i="14"/>
  <c r="K187" i="14"/>
  <c r="U187" i="14" s="1"/>
  <c r="G223" i="14"/>
  <c r="J232" i="14"/>
  <c r="K267" i="14"/>
  <c r="F300" i="14"/>
  <c r="D314" i="14"/>
  <c r="J333" i="14"/>
  <c r="I351" i="14"/>
  <c r="D359" i="14"/>
  <c r="J372" i="14"/>
  <c r="D390" i="14"/>
  <c r="G403" i="14"/>
  <c r="J418" i="14"/>
  <c r="K431" i="14"/>
  <c r="G473" i="14"/>
  <c r="D482" i="14"/>
  <c r="E509" i="14"/>
  <c r="O509" i="14" s="1"/>
  <c r="K533" i="14"/>
  <c r="E557" i="14"/>
  <c r="K609" i="14"/>
  <c r="F643" i="14"/>
  <c r="F635" i="14"/>
  <c r="F641" i="14"/>
  <c r="F640" i="14"/>
  <c r="F639" i="14"/>
  <c r="P639" i="14" s="1"/>
  <c r="F638" i="14"/>
  <c r="F642" i="14"/>
  <c r="F637" i="14"/>
  <c r="F645" i="14"/>
  <c r="I2" i="8"/>
  <c r="Y2" i="8"/>
  <c r="N7" i="8"/>
  <c r="P10" i="8"/>
  <c r="AF10" i="8"/>
  <c r="Y12" i="8"/>
  <c r="C2" i="8"/>
  <c r="K2" i="8"/>
  <c r="S2" i="8"/>
  <c r="AA2" i="8"/>
  <c r="E5" i="14"/>
  <c r="I9" i="14"/>
  <c r="S9" i="14" s="1"/>
  <c r="F10" i="14"/>
  <c r="P10" i="14" s="1"/>
  <c r="C11" i="14"/>
  <c r="M11" i="14" s="1"/>
  <c r="K11" i="14"/>
  <c r="U11" i="14" s="1"/>
  <c r="H12" i="14"/>
  <c r="R12" i="14" s="1"/>
  <c r="C19" i="14"/>
  <c r="K19" i="14"/>
  <c r="G23" i="14"/>
  <c r="D24" i="14"/>
  <c r="I25" i="14"/>
  <c r="S25" i="14" s="1"/>
  <c r="F26" i="14"/>
  <c r="I33" i="14"/>
  <c r="E37" i="14"/>
  <c r="O37" i="14" s="1"/>
  <c r="J38" i="14"/>
  <c r="G39" i="14"/>
  <c r="D40" i="14"/>
  <c r="N40" i="14" s="1"/>
  <c r="G47" i="14"/>
  <c r="C51" i="14"/>
  <c r="M51" i="14" s="1"/>
  <c r="K51" i="14"/>
  <c r="U51" i="14" s="1"/>
  <c r="H52" i="14"/>
  <c r="R52" i="14" s="1"/>
  <c r="E53" i="14"/>
  <c r="O53" i="14" s="1"/>
  <c r="J54" i="14"/>
  <c r="E61" i="14"/>
  <c r="I65" i="14"/>
  <c r="F66" i="14"/>
  <c r="C67" i="14"/>
  <c r="M67" i="14" s="1"/>
  <c r="K67" i="14"/>
  <c r="H68" i="14"/>
  <c r="R68" i="14" s="1"/>
  <c r="C75" i="14"/>
  <c r="K75" i="14"/>
  <c r="G79" i="14"/>
  <c r="D80" i="14"/>
  <c r="I81" i="14"/>
  <c r="S81" i="14" s="1"/>
  <c r="F82" i="14"/>
  <c r="I89" i="14"/>
  <c r="F90" i="14"/>
  <c r="K91" i="14"/>
  <c r="U91" i="14" s="1"/>
  <c r="J94" i="14"/>
  <c r="G95" i="14"/>
  <c r="Q95" i="14" s="1"/>
  <c r="D96" i="14"/>
  <c r="C106" i="14"/>
  <c r="C110" i="14"/>
  <c r="M110" i="14" s="1"/>
  <c r="K106" i="14"/>
  <c r="K110" i="14"/>
  <c r="U110" i="14" s="1"/>
  <c r="I103" i="14"/>
  <c r="K104" i="14"/>
  <c r="C105" i="14"/>
  <c r="E106" i="14"/>
  <c r="G107" i="14"/>
  <c r="J108" i="14"/>
  <c r="T108" i="14" s="1"/>
  <c r="D110" i="14"/>
  <c r="F111" i="14"/>
  <c r="P111" i="14" s="1"/>
  <c r="G113" i="14"/>
  <c r="Q113" i="14" s="1"/>
  <c r="I120" i="14"/>
  <c r="I124" i="14"/>
  <c r="G117" i="14"/>
  <c r="I118" i="14"/>
  <c r="K119" i="14"/>
  <c r="U119" i="14" s="1"/>
  <c r="C120" i="14"/>
  <c r="E121" i="14"/>
  <c r="O121" i="14" s="1"/>
  <c r="H122" i="14"/>
  <c r="R122" i="14" s="1"/>
  <c r="J123" i="14"/>
  <c r="D125" i="14"/>
  <c r="G127" i="14"/>
  <c r="Q127" i="14" s="1"/>
  <c r="I136" i="14"/>
  <c r="I133" i="14"/>
  <c r="S133" i="14" s="1"/>
  <c r="I132" i="14"/>
  <c r="F131" i="14"/>
  <c r="G133" i="14"/>
  <c r="Q133" i="14" s="1"/>
  <c r="G135" i="14"/>
  <c r="H137" i="14"/>
  <c r="I139" i="14"/>
  <c r="G150" i="14"/>
  <c r="G147" i="14"/>
  <c r="Q147" i="14" s="1"/>
  <c r="G146" i="14"/>
  <c r="D145" i="14"/>
  <c r="E147" i="14"/>
  <c r="K148" i="14"/>
  <c r="E149" i="14"/>
  <c r="F151" i="14"/>
  <c r="G153" i="14"/>
  <c r="E164" i="14"/>
  <c r="O164" i="14" s="1"/>
  <c r="E161" i="14"/>
  <c r="E160" i="14"/>
  <c r="G160" i="14"/>
  <c r="Q160" i="14" s="1"/>
  <c r="H162" i="14"/>
  <c r="H164" i="14"/>
  <c r="C165" i="14"/>
  <c r="I166" i="14"/>
  <c r="I169" i="14"/>
  <c r="S169" i="14" s="1"/>
  <c r="C178" i="14"/>
  <c r="C175" i="14"/>
  <c r="C174" i="14"/>
  <c r="K178" i="14"/>
  <c r="K175" i="14"/>
  <c r="K174" i="14"/>
  <c r="K173" i="14"/>
  <c r="D174" i="14"/>
  <c r="N174" i="14" s="1"/>
  <c r="J175" i="14"/>
  <c r="D176" i="14"/>
  <c r="K177" i="14"/>
  <c r="E178" i="14"/>
  <c r="K179" i="14"/>
  <c r="F180" i="14"/>
  <c r="D183" i="14"/>
  <c r="H195" i="14"/>
  <c r="E187" i="14"/>
  <c r="K188" i="14"/>
  <c r="E189" i="14"/>
  <c r="O189" i="14" s="1"/>
  <c r="F191" i="14"/>
  <c r="D193" i="14"/>
  <c r="F194" i="14"/>
  <c r="I195" i="14"/>
  <c r="J197" i="14"/>
  <c r="T197" i="14" s="1"/>
  <c r="G204" i="14"/>
  <c r="G201" i="14"/>
  <c r="I202" i="14"/>
  <c r="K203" i="14"/>
  <c r="D209" i="14"/>
  <c r="E211" i="14"/>
  <c r="O211" i="14" s="1"/>
  <c r="E218" i="14"/>
  <c r="D217" i="14"/>
  <c r="F218" i="14"/>
  <c r="I219" i="14"/>
  <c r="K220" i="14"/>
  <c r="J237" i="14"/>
  <c r="D234" i="14"/>
  <c r="N234" i="14" s="1"/>
  <c r="F235" i="14"/>
  <c r="H236" i="14"/>
  <c r="K237" i="14"/>
  <c r="U237" i="14" s="1"/>
  <c r="G244" i="14"/>
  <c r="G246" i="14"/>
  <c r="G251" i="14"/>
  <c r="Q251" i="14" s="1"/>
  <c r="G243" i="14"/>
  <c r="G245" i="14"/>
  <c r="G250" i="14"/>
  <c r="F243" i="14"/>
  <c r="H244" i="14"/>
  <c r="K245" i="14"/>
  <c r="C251" i="14"/>
  <c r="E253" i="14"/>
  <c r="E258" i="14"/>
  <c r="E260" i="14"/>
  <c r="E265" i="14"/>
  <c r="E257" i="14"/>
  <c r="E259" i="14"/>
  <c r="O259" i="14" s="1"/>
  <c r="E264" i="14"/>
  <c r="D258" i="14"/>
  <c r="F259" i="14"/>
  <c r="H260" i="14"/>
  <c r="K261" i="14"/>
  <c r="C278" i="14"/>
  <c r="C279" i="14"/>
  <c r="C281" i="14"/>
  <c r="M281" i="14" s="1"/>
  <c r="C275" i="14"/>
  <c r="C272" i="14"/>
  <c r="C276" i="14"/>
  <c r="C274" i="14"/>
  <c r="C271" i="14"/>
  <c r="C273" i="14"/>
  <c r="K278" i="14"/>
  <c r="K279" i="14"/>
  <c r="U279" i="14" s="1"/>
  <c r="K272" i="14"/>
  <c r="K281" i="14"/>
  <c r="K275" i="14"/>
  <c r="K274" i="14"/>
  <c r="K271" i="14"/>
  <c r="K273" i="14"/>
  <c r="K277" i="14"/>
  <c r="E275" i="14"/>
  <c r="O275" i="14" s="1"/>
  <c r="E278" i="14"/>
  <c r="C295" i="14"/>
  <c r="G287" i="14"/>
  <c r="H290" i="14"/>
  <c r="H293" i="14"/>
  <c r="I307" i="14"/>
  <c r="J299" i="14"/>
  <c r="J302" i="14"/>
  <c r="T302" i="14" s="1"/>
  <c r="K305" i="14"/>
  <c r="I309" i="14"/>
  <c r="G321" i="14"/>
  <c r="H313" i="14"/>
  <c r="H316" i="14"/>
  <c r="I319" i="14"/>
  <c r="H323" i="14"/>
  <c r="R323" i="14" s="1"/>
  <c r="H330" i="14"/>
  <c r="J327" i="14"/>
  <c r="F329" i="14"/>
  <c r="H334" i="14"/>
  <c r="F343" i="14"/>
  <c r="F347" i="14"/>
  <c r="F351" i="14"/>
  <c r="F348" i="14"/>
  <c r="F341" i="14"/>
  <c r="F346" i="14"/>
  <c r="F342" i="14"/>
  <c r="F349" i="14"/>
  <c r="J344" i="14"/>
  <c r="D346" i="14"/>
  <c r="F356" i="14"/>
  <c r="D358" i="14"/>
  <c r="F360" i="14"/>
  <c r="P360" i="14" s="1"/>
  <c r="H362" i="14"/>
  <c r="G365" i="14"/>
  <c r="J369" i="14"/>
  <c r="T369" i="14" s="1"/>
  <c r="K371" i="14"/>
  <c r="J373" i="14"/>
  <c r="K375" i="14"/>
  <c r="E386" i="14"/>
  <c r="E393" i="14"/>
  <c r="E385" i="14"/>
  <c r="E384" i="14"/>
  <c r="E383" i="14"/>
  <c r="E391" i="14"/>
  <c r="E388" i="14"/>
  <c r="E390" i="14"/>
  <c r="E387" i="14"/>
  <c r="E389" i="14"/>
  <c r="O389" i="14" s="1"/>
  <c r="D391" i="14"/>
  <c r="K407" i="14"/>
  <c r="F398" i="14"/>
  <c r="P398" i="14" s="1"/>
  <c r="F400" i="14"/>
  <c r="F402" i="14"/>
  <c r="J404" i="14"/>
  <c r="I407" i="14"/>
  <c r="H417" i="14"/>
  <c r="H412" i="14"/>
  <c r="H411" i="14"/>
  <c r="H416" i="14"/>
  <c r="H415" i="14"/>
  <c r="H414" i="14"/>
  <c r="H421" i="14"/>
  <c r="H419" i="14"/>
  <c r="H418" i="14"/>
  <c r="R418" i="14" s="1"/>
  <c r="H413" i="14"/>
  <c r="J415" i="14"/>
  <c r="J417" i="14"/>
  <c r="K419" i="14"/>
  <c r="I426" i="14"/>
  <c r="J428" i="14"/>
  <c r="J430" i="14"/>
  <c r="J432" i="14"/>
  <c r="T432" i="14" s="1"/>
  <c r="F455" i="14"/>
  <c r="F459" i="14"/>
  <c r="F463" i="14"/>
  <c r="F461" i="14"/>
  <c r="F457" i="14"/>
  <c r="F454" i="14"/>
  <c r="F456" i="14"/>
  <c r="F453" i="14"/>
  <c r="P453" i="14" s="1"/>
  <c r="E455" i="14"/>
  <c r="E457" i="14"/>
  <c r="E459" i="14"/>
  <c r="I461" i="14"/>
  <c r="E475" i="14"/>
  <c r="I483" i="14"/>
  <c r="D496" i="14"/>
  <c r="H497" i="14"/>
  <c r="R497" i="14" s="1"/>
  <c r="I510" i="14"/>
  <c r="K515" i="14"/>
  <c r="F519" i="14"/>
  <c r="K523" i="14"/>
  <c r="C531" i="14"/>
  <c r="J539" i="14"/>
  <c r="F542" i="14"/>
  <c r="I558" i="14"/>
  <c r="S558" i="14" s="1"/>
  <c r="C572" i="14"/>
  <c r="C565" i="14"/>
  <c r="C571" i="14"/>
  <c r="C570" i="14"/>
  <c r="C567" i="14"/>
  <c r="C573" i="14"/>
  <c r="C575" i="14"/>
  <c r="C568" i="14"/>
  <c r="M568" i="14" s="1"/>
  <c r="C566" i="14"/>
  <c r="K572" i="14"/>
  <c r="K567" i="14"/>
  <c r="K566" i="14"/>
  <c r="K570" i="14"/>
  <c r="K571" i="14"/>
  <c r="K575" i="14"/>
  <c r="K565" i="14"/>
  <c r="K573" i="14"/>
  <c r="E573" i="14"/>
  <c r="I585" i="14"/>
  <c r="H601" i="14"/>
  <c r="G611" i="14"/>
  <c r="I627" i="14"/>
  <c r="J631" i="14"/>
  <c r="H643" i="14"/>
  <c r="R643" i="14" s="1"/>
  <c r="F649" i="14"/>
  <c r="G665" i="14"/>
  <c r="H103" i="14"/>
  <c r="R103" i="14" s="1"/>
  <c r="D107" i="14"/>
  <c r="H111" i="14"/>
  <c r="D113" i="14"/>
  <c r="N113" i="14" s="1"/>
  <c r="F117" i="14"/>
  <c r="J121" i="14"/>
  <c r="F125" i="14"/>
  <c r="J127" i="14"/>
  <c r="D131" i="14"/>
  <c r="N131" i="14" s="1"/>
  <c r="C134" i="14"/>
  <c r="K134" i="14"/>
  <c r="H135" i="14"/>
  <c r="D139" i="14"/>
  <c r="H141" i="14"/>
  <c r="J145" i="14"/>
  <c r="I148" i="14"/>
  <c r="F149" i="14"/>
  <c r="P149" i="14" s="1"/>
  <c r="J153" i="14"/>
  <c r="F155" i="14"/>
  <c r="H159" i="14"/>
  <c r="R159" i="14" s="1"/>
  <c r="G162" i="14"/>
  <c r="D163" i="14"/>
  <c r="H167" i="14"/>
  <c r="D169" i="14"/>
  <c r="F173" i="14"/>
  <c r="P173" i="14" s="1"/>
  <c r="E176" i="14"/>
  <c r="J177" i="14"/>
  <c r="F181" i="14"/>
  <c r="J183" i="14"/>
  <c r="D187" i="14"/>
  <c r="C190" i="14"/>
  <c r="K190" i="14"/>
  <c r="H191" i="14"/>
  <c r="D195" i="14"/>
  <c r="H197" i="14"/>
  <c r="J201" i="14"/>
  <c r="G202" i="14"/>
  <c r="D203" i="14"/>
  <c r="I204" i="14"/>
  <c r="F205" i="14"/>
  <c r="J209" i="14"/>
  <c r="T209" i="14" s="1"/>
  <c r="F211" i="14"/>
  <c r="H215" i="14"/>
  <c r="E216" i="14"/>
  <c r="J217" i="14"/>
  <c r="G218" i="14"/>
  <c r="D219" i="14"/>
  <c r="H223" i="14"/>
  <c r="D225" i="14"/>
  <c r="N225" i="14" s="1"/>
  <c r="F229" i="14"/>
  <c r="C230" i="14"/>
  <c r="K230" i="14"/>
  <c r="H231" i="14"/>
  <c r="E232" i="14"/>
  <c r="J233" i="14"/>
  <c r="F237" i="14"/>
  <c r="J239" i="14"/>
  <c r="T239" i="14" s="1"/>
  <c r="D243" i="14"/>
  <c r="I244" i="14"/>
  <c r="F245" i="14"/>
  <c r="C246" i="14"/>
  <c r="K246" i="14"/>
  <c r="H247" i="14"/>
  <c r="D251" i="14"/>
  <c r="H253" i="14"/>
  <c r="R253" i="14" s="1"/>
  <c r="J257" i="14"/>
  <c r="G258" i="14"/>
  <c r="D259" i="14"/>
  <c r="N259" i="14" s="1"/>
  <c r="I260" i="14"/>
  <c r="F261" i="14"/>
  <c r="J265" i="14"/>
  <c r="T265" i="14" s="1"/>
  <c r="F267" i="14"/>
  <c r="D281" i="14"/>
  <c r="N281" i="14" s="1"/>
  <c r="D275" i="14"/>
  <c r="D276" i="14"/>
  <c r="H271" i="14"/>
  <c r="R271" i="14" s="1"/>
  <c r="E272" i="14"/>
  <c r="J273" i="14"/>
  <c r="H276" i="14"/>
  <c r="E279" i="14"/>
  <c r="H287" i="14"/>
  <c r="R287" i="14" s="1"/>
  <c r="H288" i="14"/>
  <c r="D285" i="14"/>
  <c r="H291" i="14"/>
  <c r="E304" i="14"/>
  <c r="E305" i="14"/>
  <c r="E301" i="14"/>
  <c r="C318" i="14"/>
  <c r="C319" i="14"/>
  <c r="M319" i="14" s="1"/>
  <c r="K318" i="14"/>
  <c r="K319" i="14"/>
  <c r="C315" i="14"/>
  <c r="D333" i="14"/>
  <c r="D331" i="14"/>
  <c r="D330" i="14"/>
  <c r="E328" i="14"/>
  <c r="H331" i="14"/>
  <c r="R331" i="14" s="1"/>
  <c r="D349" i="14"/>
  <c r="D341" i="14"/>
  <c r="D342" i="14"/>
  <c r="J343" i="14"/>
  <c r="D344" i="14"/>
  <c r="J351" i="14"/>
  <c r="C355" i="14"/>
  <c r="K356" i="14"/>
  <c r="U356" i="14" s="1"/>
  <c r="I361" i="14"/>
  <c r="H385" i="14"/>
  <c r="H389" i="14"/>
  <c r="H393" i="14"/>
  <c r="H383" i="14"/>
  <c r="H386" i="14"/>
  <c r="E397" i="14"/>
  <c r="K398" i="14"/>
  <c r="I414" i="14"/>
  <c r="I415" i="14"/>
  <c r="I413" i="14"/>
  <c r="S413" i="14" s="1"/>
  <c r="G411" i="14"/>
  <c r="D412" i="14"/>
  <c r="E426" i="14"/>
  <c r="E425" i="14"/>
  <c r="E430" i="14"/>
  <c r="O430" i="14" s="1"/>
  <c r="E429" i="14"/>
  <c r="E428" i="14"/>
  <c r="E427" i="14"/>
  <c r="H446" i="14"/>
  <c r="C457" i="14"/>
  <c r="C460" i="14"/>
  <c r="C473" i="14"/>
  <c r="K471" i="14"/>
  <c r="U471" i="14" s="1"/>
  <c r="I482" i="14"/>
  <c r="I485" i="14"/>
  <c r="I487" i="14"/>
  <c r="I486" i="14"/>
  <c r="I481" i="14"/>
  <c r="I484" i="14"/>
  <c r="I489" i="14"/>
  <c r="I491" i="14"/>
  <c r="S491" i="14" s="1"/>
  <c r="F505" i="14"/>
  <c r="D500" i="14"/>
  <c r="D501" i="14"/>
  <c r="N501" i="14" s="1"/>
  <c r="D503" i="14"/>
  <c r="D505" i="14"/>
  <c r="H525" i="14"/>
  <c r="H526" i="14"/>
  <c r="H529" i="14"/>
  <c r="R529" i="14" s="1"/>
  <c r="H528" i="14"/>
  <c r="H523" i="14"/>
  <c r="H530" i="14"/>
  <c r="H531" i="14"/>
  <c r="D545" i="14"/>
  <c r="D537" i="14"/>
  <c r="D543" i="14"/>
  <c r="D542" i="14"/>
  <c r="N542" i="14" s="1"/>
  <c r="D540" i="14"/>
  <c r="J570" i="14"/>
  <c r="J671" i="14"/>
  <c r="J663" i="14"/>
  <c r="J670" i="14"/>
  <c r="J665" i="14"/>
  <c r="J666" i="14"/>
  <c r="J669" i="14"/>
  <c r="T669" i="14" s="1"/>
  <c r="J664" i="14"/>
  <c r="J668" i="14"/>
  <c r="J667" i="14"/>
  <c r="J673" i="14"/>
  <c r="J109" i="15"/>
  <c r="Z109" i="15"/>
  <c r="B114" i="15"/>
  <c r="Q114" i="15"/>
  <c r="Q115" i="15"/>
  <c r="Q116" i="15"/>
  <c r="AB117" i="15"/>
  <c r="Q121" i="15"/>
  <c r="T122" i="15"/>
  <c r="T123" i="15"/>
  <c r="B128" i="15"/>
  <c r="D129" i="15"/>
  <c r="J130" i="15"/>
  <c r="AB130" i="15"/>
  <c r="B132" i="15"/>
  <c r="B133" i="15"/>
  <c r="R133" i="15"/>
  <c r="J136" i="15"/>
  <c r="T142" i="15"/>
  <c r="T145" i="15"/>
  <c r="D148" i="15"/>
  <c r="G205" i="14"/>
  <c r="Q205" i="14" s="1"/>
  <c r="D206" i="14"/>
  <c r="N206" i="14" s="1"/>
  <c r="G211" i="14"/>
  <c r="E219" i="14"/>
  <c r="J220" i="14"/>
  <c r="E225" i="14"/>
  <c r="C233" i="14"/>
  <c r="M233" i="14" s="1"/>
  <c r="K233" i="14"/>
  <c r="H234" i="14"/>
  <c r="C239" i="14"/>
  <c r="K239" i="14"/>
  <c r="I247" i="14"/>
  <c r="F248" i="14"/>
  <c r="I253" i="14"/>
  <c r="G261" i="14"/>
  <c r="Q261" i="14" s="1"/>
  <c r="D262" i="14"/>
  <c r="G267" i="14"/>
  <c r="J276" i="14"/>
  <c r="I292" i="14"/>
  <c r="I293" i="14"/>
  <c r="I285" i="14"/>
  <c r="F290" i="14"/>
  <c r="I291" i="14"/>
  <c r="S291" i="14" s="1"/>
  <c r="F301" i="14"/>
  <c r="F302" i="14"/>
  <c r="F305" i="14"/>
  <c r="D323" i="14"/>
  <c r="D315" i="14"/>
  <c r="D316" i="14"/>
  <c r="D319" i="14"/>
  <c r="E330" i="14"/>
  <c r="O330" i="14" s="1"/>
  <c r="E337" i="14"/>
  <c r="E329" i="14"/>
  <c r="E341" i="14"/>
  <c r="J345" i="14"/>
  <c r="D357" i="14"/>
  <c r="D361" i="14"/>
  <c r="D365" i="14"/>
  <c r="D362" i="14"/>
  <c r="N362" i="14" s="1"/>
  <c r="I365" i="14"/>
  <c r="F387" i="14"/>
  <c r="F390" i="14"/>
  <c r="F399" i="14"/>
  <c r="F403" i="14"/>
  <c r="F407" i="14"/>
  <c r="K402" i="14"/>
  <c r="K405" i="14"/>
  <c r="U405" i="14" s="1"/>
  <c r="J419" i="14"/>
  <c r="J411" i="14"/>
  <c r="J421" i="14"/>
  <c r="T421" i="14" s="1"/>
  <c r="J414" i="14"/>
  <c r="J413" i="14"/>
  <c r="J412" i="14"/>
  <c r="F431" i="14"/>
  <c r="F429" i="14"/>
  <c r="P429" i="14" s="1"/>
  <c r="F428" i="14"/>
  <c r="F427" i="14"/>
  <c r="C440" i="14"/>
  <c r="C439" i="14"/>
  <c r="C444" i="14"/>
  <c r="C443" i="14"/>
  <c r="C442" i="14"/>
  <c r="K440" i="14"/>
  <c r="U440" i="14" s="1"/>
  <c r="K441" i="14"/>
  <c r="K446" i="14"/>
  <c r="K445" i="14"/>
  <c r="K444" i="14"/>
  <c r="K439" i="14"/>
  <c r="H440" i="14"/>
  <c r="C441" i="14"/>
  <c r="H443" i="14"/>
  <c r="R443" i="14" s="1"/>
  <c r="D473" i="14"/>
  <c r="D477" i="14"/>
  <c r="D475" i="14"/>
  <c r="N475" i="14" s="1"/>
  <c r="D469" i="14"/>
  <c r="D474" i="14"/>
  <c r="I468" i="14"/>
  <c r="H666" i="14"/>
  <c r="H671" i="14"/>
  <c r="R671" i="14" s="1"/>
  <c r="D113" i="15"/>
  <c r="R117" i="15"/>
  <c r="D122" i="15"/>
  <c r="Z123" i="15"/>
  <c r="T124" i="15"/>
  <c r="R127" i="15"/>
  <c r="Y129" i="15"/>
  <c r="L138" i="15"/>
  <c r="D139" i="15"/>
  <c r="I143" i="15"/>
  <c r="J146" i="15"/>
  <c r="T151" i="15"/>
  <c r="Z152" i="15"/>
  <c r="R154" i="15"/>
  <c r="Z155" i="15"/>
  <c r="C135" i="14"/>
  <c r="K135" i="14"/>
  <c r="C141" i="14"/>
  <c r="M141" i="14" s="1"/>
  <c r="K141" i="14"/>
  <c r="U141" i="14" s="1"/>
  <c r="I149" i="14"/>
  <c r="I155" i="14"/>
  <c r="S155" i="14" s="1"/>
  <c r="G163" i="14"/>
  <c r="G169" i="14"/>
  <c r="E177" i="14"/>
  <c r="O177" i="14" s="1"/>
  <c r="E183" i="14"/>
  <c r="C191" i="14"/>
  <c r="K191" i="14"/>
  <c r="C197" i="14"/>
  <c r="K197" i="14"/>
  <c r="G203" i="14"/>
  <c r="D204" i="14"/>
  <c r="I205" i="14"/>
  <c r="F206" i="14"/>
  <c r="I211" i="14"/>
  <c r="S211" i="14" s="1"/>
  <c r="E217" i="14"/>
  <c r="J218" i="14"/>
  <c r="G219" i="14"/>
  <c r="Q219" i="14" s="1"/>
  <c r="D220" i="14"/>
  <c r="G225" i="14"/>
  <c r="C231" i="14"/>
  <c r="K231" i="14"/>
  <c r="H232" i="14"/>
  <c r="E233" i="14"/>
  <c r="J234" i="14"/>
  <c r="E239" i="14"/>
  <c r="O239" i="14" s="1"/>
  <c r="D244" i="14"/>
  <c r="I245" i="14"/>
  <c r="F246" i="14"/>
  <c r="C247" i="14"/>
  <c r="K247" i="14"/>
  <c r="U247" i="14" s="1"/>
  <c r="H248" i="14"/>
  <c r="C253" i="14"/>
  <c r="M253" i="14" s="1"/>
  <c r="K253" i="14"/>
  <c r="J258" i="14"/>
  <c r="G259" i="14"/>
  <c r="D260" i="14"/>
  <c r="I261" i="14"/>
  <c r="F262" i="14"/>
  <c r="P262" i="14" s="1"/>
  <c r="I267" i="14"/>
  <c r="S267" i="14" s="1"/>
  <c r="G281" i="14"/>
  <c r="G275" i="14"/>
  <c r="E273" i="14"/>
  <c r="J274" i="14"/>
  <c r="J275" i="14"/>
  <c r="D277" i="14"/>
  <c r="G278" i="14"/>
  <c r="Q278" i="14" s="1"/>
  <c r="J281" i="14"/>
  <c r="C286" i="14"/>
  <c r="C287" i="14"/>
  <c r="M287" i="14" s="1"/>
  <c r="K286" i="14"/>
  <c r="K287" i="14"/>
  <c r="H285" i="14"/>
  <c r="I290" i="14"/>
  <c r="K291" i="14"/>
  <c r="U291" i="14" s="1"/>
  <c r="C292" i="14"/>
  <c r="H309" i="14"/>
  <c r="E299" i="14"/>
  <c r="F304" i="14"/>
  <c r="F317" i="14"/>
  <c r="C313" i="14"/>
  <c r="D318" i="14"/>
  <c r="K321" i="14"/>
  <c r="U321" i="14" s="1"/>
  <c r="G327" i="14"/>
  <c r="D327" i="14"/>
  <c r="N327" i="14" s="1"/>
  <c r="E334" i="14"/>
  <c r="G348" i="14"/>
  <c r="G346" i="14"/>
  <c r="G345" i="14"/>
  <c r="Q345" i="14" s="1"/>
  <c r="G344" i="14"/>
  <c r="D348" i="14"/>
  <c r="N348" i="14" s="1"/>
  <c r="D355" i="14"/>
  <c r="I356" i="14"/>
  <c r="D363" i="14"/>
  <c r="F375" i="14"/>
  <c r="F373" i="14"/>
  <c r="F372" i="14"/>
  <c r="F371" i="14"/>
  <c r="C384" i="14"/>
  <c r="M384" i="14" s="1"/>
  <c r="C383" i="14"/>
  <c r="C388" i="14"/>
  <c r="C387" i="14"/>
  <c r="C386" i="14"/>
  <c r="K384" i="14"/>
  <c r="K385" i="14"/>
  <c r="K390" i="14"/>
  <c r="K389" i="14"/>
  <c r="K388" i="14"/>
  <c r="K383" i="14"/>
  <c r="H384" i="14"/>
  <c r="R384" i="14" s="1"/>
  <c r="C385" i="14"/>
  <c r="H387" i="14"/>
  <c r="K403" i="14"/>
  <c r="D413" i="14"/>
  <c r="D417" i="14"/>
  <c r="N417" i="14" s="1"/>
  <c r="D421" i="14"/>
  <c r="I412" i="14"/>
  <c r="H433" i="14"/>
  <c r="R433" i="14" s="1"/>
  <c r="H425" i="14"/>
  <c r="H426" i="14"/>
  <c r="H428" i="14"/>
  <c r="H431" i="14"/>
  <c r="E432" i="14"/>
  <c r="H435" i="14"/>
  <c r="E442" i="14"/>
  <c r="E449" i="14"/>
  <c r="O449" i="14" s="1"/>
  <c r="E441" i="14"/>
  <c r="E440" i="14"/>
  <c r="E439" i="14"/>
  <c r="E445" i="14"/>
  <c r="K447" i="14"/>
  <c r="J459" i="14"/>
  <c r="J454" i="14"/>
  <c r="J453" i="14"/>
  <c r="J458" i="14"/>
  <c r="J457" i="14"/>
  <c r="J456" i="14"/>
  <c r="C458" i="14"/>
  <c r="J460" i="14"/>
  <c r="T460" i="14" s="1"/>
  <c r="D467" i="14"/>
  <c r="D470" i="14"/>
  <c r="D489" i="14"/>
  <c r="D481" i="14"/>
  <c r="D487" i="14"/>
  <c r="D486" i="14"/>
  <c r="D488" i="14"/>
  <c r="D483" i="14"/>
  <c r="N483" i="14" s="1"/>
  <c r="D491" i="14"/>
  <c r="D485" i="14"/>
  <c r="J497" i="14"/>
  <c r="J499" i="14"/>
  <c r="J500" i="14"/>
  <c r="F515" i="14"/>
  <c r="F517" i="14"/>
  <c r="F513" i="14"/>
  <c r="P513" i="14" s="1"/>
  <c r="F516" i="14"/>
  <c r="F511" i="14"/>
  <c r="F510" i="14"/>
  <c r="C524" i="14"/>
  <c r="C533" i="14"/>
  <c r="C528" i="14"/>
  <c r="C523" i="14"/>
  <c r="C527" i="14"/>
  <c r="M527" i="14" s="1"/>
  <c r="C530" i="14"/>
  <c r="C525" i="14"/>
  <c r="K524" i="14"/>
  <c r="U524" i="14" s="1"/>
  <c r="K528" i="14"/>
  <c r="K527" i="14"/>
  <c r="K529" i="14"/>
  <c r="G544" i="14"/>
  <c r="G539" i="14"/>
  <c r="Q539" i="14" s="1"/>
  <c r="G538" i="14"/>
  <c r="G547" i="14"/>
  <c r="G543" i="14"/>
  <c r="G540" i="14"/>
  <c r="G542" i="14"/>
  <c r="G545" i="14"/>
  <c r="D547" i="14"/>
  <c r="D553" i="14"/>
  <c r="N553" i="14" s="1"/>
  <c r="D554" i="14"/>
  <c r="D561" i="14"/>
  <c r="D559" i="14"/>
  <c r="D558" i="14"/>
  <c r="D557" i="14"/>
  <c r="D555" i="14"/>
  <c r="I570" i="14"/>
  <c r="I569" i="14"/>
  <c r="S569" i="14" s="1"/>
  <c r="I575" i="14"/>
  <c r="I572" i="14"/>
  <c r="I568" i="14"/>
  <c r="I573" i="14"/>
  <c r="I566" i="14"/>
  <c r="I567" i="14"/>
  <c r="H581" i="14"/>
  <c r="H582" i="14"/>
  <c r="R582" i="14" s="1"/>
  <c r="H586" i="14"/>
  <c r="H584" i="14"/>
  <c r="H589" i="14"/>
  <c r="H585" i="14"/>
  <c r="H583" i="14"/>
  <c r="D601" i="14"/>
  <c r="D593" i="14"/>
  <c r="D599" i="14"/>
  <c r="N599" i="14" s="1"/>
  <c r="D598" i="14"/>
  <c r="D603" i="14"/>
  <c r="D596" i="14"/>
  <c r="D595" i="14"/>
  <c r="H659" i="14"/>
  <c r="E670" i="14"/>
  <c r="E665" i="14"/>
  <c r="E664" i="14"/>
  <c r="O664" i="14" s="1"/>
  <c r="E668" i="14"/>
  <c r="E669" i="14"/>
  <c r="E673" i="14"/>
  <c r="I149" i="15"/>
  <c r="I141" i="15"/>
  <c r="I133" i="15"/>
  <c r="I125" i="15"/>
  <c r="I117" i="15"/>
  <c r="I109" i="15"/>
  <c r="I155" i="15"/>
  <c r="I142" i="15"/>
  <c r="I137" i="15"/>
  <c r="I132" i="15"/>
  <c r="I119" i="15"/>
  <c r="I114" i="15"/>
  <c r="I135" i="15"/>
  <c r="I134" i="15"/>
  <c r="I153" i="15"/>
  <c r="I140" i="15"/>
  <c r="I129" i="15"/>
  <c r="I118" i="15"/>
  <c r="I113" i="15"/>
  <c r="I112" i="15"/>
  <c r="I107" i="15"/>
  <c r="I150" i="15"/>
  <c r="I148" i="15"/>
  <c r="I146" i="15"/>
  <c r="I130" i="15"/>
  <c r="I105" i="15"/>
  <c r="I131" i="15"/>
  <c r="I126" i="15"/>
  <c r="I139" i="15"/>
  <c r="I136" i="15"/>
  <c r="I127" i="15"/>
  <c r="I116" i="15"/>
  <c r="I106" i="15"/>
  <c r="I147" i="15"/>
  <c r="I111" i="15"/>
  <c r="Q149" i="15"/>
  <c r="Q141" i="15"/>
  <c r="Q133" i="15"/>
  <c r="Q125" i="15"/>
  <c r="Q117" i="15"/>
  <c r="Q109" i="15"/>
  <c r="Q150" i="15"/>
  <c r="Q145" i="15"/>
  <c r="Q140" i="15"/>
  <c r="Q127" i="15"/>
  <c r="Q122" i="15"/>
  <c r="Q148" i="15"/>
  <c r="Q147" i="15"/>
  <c r="Q146" i="15"/>
  <c r="Q143" i="15"/>
  <c r="Q142" i="15"/>
  <c r="Q139" i="15"/>
  <c r="Q135" i="15"/>
  <c r="Q152" i="15"/>
  <c r="Q136" i="15"/>
  <c r="Q132" i="15"/>
  <c r="Q111" i="15"/>
  <c r="Q106" i="15"/>
  <c r="Q153" i="15"/>
  <c r="Q138" i="15"/>
  <c r="Q134" i="15"/>
  <c r="Q123" i="15"/>
  <c r="Q120" i="15"/>
  <c r="Q113" i="15"/>
  <c r="Q112" i="15"/>
  <c r="Q107" i="15"/>
  <c r="Q151" i="15"/>
  <c r="Q129" i="15"/>
  <c r="Q154" i="15"/>
  <c r="Q137" i="15"/>
  <c r="Q126" i="15"/>
  <c r="Q105" i="15"/>
  <c r="Q144" i="15"/>
  <c r="Q131" i="15"/>
  <c r="Q119" i="15"/>
  <c r="Q110" i="15"/>
  <c r="Y149" i="15"/>
  <c r="Y141" i="15"/>
  <c r="Y133" i="15"/>
  <c r="Y125" i="15"/>
  <c r="Y117" i="15"/>
  <c r="Y109" i="15"/>
  <c r="Y153" i="15"/>
  <c r="Y148" i="15"/>
  <c r="Y135" i="15"/>
  <c r="Y130" i="15"/>
  <c r="Y112" i="15"/>
  <c r="Y107" i="15"/>
  <c r="Y151" i="15"/>
  <c r="Y150" i="15"/>
  <c r="Y108" i="15"/>
  <c r="Y106" i="15"/>
  <c r="Y146" i="15"/>
  <c r="Y143" i="15"/>
  <c r="Y140" i="15"/>
  <c r="Y139" i="15"/>
  <c r="Y142" i="15"/>
  <c r="Y152" i="15"/>
  <c r="Y147" i="15"/>
  <c r="Y136" i="15"/>
  <c r="Y132" i="15"/>
  <c r="Y128" i="15"/>
  <c r="Y155" i="15"/>
  <c r="Y138" i="15"/>
  <c r="Y124" i="15"/>
  <c r="Y123" i="15"/>
  <c r="Y120" i="15"/>
  <c r="Y113" i="15"/>
  <c r="Y121" i="15"/>
  <c r="Y118" i="15"/>
  <c r="J105" i="15"/>
  <c r="AB111" i="15"/>
  <c r="J112" i="15"/>
  <c r="Z112" i="15"/>
  <c r="Y114" i="15"/>
  <c r="T117" i="15"/>
  <c r="I120" i="15"/>
  <c r="Z120" i="15"/>
  <c r="J122" i="15"/>
  <c r="Y122" i="15"/>
  <c r="Z124" i="15"/>
  <c r="D127" i="15"/>
  <c r="Q130" i="15"/>
  <c r="J135" i="15"/>
  <c r="L146" i="15"/>
  <c r="AB151" i="15"/>
  <c r="Y154" i="15"/>
  <c r="L155" i="15"/>
  <c r="D103" i="14"/>
  <c r="H107" i="14"/>
  <c r="J117" i="14"/>
  <c r="T117" i="14" s="1"/>
  <c r="F121" i="14"/>
  <c r="H131" i="14"/>
  <c r="R131" i="14" s="1"/>
  <c r="D135" i="14"/>
  <c r="F145" i="14"/>
  <c r="J149" i="14"/>
  <c r="T149" i="14" s="1"/>
  <c r="D159" i="14"/>
  <c r="N159" i="14" s="1"/>
  <c r="H163" i="14"/>
  <c r="J173" i="14"/>
  <c r="T173" i="14" s="1"/>
  <c r="F177" i="14"/>
  <c r="H187" i="14"/>
  <c r="R187" i="14" s="1"/>
  <c r="D191" i="14"/>
  <c r="N191" i="14" s="1"/>
  <c r="F201" i="14"/>
  <c r="J205" i="14"/>
  <c r="G206" i="14"/>
  <c r="D207" i="14"/>
  <c r="D215" i="14"/>
  <c r="H219" i="14"/>
  <c r="R219" i="14" s="1"/>
  <c r="E220" i="14"/>
  <c r="O220" i="14" s="1"/>
  <c r="J221" i="14"/>
  <c r="T221" i="14" s="1"/>
  <c r="J229" i="14"/>
  <c r="F233" i="14"/>
  <c r="P233" i="14" s="1"/>
  <c r="C234" i="14"/>
  <c r="K234" i="14"/>
  <c r="H235" i="14"/>
  <c r="H243" i="14"/>
  <c r="D247" i="14"/>
  <c r="N247" i="14" s="1"/>
  <c r="I248" i="14"/>
  <c r="S248" i="14" s="1"/>
  <c r="F249" i="14"/>
  <c r="F257" i="14"/>
  <c r="J261" i="14"/>
  <c r="G262" i="14"/>
  <c r="D263" i="14"/>
  <c r="H279" i="14"/>
  <c r="D271" i="14"/>
  <c r="E277" i="14"/>
  <c r="H278" i="14"/>
  <c r="J279" i="14"/>
  <c r="D291" i="14"/>
  <c r="D292" i="14"/>
  <c r="D287" i="14"/>
  <c r="H289" i="14"/>
  <c r="H295" i="14"/>
  <c r="I300" i="14"/>
  <c r="S300" i="14" s="1"/>
  <c r="I301" i="14"/>
  <c r="F299" i="14"/>
  <c r="E303" i="14"/>
  <c r="I305" i="14"/>
  <c r="E309" i="14"/>
  <c r="G323" i="14"/>
  <c r="G314" i="14"/>
  <c r="Q314" i="14" s="1"/>
  <c r="G315" i="14"/>
  <c r="D313" i="14"/>
  <c r="N313" i="14" s="1"/>
  <c r="G319" i="14"/>
  <c r="C323" i="14"/>
  <c r="H329" i="14"/>
  <c r="H333" i="14"/>
  <c r="H337" i="14"/>
  <c r="E327" i="14"/>
  <c r="H332" i="14"/>
  <c r="G356" i="14"/>
  <c r="G357" i="14"/>
  <c r="G362" i="14"/>
  <c r="G361" i="14"/>
  <c r="G360" i="14"/>
  <c r="D360" i="14"/>
  <c r="G363" i="14"/>
  <c r="Q363" i="14" s="1"/>
  <c r="G372" i="14"/>
  <c r="G379" i="14"/>
  <c r="G371" i="14"/>
  <c r="G370" i="14"/>
  <c r="G369" i="14"/>
  <c r="G375" i="14"/>
  <c r="D389" i="14"/>
  <c r="D387" i="14"/>
  <c r="N387" i="14" s="1"/>
  <c r="D386" i="14"/>
  <c r="D385" i="14"/>
  <c r="F385" i="14"/>
  <c r="I398" i="14"/>
  <c r="I399" i="14"/>
  <c r="I404" i="14"/>
  <c r="I403" i="14"/>
  <c r="I402" i="14"/>
  <c r="S402" i="14" s="1"/>
  <c r="I400" i="14"/>
  <c r="F404" i="14"/>
  <c r="I425" i="14"/>
  <c r="F425" i="14"/>
  <c r="F432" i="14"/>
  <c r="F447" i="14"/>
  <c r="F439" i="14"/>
  <c r="F440" i="14"/>
  <c r="P440" i="14" s="1"/>
  <c r="F442" i="14"/>
  <c r="F445" i="14"/>
  <c r="C446" i="14"/>
  <c r="M446" i="14" s="1"/>
  <c r="F449" i="14"/>
  <c r="C456" i="14"/>
  <c r="C463" i="14"/>
  <c r="C455" i="14"/>
  <c r="C454" i="14"/>
  <c r="M454" i="14" s="1"/>
  <c r="C453" i="14"/>
  <c r="K456" i="14"/>
  <c r="K457" i="14"/>
  <c r="U457" i="14" s="1"/>
  <c r="K455" i="14"/>
  <c r="K453" i="14"/>
  <c r="K460" i="14"/>
  <c r="G472" i="14"/>
  <c r="G471" i="14"/>
  <c r="Q471" i="14" s="1"/>
  <c r="G468" i="14"/>
  <c r="G469" i="14"/>
  <c r="G475" i="14"/>
  <c r="G477" i="14"/>
  <c r="J503" i="14"/>
  <c r="J495" i="14"/>
  <c r="J502" i="14"/>
  <c r="J501" i="14"/>
  <c r="T501" i="14" s="1"/>
  <c r="J496" i="14"/>
  <c r="D529" i="14"/>
  <c r="D531" i="14"/>
  <c r="D530" i="14"/>
  <c r="D524" i="14"/>
  <c r="D526" i="14"/>
  <c r="D525" i="14"/>
  <c r="E558" i="14"/>
  <c r="O558" i="14" s="1"/>
  <c r="E553" i="14"/>
  <c r="E552" i="14"/>
  <c r="E554" i="14"/>
  <c r="E551" i="14"/>
  <c r="E561" i="14"/>
  <c r="E555" i="14"/>
  <c r="J567" i="14"/>
  <c r="J568" i="14"/>
  <c r="T568" i="14" s="1"/>
  <c r="J569" i="14"/>
  <c r="J573" i="14"/>
  <c r="J566" i="14"/>
  <c r="J571" i="14"/>
  <c r="E595" i="14"/>
  <c r="J613" i="14"/>
  <c r="H631" i="14"/>
  <c r="I659" i="14"/>
  <c r="S659" i="14" s="1"/>
  <c r="F673" i="14"/>
  <c r="B150" i="15"/>
  <c r="B142" i="15"/>
  <c r="B134" i="15"/>
  <c r="B126" i="15"/>
  <c r="B118" i="15"/>
  <c r="B110" i="15"/>
  <c r="B144" i="15"/>
  <c r="B139" i="15"/>
  <c r="B121" i="15"/>
  <c r="B116" i="15"/>
  <c r="B129" i="15"/>
  <c r="B125" i="15"/>
  <c r="B123" i="15"/>
  <c r="B122" i="15"/>
  <c r="B120" i="15"/>
  <c r="B119" i="15"/>
  <c r="B117" i="15"/>
  <c r="B115" i="15"/>
  <c r="B152" i="15"/>
  <c r="B141" i="15"/>
  <c r="B109" i="15"/>
  <c r="B149" i="15"/>
  <c r="B143" i="15"/>
  <c r="B138" i="15"/>
  <c r="B136" i="15"/>
  <c r="B127" i="15"/>
  <c r="B106" i="15"/>
  <c r="B151" i="15"/>
  <c r="B147" i="15"/>
  <c r="B153" i="15"/>
  <c r="B112" i="15"/>
  <c r="B148" i="15"/>
  <c r="B146" i="15"/>
  <c r="B135" i="15"/>
  <c r="B113" i="15"/>
  <c r="B108" i="15"/>
  <c r="J150" i="15"/>
  <c r="J142" i="15"/>
  <c r="J134" i="15"/>
  <c r="J126" i="15"/>
  <c r="J118" i="15"/>
  <c r="J110" i="15"/>
  <c r="J152" i="15"/>
  <c r="J147" i="15"/>
  <c r="J129" i="15"/>
  <c r="J124" i="15"/>
  <c r="J111" i="15"/>
  <c r="J106" i="15"/>
  <c r="J133" i="15"/>
  <c r="J131" i="15"/>
  <c r="J154" i="15"/>
  <c r="J121" i="15"/>
  <c r="J108" i="15"/>
  <c r="J137" i="15"/>
  <c r="J125" i="15"/>
  <c r="J144" i="15"/>
  <c r="J155" i="15"/>
  <c r="J151" i="15"/>
  <c r="J145" i="15"/>
  <c r="J143" i="15"/>
  <c r="J138" i="15"/>
  <c r="J132" i="15"/>
  <c r="J128" i="15"/>
  <c r="J123" i="15"/>
  <c r="J120" i="15"/>
  <c r="J117" i="15"/>
  <c r="R150" i="15"/>
  <c r="R142" i="15"/>
  <c r="R134" i="15"/>
  <c r="R126" i="15"/>
  <c r="R118" i="15"/>
  <c r="R110" i="15"/>
  <c r="R2" i="26" s="1"/>
  <c r="R155" i="15"/>
  <c r="R137" i="15"/>
  <c r="R132" i="15"/>
  <c r="R119" i="15"/>
  <c r="R114" i="15"/>
  <c r="R109" i="15"/>
  <c r="R141" i="15"/>
  <c r="R140" i="15"/>
  <c r="R138" i="15"/>
  <c r="R136" i="15"/>
  <c r="R149" i="15"/>
  <c r="R147" i="15"/>
  <c r="R128" i="15"/>
  <c r="R151" i="15"/>
  <c r="R129" i="15"/>
  <c r="R121" i="15"/>
  <c r="R108" i="15"/>
  <c r="R130" i="15"/>
  <c r="R148" i="15"/>
  <c r="R146" i="15"/>
  <c r="R144" i="15"/>
  <c r="R131" i="15"/>
  <c r="R125" i="15"/>
  <c r="R139" i="15"/>
  <c r="R122" i="15"/>
  <c r="R116" i="15"/>
  <c r="R115" i="15"/>
  <c r="Z150" i="15"/>
  <c r="Z142" i="15"/>
  <c r="Z134" i="15"/>
  <c r="Z126" i="15"/>
  <c r="Z118" i="15"/>
  <c r="Z110" i="15"/>
  <c r="Z145" i="15"/>
  <c r="Z140" i="15"/>
  <c r="Z127" i="15"/>
  <c r="Z122" i="15"/>
  <c r="Z117" i="15"/>
  <c r="Z149" i="15"/>
  <c r="Z147" i="15"/>
  <c r="Z144" i="15"/>
  <c r="Z107" i="15"/>
  <c r="Z105" i="15"/>
  <c r="Z141" i="15"/>
  <c r="Z138" i="15"/>
  <c r="Z137" i="15"/>
  <c r="Z136" i="15"/>
  <c r="Z154" i="15"/>
  <c r="Z148" i="15"/>
  <c r="Z146" i="15"/>
  <c r="Z131" i="15"/>
  <c r="Z119" i="15"/>
  <c r="Z116" i="15"/>
  <c r="Z115" i="15"/>
  <c r="Z132" i="15"/>
  <c r="Z128" i="15"/>
  <c r="Z111" i="15"/>
  <c r="Z129" i="15"/>
  <c r="Z151" i="15"/>
  <c r="Z121" i="15"/>
  <c r="Z108" i="15"/>
  <c r="Z130" i="15"/>
  <c r="Z114" i="15"/>
  <c r="L110" i="15"/>
  <c r="T113" i="15"/>
  <c r="I115" i="15"/>
  <c r="J116" i="15"/>
  <c r="Y119" i="15"/>
  <c r="I121" i="15"/>
  <c r="L124" i="15"/>
  <c r="I128" i="15"/>
  <c r="B130" i="15"/>
  <c r="Z133" i="15"/>
  <c r="Y134" i="15"/>
  <c r="R143" i="15"/>
  <c r="Y144" i="15"/>
  <c r="L145" i="15"/>
  <c r="D205" i="14"/>
  <c r="J219" i="14"/>
  <c r="H233" i="14"/>
  <c r="R233" i="14" s="1"/>
  <c r="F247" i="14"/>
  <c r="D261" i="14"/>
  <c r="F293" i="14"/>
  <c r="P293" i="14" s="1"/>
  <c r="F285" i="14"/>
  <c r="F286" i="14"/>
  <c r="F287" i="14"/>
  <c r="I288" i="14"/>
  <c r="C302" i="14"/>
  <c r="M302" i="14" s="1"/>
  <c r="K302" i="14"/>
  <c r="U302" i="14" s="1"/>
  <c r="F307" i="14"/>
  <c r="I316" i="14"/>
  <c r="S316" i="14" s="1"/>
  <c r="D321" i="14"/>
  <c r="E333" i="14"/>
  <c r="J347" i="14"/>
  <c r="J342" i="14"/>
  <c r="J341" i="14"/>
  <c r="T341" i="14" s="1"/>
  <c r="J346" i="14"/>
  <c r="J348" i="14"/>
  <c r="I358" i="14"/>
  <c r="S358" i="14" s="1"/>
  <c r="I359" i="14"/>
  <c r="I357" i="14"/>
  <c r="I360" i="14"/>
  <c r="I363" i="14"/>
  <c r="I369" i="14"/>
  <c r="S369" i="14" s="1"/>
  <c r="F391" i="14"/>
  <c r="F383" i="14"/>
  <c r="F384" i="14"/>
  <c r="P384" i="14" s="1"/>
  <c r="F386" i="14"/>
  <c r="F389" i="14"/>
  <c r="F393" i="14"/>
  <c r="C400" i="14"/>
  <c r="C407" i="14"/>
  <c r="M407" i="14" s="1"/>
  <c r="C399" i="14"/>
  <c r="C398" i="14"/>
  <c r="C397" i="14"/>
  <c r="K400" i="14"/>
  <c r="K401" i="14"/>
  <c r="K399" i="14"/>
  <c r="K397" i="14"/>
  <c r="K404" i="14"/>
  <c r="F405" i="14"/>
  <c r="G412" i="14"/>
  <c r="G413" i="14"/>
  <c r="G418" i="14"/>
  <c r="G417" i="14"/>
  <c r="G416" i="14"/>
  <c r="F426" i="14"/>
  <c r="H441" i="14"/>
  <c r="H445" i="14"/>
  <c r="H449" i="14"/>
  <c r="H439" i="14"/>
  <c r="H442" i="14"/>
  <c r="K449" i="14"/>
  <c r="E453" i="14"/>
  <c r="I474" i="14"/>
  <c r="I470" i="14"/>
  <c r="S470" i="14" s="1"/>
  <c r="I472" i="14"/>
  <c r="I477" i="14"/>
  <c r="I471" i="14"/>
  <c r="I469" i="14"/>
  <c r="D468" i="14"/>
  <c r="D472" i="14"/>
  <c r="G488" i="14"/>
  <c r="G483" i="14"/>
  <c r="Q483" i="14" s="1"/>
  <c r="G482" i="14"/>
  <c r="G484" i="14"/>
  <c r="G481" i="14"/>
  <c r="D497" i="14"/>
  <c r="D498" i="14"/>
  <c r="D502" i="14"/>
  <c r="D495" i="14"/>
  <c r="I514" i="14"/>
  <c r="S514" i="14" s="1"/>
  <c r="I513" i="14"/>
  <c r="I509" i="14"/>
  <c r="I511" i="14"/>
  <c r="I516" i="14"/>
  <c r="I515" i="14"/>
  <c r="I517" i="14"/>
  <c r="I519" i="14"/>
  <c r="J543" i="14"/>
  <c r="T543" i="14" s="1"/>
  <c r="J547" i="14"/>
  <c r="J540" i="14"/>
  <c r="J542" i="14"/>
  <c r="J537" i="14"/>
  <c r="J541" i="14"/>
  <c r="G552" i="14"/>
  <c r="G555" i="14"/>
  <c r="G558" i="14"/>
  <c r="Q558" i="14" s="1"/>
  <c r="G553" i="14"/>
  <c r="G561" i="14"/>
  <c r="D575" i="14"/>
  <c r="G593" i="14"/>
  <c r="G635" i="14"/>
  <c r="H669" i="14"/>
  <c r="H673" i="14"/>
  <c r="H668" i="14"/>
  <c r="H663" i="14"/>
  <c r="H667" i="14"/>
  <c r="H670" i="14"/>
  <c r="H665" i="14"/>
  <c r="D152" i="15"/>
  <c r="D144" i="15"/>
  <c r="D136" i="15"/>
  <c r="D128" i="15"/>
  <c r="D120" i="15"/>
  <c r="D112" i="15"/>
  <c r="D146" i="15"/>
  <c r="D141" i="15"/>
  <c r="D123" i="15"/>
  <c r="D118" i="15"/>
  <c r="D105" i="15"/>
  <c r="D151" i="15"/>
  <c r="D111" i="15"/>
  <c r="D109" i="15"/>
  <c r="D108" i="15"/>
  <c r="D107" i="15"/>
  <c r="D147" i="15"/>
  <c r="D143" i="15"/>
  <c r="D140" i="15"/>
  <c r="D138" i="15"/>
  <c r="D149" i="15"/>
  <c r="D126" i="15"/>
  <c r="D119" i="15"/>
  <c r="D106" i="15"/>
  <c r="D155" i="15"/>
  <c r="D145" i="15"/>
  <c r="D133" i="15"/>
  <c r="D132" i="15"/>
  <c r="D117" i="15"/>
  <c r="D153" i="15"/>
  <c r="D154" i="15"/>
  <c r="D150" i="15"/>
  <c r="D142" i="15"/>
  <c r="D137" i="15"/>
  <c r="D135" i="15"/>
  <c r="D134" i="15"/>
  <c r="D130" i="15"/>
  <c r="D124" i="15"/>
  <c r="D121" i="15"/>
  <c r="D114" i="15"/>
  <c r="D125" i="15"/>
  <c r="L152" i="15"/>
  <c r="L144" i="15"/>
  <c r="L136" i="15"/>
  <c r="L128" i="15"/>
  <c r="L120" i="15"/>
  <c r="L112" i="15"/>
  <c r="L154" i="15"/>
  <c r="L149" i="15"/>
  <c r="L131" i="15"/>
  <c r="L126" i="15"/>
  <c r="L113" i="15"/>
  <c r="L108" i="15"/>
  <c r="L129" i="15"/>
  <c r="L127" i="15"/>
  <c r="L125" i="15"/>
  <c r="L123" i="15"/>
  <c r="L122" i="15"/>
  <c r="L121" i="15"/>
  <c r="L118" i="15"/>
  <c r="L117" i="15"/>
  <c r="L116" i="15"/>
  <c r="L115" i="15"/>
  <c r="L151" i="15"/>
  <c r="L150" i="15"/>
  <c r="L137" i="15"/>
  <c r="L135" i="15"/>
  <c r="L141" i="15"/>
  <c r="L139" i="15"/>
  <c r="L119" i="15"/>
  <c r="L153" i="15"/>
  <c r="L143" i="15"/>
  <c r="L140" i="15"/>
  <c r="L133" i="15"/>
  <c r="L111" i="15"/>
  <c r="L107" i="15"/>
  <c r="T152" i="15"/>
  <c r="T144" i="15"/>
  <c r="T136" i="15"/>
  <c r="T128" i="15"/>
  <c r="T120" i="15"/>
  <c r="T112" i="15"/>
  <c r="T139" i="15"/>
  <c r="T134" i="15"/>
  <c r="T121" i="15"/>
  <c r="T116" i="15"/>
  <c r="T111" i="15"/>
  <c r="T135" i="15"/>
  <c r="T133" i="15"/>
  <c r="T131" i="15"/>
  <c r="T154" i="15"/>
  <c r="T143" i="15"/>
  <c r="T140" i="15"/>
  <c r="T138" i="15"/>
  <c r="T129" i="15"/>
  <c r="T108" i="15"/>
  <c r="T114" i="15"/>
  <c r="T105" i="15"/>
  <c r="T148" i="15"/>
  <c r="T146" i="15"/>
  <c r="T137" i="15"/>
  <c r="T126" i="15"/>
  <c r="T125" i="15"/>
  <c r="T119" i="15"/>
  <c r="T106" i="15"/>
  <c r="T149" i="15"/>
  <c r="T147" i="15"/>
  <c r="T141" i="15"/>
  <c r="T132" i="15"/>
  <c r="T127" i="15"/>
  <c r="AB152" i="15"/>
  <c r="AB144" i="15"/>
  <c r="AB136" i="15"/>
  <c r="AB128" i="15"/>
  <c r="AB120" i="15"/>
  <c r="AB112" i="15"/>
  <c r="AB147" i="15"/>
  <c r="AB142" i="15"/>
  <c r="AB129" i="15"/>
  <c r="AB124" i="15"/>
  <c r="AB119" i="15"/>
  <c r="AB106" i="15"/>
  <c r="AB143" i="15"/>
  <c r="AB141" i="15"/>
  <c r="AB140" i="15"/>
  <c r="AB138" i="15"/>
  <c r="AB137" i="15"/>
  <c r="AB135" i="15"/>
  <c r="AB132" i="15"/>
  <c r="AB127" i="15"/>
  <c r="AB155" i="15"/>
  <c r="AB153" i="15"/>
  <c r="AB149" i="15"/>
  <c r="AB145" i="15"/>
  <c r="AB134" i="15"/>
  <c r="AB133" i="15"/>
  <c r="AB123" i="15"/>
  <c r="AB113" i="15"/>
  <c r="AB107" i="15"/>
  <c r="AB126" i="15"/>
  <c r="AB125" i="15"/>
  <c r="AB109" i="15"/>
  <c r="AB105" i="15"/>
  <c r="AB154" i="15"/>
  <c r="AB148" i="15"/>
  <c r="AB146" i="15"/>
  <c r="AB131" i="15"/>
  <c r="AB116" i="15"/>
  <c r="AB115" i="15"/>
  <c r="J119" i="15"/>
  <c r="R123" i="15"/>
  <c r="Q124" i="15"/>
  <c r="Y131" i="15"/>
  <c r="L132" i="15"/>
  <c r="L134" i="15"/>
  <c r="R135" i="15"/>
  <c r="R145" i="15"/>
  <c r="I154" i="15"/>
  <c r="C376" i="14"/>
  <c r="K376" i="14"/>
  <c r="C375" i="14"/>
  <c r="M375" i="14" s="1"/>
  <c r="K377" i="14"/>
  <c r="I390" i="14"/>
  <c r="I391" i="14"/>
  <c r="S391" i="14" s="1"/>
  <c r="G404" i="14"/>
  <c r="G405" i="14"/>
  <c r="E418" i="14"/>
  <c r="E419" i="14"/>
  <c r="C432" i="14"/>
  <c r="M432" i="14" s="1"/>
  <c r="K432" i="14"/>
  <c r="C431" i="14"/>
  <c r="K433" i="14"/>
  <c r="U433" i="14" s="1"/>
  <c r="I446" i="14"/>
  <c r="I447" i="14"/>
  <c r="G460" i="14"/>
  <c r="G461" i="14"/>
  <c r="E474" i="14"/>
  <c r="O474" i="14" s="1"/>
  <c r="J487" i="14"/>
  <c r="J491" i="14"/>
  <c r="J486" i="14"/>
  <c r="T486" i="14" s="1"/>
  <c r="J484" i="14"/>
  <c r="J489" i="14"/>
  <c r="G496" i="14"/>
  <c r="G498" i="14"/>
  <c r="G503" i="14"/>
  <c r="Q503" i="14" s="1"/>
  <c r="D519" i="14"/>
  <c r="I530" i="14"/>
  <c r="I525" i="14"/>
  <c r="S525" i="14" s="1"/>
  <c r="I524" i="14"/>
  <c r="I527" i="14"/>
  <c r="I526" i="14"/>
  <c r="I531" i="14"/>
  <c r="E542" i="14"/>
  <c r="E541" i="14"/>
  <c r="E537" i="14"/>
  <c r="E538" i="14"/>
  <c r="E545" i="14"/>
  <c r="J559" i="14"/>
  <c r="J551" i="14"/>
  <c r="J558" i="14"/>
  <c r="J557" i="14"/>
  <c r="I594" i="14"/>
  <c r="I599" i="14"/>
  <c r="I593" i="14"/>
  <c r="S593" i="14" s="1"/>
  <c r="I596" i="14"/>
  <c r="E600" i="14"/>
  <c r="I601" i="14"/>
  <c r="D631" i="14"/>
  <c r="H623" i="14"/>
  <c r="I642" i="14"/>
  <c r="I637" i="14"/>
  <c r="I636" i="14"/>
  <c r="S636" i="14" s="1"/>
  <c r="I640" i="14"/>
  <c r="I635" i="14"/>
  <c r="I638" i="14"/>
  <c r="I643" i="14"/>
  <c r="E654" i="14"/>
  <c r="O654" i="14" s="1"/>
  <c r="E653" i="14"/>
  <c r="E656" i="14"/>
  <c r="E651" i="14"/>
  <c r="I653" i="14"/>
  <c r="E657" i="14"/>
  <c r="C668" i="14"/>
  <c r="C667" i="14"/>
  <c r="K668" i="14"/>
  <c r="K669" i="14"/>
  <c r="K663" i="14"/>
  <c r="C664" i="14"/>
  <c r="M664" i="14" s="1"/>
  <c r="G667" i="14"/>
  <c r="C671" i="14"/>
  <c r="G155" i="15"/>
  <c r="G147" i="15"/>
  <c r="G139" i="15"/>
  <c r="G131" i="15"/>
  <c r="G123" i="15"/>
  <c r="G115" i="15"/>
  <c r="G107" i="15"/>
  <c r="G153" i="15"/>
  <c r="G140" i="15"/>
  <c r="G135" i="15"/>
  <c r="G130" i="15"/>
  <c r="G117" i="15"/>
  <c r="G112" i="15"/>
  <c r="G146" i="15"/>
  <c r="G144" i="15"/>
  <c r="G143" i="15"/>
  <c r="G142" i="15"/>
  <c r="G141" i="15"/>
  <c r="O155" i="15"/>
  <c r="O147" i="15"/>
  <c r="O139" i="15"/>
  <c r="O131" i="15"/>
  <c r="O123" i="15"/>
  <c r="O115" i="15"/>
  <c r="O107" i="15"/>
  <c r="O148" i="15"/>
  <c r="O143" i="15"/>
  <c r="O138" i="15"/>
  <c r="O125" i="15"/>
  <c r="O120" i="15"/>
  <c r="O152" i="15"/>
  <c r="O151" i="15"/>
  <c r="O150" i="15"/>
  <c r="O149" i="15"/>
  <c r="O146" i="15"/>
  <c r="O142" i="15"/>
  <c r="O141" i="15"/>
  <c r="W155" i="15"/>
  <c r="W147" i="15"/>
  <c r="W139" i="15"/>
  <c r="W131" i="15"/>
  <c r="W123" i="15"/>
  <c r="W115" i="15"/>
  <c r="W107" i="15"/>
  <c r="W151" i="15"/>
  <c r="W146" i="15"/>
  <c r="W133" i="15"/>
  <c r="W128" i="15"/>
  <c r="W110" i="15"/>
  <c r="W2" i="26" s="1"/>
  <c r="W105" i="15"/>
  <c r="W122" i="15"/>
  <c r="W121" i="15"/>
  <c r="W120" i="15"/>
  <c r="W119" i="15"/>
  <c r="W118" i="15"/>
  <c r="W150" i="15"/>
  <c r="W149" i="15"/>
  <c r="W148" i="15"/>
  <c r="AE155" i="15"/>
  <c r="AE147" i="15"/>
  <c r="AE139" i="15"/>
  <c r="AE131" i="15"/>
  <c r="AE123" i="15"/>
  <c r="AE115" i="15"/>
  <c r="AE107" i="15"/>
  <c r="AE154" i="15"/>
  <c r="AE141" i="15"/>
  <c r="AE136" i="15"/>
  <c r="AE118" i="15"/>
  <c r="AE113" i="15"/>
  <c r="O105" i="15"/>
  <c r="AE106" i="15"/>
  <c r="U107" i="15"/>
  <c r="M108" i="15"/>
  <c r="W108" i="15"/>
  <c r="E109" i="15"/>
  <c r="O109" i="15"/>
  <c r="AC110" i="15"/>
  <c r="U111" i="15"/>
  <c r="W113" i="15"/>
  <c r="O114" i="15"/>
  <c r="G116" i="15"/>
  <c r="U117" i="15"/>
  <c r="AE117" i="15"/>
  <c r="E122" i="15"/>
  <c r="AC122" i="15"/>
  <c r="U123" i="15"/>
  <c r="W124" i="15"/>
  <c r="P125" i="15"/>
  <c r="P126" i="15"/>
  <c r="G127" i="15"/>
  <c r="U128" i="15"/>
  <c r="AE128" i="15"/>
  <c r="W129" i="15"/>
  <c r="M130" i="15"/>
  <c r="E131" i="15"/>
  <c r="M134" i="15"/>
  <c r="W134" i="15"/>
  <c r="AC135" i="15"/>
  <c r="G136" i="15"/>
  <c r="U136" i="15"/>
  <c r="O137" i="15"/>
  <c r="W138" i="15"/>
  <c r="P142" i="15"/>
  <c r="AC142" i="15"/>
  <c r="AE144" i="15"/>
  <c r="P146" i="15"/>
  <c r="G149" i="15"/>
  <c r="P150" i="15"/>
  <c r="AC150" i="15"/>
  <c r="G152" i="15"/>
  <c r="AE152" i="15"/>
  <c r="E289" i="14"/>
  <c r="J290" i="14"/>
  <c r="E295" i="14"/>
  <c r="O295" i="14" s="1"/>
  <c r="C303" i="14"/>
  <c r="K303" i="14"/>
  <c r="H304" i="14"/>
  <c r="R304" i="14" s="1"/>
  <c r="C309" i="14"/>
  <c r="K309" i="14"/>
  <c r="I317" i="14"/>
  <c r="F318" i="14"/>
  <c r="P318" i="14" s="1"/>
  <c r="J337" i="14"/>
  <c r="T337" i="14" s="1"/>
  <c r="H351" i="14"/>
  <c r="F365" i="14"/>
  <c r="D379" i="14"/>
  <c r="N379" i="14" s="1"/>
  <c r="C377" i="14"/>
  <c r="J393" i="14"/>
  <c r="H407" i="14"/>
  <c r="R407" i="14" s="1"/>
  <c r="F421" i="14"/>
  <c r="D435" i="14"/>
  <c r="N435" i="14" s="1"/>
  <c r="C433" i="14"/>
  <c r="J449" i="14"/>
  <c r="H463" i="14"/>
  <c r="C467" i="14"/>
  <c r="K468" i="14"/>
  <c r="G495" i="14"/>
  <c r="G500" i="14"/>
  <c r="E510" i="14"/>
  <c r="E519" i="14"/>
  <c r="E515" i="14"/>
  <c r="J533" i="14"/>
  <c r="F539" i="14"/>
  <c r="F540" i="14"/>
  <c r="F543" i="14"/>
  <c r="F538" i="14"/>
  <c r="E540" i="14"/>
  <c r="O540" i="14" s="1"/>
  <c r="F545" i="14"/>
  <c r="H553" i="14"/>
  <c r="J556" i="14"/>
  <c r="H573" i="14"/>
  <c r="H565" i="14"/>
  <c r="H571" i="14"/>
  <c r="H570" i="14"/>
  <c r="H575" i="14"/>
  <c r="R575" i="14" s="1"/>
  <c r="H568" i="14"/>
  <c r="F587" i="14"/>
  <c r="F579" i="14"/>
  <c r="P579" i="14" s="1"/>
  <c r="F585" i="14"/>
  <c r="F584" i="14"/>
  <c r="F580" i="14"/>
  <c r="J599" i="14"/>
  <c r="J603" i="14"/>
  <c r="T603" i="14" s="1"/>
  <c r="J596" i="14"/>
  <c r="I598" i="14"/>
  <c r="J601" i="14"/>
  <c r="G608" i="14"/>
  <c r="G615" i="14"/>
  <c r="G609" i="14"/>
  <c r="J608" i="14"/>
  <c r="G610" i="14"/>
  <c r="Q610" i="14" s="1"/>
  <c r="E622" i="14"/>
  <c r="E631" i="14"/>
  <c r="E626" i="14"/>
  <c r="O626" i="14" s="1"/>
  <c r="H625" i="14"/>
  <c r="E627" i="14"/>
  <c r="J645" i="14"/>
  <c r="E652" i="14"/>
  <c r="D665" i="14"/>
  <c r="N665" i="14" s="1"/>
  <c r="D666" i="14"/>
  <c r="D667" i="14"/>
  <c r="D664" i="14"/>
  <c r="C666" i="14"/>
  <c r="K670" i="14"/>
  <c r="D671" i="14"/>
  <c r="H148" i="15"/>
  <c r="H140" i="15"/>
  <c r="H132" i="15"/>
  <c r="H124" i="15"/>
  <c r="H116" i="15"/>
  <c r="H108" i="15"/>
  <c r="H150" i="15"/>
  <c r="H145" i="15"/>
  <c r="H127" i="15"/>
  <c r="H122" i="15"/>
  <c r="H109" i="15"/>
  <c r="H139" i="15"/>
  <c r="H138" i="15"/>
  <c r="H137" i="15"/>
  <c r="H136" i="15"/>
  <c r="P148" i="15"/>
  <c r="P140" i="15"/>
  <c r="P132" i="15"/>
  <c r="P124" i="15"/>
  <c r="P116" i="15"/>
  <c r="P108" i="15"/>
  <c r="P153" i="15"/>
  <c r="P135" i="15"/>
  <c r="P130" i="15"/>
  <c r="P117" i="15"/>
  <c r="P112" i="15"/>
  <c r="P107" i="15"/>
  <c r="P145" i="15"/>
  <c r="P144" i="15"/>
  <c r="P106" i="15"/>
  <c r="P105" i="15"/>
  <c r="P138" i="15"/>
  <c r="P137" i="15"/>
  <c r="P136" i="15"/>
  <c r="X148" i="15"/>
  <c r="X140" i="15"/>
  <c r="X132" i="15"/>
  <c r="X124" i="15"/>
  <c r="X116" i="15"/>
  <c r="X108" i="15"/>
  <c r="X143" i="15"/>
  <c r="X138" i="15"/>
  <c r="X125" i="15"/>
  <c r="X120" i="15"/>
  <c r="X115" i="15"/>
  <c r="X155" i="15"/>
  <c r="X154" i="15"/>
  <c r="X153" i="15"/>
  <c r="X152" i="15"/>
  <c r="X123" i="15"/>
  <c r="X114" i="15"/>
  <c r="X113" i="15"/>
  <c r="X112" i="15"/>
  <c r="X111" i="15"/>
  <c r="X110" i="15"/>
  <c r="X2" i="26" s="1"/>
  <c r="X109" i="15"/>
  <c r="X147" i="15"/>
  <c r="X145" i="15"/>
  <c r="X144" i="15"/>
  <c r="X142" i="15"/>
  <c r="AF148" i="15"/>
  <c r="AF140" i="15"/>
  <c r="AF132" i="15"/>
  <c r="AF124" i="15"/>
  <c r="AF116" i="15"/>
  <c r="AF108" i="15"/>
  <c r="AF151" i="15"/>
  <c r="AF146" i="15"/>
  <c r="AF133" i="15"/>
  <c r="AF128" i="15"/>
  <c r="AF123" i="15"/>
  <c r="AF110" i="15"/>
  <c r="AF105" i="15"/>
  <c r="AF131" i="15"/>
  <c r="AF130" i="15"/>
  <c r="AF129" i="15"/>
  <c r="AF127" i="15"/>
  <c r="AF126" i="15"/>
  <c r="AF125" i="15"/>
  <c r="AF117" i="15"/>
  <c r="AF154" i="15"/>
  <c r="AF153" i="15"/>
  <c r="AF152" i="15"/>
  <c r="AF150" i="15"/>
  <c r="AF106" i="15"/>
  <c r="P109" i="15"/>
  <c r="G110" i="15"/>
  <c r="M112" i="15"/>
  <c r="W112" i="15"/>
  <c r="P114" i="15"/>
  <c r="H115" i="15"/>
  <c r="AC115" i="15"/>
  <c r="O118" i="15"/>
  <c r="G119" i="15"/>
  <c r="AE119" i="15"/>
  <c r="O121" i="15"/>
  <c r="G122" i="15"/>
  <c r="AE122" i="15"/>
  <c r="O124" i="15"/>
  <c r="E125" i="15"/>
  <c r="G126" i="15"/>
  <c r="U127" i="15"/>
  <c r="AE127" i="15"/>
  <c r="O129" i="15"/>
  <c r="X129" i="15"/>
  <c r="O130" i="15"/>
  <c r="AC131" i="15"/>
  <c r="AE132" i="15"/>
  <c r="X133" i="15"/>
  <c r="X134" i="15"/>
  <c r="O135" i="15"/>
  <c r="W136" i="15"/>
  <c r="AF139" i="15"/>
  <c r="W140" i="15"/>
  <c r="H141" i="15"/>
  <c r="U141" i="15"/>
  <c r="W143" i="15"/>
  <c r="H144" i="15"/>
  <c r="AF144" i="15"/>
  <c r="W145" i="15"/>
  <c r="AC146" i="15"/>
  <c r="U147" i="15"/>
  <c r="AC148" i="15"/>
  <c r="H149" i="15"/>
  <c r="H152" i="15"/>
  <c r="U152" i="15"/>
  <c r="W153" i="15"/>
  <c r="E598" i="14"/>
  <c r="E597" i="14"/>
  <c r="E594" i="14"/>
  <c r="O594" i="14" s="1"/>
  <c r="E601" i="14"/>
  <c r="J615" i="14"/>
  <c r="T615" i="14" s="1"/>
  <c r="J607" i="14"/>
  <c r="J614" i="14"/>
  <c r="J611" i="14"/>
  <c r="H629" i="14"/>
  <c r="H621" i="14"/>
  <c r="H627" i="14"/>
  <c r="H626" i="14"/>
  <c r="H622" i="14"/>
  <c r="R622" i="14" s="1"/>
  <c r="H624" i="14"/>
  <c r="I650" i="14"/>
  <c r="G664" i="14"/>
  <c r="Q664" i="14" s="1"/>
  <c r="G669" i="14"/>
  <c r="G663" i="14"/>
  <c r="G666" i="14"/>
  <c r="G671" i="14"/>
  <c r="AE130" i="15"/>
  <c r="G134" i="15"/>
  <c r="AE138" i="15"/>
  <c r="X139" i="15"/>
  <c r="O140" i="15"/>
  <c r="P143" i="15"/>
  <c r="W144" i="15"/>
  <c r="O145" i="15"/>
  <c r="U146" i="15"/>
  <c r="H154" i="15"/>
  <c r="W154" i="15"/>
  <c r="P155" i="15"/>
  <c r="J289" i="14"/>
  <c r="H303" i="14"/>
  <c r="G332" i="14"/>
  <c r="Q332" i="14" s="1"/>
  <c r="G334" i="14"/>
  <c r="G335" i="14"/>
  <c r="E346" i="14"/>
  <c r="E348" i="14"/>
  <c r="E349" i="14"/>
  <c r="O349" i="14" s="1"/>
  <c r="C360" i="14"/>
  <c r="K360" i="14"/>
  <c r="C362" i="14"/>
  <c r="M362" i="14" s="1"/>
  <c r="C363" i="14"/>
  <c r="I374" i="14"/>
  <c r="C372" i="14"/>
  <c r="K373" i="14"/>
  <c r="K374" i="14"/>
  <c r="U374" i="14" s="1"/>
  <c r="I376" i="14"/>
  <c r="I377" i="14"/>
  <c r="G388" i="14"/>
  <c r="Q388" i="14" s="1"/>
  <c r="I387" i="14"/>
  <c r="I388" i="14"/>
  <c r="G390" i="14"/>
  <c r="G391" i="14"/>
  <c r="E402" i="14"/>
  <c r="O402" i="14" s="1"/>
  <c r="G401" i="14"/>
  <c r="Q401" i="14" s="1"/>
  <c r="G402" i="14"/>
  <c r="E404" i="14"/>
  <c r="E405" i="14"/>
  <c r="C416" i="14"/>
  <c r="K416" i="14"/>
  <c r="U416" i="14" s="1"/>
  <c r="E415" i="14"/>
  <c r="E416" i="14"/>
  <c r="O416" i="14" s="1"/>
  <c r="C418" i="14"/>
  <c r="M418" i="14" s="1"/>
  <c r="C419" i="14"/>
  <c r="I430" i="14"/>
  <c r="C428" i="14"/>
  <c r="K429" i="14"/>
  <c r="K430" i="14"/>
  <c r="I432" i="14"/>
  <c r="I433" i="14"/>
  <c r="S433" i="14" s="1"/>
  <c r="G444" i="14"/>
  <c r="I443" i="14"/>
  <c r="I444" i="14"/>
  <c r="S444" i="14" s="1"/>
  <c r="G446" i="14"/>
  <c r="G447" i="14"/>
  <c r="E458" i="14"/>
  <c r="G457" i="14"/>
  <c r="G458" i="14"/>
  <c r="Q458" i="14" s="1"/>
  <c r="E460" i="14"/>
  <c r="E461" i="14"/>
  <c r="C477" i="14"/>
  <c r="C475" i="14"/>
  <c r="H491" i="14"/>
  <c r="J482" i="14"/>
  <c r="E502" i="14"/>
  <c r="E497" i="14"/>
  <c r="O497" i="14" s="1"/>
  <c r="E496" i="14"/>
  <c r="E500" i="14"/>
  <c r="E495" i="14"/>
  <c r="E498" i="14"/>
  <c r="G501" i="14"/>
  <c r="E503" i="14"/>
  <c r="J511" i="14"/>
  <c r="J512" i="14"/>
  <c r="T512" i="14" s="1"/>
  <c r="J515" i="14"/>
  <c r="J510" i="14"/>
  <c r="J514" i="14"/>
  <c r="G528" i="14"/>
  <c r="G527" i="14"/>
  <c r="G533" i="14"/>
  <c r="G531" i="14"/>
  <c r="G526" i="14"/>
  <c r="Q526" i="14" s="1"/>
  <c r="G524" i="14"/>
  <c r="I533" i="14"/>
  <c r="F541" i="14"/>
  <c r="P541" i="14" s="1"/>
  <c r="E547" i="14"/>
  <c r="H557" i="14"/>
  <c r="H561" i="14"/>
  <c r="H556" i="14"/>
  <c r="J552" i="14"/>
  <c r="T552" i="14" s="1"/>
  <c r="H554" i="14"/>
  <c r="R554" i="14" s="1"/>
  <c r="H559" i="14"/>
  <c r="E566" i="14"/>
  <c r="O566" i="14" s="1"/>
  <c r="E575" i="14"/>
  <c r="E572" i="14"/>
  <c r="H569" i="14"/>
  <c r="C580" i="14"/>
  <c r="C589" i="14"/>
  <c r="M589" i="14" s="1"/>
  <c r="C583" i="14"/>
  <c r="K580" i="14"/>
  <c r="K589" i="14"/>
  <c r="U589" i="14" s="1"/>
  <c r="K582" i="14"/>
  <c r="F581" i="14"/>
  <c r="G600" i="14"/>
  <c r="G595" i="14"/>
  <c r="G594" i="14"/>
  <c r="Q594" i="14" s="1"/>
  <c r="G596" i="14"/>
  <c r="G601" i="14"/>
  <c r="D609" i="14"/>
  <c r="D610" i="14"/>
  <c r="D613" i="14"/>
  <c r="D608" i="14"/>
  <c r="J609" i="14"/>
  <c r="D615" i="14"/>
  <c r="N615" i="14" s="1"/>
  <c r="G617" i="14"/>
  <c r="J623" i="14"/>
  <c r="J624" i="14"/>
  <c r="T624" i="14" s="1"/>
  <c r="J626" i="14"/>
  <c r="G640" i="14"/>
  <c r="G639" i="14"/>
  <c r="G636" i="14"/>
  <c r="G643" i="14"/>
  <c r="Q643" i="14" s="1"/>
  <c r="I645" i="14"/>
  <c r="I651" i="14"/>
  <c r="E655" i="14"/>
  <c r="I656" i="14"/>
  <c r="E659" i="14"/>
  <c r="K671" i="14"/>
  <c r="C673" i="14"/>
  <c r="E153" i="15"/>
  <c r="E145" i="15"/>
  <c r="E137" i="15"/>
  <c r="E129" i="15"/>
  <c r="E121" i="15"/>
  <c r="E113" i="15"/>
  <c r="E105" i="15"/>
  <c r="E151" i="15"/>
  <c r="E138" i="15"/>
  <c r="E133" i="15"/>
  <c r="E128" i="15"/>
  <c r="E115" i="15"/>
  <c r="E110" i="15"/>
  <c r="E152" i="15"/>
  <c r="E150" i="15"/>
  <c r="E149" i="15"/>
  <c r="E148" i="15"/>
  <c r="E106" i="15"/>
  <c r="E144" i="15"/>
  <c r="E142" i="15"/>
  <c r="E141" i="15"/>
  <c r="E139" i="15"/>
  <c r="M153" i="15"/>
  <c r="M145" i="15"/>
  <c r="M137" i="15"/>
  <c r="M129" i="15"/>
  <c r="M121" i="15"/>
  <c r="M113" i="15"/>
  <c r="M105" i="15"/>
  <c r="M146" i="15"/>
  <c r="M141" i="15"/>
  <c r="M136" i="15"/>
  <c r="M123" i="15"/>
  <c r="M118" i="15"/>
  <c r="M155" i="15"/>
  <c r="M154" i="15"/>
  <c r="M124" i="15"/>
  <c r="M120" i="15"/>
  <c r="M119" i="15"/>
  <c r="M114" i="15"/>
  <c r="M110" i="15"/>
  <c r="M152" i="15"/>
  <c r="M150" i="15"/>
  <c r="M149" i="15"/>
  <c r="M148" i="15"/>
  <c r="U153" i="15"/>
  <c r="U145" i="15"/>
  <c r="U137" i="15"/>
  <c r="U129" i="15"/>
  <c r="U121" i="15"/>
  <c r="U113" i="15"/>
  <c r="U105" i="15"/>
  <c r="U154" i="15"/>
  <c r="U149" i="15"/>
  <c r="U144" i="15"/>
  <c r="U131" i="15"/>
  <c r="U126" i="15"/>
  <c r="U108" i="15"/>
  <c r="U132" i="15"/>
  <c r="U130" i="15"/>
  <c r="U155" i="15"/>
  <c r="AC153" i="15"/>
  <c r="AC145" i="15"/>
  <c r="AC137" i="15"/>
  <c r="AC129" i="15"/>
  <c r="AC121" i="15"/>
  <c r="AC113" i="15"/>
  <c r="AC105" i="15"/>
  <c r="AC152" i="15"/>
  <c r="AC139" i="15"/>
  <c r="AC134" i="15"/>
  <c r="AC116" i="15"/>
  <c r="AC111" i="15"/>
  <c r="AC136" i="15"/>
  <c r="M109" i="15"/>
  <c r="W109" i="15"/>
  <c r="O110" i="15"/>
  <c r="G111" i="15"/>
  <c r="AE112" i="15"/>
  <c r="AF113" i="15"/>
  <c r="W114" i="15"/>
  <c r="P115" i="15"/>
  <c r="E116" i="15"/>
  <c r="O116" i="15"/>
  <c r="AC117" i="15"/>
  <c r="U118" i="15"/>
  <c r="O119" i="15"/>
  <c r="H120" i="15"/>
  <c r="AE120" i="15"/>
  <c r="O122" i="15"/>
  <c r="H123" i="15"/>
  <c r="U124" i="15"/>
  <c r="AE124" i="15"/>
  <c r="M125" i="15"/>
  <c r="W125" i="15"/>
  <c r="X126" i="15"/>
  <c r="E127" i="15"/>
  <c r="P127" i="15"/>
  <c r="H128" i="15"/>
  <c r="AC128" i="15"/>
  <c r="AE129" i="15"/>
  <c r="W130" i="15"/>
  <c r="G133" i="15"/>
  <c r="U134" i="15"/>
  <c r="AE134" i="15"/>
  <c r="X135" i="15"/>
  <c r="E136" i="15"/>
  <c r="AF136" i="15"/>
  <c r="X137" i="15"/>
  <c r="G138" i="15"/>
  <c r="P141" i="15"/>
  <c r="M142" i="15"/>
  <c r="H143" i="15"/>
  <c r="AF143" i="15"/>
  <c r="G145" i="15"/>
  <c r="AE145" i="15"/>
  <c r="AE149" i="15"/>
  <c r="H151" i="15"/>
  <c r="U151" i="15"/>
  <c r="AE153" i="15"/>
  <c r="J331" i="14"/>
  <c r="H345" i="14"/>
  <c r="R345" i="14" s="1"/>
  <c r="F359" i="14"/>
  <c r="D373" i="14"/>
  <c r="J387" i="14"/>
  <c r="T387" i="14" s="1"/>
  <c r="H401" i="14"/>
  <c r="F415" i="14"/>
  <c r="P415" i="14" s="1"/>
  <c r="D429" i="14"/>
  <c r="J443" i="14"/>
  <c r="H457" i="14"/>
  <c r="R457" i="14" s="1"/>
  <c r="F475" i="14"/>
  <c r="F472" i="14"/>
  <c r="F473" i="14"/>
  <c r="P473" i="14" s="1"/>
  <c r="E486" i="14"/>
  <c r="E485" i="14"/>
  <c r="O485" i="14" s="1"/>
  <c r="H501" i="14"/>
  <c r="H505" i="14"/>
  <c r="H496" i="14"/>
  <c r="H502" i="14"/>
  <c r="C516" i="14"/>
  <c r="C509" i="14"/>
  <c r="K516" i="14"/>
  <c r="K511" i="14"/>
  <c r="U511" i="14" s="1"/>
  <c r="K510" i="14"/>
  <c r="C511" i="14"/>
  <c r="C517" i="14"/>
  <c r="M517" i="14" s="1"/>
  <c r="C519" i="14"/>
  <c r="F531" i="14"/>
  <c r="F523" i="14"/>
  <c r="F529" i="14"/>
  <c r="F528" i="14"/>
  <c r="P528" i="14" s="1"/>
  <c r="H547" i="14"/>
  <c r="C556" i="14"/>
  <c r="C555" i="14"/>
  <c r="M555" i="14" s="1"/>
  <c r="K556" i="14"/>
  <c r="K557" i="14"/>
  <c r="K552" i="14"/>
  <c r="U552" i="14" s="1"/>
  <c r="F571" i="14"/>
  <c r="F573" i="14"/>
  <c r="P573" i="14" s="1"/>
  <c r="F567" i="14"/>
  <c r="I586" i="14"/>
  <c r="I581" i="14"/>
  <c r="S581" i="14" s="1"/>
  <c r="I580" i="14"/>
  <c r="F617" i="14"/>
  <c r="I626" i="14"/>
  <c r="I625" i="14"/>
  <c r="I623" i="14"/>
  <c r="S623" i="14" s="1"/>
  <c r="I628" i="14"/>
  <c r="D641" i="14"/>
  <c r="D643" i="14"/>
  <c r="N643" i="14" s="1"/>
  <c r="D638" i="14"/>
  <c r="F651" i="14"/>
  <c r="F652" i="14"/>
  <c r="P652" i="14" s="1"/>
  <c r="C484" i="14"/>
  <c r="K484" i="14"/>
  <c r="C488" i="14"/>
  <c r="M488" i="14" s="1"/>
  <c r="K489" i="14"/>
  <c r="U489" i="14" s="1"/>
  <c r="I498" i="14"/>
  <c r="S498" i="14" s="1"/>
  <c r="I503" i="14"/>
  <c r="G512" i="14"/>
  <c r="Q512" i="14" s="1"/>
  <c r="G516" i="14"/>
  <c r="E526" i="14"/>
  <c r="E530" i="14"/>
  <c r="O530" i="14" s="1"/>
  <c r="C540" i="14"/>
  <c r="K540" i="14"/>
  <c r="U540" i="14" s="1"/>
  <c r="C544" i="14"/>
  <c r="K545" i="14"/>
  <c r="I554" i="14"/>
  <c r="I559" i="14"/>
  <c r="G568" i="14"/>
  <c r="G572" i="14"/>
  <c r="Q572" i="14" s="1"/>
  <c r="E582" i="14"/>
  <c r="E586" i="14"/>
  <c r="O586" i="14" s="1"/>
  <c r="C596" i="14"/>
  <c r="K596" i="14"/>
  <c r="U596" i="14" s="1"/>
  <c r="C600" i="14"/>
  <c r="M600" i="14" s="1"/>
  <c r="K601" i="14"/>
  <c r="I610" i="14"/>
  <c r="I615" i="14"/>
  <c r="S615" i="14" s="1"/>
  <c r="G624" i="14"/>
  <c r="G628" i="14"/>
  <c r="Q628" i="14" s="1"/>
  <c r="E638" i="14"/>
  <c r="O638" i="14" s="1"/>
  <c r="E642" i="14"/>
  <c r="C652" i="14"/>
  <c r="M652" i="14" s="1"/>
  <c r="K652" i="14"/>
  <c r="C656" i="14"/>
  <c r="K657" i="14"/>
  <c r="U657" i="14" s="1"/>
  <c r="I666" i="14"/>
  <c r="I671" i="14"/>
  <c r="S671" i="14" s="1"/>
  <c r="F154" i="15"/>
  <c r="F146" i="15"/>
  <c r="F138" i="15"/>
  <c r="F130" i="15"/>
  <c r="F122" i="15"/>
  <c r="F114" i="15"/>
  <c r="F106" i="15"/>
  <c r="N154" i="15"/>
  <c r="N146" i="15"/>
  <c r="N138" i="15"/>
  <c r="N130" i="15"/>
  <c r="N122" i="15"/>
  <c r="N114" i="15"/>
  <c r="N106" i="15"/>
  <c r="V154" i="15"/>
  <c r="V146" i="15"/>
  <c r="V138" i="15"/>
  <c r="V130" i="15"/>
  <c r="V122" i="15"/>
  <c r="V114" i="15"/>
  <c r="V106" i="15"/>
  <c r="AD154" i="15"/>
  <c r="AD146" i="15"/>
  <c r="AD138" i="15"/>
  <c r="AD130" i="15"/>
  <c r="AD122" i="15"/>
  <c r="AD114" i="15"/>
  <c r="AD106" i="15"/>
  <c r="N105" i="15"/>
  <c r="F107" i="15"/>
  <c r="AD108" i="15"/>
  <c r="N110" i="15"/>
  <c r="V113" i="15"/>
  <c r="N115" i="15"/>
  <c r="V118" i="15"/>
  <c r="F120" i="15"/>
  <c r="AD121" i="15"/>
  <c r="V123" i="15"/>
  <c r="F125" i="15"/>
  <c r="AD126" i="15"/>
  <c r="N128" i="15"/>
  <c r="AD131" i="15"/>
  <c r="N133" i="15"/>
  <c r="V136" i="15"/>
  <c r="V141" i="15"/>
  <c r="F143" i="15"/>
  <c r="AD144" i="15"/>
  <c r="F148" i="15"/>
  <c r="AD149" i="15"/>
  <c r="N151" i="15"/>
  <c r="H485" i="14"/>
  <c r="R485" i="14" s="1"/>
  <c r="F499" i="14"/>
  <c r="P499" i="14" s="1"/>
  <c r="D513" i="14"/>
  <c r="N513" i="14" s="1"/>
  <c r="J527" i="14"/>
  <c r="T527" i="14" s="1"/>
  <c r="H541" i="14"/>
  <c r="R541" i="14" s="1"/>
  <c r="F555" i="14"/>
  <c r="P555" i="14" s="1"/>
  <c r="D569" i="14"/>
  <c r="N569" i="14" s="1"/>
  <c r="J583" i="14"/>
  <c r="T583" i="14" s="1"/>
  <c r="H597" i="14"/>
  <c r="R597" i="14" s="1"/>
  <c r="F611" i="14"/>
  <c r="P611" i="14" s="1"/>
  <c r="D625" i="14"/>
  <c r="N625" i="14" s="1"/>
  <c r="J639" i="14"/>
  <c r="T639" i="14" s="1"/>
  <c r="H653" i="14"/>
  <c r="R653" i="14" s="1"/>
  <c r="F667" i="14"/>
  <c r="P667" i="14" s="1"/>
  <c r="C111" i="15"/>
  <c r="K111" i="15"/>
  <c r="S111" i="15"/>
  <c r="AA111" i="15"/>
  <c r="C119" i="15"/>
  <c r="K119" i="15"/>
  <c r="S119" i="15"/>
  <c r="AA119" i="15"/>
  <c r="C127" i="15"/>
  <c r="K127" i="15"/>
  <c r="S127" i="15"/>
  <c r="AA127" i="15"/>
  <c r="C135" i="15"/>
  <c r="K135" i="15"/>
  <c r="S135" i="15"/>
  <c r="AA135" i="15"/>
  <c r="C143" i="15"/>
  <c r="K143" i="15"/>
  <c r="S143" i="15"/>
  <c r="AA143" i="15"/>
  <c r="L75" i="20"/>
  <c r="D75" i="20"/>
  <c r="H74" i="20"/>
  <c r="L71" i="20"/>
  <c r="D71" i="20"/>
  <c r="L69" i="20"/>
  <c r="D69" i="20"/>
  <c r="K75" i="20"/>
  <c r="C75" i="20"/>
  <c r="G74" i="20"/>
  <c r="K71" i="20"/>
  <c r="C71" i="20"/>
  <c r="K69" i="20"/>
  <c r="C69" i="20"/>
  <c r="J75" i="20"/>
  <c r="B75" i="20"/>
  <c r="F74" i="20"/>
  <c r="J71" i="20"/>
  <c r="B71" i="20"/>
  <c r="J69" i="20"/>
  <c r="B69" i="20"/>
  <c r="I75" i="20"/>
  <c r="M74" i="20"/>
  <c r="E74" i="20"/>
  <c r="I71" i="20"/>
  <c r="I69" i="20"/>
  <c r="H75" i="20"/>
  <c r="L74" i="20"/>
  <c r="F75" i="20"/>
  <c r="J74" i="20"/>
  <c r="B74" i="20"/>
  <c r="F71" i="20"/>
  <c r="I74" i="20"/>
  <c r="F69" i="20"/>
  <c r="D74" i="20"/>
  <c r="E69" i="20"/>
  <c r="C74" i="20"/>
  <c r="M75" i="20"/>
  <c r="M71" i="20"/>
  <c r="G75" i="20"/>
  <c r="H71" i="20"/>
  <c r="M69" i="20"/>
  <c r="E75" i="20"/>
  <c r="G71" i="20"/>
  <c r="H69" i="20"/>
  <c r="E71" i="20"/>
  <c r="G69" i="20"/>
  <c r="K74" i="20"/>
  <c r="Z83" i="20"/>
  <c r="AB87" i="20"/>
  <c r="Z81" i="20"/>
  <c r="Z88" i="20"/>
  <c r="G101" i="20"/>
  <c r="G100" i="20"/>
  <c r="G99" i="20"/>
  <c r="O101" i="20"/>
  <c r="O100" i="20"/>
  <c r="O99" i="20"/>
  <c r="W101" i="20"/>
  <c r="W100" i="20"/>
  <c r="W99" i="20"/>
  <c r="X89" i="20"/>
  <c r="X95" i="20" s="1"/>
  <c r="W92" i="20"/>
  <c r="W93" i="20"/>
  <c r="W94" i="20"/>
  <c r="W95" i="20"/>
  <c r="W96" i="20"/>
  <c r="W97" i="20"/>
  <c r="AA84" i="20"/>
  <c r="AA86" i="20"/>
  <c r="AB82" i="20"/>
  <c r="I101" i="20"/>
  <c r="I100" i="20"/>
  <c r="I99" i="20"/>
  <c r="Q101" i="20"/>
  <c r="Q100" i="20"/>
  <c r="Q99" i="20"/>
  <c r="AA85" i="20"/>
  <c r="G92" i="20"/>
  <c r="G93" i="20"/>
  <c r="G94" i="20"/>
  <c r="G95" i="20"/>
  <c r="G96" i="20"/>
  <c r="G97" i="20"/>
  <c r="H92" i="20"/>
  <c r="P92" i="20"/>
  <c r="H93" i="20"/>
  <c r="P93" i="20"/>
  <c r="H94" i="20"/>
  <c r="P94" i="20"/>
  <c r="H95" i="20"/>
  <c r="P95" i="20"/>
  <c r="H96" i="20"/>
  <c r="P96" i="20"/>
  <c r="C5" i="22"/>
  <c r="B92" i="20"/>
  <c r="J92" i="20"/>
  <c r="R92" i="20"/>
  <c r="B93" i="20"/>
  <c r="J93" i="20"/>
  <c r="R93" i="20"/>
  <c r="B94" i="20"/>
  <c r="J94" i="20"/>
  <c r="R94" i="20"/>
  <c r="B95" i="20"/>
  <c r="J95" i="20"/>
  <c r="R95" i="20"/>
  <c r="B96" i="20"/>
  <c r="J96" i="20"/>
  <c r="R96" i="20"/>
  <c r="B97" i="20"/>
  <c r="J97" i="20"/>
  <c r="R97" i="20"/>
  <c r="E1" i="22"/>
  <c r="C92" i="20"/>
  <c r="K92" i="20"/>
  <c r="S92" i="20"/>
  <c r="C93" i="20"/>
  <c r="K93" i="20"/>
  <c r="S93" i="20"/>
  <c r="C94" i="20"/>
  <c r="K94" i="20"/>
  <c r="S94" i="20"/>
  <c r="C95" i="20"/>
  <c r="K95" i="20"/>
  <c r="S95" i="20"/>
  <c r="C96" i="20"/>
  <c r="K96" i="20"/>
  <c r="S96" i="20"/>
  <c r="C97" i="20"/>
  <c r="K97" i="20"/>
  <c r="S97" i="20"/>
  <c r="B99" i="20"/>
  <c r="J99" i="20"/>
  <c r="R99" i="20"/>
  <c r="B100" i="20"/>
  <c r="J100" i="20"/>
  <c r="R100" i="20"/>
  <c r="D92" i="20"/>
  <c r="L92" i="20"/>
  <c r="T92" i="20"/>
  <c r="D93" i="20"/>
  <c r="L93" i="20"/>
  <c r="T93" i="20"/>
  <c r="D94" i="20"/>
  <c r="L94" i="20"/>
  <c r="T94" i="20"/>
  <c r="D95" i="20"/>
  <c r="L95" i="20"/>
  <c r="T95" i="20"/>
  <c r="D96" i="20"/>
  <c r="L96" i="20"/>
  <c r="T96" i="20"/>
  <c r="D97" i="20"/>
  <c r="L97" i="20"/>
  <c r="T97" i="20"/>
  <c r="C99" i="20"/>
  <c r="K99" i="20"/>
  <c r="S99" i="20"/>
  <c r="C100" i="20"/>
  <c r="K100" i="20"/>
  <c r="S100" i="20"/>
  <c r="D2" i="23"/>
  <c r="B2" i="25" s="1"/>
  <c r="C2" i="23"/>
  <c r="E2" i="23"/>
  <c r="E92" i="20"/>
  <c r="M92" i="20"/>
  <c r="U92" i="20"/>
  <c r="E93" i="20"/>
  <c r="M93" i="20"/>
  <c r="U93" i="20"/>
  <c r="E94" i="20"/>
  <c r="M94" i="20"/>
  <c r="U94" i="20"/>
  <c r="E95" i="20"/>
  <c r="M95" i="20"/>
  <c r="U95" i="20"/>
  <c r="E96" i="20"/>
  <c r="M96" i="20"/>
  <c r="U96" i="20"/>
  <c r="E97" i="20"/>
  <c r="M97" i="20"/>
  <c r="U97" i="20"/>
  <c r="D99" i="20"/>
  <c r="L99" i="20"/>
  <c r="T99" i="20"/>
  <c r="D100" i="20"/>
  <c r="L100" i="20"/>
  <c r="T100" i="20"/>
  <c r="F92" i="20"/>
  <c r="N92" i="20"/>
  <c r="V92" i="20"/>
  <c r="F93" i="20"/>
  <c r="N93" i="20"/>
  <c r="V93" i="20"/>
  <c r="F94" i="20"/>
  <c r="N94" i="20"/>
  <c r="V94" i="20"/>
  <c r="F95" i="20"/>
  <c r="N95" i="20"/>
  <c r="V95" i="20"/>
  <c r="F96" i="20"/>
  <c r="N96" i="20"/>
  <c r="V96" i="20"/>
  <c r="E99" i="20"/>
  <c r="M99" i="20"/>
  <c r="U99" i="20"/>
  <c r="E100" i="20"/>
  <c r="M100" i="20"/>
  <c r="U100" i="20"/>
  <c r="C2" i="22"/>
  <c r="C6" i="22"/>
  <c r="H134" i="22"/>
  <c r="H133" i="22"/>
  <c r="H132" i="22"/>
  <c r="H130" i="22"/>
  <c r="H129" i="22"/>
  <c r="H128" i="22"/>
  <c r="H127" i="22"/>
  <c r="H126" i="22"/>
  <c r="H125" i="22"/>
  <c r="P134" i="22"/>
  <c r="P133" i="22"/>
  <c r="P132" i="22"/>
  <c r="P130" i="22"/>
  <c r="P129" i="22"/>
  <c r="P128" i="22"/>
  <c r="P127" i="22"/>
  <c r="P126" i="22"/>
  <c r="P125" i="22"/>
  <c r="I134" i="22"/>
  <c r="I133" i="22"/>
  <c r="I132" i="22"/>
  <c r="I130" i="22"/>
  <c r="I129" i="22"/>
  <c r="I128" i="22"/>
  <c r="I127" i="22"/>
  <c r="I126" i="22"/>
  <c r="I125" i="22"/>
  <c r="Q134" i="22"/>
  <c r="Q133" i="22"/>
  <c r="Q132" i="22"/>
  <c r="Q130" i="22"/>
  <c r="Q129" i="22"/>
  <c r="Q128" i="22"/>
  <c r="Q127" i="22"/>
  <c r="Q126" i="22"/>
  <c r="Q125" i="22"/>
  <c r="Z133" i="22"/>
  <c r="Z132" i="22"/>
  <c r="Y126" i="22"/>
  <c r="Z120" i="22"/>
  <c r="AA133" i="22"/>
  <c r="AA132" i="22"/>
  <c r="AB116" i="22"/>
  <c r="Y134" i="22"/>
  <c r="Z121" i="22"/>
  <c r="Y133" i="22"/>
  <c r="Y132" i="22"/>
  <c r="G134" i="22"/>
  <c r="G133" i="22"/>
  <c r="G132" i="22"/>
  <c r="G129" i="22"/>
  <c r="G127" i="22"/>
  <c r="O134" i="22"/>
  <c r="O133" i="22"/>
  <c r="O132" i="22"/>
  <c r="O130" i="22"/>
  <c r="O128" i="22"/>
  <c r="O126" i="22"/>
  <c r="O129" i="22"/>
  <c r="O127" i="22"/>
  <c r="W134" i="22"/>
  <c r="W133" i="22"/>
  <c r="W132" i="22"/>
  <c r="W130" i="22"/>
  <c r="W128" i="22"/>
  <c r="W126" i="22"/>
  <c r="G128" i="22"/>
  <c r="X130" i="22"/>
  <c r="W125" i="22"/>
  <c r="Y130" i="22"/>
  <c r="Z117" i="22"/>
  <c r="W127" i="22"/>
  <c r="W129" i="22"/>
  <c r="X134" i="22"/>
  <c r="G125" i="22"/>
  <c r="X128" i="22"/>
  <c r="X127" i="22"/>
  <c r="B130" i="22"/>
  <c r="B129" i="22"/>
  <c r="B128" i="22"/>
  <c r="B127" i="22"/>
  <c r="B126" i="22"/>
  <c r="J130" i="22"/>
  <c r="J129" i="22"/>
  <c r="J128" i="22"/>
  <c r="J127" i="22"/>
  <c r="J126" i="22"/>
  <c r="R130" i="22"/>
  <c r="R129" i="22"/>
  <c r="R128" i="22"/>
  <c r="R127" i="22"/>
  <c r="R126" i="22"/>
  <c r="B125" i="22"/>
  <c r="J125" i="22"/>
  <c r="R125" i="22"/>
  <c r="K126" i="22"/>
  <c r="V126" i="22"/>
  <c r="D127" i="22"/>
  <c r="K128" i="22"/>
  <c r="V128" i="22"/>
  <c r="D129" i="22"/>
  <c r="K130" i="22"/>
  <c r="V130" i="22"/>
  <c r="B132" i="22"/>
  <c r="M132" i="22"/>
  <c r="F133" i="22"/>
  <c r="T133" i="22"/>
  <c r="B134" i="22"/>
  <c r="M134" i="22"/>
  <c r="Y114" i="22"/>
  <c r="Y118" i="22"/>
  <c r="C125" i="22"/>
  <c r="K125" i="22"/>
  <c r="S125" i="22"/>
  <c r="L126" i="22"/>
  <c r="E127" i="22"/>
  <c r="S127" i="22"/>
  <c r="L128" i="22"/>
  <c r="E129" i="22"/>
  <c r="S129" i="22"/>
  <c r="L130" i="22"/>
  <c r="C132" i="22"/>
  <c r="N132" i="22"/>
  <c r="J133" i="22"/>
  <c r="U133" i="22"/>
  <c r="C134" i="22"/>
  <c r="N134" i="22"/>
  <c r="X129" i="22"/>
  <c r="X125" i="22"/>
  <c r="D125" i="22"/>
  <c r="L125" i="22"/>
  <c r="T125" i="22"/>
  <c r="M126" i="22"/>
  <c r="F127" i="22"/>
  <c r="T127" i="22"/>
  <c r="M128" i="22"/>
  <c r="F129" i="22"/>
  <c r="T129" i="22"/>
  <c r="M130" i="22"/>
  <c r="D132" i="22"/>
  <c r="R132" i="22"/>
  <c r="K133" i="22"/>
  <c r="V133" i="22"/>
  <c r="D134" i="22"/>
  <c r="R134" i="22"/>
  <c r="Y115" i="22"/>
  <c r="Y119" i="22"/>
  <c r="E125" i="22"/>
  <c r="M125" i="22"/>
  <c r="U125" i="22"/>
  <c r="C126" i="22"/>
  <c r="N126" i="22"/>
  <c r="U127" i="22"/>
  <c r="C128" i="22"/>
  <c r="N128" i="22"/>
  <c r="N130" i="22"/>
  <c r="E132" i="22"/>
  <c r="S132" i="22"/>
  <c r="X133" i="22"/>
  <c r="X132" i="22"/>
  <c r="X126" i="22"/>
  <c r="F125" i="22"/>
  <c r="V125" i="22"/>
  <c r="V127" i="22"/>
  <c r="F132" i="22"/>
  <c r="T132" i="22"/>
  <c r="B133" i="22"/>
  <c r="AA83" i="20" l="1"/>
  <c r="AC82" i="20"/>
  <c r="AA88" i="20"/>
  <c r="X94" i="20"/>
  <c r="AA81" i="20"/>
  <c r="O510" i="14"/>
  <c r="U668" i="14"/>
  <c r="R623" i="14"/>
  <c r="T557" i="14"/>
  <c r="O542" i="14"/>
  <c r="AB85" i="20"/>
  <c r="AA121" i="22"/>
  <c r="Z134" i="22"/>
  <c r="N2" i="27"/>
  <c r="N2" i="26"/>
  <c r="S141" i="14"/>
  <c r="N359" i="14"/>
  <c r="U85" i="14"/>
  <c r="U501" i="14"/>
  <c r="P219" i="14"/>
  <c r="P135" i="14"/>
  <c r="U398" i="14"/>
  <c r="R191" i="14"/>
  <c r="U565" i="14"/>
  <c r="U569" i="14"/>
  <c r="R417" i="14"/>
  <c r="O393" i="14"/>
  <c r="P341" i="14"/>
  <c r="P344" i="14"/>
  <c r="R330" i="14"/>
  <c r="R244" i="14"/>
  <c r="N217" i="14"/>
  <c r="R195" i="14"/>
  <c r="P82" i="14"/>
  <c r="M2" i="27"/>
  <c r="M2" i="26"/>
  <c r="O327" i="14"/>
  <c r="R295" i="14"/>
  <c r="N271" i="14"/>
  <c r="U447" i="14"/>
  <c r="O432" i="14"/>
  <c r="U389" i="14"/>
  <c r="R232" i="14"/>
  <c r="M191" i="14"/>
  <c r="Z126" i="22"/>
  <c r="AA120" i="22"/>
  <c r="D6" i="22"/>
  <c r="E6" i="22" s="1"/>
  <c r="F6" i="22" s="1"/>
  <c r="G6" i="22" s="1"/>
  <c r="H6" i="22" s="1"/>
  <c r="I6" i="22" s="1"/>
  <c r="J6" i="22" s="1"/>
  <c r="K6" i="22" s="1"/>
  <c r="L6" i="22" s="1"/>
  <c r="M6" i="22" s="1"/>
  <c r="N6" i="22" s="1"/>
  <c r="O6" i="22" s="1"/>
  <c r="P6" i="22" s="1"/>
  <c r="Q6" i="22" s="1"/>
  <c r="R6" i="22" s="1"/>
  <c r="S6" i="22" s="1"/>
  <c r="T6" i="22" s="1"/>
  <c r="U6" i="22" s="1"/>
  <c r="V6" i="22" s="1"/>
  <c r="W6" i="22" s="1"/>
  <c r="X6" i="22" s="1"/>
  <c r="Y6" i="22" s="1"/>
  <c r="Z6" i="22" s="1"/>
  <c r="AA6" i="22" s="1"/>
  <c r="AB6" i="22" s="1"/>
  <c r="AC6" i="22" s="1"/>
  <c r="AD6" i="22" s="1"/>
  <c r="AE6" i="22" s="1"/>
  <c r="AF6" i="22" s="1"/>
  <c r="B6" i="22"/>
  <c r="C2" i="25"/>
  <c r="F2" i="23"/>
  <c r="AB84" i="20"/>
  <c r="X96" i="20"/>
  <c r="X93" i="20"/>
  <c r="X92" i="20"/>
  <c r="X101" i="20"/>
  <c r="X100" i="20"/>
  <c r="X99" i="20"/>
  <c r="Y89" i="20"/>
  <c r="X97" i="20"/>
  <c r="R668" i="14"/>
  <c r="R441" i="14"/>
  <c r="U404" i="14"/>
  <c r="Q487" i="14"/>
  <c r="T47" i="14"/>
  <c r="T57" i="14"/>
  <c r="Q629" i="14"/>
  <c r="R509" i="14"/>
  <c r="T399" i="14"/>
  <c r="U361" i="14"/>
  <c r="Y127" i="22"/>
  <c r="Z118" i="22"/>
  <c r="Z130" i="22"/>
  <c r="AA117" i="22"/>
  <c r="Y128" i="22"/>
  <c r="Z114" i="22"/>
  <c r="M173" i="14"/>
  <c r="M183" i="14"/>
  <c r="P75" i="14"/>
  <c r="P85" i="14"/>
  <c r="O614" i="14"/>
  <c r="M569" i="14"/>
  <c r="T517" i="14"/>
  <c r="S475" i="14"/>
  <c r="O332" i="14"/>
  <c r="U257" i="14"/>
  <c r="U259" i="14"/>
  <c r="O243" i="14"/>
  <c r="O246" i="14"/>
  <c r="T230" i="14"/>
  <c r="N122" i="14"/>
  <c r="M596" i="14"/>
  <c r="M544" i="14"/>
  <c r="S628" i="14"/>
  <c r="P567" i="14"/>
  <c r="R547" i="14"/>
  <c r="U510" i="14"/>
  <c r="R501" i="14"/>
  <c r="N429" i="14"/>
  <c r="S645" i="14"/>
  <c r="Q617" i="14"/>
  <c r="Q596" i="14"/>
  <c r="M583" i="14"/>
  <c r="Q524" i="14"/>
  <c r="T515" i="14"/>
  <c r="O496" i="14"/>
  <c r="O460" i="14"/>
  <c r="Q444" i="14"/>
  <c r="S376" i="14"/>
  <c r="M360" i="14"/>
  <c r="T289" i="14"/>
  <c r="R624" i="14"/>
  <c r="T607" i="14"/>
  <c r="N666" i="14"/>
  <c r="O622" i="14"/>
  <c r="T596" i="14"/>
  <c r="R568" i="14"/>
  <c r="P545" i="14"/>
  <c r="O519" i="14"/>
  <c r="M433" i="14"/>
  <c r="R351" i="14"/>
  <c r="M303" i="14"/>
  <c r="U669" i="14"/>
  <c r="O653" i="14"/>
  <c r="S642" i="14"/>
  <c r="S594" i="14"/>
  <c r="O541" i="14"/>
  <c r="N519" i="14"/>
  <c r="T487" i="14"/>
  <c r="U432" i="14"/>
  <c r="U377" i="14"/>
  <c r="R663" i="14"/>
  <c r="Q553" i="14"/>
  <c r="T547" i="14"/>
  <c r="S513" i="14"/>
  <c r="Q482" i="14"/>
  <c r="S472" i="14"/>
  <c r="R445" i="14"/>
  <c r="P405" i="14"/>
  <c r="M399" i="14"/>
  <c r="P391" i="14"/>
  <c r="T346" i="14"/>
  <c r="P247" i="14"/>
  <c r="L2" i="27"/>
  <c r="L2" i="26"/>
  <c r="P673" i="14"/>
  <c r="T569" i="14"/>
  <c r="O553" i="14"/>
  <c r="T496" i="14"/>
  <c r="Q468" i="14"/>
  <c r="M453" i="14"/>
  <c r="P442" i="14"/>
  <c r="S400" i="14"/>
  <c r="N386" i="14"/>
  <c r="Q372" i="14"/>
  <c r="R332" i="14"/>
  <c r="Q315" i="14"/>
  <c r="O277" i="14"/>
  <c r="N135" i="14"/>
  <c r="O668" i="14"/>
  <c r="N598" i="14"/>
  <c r="R586" i="14"/>
  <c r="S575" i="14"/>
  <c r="N554" i="14"/>
  <c r="Q538" i="14"/>
  <c r="M530" i="14"/>
  <c r="P516" i="14"/>
  <c r="N491" i="14"/>
  <c r="N467" i="14"/>
  <c r="T459" i="14"/>
  <c r="R435" i="14"/>
  <c r="N421" i="14"/>
  <c r="U388" i="14"/>
  <c r="M383" i="14"/>
  <c r="N355" i="14"/>
  <c r="Q327" i="14"/>
  <c r="M292" i="14"/>
  <c r="T281" i="14"/>
  <c r="R248" i="14"/>
  <c r="O233" i="14"/>
  <c r="O217" i="14"/>
  <c r="U191" i="14"/>
  <c r="N473" i="14"/>
  <c r="U441" i="14"/>
  <c r="P428" i="14"/>
  <c r="T419" i="14"/>
  <c r="S365" i="14"/>
  <c r="O337" i="14"/>
  <c r="P301" i="14"/>
  <c r="N262" i="14"/>
  <c r="U233" i="14"/>
  <c r="T664" i="14"/>
  <c r="N540" i="14"/>
  <c r="R528" i="14"/>
  <c r="P505" i="14"/>
  <c r="S482" i="14"/>
  <c r="O429" i="14"/>
  <c r="S414" i="14"/>
  <c r="S361" i="14"/>
  <c r="N349" i="14"/>
  <c r="U318" i="14"/>
  <c r="R288" i="14"/>
  <c r="N275" i="14"/>
  <c r="T257" i="14"/>
  <c r="N243" i="14"/>
  <c r="P229" i="14"/>
  <c r="P211" i="14"/>
  <c r="N195" i="14"/>
  <c r="O176" i="14"/>
  <c r="T153" i="14"/>
  <c r="M134" i="14"/>
  <c r="N107" i="14"/>
  <c r="P649" i="14"/>
  <c r="U573" i="14"/>
  <c r="M566" i="14"/>
  <c r="M572" i="14"/>
  <c r="S510" i="14"/>
  <c r="O455" i="14"/>
  <c r="P455" i="14"/>
  <c r="R413" i="14"/>
  <c r="R412" i="14"/>
  <c r="N391" i="14"/>
  <c r="O385" i="14"/>
  <c r="R362" i="14"/>
  <c r="P346" i="14"/>
  <c r="T327" i="14"/>
  <c r="U305" i="14"/>
  <c r="O278" i="14"/>
  <c r="U272" i="14"/>
  <c r="M275" i="14"/>
  <c r="O264" i="14"/>
  <c r="U245" i="14"/>
  <c r="Q244" i="14"/>
  <c r="P218" i="14"/>
  <c r="Q204" i="14"/>
  <c r="O187" i="14"/>
  <c r="T175" i="14"/>
  <c r="M178" i="14"/>
  <c r="O161" i="14"/>
  <c r="Q146" i="14"/>
  <c r="S132" i="14"/>
  <c r="M120" i="14"/>
  <c r="N110" i="14"/>
  <c r="U106" i="14"/>
  <c r="S89" i="14"/>
  <c r="S97" i="14"/>
  <c r="U67" i="14"/>
  <c r="P26" i="14"/>
  <c r="P638" i="14"/>
  <c r="U533" i="14"/>
  <c r="T372" i="14"/>
  <c r="Q223" i="14"/>
  <c r="S250" i="14"/>
  <c r="P141" i="14"/>
  <c r="Q614" i="14"/>
  <c r="M539" i="14"/>
  <c r="S502" i="14"/>
  <c r="U505" i="14"/>
  <c r="M499" i="14"/>
  <c r="T468" i="14"/>
  <c r="U443" i="14"/>
  <c r="M426" i="14"/>
  <c r="M402" i="14"/>
  <c r="T403" i="14"/>
  <c r="T361" i="14"/>
  <c r="T363" i="14"/>
  <c r="P313" i="14"/>
  <c r="T295" i="14"/>
  <c r="R245" i="14"/>
  <c r="U229" i="14"/>
  <c r="R220" i="14"/>
  <c r="N201" i="14"/>
  <c r="T188" i="14"/>
  <c r="N178" i="14"/>
  <c r="Q164" i="14"/>
  <c r="T150" i="14"/>
  <c r="Q137" i="14"/>
  <c r="U124" i="14"/>
  <c r="P113" i="14"/>
  <c r="S99" i="14"/>
  <c r="R89" i="14"/>
  <c r="R92" i="14"/>
  <c r="T75" i="14"/>
  <c r="T78" i="14"/>
  <c r="P55" i="14"/>
  <c r="R41" i="14"/>
  <c r="T27" i="14"/>
  <c r="N13" i="14"/>
  <c r="S467" i="14"/>
  <c r="N317" i="14"/>
  <c r="M229" i="14"/>
  <c r="U176" i="14"/>
  <c r="T82" i="14"/>
  <c r="T26" i="14"/>
  <c r="T180" i="14"/>
  <c r="N81" i="14"/>
  <c r="O671" i="14"/>
  <c r="N654" i="14"/>
  <c r="R636" i="14"/>
  <c r="R635" i="14"/>
  <c r="U621" i="14"/>
  <c r="M622" i="14"/>
  <c r="U610" i="14"/>
  <c r="O609" i="14"/>
  <c r="N583" i="14"/>
  <c r="T572" i="14"/>
  <c r="P525" i="14"/>
  <c r="M468" i="14"/>
  <c r="N463" i="14"/>
  <c r="N439" i="14"/>
  <c r="N440" i="14"/>
  <c r="N411" i="14"/>
  <c r="O372" i="14"/>
  <c r="Q342" i="14"/>
  <c r="P327" i="14"/>
  <c r="O317" i="14"/>
  <c r="Q300" i="14"/>
  <c r="T291" i="14"/>
  <c r="S279" i="14"/>
  <c r="U262" i="14"/>
  <c r="M265" i="14"/>
  <c r="O248" i="14"/>
  <c r="M236" i="14"/>
  <c r="U222" i="14"/>
  <c r="M215" i="14"/>
  <c r="M220" i="14"/>
  <c r="O208" i="14"/>
  <c r="S190" i="14"/>
  <c r="R181" i="14"/>
  <c r="S176" i="14"/>
  <c r="T159" i="14"/>
  <c r="M162" i="14"/>
  <c r="O152" i="14"/>
  <c r="O135" i="14"/>
  <c r="Q134" i="14"/>
  <c r="P118" i="14"/>
  <c r="O107" i="14"/>
  <c r="T96" i="14"/>
  <c r="Q89" i="14"/>
  <c r="Q92" i="14"/>
  <c r="U77" i="14"/>
  <c r="S67" i="14"/>
  <c r="S57" i="14"/>
  <c r="Q49" i="14"/>
  <c r="R38" i="14"/>
  <c r="S27" i="14"/>
  <c r="P20" i="14"/>
  <c r="T8" i="14"/>
  <c r="P598" i="14"/>
  <c r="M547" i="14"/>
  <c r="S501" i="14"/>
  <c r="Q289" i="14"/>
  <c r="Q231" i="14"/>
  <c r="O190" i="14"/>
  <c r="S61" i="14"/>
  <c r="S71" i="14"/>
  <c r="S5" i="14"/>
  <c r="S15" i="14"/>
  <c r="P124" i="14"/>
  <c r="O54" i="14"/>
  <c r="N552" i="14"/>
  <c r="T509" i="14"/>
  <c r="R515" i="14"/>
  <c r="R474" i="14"/>
  <c r="R467" i="14"/>
  <c r="M445" i="14"/>
  <c r="U363" i="14"/>
  <c r="R355" i="14"/>
  <c r="U342" i="14"/>
  <c r="M343" i="14"/>
  <c r="R314" i="14"/>
  <c r="Q285" i="14"/>
  <c r="Q288" i="14"/>
  <c r="T267" i="14"/>
  <c r="O229" i="14"/>
  <c r="R222" i="14"/>
  <c r="R190" i="14"/>
  <c r="P179" i="14"/>
  <c r="N166" i="14"/>
  <c r="T162" i="14"/>
  <c r="N151" i="14"/>
  <c r="P133" i="14"/>
  <c r="M117" i="14"/>
  <c r="R113" i="14"/>
  <c r="R91" i="14"/>
  <c r="U82" i="14"/>
  <c r="R75" i="14"/>
  <c r="R76" i="14"/>
  <c r="S64" i="14"/>
  <c r="O52" i="14"/>
  <c r="P41" i="14"/>
  <c r="M34" i="14"/>
  <c r="N23" i="14"/>
  <c r="R11" i="14"/>
  <c r="CV102" i="22"/>
  <c r="AN105" i="22"/>
  <c r="CJ102" i="22"/>
  <c r="AN101" i="22"/>
  <c r="AN100" i="22"/>
  <c r="CV99" i="22"/>
  <c r="AZ100" i="22"/>
  <c r="CV94" i="22"/>
  <c r="P92" i="22"/>
  <c r="P90" i="22"/>
  <c r="P88" i="22"/>
  <c r="BL95" i="22"/>
  <c r="BX92" i="22"/>
  <c r="BL92" i="22"/>
  <c r="BX101" i="22"/>
  <c r="CV103" i="22"/>
  <c r="CJ95" i="22"/>
  <c r="AN83" i="22"/>
  <c r="CJ82" i="22"/>
  <c r="AN81" i="22"/>
  <c r="BX85" i="22"/>
  <c r="AZ82" i="22"/>
  <c r="AB95" i="22"/>
  <c r="AN91" i="22"/>
  <c r="P84" i="22"/>
  <c r="P82" i="22"/>
  <c r="P78" i="22"/>
  <c r="AB81" i="22"/>
  <c r="AZ90" i="22"/>
  <c r="D86" i="22"/>
  <c r="BL84" i="22"/>
  <c r="P81" i="22"/>
  <c r="BL78" i="22"/>
  <c r="AN82" i="22"/>
  <c r="AB76" i="22"/>
  <c r="AB72" i="22"/>
  <c r="BX67" i="22"/>
  <c r="D91" i="22"/>
  <c r="CJ77" i="22"/>
  <c r="AN75" i="22"/>
  <c r="AN71" i="22"/>
  <c r="CJ70" i="22"/>
  <c r="BL104" i="22"/>
  <c r="CJ83" i="22"/>
  <c r="CV75" i="22"/>
  <c r="D75" i="22"/>
  <c r="CV82" i="22"/>
  <c r="CV77" i="22"/>
  <c r="AB75" i="22"/>
  <c r="BL68" i="22"/>
  <c r="P68" i="22"/>
  <c r="CJ85" i="22"/>
  <c r="AZ79" i="22"/>
  <c r="P73" i="22"/>
  <c r="BL72" i="22"/>
  <c r="CJ71" i="22"/>
  <c r="D71" i="22"/>
  <c r="P70" i="22"/>
  <c r="AZ67" i="22"/>
  <c r="CJ66" i="22"/>
  <c r="AN63" i="22"/>
  <c r="CV67" i="22"/>
  <c r="AN67" i="22"/>
  <c r="D67" i="22"/>
  <c r="AZ64" i="22"/>
  <c r="AZ58" i="22"/>
  <c r="D72" i="22"/>
  <c r="BL65" i="22"/>
  <c r="BL63" i="22"/>
  <c r="AN93" i="22"/>
  <c r="CV72" i="22"/>
  <c r="P76" i="22"/>
  <c r="D74" i="22"/>
  <c r="CJ63" i="22"/>
  <c r="AB78" i="22"/>
  <c r="BL70" i="22"/>
  <c r="CJ69" i="22"/>
  <c r="D66" i="22"/>
  <c r="AZ65" i="22"/>
  <c r="BL71" i="22"/>
  <c r="BL67" i="22"/>
  <c r="P58" i="22"/>
  <c r="BL57" i="22"/>
  <c r="BX62" i="22"/>
  <c r="BL58" i="22"/>
  <c r="AB57" i="22"/>
  <c r="P67" i="22"/>
  <c r="BL64" i="22"/>
  <c r="AB82" i="22"/>
  <c r="CJ67" i="22"/>
  <c r="AB63" i="22"/>
  <c r="D58" i="22"/>
  <c r="CJ61" i="22"/>
  <c r="AN61" i="22"/>
  <c r="CV58" i="22"/>
  <c r="AN58" i="22"/>
  <c r="BX66" i="22"/>
  <c r="BX57" i="22"/>
  <c r="BL60" i="22"/>
  <c r="CJ58" i="22"/>
  <c r="AB58" i="22"/>
  <c r="BX58" i="22"/>
  <c r="CV57" i="22"/>
  <c r="AB67" i="22"/>
  <c r="BX64" i="22"/>
  <c r="A6" i="14"/>
  <c r="CV104" i="22"/>
  <c r="M617" i="14"/>
  <c r="M612" i="14"/>
  <c r="P401" i="14"/>
  <c r="Q272" i="14"/>
  <c r="S163" i="14"/>
  <c r="P29" i="14"/>
  <c r="U109" i="14"/>
  <c r="W2" i="27"/>
  <c r="S666" i="14"/>
  <c r="Q624" i="14"/>
  <c r="O582" i="14"/>
  <c r="M540" i="14"/>
  <c r="S625" i="14"/>
  <c r="P571" i="14"/>
  <c r="P529" i="14"/>
  <c r="U516" i="14"/>
  <c r="O486" i="14"/>
  <c r="R401" i="14"/>
  <c r="M673" i="14"/>
  <c r="Q636" i="14"/>
  <c r="T609" i="14"/>
  <c r="Q595" i="14"/>
  <c r="M580" i="14"/>
  <c r="R556" i="14"/>
  <c r="Q531" i="14"/>
  <c r="T511" i="14"/>
  <c r="O502" i="14"/>
  <c r="Q457" i="14"/>
  <c r="S432" i="14"/>
  <c r="O415" i="14"/>
  <c r="Q391" i="14"/>
  <c r="U373" i="14"/>
  <c r="O348" i="14"/>
  <c r="Q671" i="14"/>
  <c r="R626" i="14"/>
  <c r="O601" i="14"/>
  <c r="O652" i="14"/>
  <c r="T608" i="14"/>
  <c r="T599" i="14"/>
  <c r="R570" i="14"/>
  <c r="P538" i="14"/>
  <c r="Q500" i="14"/>
  <c r="P421" i="14"/>
  <c r="T290" i="14"/>
  <c r="M667" i="14"/>
  <c r="S643" i="14"/>
  <c r="N631" i="14"/>
  <c r="T558" i="14"/>
  <c r="S531" i="14"/>
  <c r="Q498" i="14"/>
  <c r="Q461" i="14"/>
  <c r="O419" i="14"/>
  <c r="U376" i="14"/>
  <c r="R673" i="14"/>
  <c r="Q555" i="14"/>
  <c r="S519" i="14"/>
  <c r="N495" i="14"/>
  <c r="P94" i="22" s="1"/>
  <c r="Q488" i="14"/>
  <c r="S474" i="14"/>
  <c r="P426" i="14"/>
  <c r="U397" i="14"/>
  <c r="CV87" i="22" s="1"/>
  <c r="M400" i="14"/>
  <c r="S363" i="14"/>
  <c r="T342" i="14"/>
  <c r="S288" i="14"/>
  <c r="T219" i="14"/>
  <c r="B2" i="26"/>
  <c r="B2" i="27"/>
  <c r="R631" i="14"/>
  <c r="T567" i="14"/>
  <c r="N525" i="14"/>
  <c r="T502" i="14"/>
  <c r="Q472" i="14"/>
  <c r="M455" i="14"/>
  <c r="P439" i="14"/>
  <c r="AN90" i="22" s="1"/>
  <c r="S403" i="14"/>
  <c r="N389" i="14"/>
  <c r="N360" i="14"/>
  <c r="R337" i="14"/>
  <c r="Q323" i="14"/>
  <c r="R289" i="14"/>
  <c r="R279" i="14"/>
  <c r="R243" i="14"/>
  <c r="BL76" i="22" s="1"/>
  <c r="P177" i="14"/>
  <c r="P121" i="14"/>
  <c r="Q2" i="27"/>
  <c r="Q2" i="26"/>
  <c r="O665" i="14"/>
  <c r="N593" i="14"/>
  <c r="P101" i="22" s="1"/>
  <c r="R581" i="14"/>
  <c r="S570" i="14"/>
  <c r="N547" i="14"/>
  <c r="Q544" i="14"/>
  <c r="M523" i="14"/>
  <c r="D96" i="22" s="1"/>
  <c r="P517" i="14"/>
  <c r="N488" i="14"/>
  <c r="M458" i="14"/>
  <c r="O445" i="14"/>
  <c r="R431" i="14"/>
  <c r="N413" i="14"/>
  <c r="U390" i="14"/>
  <c r="P371" i="14"/>
  <c r="Q344" i="14"/>
  <c r="N318" i="14"/>
  <c r="S290" i="14"/>
  <c r="N277" i="14"/>
  <c r="S261" i="14"/>
  <c r="M247" i="14"/>
  <c r="U231" i="14"/>
  <c r="P206" i="14"/>
  <c r="O183" i="14"/>
  <c r="U135" i="14"/>
  <c r="R666" i="14"/>
  <c r="M441" i="14"/>
  <c r="M442" i="14"/>
  <c r="P431" i="14"/>
  <c r="U402" i="14"/>
  <c r="N365" i="14"/>
  <c r="N319" i="14"/>
  <c r="P290" i="14"/>
  <c r="S253" i="14"/>
  <c r="O225" i="14"/>
  <c r="T666" i="14"/>
  <c r="N543" i="14"/>
  <c r="R526" i="14"/>
  <c r="S489" i="14"/>
  <c r="M473" i="14"/>
  <c r="O425" i="14"/>
  <c r="AB89" i="22" s="1"/>
  <c r="O397" i="14"/>
  <c r="AB87" i="22" s="1"/>
  <c r="M355" i="14"/>
  <c r="D84" i="22" s="1"/>
  <c r="O328" i="14"/>
  <c r="M318" i="14"/>
  <c r="O279" i="14"/>
  <c r="P267" i="14"/>
  <c r="N251" i="14"/>
  <c r="P237" i="14"/>
  <c r="R223" i="14"/>
  <c r="P205" i="14"/>
  <c r="U190" i="14"/>
  <c r="N169" i="14"/>
  <c r="S148" i="14"/>
  <c r="T127" i="14"/>
  <c r="T631" i="14"/>
  <c r="U575" i="14"/>
  <c r="M575" i="14"/>
  <c r="P542" i="14"/>
  <c r="N496" i="14"/>
  <c r="P456" i="14"/>
  <c r="T430" i="14"/>
  <c r="R419" i="14"/>
  <c r="S407" i="14"/>
  <c r="O387" i="14"/>
  <c r="O386" i="14"/>
  <c r="N358" i="14"/>
  <c r="P348" i="14"/>
  <c r="T299" i="14"/>
  <c r="CJ80" i="22" s="1"/>
  <c r="U277" i="14"/>
  <c r="U278" i="14"/>
  <c r="M279" i="14"/>
  <c r="O257" i="14"/>
  <c r="AB77" i="22" s="1"/>
  <c r="O262" i="14"/>
  <c r="P243" i="14"/>
  <c r="AN76" i="22" s="1"/>
  <c r="R236" i="14"/>
  <c r="O218" i="14"/>
  <c r="S195" i="14"/>
  <c r="N183" i="14"/>
  <c r="U173" i="14"/>
  <c r="CV71" i="22" s="1"/>
  <c r="U181" i="14"/>
  <c r="S166" i="14"/>
  <c r="Q153" i="14"/>
  <c r="Q150" i="14"/>
  <c r="S136" i="14"/>
  <c r="S118" i="14"/>
  <c r="Q107" i="14"/>
  <c r="M106" i="14"/>
  <c r="P66" i="14"/>
  <c r="Q47" i="14"/>
  <c r="AZ61" i="22" s="1"/>
  <c r="Q55" i="14"/>
  <c r="N24" i="14"/>
  <c r="P640" i="14"/>
  <c r="N482" i="14"/>
  <c r="S351" i="14"/>
  <c r="O179" i="14"/>
  <c r="O81" i="14"/>
  <c r="Q215" i="14"/>
  <c r="AZ74" i="22" s="1"/>
  <c r="R110" i="14"/>
  <c r="U12" i="14"/>
  <c r="P594" i="14"/>
  <c r="U525" i="14"/>
  <c r="U502" i="14"/>
  <c r="U500" i="14"/>
  <c r="S488" i="14"/>
  <c r="T470" i="14"/>
  <c r="S439" i="14"/>
  <c r="BX90" i="22" s="1"/>
  <c r="O417" i="14"/>
  <c r="T407" i="14"/>
  <c r="R375" i="14"/>
  <c r="T359" i="14"/>
  <c r="N334" i="14"/>
  <c r="Q305" i="14"/>
  <c r="T262" i="14"/>
  <c r="M243" i="14"/>
  <c r="D76" i="22" s="1"/>
  <c r="S231" i="14"/>
  <c r="N218" i="14"/>
  <c r="Q197" i="14"/>
  <c r="Q194" i="14"/>
  <c r="M176" i="14"/>
  <c r="P160" i="14"/>
  <c r="T148" i="14"/>
  <c r="O133" i="14"/>
  <c r="N121" i="14"/>
  <c r="R108" i="14"/>
  <c r="U96" i="14"/>
  <c r="O82" i="14"/>
  <c r="N53" i="14"/>
  <c r="R25" i="14"/>
  <c r="T11" i="14"/>
  <c r="Q673" i="14"/>
  <c r="S421" i="14"/>
  <c r="M291" i="14"/>
  <c r="S215" i="14"/>
  <c r="BX74" i="22" s="1"/>
  <c r="S217" i="14"/>
  <c r="R138" i="14"/>
  <c r="S77" i="14"/>
  <c r="N12" i="14"/>
  <c r="Q161" i="14"/>
  <c r="P67" i="14"/>
  <c r="N653" i="14"/>
  <c r="N649" i="14"/>
  <c r="P105" i="22" s="1"/>
  <c r="R639" i="14"/>
  <c r="U624" i="14"/>
  <c r="M624" i="14"/>
  <c r="O615" i="14"/>
  <c r="N597" i="14"/>
  <c r="N582" i="14"/>
  <c r="R566" i="14"/>
  <c r="S512" i="14"/>
  <c r="N457" i="14"/>
  <c r="N453" i="14"/>
  <c r="P91" i="22" s="1"/>
  <c r="T426" i="14"/>
  <c r="T384" i="14"/>
  <c r="O374" i="14"/>
  <c r="U330" i="14"/>
  <c r="U320" i="14"/>
  <c r="O321" i="14"/>
  <c r="Q303" i="14"/>
  <c r="U285" i="14"/>
  <c r="CV79" i="22" s="1"/>
  <c r="S277" i="14"/>
  <c r="U265" i="14"/>
  <c r="M258" i="14"/>
  <c r="O251" i="14"/>
  <c r="R229" i="14"/>
  <c r="BL75" i="22" s="1"/>
  <c r="U215" i="14"/>
  <c r="CV74" i="22" s="1"/>
  <c r="U225" i="14"/>
  <c r="M218" i="14"/>
  <c r="O201" i="14"/>
  <c r="AB73" i="22" s="1"/>
  <c r="O207" i="14"/>
  <c r="R188" i="14"/>
  <c r="R177" i="14"/>
  <c r="O166" i="14"/>
  <c r="U159" i="14"/>
  <c r="CV70" i="22" s="1"/>
  <c r="U165" i="14"/>
  <c r="M153" i="14"/>
  <c r="O153" i="14"/>
  <c r="N133" i="14"/>
  <c r="T124" i="14"/>
  <c r="Q122" i="14"/>
  <c r="R104" i="14"/>
  <c r="R94" i="14"/>
  <c r="S83" i="14"/>
  <c r="P76" i="14"/>
  <c r="Q65" i="14"/>
  <c r="R54" i="14"/>
  <c r="O47" i="14"/>
  <c r="AB61" i="22" s="1"/>
  <c r="O50" i="14"/>
  <c r="M37" i="14"/>
  <c r="Q25" i="14"/>
  <c r="Q15" i="14"/>
  <c r="R6" i="14"/>
  <c r="N77" i="14"/>
  <c r="U484" i="14"/>
  <c r="S626" i="14"/>
  <c r="P523" i="14"/>
  <c r="AN96" i="22" s="1"/>
  <c r="M509" i="14"/>
  <c r="D95" i="22" s="1"/>
  <c r="U671" i="14"/>
  <c r="Q639" i="14"/>
  <c r="N608" i="14"/>
  <c r="Q600" i="14"/>
  <c r="R569" i="14"/>
  <c r="R561" i="14"/>
  <c r="Q533" i="14"/>
  <c r="O503" i="14"/>
  <c r="T482" i="14"/>
  <c r="O458" i="14"/>
  <c r="U430" i="14"/>
  <c r="Q390" i="14"/>
  <c r="M372" i="14"/>
  <c r="O346" i="14"/>
  <c r="Q666" i="14"/>
  <c r="R627" i="14"/>
  <c r="AF2" i="27"/>
  <c r="AF2" i="26"/>
  <c r="N671" i="14"/>
  <c r="T645" i="14"/>
  <c r="Q609" i="14"/>
  <c r="P580" i="14"/>
  <c r="R571" i="14"/>
  <c r="P543" i="14"/>
  <c r="Q495" i="14"/>
  <c r="AZ94" i="22" s="1"/>
  <c r="S317" i="14"/>
  <c r="O289" i="14"/>
  <c r="M668" i="14"/>
  <c r="S638" i="14"/>
  <c r="S601" i="14"/>
  <c r="T551" i="14"/>
  <c r="CJ98" i="22" s="1"/>
  <c r="S526" i="14"/>
  <c r="Q496" i="14"/>
  <c r="Q460" i="14"/>
  <c r="O418" i="14"/>
  <c r="M376" i="14"/>
  <c r="R669" i="14"/>
  <c r="Q552" i="14"/>
  <c r="S517" i="14"/>
  <c r="N502" i="14"/>
  <c r="N472" i="14"/>
  <c r="O453" i="14"/>
  <c r="AB91" i="22" s="1"/>
  <c r="Q416" i="14"/>
  <c r="U399" i="14"/>
  <c r="P393" i="14"/>
  <c r="S360" i="14"/>
  <c r="T347" i="14"/>
  <c r="P287" i="14"/>
  <c r="N205" i="14"/>
  <c r="T613" i="14"/>
  <c r="O555" i="14"/>
  <c r="N526" i="14"/>
  <c r="T495" i="14"/>
  <c r="CJ94" i="22" s="1"/>
  <c r="U460" i="14"/>
  <c r="M463" i="14"/>
  <c r="P447" i="14"/>
  <c r="S404" i="14"/>
  <c r="Q375" i="14"/>
  <c r="Q360" i="14"/>
  <c r="R333" i="14"/>
  <c r="O309" i="14"/>
  <c r="N287" i="14"/>
  <c r="N263" i="14"/>
  <c r="R235" i="14"/>
  <c r="N215" i="14"/>
  <c r="P74" i="22" s="1"/>
  <c r="O670" i="14"/>
  <c r="N601" i="14"/>
  <c r="S567" i="14"/>
  <c r="N555" i="14"/>
  <c r="Q545" i="14"/>
  <c r="U529" i="14"/>
  <c r="M528" i="14"/>
  <c r="P515" i="14"/>
  <c r="N486" i="14"/>
  <c r="T456" i="14"/>
  <c r="O439" i="14"/>
  <c r="AB90" i="22" s="1"/>
  <c r="R428" i="14"/>
  <c r="U403" i="14"/>
  <c r="U385" i="14"/>
  <c r="P372" i="14"/>
  <c r="M313" i="14"/>
  <c r="D81" i="22" s="1"/>
  <c r="R285" i="14"/>
  <c r="BL79" i="22" s="1"/>
  <c r="T275" i="14"/>
  <c r="N260" i="14"/>
  <c r="P246" i="14"/>
  <c r="M231" i="14"/>
  <c r="S205" i="14"/>
  <c r="M135" i="14"/>
  <c r="S468" i="14"/>
  <c r="R440" i="14"/>
  <c r="M443" i="14"/>
  <c r="T412" i="14"/>
  <c r="P407" i="14"/>
  <c r="N361" i="14"/>
  <c r="N316" i="14"/>
  <c r="S285" i="14"/>
  <c r="BX79" i="22" s="1"/>
  <c r="P248" i="14"/>
  <c r="T220" i="14"/>
  <c r="T665" i="14"/>
  <c r="N537" i="14"/>
  <c r="P97" i="22" s="1"/>
  <c r="R525" i="14"/>
  <c r="S484" i="14"/>
  <c r="M460" i="14"/>
  <c r="O426" i="14"/>
  <c r="R386" i="14"/>
  <c r="T351" i="14"/>
  <c r="N330" i="14"/>
  <c r="O301" i="14"/>
  <c r="R276" i="14"/>
  <c r="R247" i="14"/>
  <c r="T233" i="14"/>
  <c r="N219" i="14"/>
  <c r="S204" i="14"/>
  <c r="M190" i="14"/>
  <c r="R167" i="14"/>
  <c r="T145" i="14"/>
  <c r="P125" i="14"/>
  <c r="S627" i="14"/>
  <c r="U571" i="14"/>
  <c r="M573" i="14"/>
  <c r="T539" i="14"/>
  <c r="S483" i="14"/>
  <c r="P454" i="14"/>
  <c r="T428" i="14"/>
  <c r="R421" i="14"/>
  <c r="T404" i="14"/>
  <c r="O390" i="14"/>
  <c r="U375" i="14"/>
  <c r="P356" i="14"/>
  <c r="P351" i="14"/>
  <c r="S319" i="14"/>
  <c r="S307" i="14"/>
  <c r="U273" i="14"/>
  <c r="M273" i="14"/>
  <c r="M278" i="14"/>
  <c r="O265" i="14"/>
  <c r="Q250" i="14"/>
  <c r="P235" i="14"/>
  <c r="P194" i="14"/>
  <c r="P180" i="14"/>
  <c r="U174" i="14"/>
  <c r="M165" i="14"/>
  <c r="P151" i="14"/>
  <c r="S139" i="14"/>
  <c r="Q117" i="14"/>
  <c r="AZ66" i="22" s="1"/>
  <c r="Q119" i="14"/>
  <c r="O106" i="14"/>
  <c r="N96" i="14"/>
  <c r="N80" i="14"/>
  <c r="S65" i="14"/>
  <c r="Q23" i="14"/>
  <c r="O5" i="14"/>
  <c r="O13" i="14"/>
  <c r="P641" i="14"/>
  <c r="Q473" i="14"/>
  <c r="T333" i="14"/>
  <c r="U145" i="14"/>
  <c r="CV69" i="22" s="1"/>
  <c r="U147" i="14"/>
  <c r="N76" i="14"/>
  <c r="T192" i="14"/>
  <c r="Q105" i="14"/>
  <c r="T7" i="14"/>
  <c r="P589" i="14"/>
  <c r="N523" i="14"/>
  <c r="P96" i="22" s="1"/>
  <c r="U499" i="14"/>
  <c r="M495" i="14"/>
  <c r="D94" i="22" s="1"/>
  <c r="Q470" i="14"/>
  <c r="T473" i="14"/>
  <c r="R444" i="14"/>
  <c r="M415" i="14"/>
  <c r="T400" i="14"/>
  <c r="Q373" i="14"/>
  <c r="T362" i="14"/>
  <c r="T332" i="14"/>
  <c r="Q302" i="14"/>
  <c r="R261" i="14"/>
  <c r="P253" i="14"/>
  <c r="S229" i="14"/>
  <c r="BX75" i="22" s="1"/>
  <c r="N223" i="14"/>
  <c r="P195" i="14"/>
  <c r="Q187" i="14"/>
  <c r="AZ72" i="22" s="1"/>
  <c r="Q192" i="14"/>
  <c r="S175" i="14"/>
  <c r="N167" i="14"/>
  <c r="M147" i="14"/>
  <c r="U132" i="14"/>
  <c r="T119" i="14"/>
  <c r="P107" i="14"/>
  <c r="M96" i="14"/>
  <c r="R81" i="14"/>
  <c r="Q52" i="14"/>
  <c r="U24" i="14"/>
  <c r="O10" i="14"/>
  <c r="O617" i="14"/>
  <c r="N415" i="14"/>
  <c r="S281" i="14"/>
  <c r="S223" i="14"/>
  <c r="Q124" i="14"/>
  <c r="R8" i="14"/>
  <c r="U131" i="14"/>
  <c r="CV68" i="22" s="1"/>
  <c r="M52" i="14"/>
  <c r="N659" i="14"/>
  <c r="N657" i="14"/>
  <c r="R641" i="14"/>
  <c r="U629" i="14"/>
  <c r="M629" i="14"/>
  <c r="O613" i="14"/>
  <c r="R603" i="14"/>
  <c r="N581" i="14"/>
  <c r="S561" i="14"/>
  <c r="R499" i="14"/>
  <c r="N460" i="14"/>
  <c r="N461" i="14"/>
  <c r="T429" i="14"/>
  <c r="U393" i="14"/>
  <c r="O369" i="14"/>
  <c r="AB85" i="22" s="1"/>
  <c r="O376" i="14"/>
  <c r="P330" i="14"/>
  <c r="U317" i="14"/>
  <c r="O320" i="14"/>
  <c r="Q309" i="14"/>
  <c r="S287" i="14"/>
  <c r="S276" i="14"/>
  <c r="U263" i="14"/>
  <c r="M264" i="14"/>
  <c r="O249" i="14"/>
  <c r="R239" i="14"/>
  <c r="U223" i="14"/>
  <c r="M216" i="14"/>
  <c r="O209" i="14"/>
  <c r="P189" i="14"/>
  <c r="Q175" i="14"/>
  <c r="P164" i="14"/>
  <c r="U167" i="14"/>
  <c r="T152" i="14"/>
  <c r="O148" i="14"/>
  <c r="T132" i="14"/>
  <c r="Q123" i="14"/>
  <c r="Q118" i="14"/>
  <c r="P103" i="14"/>
  <c r="AN65" i="22" s="1"/>
  <c r="P106" i="14"/>
  <c r="U93" i="14"/>
  <c r="N82" i="14"/>
  <c r="S75" i="14"/>
  <c r="BX63" i="22" s="1"/>
  <c r="S78" i="14"/>
  <c r="T64" i="14"/>
  <c r="U53" i="14"/>
  <c r="U43" i="14"/>
  <c r="P36" i="14"/>
  <c r="T24" i="14"/>
  <c r="U13" i="14"/>
  <c r="U5" i="14"/>
  <c r="U8" i="14"/>
  <c r="Q654" i="14"/>
  <c r="P599" i="14"/>
  <c r="S547" i="14"/>
  <c r="S429" i="14"/>
  <c r="Q292" i="14"/>
  <c r="U201" i="14"/>
  <c r="CV73" i="22" s="1"/>
  <c r="U211" i="14"/>
  <c r="O155" i="14"/>
  <c r="T34" i="14"/>
  <c r="Q207" i="14"/>
  <c r="U107" i="14"/>
  <c r="Q24" i="14"/>
  <c r="N600" i="14"/>
  <c r="T538" i="14"/>
  <c r="R516" i="14"/>
  <c r="Q505" i="14"/>
  <c r="R473" i="14"/>
  <c r="U458" i="14"/>
  <c r="S393" i="14"/>
  <c r="R357" i="14"/>
  <c r="O347" i="14"/>
  <c r="U345" i="14"/>
  <c r="S303" i="14"/>
  <c r="T272" i="14"/>
  <c r="N253" i="14"/>
  <c r="Q237" i="14"/>
  <c r="T206" i="14"/>
  <c r="O195" i="14"/>
  <c r="O173" i="14"/>
  <c r="AB71" i="22" s="1"/>
  <c r="N162" i="14"/>
  <c r="R150" i="14"/>
  <c r="M137" i="14"/>
  <c r="U125" i="14"/>
  <c r="R109" i="14"/>
  <c r="S96" i="14"/>
  <c r="P89" i="14"/>
  <c r="AN64" i="22" s="1"/>
  <c r="S80" i="14"/>
  <c r="O68" i="14"/>
  <c r="T61" i="14"/>
  <c r="CJ62" i="22" s="1"/>
  <c r="T62" i="14"/>
  <c r="M50" i="14"/>
  <c r="Q38" i="14"/>
  <c r="R27" i="14"/>
  <c r="O20" i="14"/>
  <c r="P9" i="14"/>
  <c r="M614" i="14"/>
  <c r="M505" i="14"/>
  <c r="O357" i="14"/>
  <c r="O230" i="14"/>
  <c r="U146" i="14"/>
  <c r="P62" i="14"/>
  <c r="O9" i="14"/>
  <c r="R169" i="14"/>
  <c r="S82" i="14"/>
  <c r="T657" i="14"/>
  <c r="U611" i="14"/>
  <c r="P458" i="14"/>
  <c r="M285" i="14"/>
  <c r="D79" i="22" s="1"/>
  <c r="U99" i="14"/>
  <c r="Q63" i="14"/>
  <c r="M656" i="14"/>
  <c r="S610" i="14"/>
  <c r="Q568" i="14"/>
  <c r="O526" i="14"/>
  <c r="M484" i="14"/>
  <c r="P651" i="14"/>
  <c r="P617" i="14"/>
  <c r="U557" i="14"/>
  <c r="P531" i="14"/>
  <c r="M516" i="14"/>
  <c r="P472" i="14"/>
  <c r="N373" i="14"/>
  <c r="O659" i="14"/>
  <c r="Q640" i="14"/>
  <c r="N613" i="14"/>
  <c r="P581" i="14"/>
  <c r="O572" i="14"/>
  <c r="R557" i="14"/>
  <c r="Q527" i="14"/>
  <c r="Q501" i="14"/>
  <c r="R491" i="14"/>
  <c r="Q447" i="14"/>
  <c r="U429" i="14"/>
  <c r="M416" i="14"/>
  <c r="S388" i="14"/>
  <c r="S374" i="14"/>
  <c r="Q335" i="14"/>
  <c r="Q663" i="14"/>
  <c r="AZ106" i="22" s="1"/>
  <c r="Q670" i="14"/>
  <c r="R621" i="14"/>
  <c r="BL103" i="22" s="1"/>
  <c r="O597" i="14"/>
  <c r="G2" i="26"/>
  <c r="G2" i="27"/>
  <c r="U670" i="14"/>
  <c r="O627" i="14"/>
  <c r="Q615" i="14"/>
  <c r="P584" i="14"/>
  <c r="R565" i="14"/>
  <c r="BL99" i="22" s="1"/>
  <c r="P540" i="14"/>
  <c r="U468" i="14"/>
  <c r="T393" i="14"/>
  <c r="U309" i="14"/>
  <c r="M671" i="14"/>
  <c r="O657" i="14"/>
  <c r="S635" i="14"/>
  <c r="BX104" i="22" s="1"/>
  <c r="O600" i="14"/>
  <c r="T559" i="14"/>
  <c r="S527" i="14"/>
  <c r="T489" i="14"/>
  <c r="S447" i="14"/>
  <c r="Q405" i="14"/>
  <c r="Q635" i="14"/>
  <c r="AZ104" i="22" s="1"/>
  <c r="T541" i="14"/>
  <c r="S515" i="14"/>
  <c r="N498" i="14"/>
  <c r="N468" i="14"/>
  <c r="U449" i="14"/>
  <c r="Q417" i="14"/>
  <c r="U401" i="14"/>
  <c r="P389" i="14"/>
  <c r="S357" i="14"/>
  <c r="O333" i="14"/>
  <c r="P286" i="14"/>
  <c r="O595" i="14"/>
  <c r="O561" i="14"/>
  <c r="N524" i="14"/>
  <c r="T503" i="14"/>
  <c r="U453" i="14"/>
  <c r="CV91" i="22" s="1"/>
  <c r="M456" i="14"/>
  <c r="P432" i="14"/>
  <c r="S399" i="14"/>
  <c r="Q369" i="14"/>
  <c r="AZ85" i="22" s="1"/>
  <c r="Q361" i="14"/>
  <c r="R329" i="14"/>
  <c r="S305" i="14"/>
  <c r="N292" i="14"/>
  <c r="Q262" i="14"/>
  <c r="U234" i="14"/>
  <c r="N207" i="14"/>
  <c r="R163" i="14"/>
  <c r="R107" i="14"/>
  <c r="R659" i="14"/>
  <c r="R583" i="14"/>
  <c r="S566" i="14"/>
  <c r="N557" i="14"/>
  <c r="Q542" i="14"/>
  <c r="U527" i="14"/>
  <c r="M533" i="14"/>
  <c r="T500" i="14"/>
  <c r="N487" i="14"/>
  <c r="T457" i="14"/>
  <c r="O440" i="14"/>
  <c r="R426" i="14"/>
  <c r="R387" i="14"/>
  <c r="U384" i="14"/>
  <c r="P373" i="14"/>
  <c r="Q346" i="14"/>
  <c r="P317" i="14"/>
  <c r="U287" i="14"/>
  <c r="T274" i="14"/>
  <c r="Q259" i="14"/>
  <c r="S245" i="14"/>
  <c r="Q225" i="14"/>
  <c r="N204" i="14"/>
  <c r="Q169" i="14"/>
  <c r="N474" i="14"/>
  <c r="U439" i="14"/>
  <c r="CV90" i="22" s="1"/>
  <c r="M444" i="14"/>
  <c r="T413" i="14"/>
  <c r="P403" i="14"/>
  <c r="N357" i="14"/>
  <c r="N315" i="14"/>
  <c r="S293" i="14"/>
  <c r="S247" i="14"/>
  <c r="O219" i="14"/>
  <c r="T670" i="14"/>
  <c r="N545" i="14"/>
  <c r="N505" i="14"/>
  <c r="S481" i="14"/>
  <c r="BX93" i="22" s="1"/>
  <c r="M457" i="14"/>
  <c r="N412" i="14"/>
  <c r="R383" i="14"/>
  <c r="BL86" i="22" s="1"/>
  <c r="N344" i="14"/>
  <c r="N331" i="14"/>
  <c r="O305" i="14"/>
  <c r="T273" i="14"/>
  <c r="P261" i="14"/>
  <c r="U246" i="14"/>
  <c r="O232" i="14"/>
  <c r="Q218" i="14"/>
  <c r="N203" i="14"/>
  <c r="N187" i="14"/>
  <c r="P72" i="22" s="1"/>
  <c r="N163" i="14"/>
  <c r="R141" i="14"/>
  <c r="T121" i="14"/>
  <c r="Q611" i="14"/>
  <c r="U570" i="14"/>
  <c r="M567" i="14"/>
  <c r="M531" i="14"/>
  <c r="O475" i="14"/>
  <c r="P457" i="14"/>
  <c r="S426" i="14"/>
  <c r="R414" i="14"/>
  <c r="P402" i="14"/>
  <c r="O388" i="14"/>
  <c r="T373" i="14"/>
  <c r="N346" i="14"/>
  <c r="P347" i="14"/>
  <c r="R316" i="14"/>
  <c r="R293" i="14"/>
  <c r="U271" i="14"/>
  <c r="CV78" i="22" s="1"/>
  <c r="U276" i="14"/>
  <c r="M271" i="14"/>
  <c r="D78" i="22" s="1"/>
  <c r="M277" i="14"/>
  <c r="U261" i="14"/>
  <c r="O260" i="14"/>
  <c r="Q245" i="14"/>
  <c r="N209" i="14"/>
  <c r="N193" i="14"/>
  <c r="U179" i="14"/>
  <c r="U175" i="14"/>
  <c r="R164" i="14"/>
  <c r="O149" i="14"/>
  <c r="R137" i="14"/>
  <c r="N125" i="14"/>
  <c r="S124" i="14"/>
  <c r="M105" i="14"/>
  <c r="Q79" i="14"/>
  <c r="O61" i="14"/>
  <c r="AB62" i="22" s="1"/>
  <c r="O69" i="14"/>
  <c r="Q39" i="14"/>
  <c r="U19" i="14"/>
  <c r="CV59" i="22" s="1"/>
  <c r="U27" i="14"/>
  <c r="P635" i="14"/>
  <c r="AN104" i="22" s="1"/>
  <c r="P636" i="14"/>
  <c r="U431" i="14"/>
  <c r="N314" i="14"/>
  <c r="Q141" i="14"/>
  <c r="N68" i="14"/>
  <c r="M194" i="14"/>
  <c r="Q96" i="14"/>
  <c r="Q668" i="14"/>
  <c r="T565" i="14"/>
  <c r="CJ99" i="22" s="1"/>
  <c r="Q523" i="14"/>
  <c r="AZ96" i="22" s="1"/>
  <c r="U496" i="14"/>
  <c r="M496" i="14"/>
  <c r="O468" i="14"/>
  <c r="T467" i="14"/>
  <c r="CJ92" i="22" s="1"/>
  <c r="P435" i="14"/>
  <c r="M413" i="14"/>
  <c r="T401" i="14"/>
  <c r="O371" i="14"/>
  <c r="T357" i="14"/>
  <c r="R327" i="14"/>
  <c r="BL82" i="22" s="1"/>
  <c r="R299" i="14"/>
  <c r="BL80" i="22" s="1"/>
  <c r="P260" i="14"/>
  <c r="S239" i="14"/>
  <c r="S237" i="14"/>
  <c r="M211" i="14"/>
  <c r="N194" i="14"/>
  <c r="Q195" i="14"/>
  <c r="R173" i="14"/>
  <c r="R183" i="14"/>
  <c r="U155" i="14"/>
  <c r="S146" i="14"/>
  <c r="O131" i="14"/>
  <c r="AB68" i="22" s="1"/>
  <c r="O141" i="14"/>
  <c r="R118" i="14"/>
  <c r="N106" i="14"/>
  <c r="P95" i="14"/>
  <c r="U80" i="14"/>
  <c r="O66" i="14"/>
  <c r="T51" i="14"/>
  <c r="S38" i="14"/>
  <c r="M24" i="14"/>
  <c r="R9" i="14"/>
  <c r="R596" i="14"/>
  <c r="P397" i="14"/>
  <c r="AN87" i="22" s="1"/>
  <c r="S273" i="14"/>
  <c r="S221" i="14"/>
  <c r="N118" i="14"/>
  <c r="Q67" i="14"/>
  <c r="S121" i="14"/>
  <c r="N49" i="14"/>
  <c r="N656" i="14"/>
  <c r="R638" i="14"/>
  <c r="U631" i="14"/>
  <c r="M631" i="14"/>
  <c r="O612" i="14"/>
  <c r="U584" i="14"/>
  <c r="N586" i="14"/>
  <c r="R552" i="14"/>
  <c r="T505" i="14"/>
  <c r="N455" i="14"/>
  <c r="R447" i="14"/>
  <c r="T433" i="14"/>
  <c r="N377" i="14"/>
  <c r="O370" i="14"/>
  <c r="P332" i="14"/>
  <c r="U314" i="14"/>
  <c r="M305" i="14"/>
  <c r="Q299" i="14"/>
  <c r="AZ80" i="22" s="1"/>
  <c r="Q279" i="14"/>
  <c r="T263" i="14"/>
  <c r="U258" i="14"/>
  <c r="T247" i="14"/>
  <c r="O244" i="14"/>
  <c r="T222" i="14"/>
  <c r="U218" i="14"/>
  <c r="U205" i="14"/>
  <c r="O204" i="14"/>
  <c r="P192" i="14"/>
  <c r="Q173" i="14"/>
  <c r="AZ71" i="22" s="1"/>
  <c r="Q180" i="14"/>
  <c r="U163" i="14"/>
  <c r="U162" i="14"/>
  <c r="S150" i="14"/>
  <c r="T141" i="14"/>
  <c r="M131" i="14"/>
  <c r="D68" i="22" s="1"/>
  <c r="O122" i="14"/>
  <c r="O113" i="14"/>
  <c r="S108" i="14"/>
  <c r="M93" i="14"/>
  <c r="Q81" i="14"/>
  <c r="Q71" i="14"/>
  <c r="O63" i="14"/>
  <c r="M53" i="14"/>
  <c r="M43" i="14"/>
  <c r="S35" i="14"/>
  <c r="O23" i="14"/>
  <c r="P12" i="14"/>
  <c r="M5" i="14"/>
  <c r="D57" i="22" s="1"/>
  <c r="M12" i="14"/>
  <c r="M13" i="14"/>
  <c r="M8" i="14"/>
  <c r="R20" i="14"/>
  <c r="S123" i="14"/>
  <c r="M91" i="14"/>
  <c r="BL106" i="22"/>
  <c r="M57" i="14"/>
  <c r="Y125" i="22"/>
  <c r="Z119" i="22"/>
  <c r="AB132" i="22"/>
  <c r="AC116" i="22"/>
  <c r="AB133" i="22"/>
  <c r="B5" i="22"/>
  <c r="D5" i="22"/>
  <c r="Y129" i="22"/>
  <c r="Z115" i="22"/>
  <c r="AB86" i="20"/>
  <c r="AC87" i="20"/>
  <c r="U652" i="14"/>
  <c r="U601" i="14"/>
  <c r="S559" i="14"/>
  <c r="Q516" i="14"/>
  <c r="N638" i="14"/>
  <c r="S580" i="14"/>
  <c r="U556" i="14"/>
  <c r="M519" i="14"/>
  <c r="R502" i="14"/>
  <c r="P475" i="14"/>
  <c r="P359" i="14"/>
  <c r="O2" i="27"/>
  <c r="O2" i="26"/>
  <c r="E2" i="26"/>
  <c r="E2" i="27"/>
  <c r="S656" i="14"/>
  <c r="T626" i="14"/>
  <c r="N610" i="14"/>
  <c r="U582" i="14"/>
  <c r="O575" i="14"/>
  <c r="O547" i="14"/>
  <c r="Q528" i="14"/>
  <c r="O498" i="14"/>
  <c r="M475" i="14"/>
  <c r="Q446" i="14"/>
  <c r="M428" i="14"/>
  <c r="O405" i="14"/>
  <c r="S387" i="14"/>
  <c r="M363" i="14"/>
  <c r="Q334" i="14"/>
  <c r="Q669" i="14"/>
  <c r="R629" i="14"/>
  <c r="O598" i="14"/>
  <c r="M666" i="14"/>
  <c r="R625" i="14"/>
  <c r="Q608" i="14"/>
  <c r="P585" i="14"/>
  <c r="R573" i="14"/>
  <c r="P539" i="14"/>
  <c r="M467" i="14"/>
  <c r="D92" i="22" s="1"/>
  <c r="M377" i="14"/>
  <c r="M309" i="14"/>
  <c r="Q667" i="14"/>
  <c r="S653" i="14"/>
  <c r="S640" i="14"/>
  <c r="S596" i="14"/>
  <c r="O545" i="14"/>
  <c r="S524" i="14"/>
  <c r="T484" i="14"/>
  <c r="S446" i="14"/>
  <c r="Q404" i="14"/>
  <c r="R665" i="14"/>
  <c r="Q593" i="14"/>
  <c r="AZ101" i="22" s="1"/>
  <c r="T537" i="14"/>
  <c r="CJ97" i="22" s="1"/>
  <c r="S516" i="14"/>
  <c r="N497" i="14"/>
  <c r="S469" i="14"/>
  <c r="R442" i="14"/>
  <c r="Q418" i="14"/>
  <c r="U400" i="14"/>
  <c r="P386" i="14"/>
  <c r="S359" i="14"/>
  <c r="N321" i="14"/>
  <c r="P285" i="14"/>
  <c r="AN79" i="22" s="1"/>
  <c r="T571" i="14"/>
  <c r="O551" i="14"/>
  <c r="AB98" i="22" s="1"/>
  <c r="N530" i="14"/>
  <c r="Q477" i="14"/>
  <c r="U455" i="14"/>
  <c r="P449" i="14"/>
  <c r="P425" i="14"/>
  <c r="AN89" i="22" s="1"/>
  <c r="S398" i="14"/>
  <c r="Q370" i="14"/>
  <c r="Q362" i="14"/>
  <c r="M323" i="14"/>
  <c r="O303" i="14"/>
  <c r="N291" i="14"/>
  <c r="T261" i="14"/>
  <c r="M234" i="14"/>
  <c r="Q206" i="14"/>
  <c r="N103" i="14"/>
  <c r="P65" i="22" s="1"/>
  <c r="N595" i="14"/>
  <c r="R585" i="14"/>
  <c r="S573" i="14"/>
  <c r="N558" i="14"/>
  <c r="Q540" i="14"/>
  <c r="U528" i="14"/>
  <c r="M524" i="14"/>
  <c r="T499" i="14"/>
  <c r="N481" i="14"/>
  <c r="P93" i="22" s="1"/>
  <c r="T458" i="14"/>
  <c r="O441" i="14"/>
  <c r="R425" i="14"/>
  <c r="BL89" i="22" s="1"/>
  <c r="M385" i="14"/>
  <c r="M386" i="14"/>
  <c r="P375" i="14"/>
  <c r="Q348" i="14"/>
  <c r="P304" i="14"/>
  <c r="U286" i="14"/>
  <c r="O273" i="14"/>
  <c r="T258" i="14"/>
  <c r="N244" i="14"/>
  <c r="N220" i="14"/>
  <c r="Q203" i="14"/>
  <c r="Q163" i="14"/>
  <c r="N469" i="14"/>
  <c r="U444" i="14"/>
  <c r="M439" i="14"/>
  <c r="D90" i="22" s="1"/>
  <c r="T414" i="14"/>
  <c r="P399" i="14"/>
  <c r="T345" i="14"/>
  <c r="N323" i="14"/>
  <c r="S292" i="14"/>
  <c r="U239" i="14"/>
  <c r="Q211" i="14"/>
  <c r="T673" i="14"/>
  <c r="T663" i="14"/>
  <c r="CJ106" i="22" s="1"/>
  <c r="R531" i="14"/>
  <c r="N503" i="14"/>
  <c r="S486" i="14"/>
  <c r="R446" i="14"/>
  <c r="Q411" i="14"/>
  <c r="AZ88" i="22" s="1"/>
  <c r="R393" i="14"/>
  <c r="T343" i="14"/>
  <c r="N333" i="14"/>
  <c r="O304" i="14"/>
  <c r="O272" i="14"/>
  <c r="S260" i="14"/>
  <c r="M246" i="14"/>
  <c r="R231" i="14"/>
  <c r="T217" i="14"/>
  <c r="Q202" i="14"/>
  <c r="T183" i="14"/>
  <c r="Q162" i="14"/>
  <c r="N139" i="14"/>
  <c r="P117" i="14"/>
  <c r="AN66" i="22" s="1"/>
  <c r="R601" i="14"/>
  <c r="U566" i="14"/>
  <c r="M570" i="14"/>
  <c r="U523" i="14"/>
  <c r="CV96" i="22" s="1"/>
  <c r="S461" i="14"/>
  <c r="P461" i="14"/>
  <c r="U419" i="14"/>
  <c r="R415" i="14"/>
  <c r="P400" i="14"/>
  <c r="O391" i="14"/>
  <c r="U371" i="14"/>
  <c r="T344" i="14"/>
  <c r="P343" i="14"/>
  <c r="R313" i="14"/>
  <c r="BL81" i="22" s="1"/>
  <c r="R290" i="14"/>
  <c r="U274" i="14"/>
  <c r="M274" i="14"/>
  <c r="R260" i="14"/>
  <c r="O258" i="14"/>
  <c r="Q243" i="14"/>
  <c r="AZ76" i="22" s="1"/>
  <c r="Q247" i="14"/>
  <c r="T237" i="14"/>
  <c r="U203" i="14"/>
  <c r="P191" i="14"/>
  <c r="O178" i="14"/>
  <c r="U178" i="14"/>
  <c r="R162" i="14"/>
  <c r="U148" i="14"/>
  <c r="Q135" i="14"/>
  <c r="T123" i="14"/>
  <c r="S120" i="14"/>
  <c r="U104" i="14"/>
  <c r="T94" i="14"/>
  <c r="U75" i="14"/>
  <c r="CV63" i="22" s="1"/>
  <c r="U83" i="14"/>
  <c r="T54" i="14"/>
  <c r="T38" i="14"/>
  <c r="M19" i="14"/>
  <c r="D59" i="22" s="1"/>
  <c r="M27" i="14"/>
  <c r="P645" i="14"/>
  <c r="P643" i="14"/>
  <c r="T418" i="14"/>
  <c r="P300" i="14"/>
  <c r="S110" i="14"/>
  <c r="M55" i="14"/>
  <c r="M177" i="14"/>
  <c r="T55" i="14"/>
  <c r="U655" i="14"/>
  <c r="M558" i="14"/>
  <c r="Q515" i="14"/>
  <c r="U497" i="14"/>
  <c r="T589" i="14"/>
  <c r="R363" i="14"/>
  <c r="Q264" i="14"/>
  <c r="S216" i="14"/>
  <c r="M103" i="14"/>
  <c r="D65" i="22" s="1"/>
  <c r="M113" i="14"/>
  <c r="Q57" i="14"/>
  <c r="U117" i="14"/>
  <c r="CV66" i="22" s="1"/>
  <c r="N33" i="14"/>
  <c r="P60" i="22" s="1"/>
  <c r="N43" i="14"/>
  <c r="N652" i="14"/>
  <c r="N639" i="14"/>
  <c r="R637" i="14"/>
  <c r="U622" i="14"/>
  <c r="M625" i="14"/>
  <c r="O607" i="14"/>
  <c r="AB102" i="22" s="1"/>
  <c r="M581" i="14"/>
  <c r="N584" i="14"/>
  <c r="N544" i="14"/>
  <c r="Q485" i="14"/>
  <c r="N458" i="14"/>
  <c r="Q445" i="14"/>
  <c r="T435" i="14"/>
  <c r="O377" i="14"/>
  <c r="S362" i="14"/>
  <c r="P334" i="14"/>
  <c r="O315" i="14"/>
  <c r="N302" i="14"/>
  <c r="Q307" i="14"/>
  <c r="Q276" i="14"/>
  <c r="R262" i="14"/>
  <c r="U264" i="14"/>
  <c r="R246" i="14"/>
  <c r="O250" i="14"/>
  <c r="R221" i="14"/>
  <c r="U216" i="14"/>
  <c r="O202" i="14"/>
  <c r="P190" i="14"/>
  <c r="S180" i="14"/>
  <c r="O162" i="14"/>
  <c r="M166" i="14"/>
  <c r="M149" i="14"/>
  <c r="O139" i="14"/>
  <c r="Q138" i="14"/>
  <c r="M121" i="14"/>
  <c r="M111" i="14"/>
  <c r="S104" i="14"/>
  <c r="P92" i="14"/>
  <c r="T80" i="14"/>
  <c r="U69" i="14"/>
  <c r="R62" i="14"/>
  <c r="P52" i="14"/>
  <c r="Q41" i="14"/>
  <c r="N34" i="14"/>
  <c r="R22" i="14"/>
  <c r="S11" i="14"/>
  <c r="U625" i="14"/>
  <c r="P596" i="14"/>
  <c r="S539" i="14"/>
  <c r="O399" i="14"/>
  <c r="T253" i="14"/>
  <c r="M641" i="14"/>
  <c r="P624" i="14"/>
  <c r="R617" i="14"/>
  <c r="M503" i="14"/>
  <c r="P484" i="14"/>
  <c r="Q387" i="14"/>
  <c r="R377" i="14"/>
  <c r="S330" i="14"/>
  <c r="R315" i="14"/>
  <c r="T301" i="14"/>
  <c r="S259" i="14"/>
  <c r="U219" i="14"/>
  <c r="Q183" i="14"/>
  <c r="T160" i="14"/>
  <c r="R151" i="14"/>
  <c r="S122" i="14"/>
  <c r="Q90" i="14"/>
  <c r="U62" i="14"/>
  <c r="T41" i="14"/>
  <c r="Q26" i="14"/>
  <c r="O8" i="14"/>
  <c r="U183" i="14"/>
  <c r="M146" i="14"/>
  <c r="R96" i="14"/>
  <c r="P22" i="14"/>
  <c r="R71" i="14"/>
  <c r="X2" i="27"/>
  <c r="S554" i="14"/>
  <c r="R496" i="14"/>
  <c r="O655" i="14"/>
  <c r="N609" i="14"/>
  <c r="T514" i="14"/>
  <c r="O495" i="14"/>
  <c r="AB94" i="22" s="1"/>
  <c r="M477" i="14"/>
  <c r="S430" i="14"/>
  <c r="O404" i="14"/>
  <c r="T611" i="14"/>
  <c r="N664" i="14"/>
  <c r="T601" i="14"/>
  <c r="T556" i="14"/>
  <c r="T533" i="14"/>
  <c r="R463" i="14"/>
  <c r="AC2" i="27"/>
  <c r="AC2" i="26"/>
  <c r="O651" i="14"/>
  <c r="O538" i="14"/>
  <c r="R670" i="14"/>
  <c r="N575" i="14"/>
  <c r="T542" i="14"/>
  <c r="S511" i="14"/>
  <c r="Q481" i="14"/>
  <c r="AZ93" i="22" s="1"/>
  <c r="S471" i="14"/>
  <c r="R439" i="14"/>
  <c r="BL90" i="22" s="1"/>
  <c r="Q413" i="14"/>
  <c r="M397" i="14"/>
  <c r="D87" i="22" s="1"/>
  <c r="J2" i="27"/>
  <c r="J2" i="26"/>
  <c r="T566" i="14"/>
  <c r="O554" i="14"/>
  <c r="N531" i="14"/>
  <c r="Q475" i="14"/>
  <c r="S425" i="14"/>
  <c r="BX89" i="22" s="1"/>
  <c r="P385" i="14"/>
  <c r="Q371" i="14"/>
  <c r="Q357" i="14"/>
  <c r="Q319" i="14"/>
  <c r="P299" i="14"/>
  <c r="AN80" i="22" s="1"/>
  <c r="T279" i="14"/>
  <c r="P257" i="14"/>
  <c r="AN77" i="22" s="1"/>
  <c r="T205" i="14"/>
  <c r="O673" i="14"/>
  <c r="N596" i="14"/>
  <c r="R589" i="14"/>
  <c r="S568" i="14"/>
  <c r="N559" i="14"/>
  <c r="Q543" i="14"/>
  <c r="P510" i="14"/>
  <c r="T497" i="14"/>
  <c r="N489" i="14"/>
  <c r="T453" i="14"/>
  <c r="CJ91" i="22" s="1"/>
  <c r="M387" i="14"/>
  <c r="N363" i="14"/>
  <c r="O334" i="14"/>
  <c r="O299" i="14"/>
  <c r="AB80" i="22" s="1"/>
  <c r="Q275" i="14"/>
  <c r="U253" i="14"/>
  <c r="U197" i="14"/>
  <c r="U445" i="14"/>
  <c r="M440" i="14"/>
  <c r="P390" i="14"/>
  <c r="O341" i="14"/>
  <c r="AB83" i="22" s="1"/>
  <c r="P305" i="14"/>
  <c r="T276" i="14"/>
  <c r="M239" i="14"/>
  <c r="T667" i="14"/>
  <c r="T671" i="14"/>
  <c r="R530" i="14"/>
  <c r="S487" i="14"/>
  <c r="O427" i="14"/>
  <c r="R389" i="14"/>
  <c r="N342" i="14"/>
  <c r="M315" i="14"/>
  <c r="R291" i="14"/>
  <c r="P245" i="14"/>
  <c r="U230" i="14"/>
  <c r="O216" i="14"/>
  <c r="T201" i="14"/>
  <c r="CJ73" i="22" s="1"/>
  <c r="P181" i="14"/>
  <c r="R135" i="14"/>
  <c r="S585" i="14"/>
  <c r="U567" i="14"/>
  <c r="M571" i="14"/>
  <c r="P519" i="14"/>
  <c r="O459" i="14"/>
  <c r="P463" i="14"/>
  <c r="T417" i="14"/>
  <c r="R416" i="14"/>
  <c r="O383" i="14"/>
  <c r="AB86" i="22" s="1"/>
  <c r="P349" i="14"/>
  <c r="R334" i="14"/>
  <c r="Q321" i="14"/>
  <c r="Q287" i="14"/>
  <c r="U275" i="14"/>
  <c r="M276" i="14"/>
  <c r="P259" i="14"/>
  <c r="O253" i="14"/>
  <c r="U220" i="14"/>
  <c r="S202" i="14"/>
  <c r="U177" i="14"/>
  <c r="M174" i="14"/>
  <c r="O147" i="14"/>
  <c r="S103" i="14"/>
  <c r="BX65" i="22" s="1"/>
  <c r="S105" i="14"/>
  <c r="M75" i="14"/>
  <c r="D63" i="22" s="1"/>
  <c r="M83" i="14"/>
  <c r="P637" i="14"/>
  <c r="U609" i="14"/>
  <c r="Q403" i="14"/>
  <c r="U267" i="14"/>
  <c r="Q106" i="14"/>
  <c r="O25" i="14"/>
  <c r="S555" i="14"/>
  <c r="Q510" i="14"/>
  <c r="U498" i="14"/>
  <c r="M502" i="14"/>
  <c r="T474" i="14"/>
  <c r="T477" i="14"/>
  <c r="P430" i="14"/>
  <c r="Q415" i="14"/>
  <c r="T397" i="14"/>
  <c r="CJ87" i="22" s="1"/>
  <c r="T365" i="14"/>
  <c r="O319" i="14"/>
  <c r="N267" i="14"/>
  <c r="P236" i="14"/>
  <c r="S230" i="14"/>
  <c r="S203" i="14"/>
  <c r="T190" i="14"/>
  <c r="M180" i="14"/>
  <c r="P169" i="14"/>
  <c r="U152" i="14"/>
  <c r="P153" i="14"/>
  <c r="N127" i="14"/>
  <c r="R119" i="14"/>
  <c r="T105" i="14"/>
  <c r="P79" i="14"/>
  <c r="M48" i="14"/>
  <c r="O34" i="14"/>
  <c r="N5" i="14"/>
  <c r="P57" i="22" s="1"/>
  <c r="N8" i="14"/>
  <c r="Q554" i="14"/>
  <c r="S355" i="14"/>
  <c r="BX84" i="22" s="1"/>
  <c r="O247" i="14"/>
  <c r="S222" i="14"/>
  <c r="S289" i="14"/>
  <c r="N15" i="14"/>
  <c r="N651" i="14"/>
  <c r="R645" i="14"/>
  <c r="U626" i="14"/>
  <c r="U623" i="14"/>
  <c r="M621" i="14"/>
  <c r="D103" i="22" s="1"/>
  <c r="M626" i="14"/>
  <c r="O611" i="14"/>
  <c r="N580" i="14"/>
  <c r="N587" i="14"/>
  <c r="U541" i="14"/>
  <c r="O472" i="14"/>
  <c r="N456" i="14"/>
  <c r="P443" i="14"/>
  <c r="T431" i="14"/>
  <c r="O375" i="14"/>
  <c r="P331" i="14"/>
  <c r="O314" i="14"/>
  <c r="M299" i="14"/>
  <c r="D80" i="22" s="1"/>
  <c r="Q306" i="14"/>
  <c r="T271" i="14"/>
  <c r="CJ78" i="22" s="1"/>
  <c r="O261" i="14"/>
  <c r="M262" i="14"/>
  <c r="O245" i="14"/>
  <c r="P220" i="14"/>
  <c r="P203" i="14"/>
  <c r="O197" i="14"/>
  <c r="S173" i="14"/>
  <c r="BX71" i="22" s="1"/>
  <c r="M159" i="14"/>
  <c r="D70" i="22" s="1"/>
  <c r="M169" i="14"/>
  <c r="N137" i="14"/>
  <c r="Q131" i="14"/>
  <c r="AZ68" i="22" s="1"/>
  <c r="U120" i="14"/>
  <c r="S109" i="14"/>
  <c r="R99" i="14"/>
  <c r="M69" i="14"/>
  <c r="U61" i="14"/>
  <c r="CV62" i="22" s="1"/>
  <c r="U64" i="14"/>
  <c r="S51" i="14"/>
  <c r="Q33" i="14"/>
  <c r="AZ60" i="22" s="1"/>
  <c r="Q36" i="14"/>
  <c r="U21" i="14"/>
  <c r="N10" i="14"/>
  <c r="P603" i="14"/>
  <c r="P595" i="14"/>
  <c r="S545" i="14"/>
  <c r="P345" i="14"/>
  <c r="O271" i="14"/>
  <c r="R120" i="14"/>
  <c r="T151" i="14"/>
  <c r="R664" i="14"/>
  <c r="M584" i="14"/>
  <c r="U514" i="14"/>
  <c r="R519" i="14"/>
  <c r="Q491" i="14"/>
  <c r="R477" i="14"/>
  <c r="M461" i="14"/>
  <c r="Q386" i="14"/>
  <c r="M341" i="14"/>
  <c r="D83" i="22" s="1"/>
  <c r="Q320" i="14"/>
  <c r="P295" i="14"/>
  <c r="T264" i="14"/>
  <c r="T231" i="14"/>
  <c r="Q236" i="14"/>
  <c r="M203" i="14"/>
  <c r="O194" i="14"/>
  <c r="S159" i="14"/>
  <c r="BX70" i="22" s="1"/>
  <c r="N147" i="14"/>
  <c r="M133" i="14"/>
  <c r="T120" i="14"/>
  <c r="Q104" i="14"/>
  <c r="Q103" i="14"/>
  <c r="T93" i="14"/>
  <c r="T77" i="14"/>
  <c r="M66" i="14"/>
  <c r="Q54" i="14"/>
  <c r="N47" i="14"/>
  <c r="P61" i="22" s="1"/>
  <c r="N48" i="14"/>
  <c r="T13" i="14"/>
  <c r="Q6" i="14"/>
  <c r="M607" i="14"/>
  <c r="D102" i="22" s="1"/>
  <c r="M615" i="14"/>
  <c r="S427" i="14"/>
  <c r="P303" i="14"/>
  <c r="N197" i="14"/>
  <c r="O99" i="14"/>
  <c r="U39" i="14"/>
  <c r="N248" i="14"/>
  <c r="R53" i="14"/>
  <c r="U613" i="14"/>
  <c r="N393" i="14"/>
  <c r="Q248" i="14"/>
  <c r="O137" i="14"/>
  <c r="U55" i="14"/>
  <c r="M7" i="14"/>
  <c r="N155" i="14"/>
  <c r="P57" i="14"/>
  <c r="O663" i="14"/>
  <c r="AB106" i="22" s="1"/>
  <c r="Q599" i="14"/>
  <c r="S540" i="14"/>
  <c r="P469" i="14"/>
  <c r="N418" i="14"/>
  <c r="T379" i="14"/>
  <c r="S345" i="14"/>
  <c r="U328" i="14"/>
  <c r="M327" i="14"/>
  <c r="D82" i="22" s="1"/>
  <c r="M333" i="14"/>
  <c r="U304" i="14"/>
  <c r="S286" i="14"/>
  <c r="Q265" i="14"/>
  <c r="T251" i="14"/>
  <c r="O119" i="14"/>
  <c r="T29" i="14"/>
  <c r="O603" i="14"/>
  <c r="T545" i="14"/>
  <c r="S473" i="14"/>
  <c r="M412" i="14"/>
  <c r="Q331" i="14"/>
  <c r="P289" i="14"/>
  <c r="Q257" i="14"/>
  <c r="AZ77" i="22" s="1"/>
  <c r="S234" i="14"/>
  <c r="M225" i="14"/>
  <c r="R180" i="14"/>
  <c r="O163" i="14"/>
  <c r="S151" i="14"/>
  <c r="N136" i="14"/>
  <c r="U122" i="14"/>
  <c r="O105" i="14"/>
  <c r="S95" i="14"/>
  <c r="O83" i="14"/>
  <c r="T76" i="14"/>
  <c r="U65" i="14"/>
  <c r="N54" i="14"/>
  <c r="S47" i="14"/>
  <c r="BX61" i="22" s="1"/>
  <c r="S49" i="14"/>
  <c r="T36" i="14"/>
  <c r="U25" i="14"/>
  <c r="U15" i="14"/>
  <c r="P8" i="14"/>
  <c r="T292" i="14"/>
  <c r="Q333" i="14"/>
  <c r="Q399" i="14"/>
  <c r="Q443" i="14"/>
  <c r="T483" i="14"/>
  <c r="U519" i="14"/>
  <c r="S552" i="14"/>
  <c r="N565" i="14"/>
  <c r="P99" i="22" s="1"/>
  <c r="Q597" i="14"/>
  <c r="O639" i="14"/>
  <c r="T204" i="14"/>
  <c r="T236" i="14"/>
  <c r="R274" i="14"/>
  <c r="U292" i="14"/>
  <c r="M314" i="14"/>
  <c r="R347" i="14"/>
  <c r="P377" i="14"/>
  <c r="Q407" i="14"/>
  <c r="O431" i="14"/>
  <c r="O469" i="14"/>
  <c r="R495" i="14"/>
  <c r="BL94" i="22" s="1"/>
  <c r="O505" i="14"/>
  <c r="T530" i="14"/>
  <c r="Q567" i="14"/>
  <c r="S603" i="14"/>
  <c r="S655" i="14"/>
  <c r="N164" i="14"/>
  <c r="T286" i="14"/>
  <c r="Q397" i="14"/>
  <c r="AZ87" i="22" s="1"/>
  <c r="T440" i="14"/>
  <c r="N541" i="14"/>
  <c r="R595" i="14"/>
  <c r="T627" i="14"/>
  <c r="U290" i="14"/>
  <c r="M317" i="14"/>
  <c r="M369" i="14"/>
  <c r="D85" i="22" s="1"/>
  <c r="M393" i="14"/>
  <c r="S419" i="14"/>
  <c r="Q454" i="14"/>
  <c r="N511" i="14"/>
  <c r="R540" i="14"/>
  <c r="R579" i="14"/>
  <c r="BL100" i="22" s="1"/>
  <c r="Q621" i="14"/>
  <c r="AZ103" i="22" s="1"/>
  <c r="N668" i="14"/>
  <c r="R217" i="14"/>
  <c r="U248" i="14"/>
  <c r="U289" i="14"/>
  <c r="O302" i="14"/>
  <c r="Q337" i="14"/>
  <c r="M358" i="14"/>
  <c r="S385" i="14"/>
  <c r="S417" i="14"/>
  <c r="S445" i="14"/>
  <c r="O471" i="14"/>
  <c r="O491" i="14"/>
  <c r="U537" i="14"/>
  <c r="CV97" i="22" s="1"/>
  <c r="P557" i="14"/>
  <c r="O593" i="14"/>
  <c r="AB101" i="22" s="1"/>
  <c r="S631" i="14"/>
  <c r="O667" i="14"/>
  <c r="T389" i="14"/>
  <c r="P418" i="14"/>
  <c r="R460" i="14"/>
  <c r="P500" i="14"/>
  <c r="O528" i="14"/>
  <c r="M561" i="14"/>
  <c r="U586" i="14"/>
  <c r="N622" i="14"/>
  <c r="O640" i="14"/>
  <c r="P363" i="14"/>
  <c r="N432" i="14"/>
  <c r="R503" i="14"/>
  <c r="U551" i="14"/>
  <c r="CV98" i="22" s="1"/>
  <c r="M597" i="14"/>
  <c r="M649" i="14"/>
  <c r="D105" i="22" s="1"/>
  <c r="P569" i="14"/>
  <c r="T600" i="14"/>
  <c r="N628" i="14"/>
  <c r="R654" i="14"/>
  <c r="R344" i="14"/>
  <c r="N427" i="14"/>
  <c r="R489" i="14"/>
  <c r="O531" i="14"/>
  <c r="Q571" i="14"/>
  <c r="U597" i="14"/>
  <c r="M650" i="14"/>
  <c r="N512" i="14"/>
  <c r="Q573" i="14"/>
  <c r="P614" i="14"/>
  <c r="S664" i="14"/>
  <c r="T579" i="14"/>
  <c r="CJ100" i="22" s="1"/>
  <c r="S329" i="14"/>
  <c r="P63" i="14"/>
  <c r="O642" i="14"/>
  <c r="U545" i="14"/>
  <c r="S503" i="14"/>
  <c r="N641" i="14"/>
  <c r="S586" i="14"/>
  <c r="M556" i="14"/>
  <c r="M511" i="14"/>
  <c r="R505" i="14"/>
  <c r="T443" i="14"/>
  <c r="T331" i="14"/>
  <c r="S651" i="14"/>
  <c r="T623" i="14"/>
  <c r="Q601" i="14"/>
  <c r="U580" i="14"/>
  <c r="R559" i="14"/>
  <c r="S533" i="14"/>
  <c r="T510" i="14"/>
  <c r="O500" i="14"/>
  <c r="O461" i="14"/>
  <c r="S443" i="14"/>
  <c r="M419" i="14"/>
  <c r="Q402" i="14"/>
  <c r="S377" i="14"/>
  <c r="U360" i="14"/>
  <c r="R303" i="14"/>
  <c r="S650" i="14"/>
  <c r="T614" i="14"/>
  <c r="N667" i="14"/>
  <c r="O631" i="14"/>
  <c r="S598" i="14"/>
  <c r="P587" i="14"/>
  <c r="R553" i="14"/>
  <c r="O515" i="14"/>
  <c r="T449" i="14"/>
  <c r="P365" i="14"/>
  <c r="U303" i="14"/>
  <c r="U663" i="14"/>
  <c r="CV106" i="22" s="1"/>
  <c r="O656" i="14"/>
  <c r="S637" i="14"/>
  <c r="S599" i="14"/>
  <c r="O537" i="14"/>
  <c r="AB97" i="22" s="1"/>
  <c r="S530" i="14"/>
  <c r="T491" i="14"/>
  <c r="M431" i="14"/>
  <c r="S390" i="14"/>
  <c r="R667" i="14"/>
  <c r="Q561" i="14"/>
  <c r="T540" i="14"/>
  <c r="S509" i="14"/>
  <c r="BX95" i="22" s="1"/>
  <c r="Q484" i="14"/>
  <c r="S477" i="14"/>
  <c r="R449" i="14"/>
  <c r="Q412" i="14"/>
  <c r="M398" i="14"/>
  <c r="P383" i="14"/>
  <c r="AN86" i="22" s="1"/>
  <c r="T348" i="14"/>
  <c r="P307" i="14"/>
  <c r="N261" i="14"/>
  <c r="Z2" i="27"/>
  <c r="Z2" i="26"/>
  <c r="T573" i="14"/>
  <c r="O552" i="14"/>
  <c r="N529" i="14"/>
  <c r="Q469" i="14"/>
  <c r="U456" i="14"/>
  <c r="P445" i="14"/>
  <c r="P404" i="14"/>
  <c r="N385" i="14"/>
  <c r="Q379" i="14"/>
  <c r="Q356" i="14"/>
  <c r="S301" i="14"/>
  <c r="R278" i="14"/>
  <c r="P249" i="14"/>
  <c r="T229" i="14"/>
  <c r="CJ75" i="22" s="1"/>
  <c r="P201" i="14"/>
  <c r="AN73" i="22" s="1"/>
  <c r="P145" i="14"/>
  <c r="AN69" i="22" s="1"/>
  <c r="O669" i="14"/>
  <c r="N603" i="14"/>
  <c r="R584" i="14"/>
  <c r="S572" i="14"/>
  <c r="N561" i="14"/>
  <c r="Q547" i="14"/>
  <c r="M525" i="14"/>
  <c r="P511" i="14"/>
  <c r="N485" i="14"/>
  <c r="N470" i="14"/>
  <c r="T454" i="14"/>
  <c r="O442" i="14"/>
  <c r="S412" i="14"/>
  <c r="U383" i="14"/>
  <c r="CV86" i="22" s="1"/>
  <c r="M388" i="14"/>
  <c r="S356" i="14"/>
  <c r="R309" i="14"/>
  <c r="M286" i="14"/>
  <c r="Q281" i="14"/>
  <c r="T234" i="14"/>
  <c r="T218" i="14"/>
  <c r="M197" i="14"/>
  <c r="S149" i="14"/>
  <c r="N477" i="14"/>
  <c r="U446" i="14"/>
  <c r="P427" i="14"/>
  <c r="T411" i="14"/>
  <c r="CJ88" i="22" s="1"/>
  <c r="P387" i="14"/>
  <c r="O329" i="14"/>
  <c r="P302" i="14"/>
  <c r="Q267" i="14"/>
  <c r="R234" i="14"/>
  <c r="T668" i="14"/>
  <c r="T570" i="14"/>
  <c r="R523" i="14"/>
  <c r="BL96" i="22" s="1"/>
  <c r="N500" i="14"/>
  <c r="S485" i="14"/>
  <c r="O428" i="14"/>
  <c r="S415" i="14"/>
  <c r="R385" i="14"/>
  <c r="N341" i="14"/>
  <c r="P83" i="22" s="1"/>
  <c r="U319" i="14"/>
  <c r="N285" i="14"/>
  <c r="P79" i="22" s="1"/>
  <c r="N276" i="14"/>
  <c r="Q258" i="14"/>
  <c r="S244" i="14"/>
  <c r="M230" i="14"/>
  <c r="R215" i="14"/>
  <c r="BL74" i="22" s="1"/>
  <c r="R197" i="14"/>
  <c r="T177" i="14"/>
  <c r="P155" i="14"/>
  <c r="U134" i="14"/>
  <c r="R111" i="14"/>
  <c r="Q665" i="14"/>
  <c r="O573" i="14"/>
  <c r="U572" i="14"/>
  <c r="M565" i="14"/>
  <c r="D99" i="22" s="1"/>
  <c r="U515" i="14"/>
  <c r="O457" i="14"/>
  <c r="P459" i="14"/>
  <c r="T415" i="14"/>
  <c r="R411" i="14"/>
  <c r="BL88" i="22" s="1"/>
  <c r="U407" i="14"/>
  <c r="O384" i="14"/>
  <c r="Q365" i="14"/>
  <c r="P342" i="14"/>
  <c r="P329" i="14"/>
  <c r="S309" i="14"/>
  <c r="M295" i="14"/>
  <c r="U281" i="14"/>
  <c r="M272" i="14"/>
  <c r="N258" i="14"/>
  <c r="M251" i="14"/>
  <c r="Q246" i="14"/>
  <c r="S219" i="14"/>
  <c r="Q201" i="14"/>
  <c r="AZ73" i="22" s="1"/>
  <c r="U188" i="14"/>
  <c r="N176" i="14"/>
  <c r="M175" i="14"/>
  <c r="O160" i="14"/>
  <c r="N145" i="14"/>
  <c r="P69" i="22" s="1"/>
  <c r="P131" i="14"/>
  <c r="AN68" i="22" s="1"/>
  <c r="P90" i="14"/>
  <c r="S33" i="14"/>
  <c r="BX60" i="22" s="1"/>
  <c r="S41" i="14"/>
  <c r="P642" i="14"/>
  <c r="O557" i="14"/>
  <c r="N390" i="14"/>
  <c r="T232" i="14"/>
  <c r="Q110" i="14"/>
  <c r="U36" i="14"/>
  <c r="T544" i="14"/>
  <c r="T516" i="14"/>
  <c r="U503" i="14"/>
  <c r="M497" i="14"/>
  <c r="T475" i="14"/>
  <c r="M459" i="14"/>
  <c r="N428" i="14"/>
  <c r="M404" i="14"/>
  <c r="T398" i="14"/>
  <c r="M356" i="14"/>
  <c r="T355" i="14"/>
  <c r="CJ84" i="22" s="1"/>
  <c r="O316" i="14"/>
  <c r="O287" i="14"/>
  <c r="M235" i="14"/>
  <c r="U221" i="14"/>
  <c r="P202" i="14"/>
  <c r="N189" i="14"/>
  <c r="T179" i="14"/>
  <c r="R166" i="14"/>
  <c r="O151" i="14"/>
  <c r="P139" i="14"/>
  <c r="R123" i="14"/>
  <c r="T109" i="14"/>
  <c r="Q76" i="14"/>
  <c r="N61" i="14"/>
  <c r="P62" i="22" s="1"/>
  <c r="N64" i="14"/>
  <c r="P47" i="14"/>
  <c r="P50" i="14"/>
  <c r="R33" i="14"/>
  <c r="R36" i="14"/>
  <c r="T19" i="14"/>
  <c r="CJ59" i="22" s="1"/>
  <c r="T22" i="14"/>
  <c r="P601" i="14"/>
  <c r="U568" i="14"/>
  <c r="S538" i="14"/>
  <c r="S537" i="14"/>
  <c r="BX97" i="22" s="1"/>
  <c r="Q286" i="14"/>
  <c r="S264" i="14"/>
  <c r="U208" i="14"/>
  <c r="N108" i="14"/>
  <c r="Q11" i="14"/>
  <c r="U127" i="14"/>
  <c r="M68" i="14"/>
  <c r="R651" i="14"/>
  <c r="Q557" i="14"/>
  <c r="P512" i="14"/>
  <c r="R514" i="14"/>
  <c r="R475" i="14"/>
  <c r="M447" i="14"/>
  <c r="Q384" i="14"/>
  <c r="R360" i="14"/>
  <c r="U351" i="14"/>
  <c r="M345" i="14"/>
  <c r="Q317" i="14"/>
  <c r="P291" i="14"/>
  <c r="Q263" i="14"/>
  <c r="R230" i="14"/>
  <c r="T223" i="14"/>
  <c r="N211" i="14"/>
  <c r="T161" i="14"/>
  <c r="N148" i="14"/>
  <c r="R132" i="14"/>
  <c r="O118" i="14"/>
  <c r="O103" i="14"/>
  <c r="AB65" i="22" s="1"/>
  <c r="O92" i="14"/>
  <c r="O76" i="14"/>
  <c r="T53" i="14"/>
  <c r="T43" i="14"/>
  <c r="U34" i="14"/>
  <c r="S24" i="14"/>
  <c r="O12" i="14"/>
  <c r="T5" i="14"/>
  <c r="CJ57" i="22" s="1"/>
  <c r="T6" i="14"/>
  <c r="Q622" i="14"/>
  <c r="M611" i="14"/>
  <c r="T416" i="14"/>
  <c r="M288" i="14"/>
  <c r="T174" i="14"/>
  <c r="S93" i="14"/>
  <c r="O33" i="14"/>
  <c r="AB60" i="22" s="1"/>
  <c r="O43" i="14"/>
  <c r="Q232" i="14"/>
  <c r="M123" i="14"/>
  <c r="T39" i="14"/>
  <c r="T651" i="14"/>
  <c r="T659" i="14"/>
  <c r="U612" i="14"/>
  <c r="O361" i="14"/>
  <c r="M250" i="14"/>
  <c r="O132" i="14"/>
  <c r="U47" i="14"/>
  <c r="CV61" i="22" s="1"/>
  <c r="U57" i="14"/>
  <c r="T147" i="14"/>
  <c r="P51" i="14"/>
  <c r="R657" i="14"/>
  <c r="P583" i="14"/>
  <c r="O533" i="14"/>
  <c r="P467" i="14"/>
  <c r="AN92" i="22" s="1"/>
  <c r="S454" i="14"/>
  <c r="N443" i="14"/>
  <c r="Q433" i="14"/>
  <c r="N416" i="14"/>
  <c r="Q376" i="14"/>
  <c r="T375" i="14"/>
  <c r="S344" i="14"/>
  <c r="U337" i="14"/>
  <c r="M330" i="14"/>
  <c r="M328" i="14"/>
  <c r="T319" i="14"/>
  <c r="O281" i="14"/>
  <c r="P279" i="14"/>
  <c r="N264" i="14"/>
  <c r="U251" i="14"/>
  <c r="O223" i="14"/>
  <c r="T111" i="14"/>
  <c r="T23" i="14"/>
  <c r="U595" i="14"/>
  <c r="O529" i="14"/>
  <c r="N471" i="14"/>
  <c r="T385" i="14"/>
  <c r="O363" i="14"/>
  <c r="P321" i="14"/>
  <c r="O286" i="14"/>
  <c r="Q260" i="14"/>
  <c r="N232" i="14"/>
  <c r="Q216" i="14"/>
  <c r="R189" i="14"/>
  <c r="R178" i="14"/>
  <c r="N161" i="14"/>
  <c r="R149" i="14"/>
  <c r="Q125" i="14"/>
  <c r="M118" i="14"/>
  <c r="M104" i="14"/>
  <c r="N94" i="14"/>
  <c r="R82" i="14"/>
  <c r="O75" i="14"/>
  <c r="O77" i="14"/>
  <c r="M65" i="14"/>
  <c r="Q53" i="14"/>
  <c r="Q43" i="14"/>
  <c r="O35" i="14"/>
  <c r="M25" i="14"/>
  <c r="M15" i="14"/>
  <c r="S7" i="14"/>
  <c r="U299" i="14"/>
  <c r="CV80" i="22" s="1"/>
  <c r="O342" i="14"/>
  <c r="R402" i="14"/>
  <c r="T455" i="14"/>
  <c r="T485" i="14"/>
  <c r="P524" i="14"/>
  <c r="T553" i="14"/>
  <c r="O567" i="14"/>
  <c r="U598" i="14"/>
  <c r="O650" i="14"/>
  <c r="S207" i="14"/>
  <c r="N246" i="14"/>
  <c r="R275" i="14"/>
  <c r="M293" i="14"/>
  <c r="Q316" i="14"/>
  <c r="Q349" i="14"/>
  <c r="S383" i="14"/>
  <c r="BX86" i="22" s="1"/>
  <c r="S411" i="14"/>
  <c r="BX88" i="22" s="1"/>
  <c r="O435" i="14"/>
  <c r="Q474" i="14"/>
  <c r="Q497" i="14"/>
  <c r="S523" i="14"/>
  <c r="BX96" i="22" s="1"/>
  <c r="U531" i="14"/>
  <c r="O568" i="14"/>
  <c r="N611" i="14"/>
  <c r="M665" i="14"/>
  <c r="P174" i="14"/>
  <c r="O293" i="14"/>
  <c r="Q400" i="14"/>
  <c r="Q441" i="14"/>
  <c r="O543" i="14"/>
  <c r="M599" i="14"/>
  <c r="Q642" i="14"/>
  <c r="O292" i="14"/>
  <c r="T328" i="14"/>
  <c r="S371" i="14"/>
  <c r="R397" i="14"/>
  <c r="BL87" i="22" s="1"/>
  <c r="O421" i="14"/>
  <c r="O467" i="14"/>
  <c r="AB92" i="22" s="1"/>
  <c r="O512" i="14"/>
  <c r="Q541" i="14"/>
  <c r="S584" i="14"/>
  <c r="Q626" i="14"/>
  <c r="S669" i="14"/>
  <c r="Q220" i="14"/>
  <c r="R249" i="14"/>
  <c r="M290" i="14"/>
  <c r="Q313" i="14"/>
  <c r="AZ81" i="22" s="1"/>
  <c r="R341" i="14"/>
  <c r="BL83" i="22" s="1"/>
  <c r="M361" i="14"/>
  <c r="T388" i="14"/>
  <c r="T216" i="14"/>
  <c r="P109" i="14"/>
  <c r="Q40" i="14"/>
  <c r="U349" i="14"/>
  <c r="M351" i="14"/>
  <c r="N320" i="14"/>
  <c r="N279" i="14"/>
  <c r="T248" i="14"/>
  <c r="Q234" i="14"/>
  <c r="O221" i="14"/>
  <c r="Q188" i="14"/>
  <c r="Q177" i="14"/>
  <c r="M164" i="14"/>
  <c r="T165" i="14"/>
  <c r="M139" i="14"/>
  <c r="P134" i="14"/>
  <c r="P127" i="14"/>
  <c r="Q99" i="14"/>
  <c r="U90" i="14"/>
  <c r="M82" i="14"/>
  <c r="P71" i="14"/>
  <c r="N63" i="14"/>
  <c r="R51" i="14"/>
  <c r="S40" i="14"/>
  <c r="P33" i="14"/>
  <c r="AN60" i="22" s="1"/>
  <c r="Q22" i="14"/>
  <c r="U10" i="14"/>
  <c r="M609" i="14"/>
  <c r="R580" i="14"/>
  <c r="N388" i="14"/>
  <c r="O263" i="14"/>
  <c r="U150" i="14"/>
  <c r="M79" i="14"/>
  <c r="U23" i="14"/>
  <c r="T191" i="14"/>
  <c r="U92" i="14"/>
  <c r="T650" i="14"/>
  <c r="U608" i="14"/>
  <c r="O527" i="14"/>
  <c r="T349" i="14"/>
  <c r="R206" i="14"/>
  <c r="R105" i="14"/>
  <c r="Q35" i="14"/>
  <c r="P288" i="14"/>
  <c r="R125" i="14"/>
  <c r="P35" i="14"/>
  <c r="U645" i="14"/>
  <c r="O571" i="14"/>
  <c r="M501" i="14"/>
  <c r="S453" i="14"/>
  <c r="BX91" i="22" s="1"/>
  <c r="S440" i="14"/>
  <c r="P433" i="14"/>
  <c r="Q426" i="14"/>
  <c r="P412" i="14"/>
  <c r="R372" i="14"/>
  <c r="P355" i="14"/>
  <c r="AN84" i="22" s="1"/>
  <c r="S348" i="14"/>
  <c r="U335" i="14"/>
  <c r="M329" i="14"/>
  <c r="S318" i="14"/>
  <c r="T323" i="14"/>
  <c r="N309" i="14"/>
  <c r="S274" i="14"/>
  <c r="P271" i="14"/>
  <c r="AN78" i="22" s="1"/>
  <c r="R263" i="14"/>
  <c r="T249" i="14"/>
  <c r="T211" i="14"/>
  <c r="U76" i="14"/>
  <c r="O666" i="14"/>
  <c r="U579" i="14"/>
  <c r="CV100" i="22" s="1"/>
  <c r="U513" i="14"/>
  <c r="P446" i="14"/>
  <c r="Q383" i="14"/>
  <c r="AZ86" i="22" s="1"/>
  <c r="O360" i="14"/>
  <c r="P315" i="14"/>
  <c r="N273" i="14"/>
  <c r="P250" i="14"/>
  <c r="N230" i="14"/>
  <c r="Q222" i="14"/>
  <c r="T193" i="14"/>
  <c r="R174" i="14"/>
  <c r="O159" i="14"/>
  <c r="AB70" i="22" s="1"/>
  <c r="R145" i="14"/>
  <c r="BL69" i="22" s="1"/>
  <c r="U133" i="14"/>
  <c r="T122" i="14"/>
  <c r="S111" i="14"/>
  <c r="O104" i="14"/>
  <c r="O91" i="14"/>
  <c r="M81" i="14"/>
  <c r="M71" i="14"/>
  <c r="S63" i="14"/>
  <c r="O51" i="14"/>
  <c r="M41" i="14"/>
  <c r="U33" i="14"/>
  <c r="CV60" i="22" s="1"/>
  <c r="S23" i="14"/>
  <c r="T12" i="14"/>
  <c r="Q5" i="14"/>
  <c r="AZ57" i="22" s="1"/>
  <c r="R302" i="14"/>
  <c r="U357" i="14"/>
  <c r="U417" i="14"/>
  <c r="P468" i="14"/>
  <c r="R487" i="14"/>
  <c r="P526" i="14"/>
  <c r="T555" i="14"/>
  <c r="O581" i="14"/>
  <c r="Q612" i="14"/>
  <c r="P666" i="14"/>
  <c r="R218" i="14"/>
  <c r="U249" i="14"/>
  <c r="R281" i="14"/>
  <c r="O300" i="14"/>
  <c r="U323" i="14"/>
  <c r="M359" i="14"/>
  <c r="S386" i="14"/>
  <c r="S418" i="14"/>
  <c r="O447" i="14"/>
  <c r="U483" i="14"/>
  <c r="Q499" i="14"/>
  <c r="T525" i="14"/>
  <c r="U553" i="14"/>
  <c r="Q575" i="14"/>
  <c r="R628" i="14"/>
  <c r="N132" i="14"/>
  <c r="N188" i="14"/>
  <c r="U306" i="14"/>
  <c r="U415" i="14"/>
  <c r="O477" i="14"/>
  <c r="P572" i="14"/>
  <c r="S611" i="14"/>
  <c r="S654" i="14"/>
  <c r="U301" i="14"/>
  <c r="N337" i="14"/>
  <c r="P379" i="14"/>
  <c r="O401" i="14"/>
  <c r="M429" i="14"/>
  <c r="O470" i="14"/>
  <c r="M515" i="14"/>
  <c r="P544" i="14"/>
  <c r="S595" i="14"/>
  <c r="Q637" i="14"/>
  <c r="U192" i="14"/>
  <c r="P231" i="14"/>
  <c r="S262" i="14"/>
  <c r="T293" i="14"/>
  <c r="U315" i="14"/>
  <c r="O345" i="14"/>
  <c r="S372" i="14"/>
  <c r="Q398" i="14"/>
  <c r="R429" i="14"/>
  <c r="Q455" i="14"/>
  <c r="M483" i="14"/>
  <c r="T513" i="14"/>
  <c r="P552" i="14"/>
  <c r="N570" i="14"/>
  <c r="S609" i="14"/>
  <c r="S641" i="14"/>
  <c r="P361" i="14"/>
  <c r="R403" i="14"/>
  <c r="S435" i="14"/>
  <c r="U472" i="14"/>
  <c r="Q513" i="14"/>
  <c r="U544" i="14"/>
  <c r="O570" i="14"/>
  <c r="N607" i="14"/>
  <c r="P102" i="22" s="1"/>
  <c r="T628" i="14"/>
  <c r="U651" i="14"/>
  <c r="T391" i="14"/>
  <c r="P474" i="14"/>
  <c r="T526" i="14"/>
  <c r="N567" i="14"/>
  <c r="N624" i="14"/>
  <c r="M654" i="14"/>
  <c r="S582" i="14"/>
  <c r="S612" i="14"/>
  <c r="T637" i="14"/>
  <c r="N663" i="14"/>
  <c r="P106" i="22" s="1"/>
  <c r="N371" i="14"/>
  <c r="P470" i="14"/>
  <c r="S505" i="14"/>
  <c r="M543" i="14"/>
  <c r="O583" i="14"/>
  <c r="U603" i="14"/>
  <c r="P670" i="14"/>
  <c r="M542" i="14"/>
  <c r="T587" i="14"/>
  <c r="T641" i="14"/>
  <c r="R481" i="14"/>
  <c r="BL93" i="22" s="1"/>
  <c r="T635" i="14"/>
  <c r="CJ104" i="22" s="1"/>
  <c r="M640" i="14"/>
  <c r="P623" i="14"/>
  <c r="R615" i="14"/>
  <c r="M579" i="14"/>
  <c r="D100" i="22" s="1"/>
  <c r="P487" i="14"/>
  <c r="R455" i="14"/>
  <c r="N402" i="14"/>
  <c r="R376" i="14"/>
  <c r="M348" i="14"/>
  <c r="S332" i="14"/>
  <c r="R319" i="14"/>
  <c r="T305" i="14"/>
  <c r="N250" i="14"/>
  <c r="N208" i="14"/>
  <c r="N180" i="14"/>
  <c r="P161" i="14"/>
  <c r="S137" i="14"/>
  <c r="T125" i="14"/>
  <c r="U78" i="14"/>
  <c r="R55" i="14"/>
  <c r="P37" i="14"/>
  <c r="P21" i="14"/>
  <c r="Q174" i="14"/>
  <c r="O120" i="14"/>
  <c r="Q75" i="14"/>
  <c r="AZ63" i="22" s="1"/>
  <c r="Q167" i="14"/>
  <c r="T79" i="14"/>
  <c r="R13" i="14"/>
  <c r="L310" i="18"/>
  <c r="M310" i="18" s="1"/>
  <c r="L306" i="18"/>
  <c r="M306" i="18" s="1"/>
  <c r="L302" i="18"/>
  <c r="M302" i="18" s="1"/>
  <c r="L298" i="18"/>
  <c r="M298" i="18" s="1"/>
  <c r="L294" i="18"/>
  <c r="M294" i="18" s="1"/>
  <c r="L290" i="18"/>
  <c r="M290" i="18" s="1"/>
  <c r="L286" i="18"/>
  <c r="M286" i="18" s="1"/>
  <c r="L282" i="18"/>
  <c r="M282" i="18" s="1"/>
  <c r="L278" i="18"/>
  <c r="M278" i="18" s="1"/>
  <c r="L274" i="18"/>
  <c r="M274" i="18" s="1"/>
  <c r="L270" i="18"/>
  <c r="M270" i="18" s="1"/>
  <c r="L266" i="18"/>
  <c r="M266" i="18" s="1"/>
  <c r="L262" i="18"/>
  <c r="M262" i="18" s="1"/>
  <c r="L258" i="18"/>
  <c r="M258" i="18" s="1"/>
  <c r="L254" i="18"/>
  <c r="M254" i="18" s="1"/>
  <c r="L250" i="18"/>
  <c r="M250" i="18" s="1"/>
  <c r="L246" i="18"/>
  <c r="M246" i="18" s="1"/>
  <c r="L242" i="18"/>
  <c r="M242" i="18" s="1"/>
  <c r="L238" i="18"/>
  <c r="M238" i="18" s="1"/>
  <c r="L234" i="18"/>
  <c r="M234" i="18" s="1"/>
  <c r="L230" i="18"/>
  <c r="M230" i="18" s="1"/>
  <c r="L226" i="18"/>
  <c r="M226" i="18" s="1"/>
  <c r="L222" i="18"/>
  <c r="M222" i="18" s="1"/>
  <c r="L218" i="18"/>
  <c r="M218" i="18" s="1"/>
  <c r="L214" i="18"/>
  <c r="M214" i="18" s="1"/>
  <c r="L210" i="18"/>
  <c r="M210" i="18" s="1"/>
  <c r="L206" i="18"/>
  <c r="M206" i="18" s="1"/>
  <c r="L202" i="18"/>
  <c r="M202" i="18" s="1"/>
  <c r="L198" i="18"/>
  <c r="M198" i="18" s="1"/>
  <c r="L194" i="18"/>
  <c r="M194" i="18" s="1"/>
  <c r="L190" i="18"/>
  <c r="M190" i="18" s="1"/>
  <c r="L186" i="18"/>
  <c r="M186" i="18" s="1"/>
  <c r="L182" i="18"/>
  <c r="M182" i="18" s="1"/>
  <c r="L178" i="18"/>
  <c r="M178" i="18" s="1"/>
  <c r="L174" i="18"/>
  <c r="M174" i="18" s="1"/>
  <c r="L170" i="18"/>
  <c r="M170" i="18" s="1"/>
  <c r="L166" i="18"/>
  <c r="M166" i="18" s="1"/>
  <c r="L162" i="18"/>
  <c r="M162" i="18" s="1"/>
  <c r="L158" i="18"/>
  <c r="M158" i="18" s="1"/>
  <c r="L154" i="18"/>
  <c r="M154" i="18" s="1"/>
  <c r="L150" i="18"/>
  <c r="M150" i="18" s="1"/>
  <c r="L146" i="18"/>
  <c r="M146" i="18" s="1"/>
  <c r="L142" i="18"/>
  <c r="M142" i="18" s="1"/>
  <c r="L138" i="18"/>
  <c r="M138" i="18" s="1"/>
  <c r="L134" i="18"/>
  <c r="M134" i="18" s="1"/>
  <c r="L130" i="18"/>
  <c r="M130" i="18" s="1"/>
  <c r="L126" i="18"/>
  <c r="M126" i="18" s="1"/>
  <c r="L122" i="18"/>
  <c r="M122" i="18" s="1"/>
  <c r="L118" i="18"/>
  <c r="M118" i="18" s="1"/>
  <c r="L114" i="18"/>
  <c r="M114" i="18" s="1"/>
  <c r="L110" i="18"/>
  <c r="M110" i="18" s="1"/>
  <c r="L106" i="18"/>
  <c r="M106" i="18" s="1"/>
  <c r="L102" i="18"/>
  <c r="M102" i="18" s="1"/>
  <c r="L98" i="18"/>
  <c r="M98" i="18" s="1"/>
  <c r="L94" i="18"/>
  <c r="M94" i="18" s="1"/>
  <c r="L90" i="18"/>
  <c r="M90" i="18" s="1"/>
  <c r="L86" i="18"/>
  <c r="M86" i="18" s="1"/>
  <c r="L82" i="18"/>
  <c r="M82" i="18" s="1"/>
  <c r="L78" i="18"/>
  <c r="M78" i="18" s="1"/>
  <c r="L74" i="18"/>
  <c r="M74" i="18" s="1"/>
  <c r="L70" i="18"/>
  <c r="M70" i="18" s="1"/>
  <c r="L66" i="18"/>
  <c r="M66" i="18" s="1"/>
  <c r="L62" i="18"/>
  <c r="M62" i="18" s="1"/>
  <c r="L58" i="18"/>
  <c r="M58" i="18" s="1"/>
  <c r="L309" i="18"/>
  <c r="M309" i="18" s="1"/>
  <c r="L305" i="18"/>
  <c r="M305" i="18" s="1"/>
  <c r="L301" i="18"/>
  <c r="M301" i="18" s="1"/>
  <c r="L297" i="18"/>
  <c r="M297" i="18" s="1"/>
  <c r="L293" i="18"/>
  <c r="M293" i="18" s="1"/>
  <c r="L289" i="18"/>
  <c r="M289" i="18" s="1"/>
  <c r="L285" i="18"/>
  <c r="M285" i="18" s="1"/>
  <c r="L281" i="18"/>
  <c r="M281" i="18" s="1"/>
  <c r="L277" i="18"/>
  <c r="M277" i="18" s="1"/>
  <c r="L273" i="18"/>
  <c r="M273" i="18" s="1"/>
  <c r="L269" i="18"/>
  <c r="M269" i="18" s="1"/>
  <c r="L265" i="18"/>
  <c r="M265" i="18" s="1"/>
  <c r="L261" i="18"/>
  <c r="M261" i="18" s="1"/>
  <c r="L257" i="18"/>
  <c r="M257" i="18" s="1"/>
  <c r="L253" i="18"/>
  <c r="M253" i="18" s="1"/>
  <c r="L249" i="18"/>
  <c r="M249" i="18" s="1"/>
  <c r="L245" i="18"/>
  <c r="M245" i="18" s="1"/>
  <c r="L241" i="18"/>
  <c r="M241" i="18" s="1"/>
  <c r="L237" i="18"/>
  <c r="M237" i="18" s="1"/>
  <c r="L233" i="18"/>
  <c r="M233" i="18" s="1"/>
  <c r="L229" i="18"/>
  <c r="M229" i="18" s="1"/>
  <c r="L225" i="18"/>
  <c r="M225" i="18" s="1"/>
  <c r="L221" i="18"/>
  <c r="M221" i="18" s="1"/>
  <c r="L217" i="18"/>
  <c r="M217" i="18" s="1"/>
  <c r="L213" i="18"/>
  <c r="M213" i="18" s="1"/>
  <c r="L209" i="18"/>
  <c r="M209" i="18" s="1"/>
  <c r="L205" i="18"/>
  <c r="M205" i="18" s="1"/>
  <c r="L201" i="18"/>
  <c r="M201" i="18" s="1"/>
  <c r="L197" i="18"/>
  <c r="M197" i="18" s="1"/>
  <c r="L193" i="18"/>
  <c r="M193" i="18" s="1"/>
  <c r="L189" i="18"/>
  <c r="M189" i="18" s="1"/>
  <c r="L185" i="18"/>
  <c r="M185" i="18" s="1"/>
  <c r="L181" i="18"/>
  <c r="M181" i="18" s="1"/>
  <c r="L177" i="18"/>
  <c r="M177" i="18" s="1"/>
  <c r="L173" i="18"/>
  <c r="M173" i="18" s="1"/>
  <c r="L169" i="18"/>
  <c r="M169" i="18" s="1"/>
  <c r="L165" i="18"/>
  <c r="M165" i="18" s="1"/>
  <c r="L161" i="18"/>
  <c r="M161" i="18" s="1"/>
  <c r="L157" i="18"/>
  <c r="M157" i="18" s="1"/>
  <c r="L153" i="18"/>
  <c r="M153" i="18" s="1"/>
  <c r="L149" i="18"/>
  <c r="M149" i="18" s="1"/>
  <c r="L145" i="18"/>
  <c r="M145" i="18" s="1"/>
  <c r="L141" i="18"/>
  <c r="M141" i="18" s="1"/>
  <c r="L137" i="18"/>
  <c r="M137" i="18" s="1"/>
  <c r="L133" i="18"/>
  <c r="M133" i="18" s="1"/>
  <c r="L129" i="18"/>
  <c r="M129" i="18" s="1"/>
  <c r="L125" i="18"/>
  <c r="M125" i="18" s="1"/>
  <c r="L121" i="18"/>
  <c r="M121" i="18" s="1"/>
  <c r="L117" i="18"/>
  <c r="M117" i="18" s="1"/>
  <c r="L113" i="18"/>
  <c r="M113" i="18" s="1"/>
  <c r="L109" i="18"/>
  <c r="M109" i="18" s="1"/>
  <c r="L105" i="18"/>
  <c r="M105" i="18" s="1"/>
  <c r="L101" i="18"/>
  <c r="M101" i="18" s="1"/>
  <c r="L97" i="18"/>
  <c r="M97" i="18" s="1"/>
  <c r="L93" i="18"/>
  <c r="M93" i="18" s="1"/>
  <c r="L89" i="18"/>
  <c r="M89" i="18" s="1"/>
  <c r="L85" i="18"/>
  <c r="M85" i="18" s="1"/>
  <c r="L81" i="18"/>
  <c r="M81" i="18" s="1"/>
  <c r="L77" i="18"/>
  <c r="M77" i="18" s="1"/>
  <c r="L73" i="18"/>
  <c r="M73" i="18" s="1"/>
  <c r="L69" i="18"/>
  <c r="M69" i="18" s="1"/>
  <c r="L65" i="18"/>
  <c r="M65" i="18" s="1"/>
  <c r="L61" i="18"/>
  <c r="M61" i="18" s="1"/>
  <c r="L57" i="18"/>
  <c r="M57" i="18" s="1"/>
  <c r="L54" i="18"/>
  <c r="M54" i="18" s="1"/>
  <c r="L52" i="18"/>
  <c r="M52" i="18" s="1"/>
  <c r="L50" i="18"/>
  <c r="M50" i="18" s="1"/>
  <c r="L48" i="18"/>
  <c r="M48" i="18" s="1"/>
  <c r="L46" i="18"/>
  <c r="M46" i="18" s="1"/>
  <c r="L44" i="18"/>
  <c r="M44" i="18" s="1"/>
  <c r="L42" i="18"/>
  <c r="M42" i="18" s="1"/>
  <c r="L40" i="18"/>
  <c r="M40" i="18" s="1"/>
  <c r="L38" i="18"/>
  <c r="M38" i="18" s="1"/>
  <c r="L36" i="18"/>
  <c r="M36" i="18" s="1"/>
  <c r="L34" i="18"/>
  <c r="M34" i="18" s="1"/>
  <c r="L32" i="18"/>
  <c r="M32" i="18" s="1"/>
  <c r="L30" i="18"/>
  <c r="M30" i="18" s="1"/>
  <c r="L28" i="18"/>
  <c r="M28" i="18" s="1"/>
  <c r="L26" i="18"/>
  <c r="M26" i="18" s="1"/>
  <c r="L24" i="18"/>
  <c r="M24" i="18" s="1"/>
  <c r="L22" i="18"/>
  <c r="M22" i="18" s="1"/>
  <c r="L20" i="18"/>
  <c r="M20" i="18" s="1"/>
  <c r="L18" i="18"/>
  <c r="M18" i="18" s="1"/>
  <c r="L16" i="18"/>
  <c r="M16" i="18" s="1"/>
  <c r="L14" i="18"/>
  <c r="M14" i="18" s="1"/>
  <c r="L12" i="18"/>
  <c r="M12" i="18" s="1"/>
  <c r="L10" i="18"/>
  <c r="M10" i="18" s="1"/>
  <c r="L8" i="18"/>
  <c r="M8" i="18" s="1"/>
  <c r="L6" i="18"/>
  <c r="M6" i="18" s="1"/>
  <c r="L4" i="18"/>
  <c r="M4" i="18" s="1"/>
  <c r="L312" i="18"/>
  <c r="M312" i="18" s="1"/>
  <c r="L308" i="18"/>
  <c r="M308" i="18" s="1"/>
  <c r="L304" i="18"/>
  <c r="M304" i="18" s="1"/>
  <c r="L300" i="18"/>
  <c r="M300" i="18" s="1"/>
  <c r="L296" i="18"/>
  <c r="M296" i="18" s="1"/>
  <c r="L292" i="18"/>
  <c r="M292" i="18" s="1"/>
  <c r="L288" i="18"/>
  <c r="M288" i="18" s="1"/>
  <c r="L284" i="18"/>
  <c r="M284" i="18" s="1"/>
  <c r="L280" i="18"/>
  <c r="M280" i="18" s="1"/>
  <c r="L276" i="18"/>
  <c r="M276" i="18" s="1"/>
  <c r="L272" i="18"/>
  <c r="M272" i="18" s="1"/>
  <c r="L268" i="18"/>
  <c r="M268" i="18" s="1"/>
  <c r="L264" i="18"/>
  <c r="M264" i="18" s="1"/>
  <c r="L260" i="18"/>
  <c r="M260" i="18" s="1"/>
  <c r="L256" i="18"/>
  <c r="M256" i="18" s="1"/>
  <c r="L252" i="18"/>
  <c r="M252" i="18" s="1"/>
  <c r="L248" i="18"/>
  <c r="M248" i="18" s="1"/>
  <c r="L244" i="18"/>
  <c r="M244" i="18" s="1"/>
  <c r="L240" i="18"/>
  <c r="M240" i="18" s="1"/>
  <c r="L236" i="18"/>
  <c r="M236" i="18" s="1"/>
  <c r="L232" i="18"/>
  <c r="M232" i="18" s="1"/>
  <c r="L228" i="18"/>
  <c r="M228" i="18" s="1"/>
  <c r="L224" i="18"/>
  <c r="M224" i="18" s="1"/>
  <c r="L220" i="18"/>
  <c r="M220" i="18" s="1"/>
  <c r="L216" i="18"/>
  <c r="M216" i="18" s="1"/>
  <c r="L212" i="18"/>
  <c r="M212" i="18" s="1"/>
  <c r="L208" i="18"/>
  <c r="M208" i="18" s="1"/>
  <c r="L204" i="18"/>
  <c r="M204" i="18" s="1"/>
  <c r="L200" i="18"/>
  <c r="M200" i="18" s="1"/>
  <c r="L196" i="18"/>
  <c r="M196" i="18" s="1"/>
  <c r="L192" i="18"/>
  <c r="M192" i="18" s="1"/>
  <c r="L188" i="18"/>
  <c r="M188" i="18" s="1"/>
  <c r="L184" i="18"/>
  <c r="M184" i="18" s="1"/>
  <c r="L180" i="18"/>
  <c r="M180" i="18" s="1"/>
  <c r="L176" i="18"/>
  <c r="M176" i="18" s="1"/>
  <c r="L172" i="18"/>
  <c r="M172" i="18" s="1"/>
  <c r="L168" i="18"/>
  <c r="M168" i="18" s="1"/>
  <c r="L164" i="18"/>
  <c r="M164" i="18" s="1"/>
  <c r="L160" i="18"/>
  <c r="M160" i="18" s="1"/>
  <c r="L156" i="18"/>
  <c r="M156" i="18" s="1"/>
  <c r="L152" i="18"/>
  <c r="M152" i="18" s="1"/>
  <c r="L148" i="18"/>
  <c r="M148" i="18" s="1"/>
  <c r="L144" i="18"/>
  <c r="M144" i="18" s="1"/>
  <c r="L140" i="18"/>
  <c r="M140" i="18" s="1"/>
  <c r="L136" i="18"/>
  <c r="M136" i="18" s="1"/>
  <c r="L132" i="18"/>
  <c r="M132" i="18" s="1"/>
  <c r="L128" i="18"/>
  <c r="M128" i="18" s="1"/>
  <c r="L124" i="18"/>
  <c r="M124" i="18" s="1"/>
  <c r="L120" i="18"/>
  <c r="M120" i="18" s="1"/>
  <c r="L116" i="18"/>
  <c r="M116" i="18" s="1"/>
  <c r="L112" i="18"/>
  <c r="M112" i="18" s="1"/>
  <c r="L108" i="18"/>
  <c r="M108" i="18" s="1"/>
  <c r="L104" i="18"/>
  <c r="M104" i="18" s="1"/>
  <c r="L100" i="18"/>
  <c r="M100" i="18" s="1"/>
  <c r="L96" i="18"/>
  <c r="M96" i="18" s="1"/>
  <c r="L92" i="18"/>
  <c r="M92" i="18" s="1"/>
  <c r="L88" i="18"/>
  <c r="M88" i="18" s="1"/>
  <c r="L84" i="18"/>
  <c r="M84" i="18" s="1"/>
  <c r="L80" i="18"/>
  <c r="M80" i="18" s="1"/>
  <c r="L76" i="18"/>
  <c r="M76" i="18" s="1"/>
  <c r="L72" i="18"/>
  <c r="M72" i="18" s="1"/>
  <c r="L68" i="18"/>
  <c r="M68" i="18" s="1"/>
  <c r="L64" i="18"/>
  <c r="M64" i="18" s="1"/>
  <c r="L60" i="18"/>
  <c r="M60" i="18" s="1"/>
  <c r="L56" i="18"/>
  <c r="M56" i="18" s="1"/>
  <c r="L3" i="18"/>
  <c r="M3" i="18" s="1"/>
  <c r="L311" i="18"/>
  <c r="M311" i="18" s="1"/>
  <c r="L279" i="18"/>
  <c r="M279" i="18" s="1"/>
  <c r="L247" i="18"/>
  <c r="M247" i="18" s="1"/>
  <c r="L215" i="18"/>
  <c r="M215" i="18" s="1"/>
  <c r="L183" i="18"/>
  <c r="M183" i="18" s="1"/>
  <c r="L151" i="18"/>
  <c r="M151" i="18" s="1"/>
  <c r="L119" i="18"/>
  <c r="M119" i="18" s="1"/>
  <c r="L87" i="18"/>
  <c r="M87" i="18" s="1"/>
  <c r="L55" i="18"/>
  <c r="M55" i="18" s="1"/>
  <c r="L39" i="18"/>
  <c r="M39" i="18" s="1"/>
  <c r="L23" i="18"/>
  <c r="M23" i="18" s="1"/>
  <c r="L7" i="18"/>
  <c r="M7" i="18" s="1"/>
  <c r="L307" i="18"/>
  <c r="M307" i="18" s="1"/>
  <c r="L275" i="18"/>
  <c r="M275" i="18" s="1"/>
  <c r="L243" i="18"/>
  <c r="M243" i="18" s="1"/>
  <c r="L211" i="18"/>
  <c r="M211" i="18" s="1"/>
  <c r="L179" i="18"/>
  <c r="M179" i="18" s="1"/>
  <c r="L147" i="18"/>
  <c r="M147" i="18" s="1"/>
  <c r="L115" i="18"/>
  <c r="M115" i="18" s="1"/>
  <c r="L83" i="18"/>
  <c r="M83" i="18" s="1"/>
  <c r="L53" i="18"/>
  <c r="M53" i="18" s="1"/>
  <c r="L37" i="18"/>
  <c r="M37" i="18" s="1"/>
  <c r="L21" i="18"/>
  <c r="M21" i="18" s="1"/>
  <c r="L5" i="18"/>
  <c r="M5" i="18" s="1"/>
  <c r="L303" i="18"/>
  <c r="M303" i="18" s="1"/>
  <c r="L271" i="18"/>
  <c r="M271" i="18" s="1"/>
  <c r="L239" i="18"/>
  <c r="M239" i="18" s="1"/>
  <c r="L207" i="18"/>
  <c r="M207" i="18" s="1"/>
  <c r="L175" i="18"/>
  <c r="M175" i="18" s="1"/>
  <c r="L143" i="18"/>
  <c r="M143" i="18" s="1"/>
  <c r="L111" i="18"/>
  <c r="M111" i="18" s="1"/>
  <c r="L79" i="18"/>
  <c r="M79" i="18" s="1"/>
  <c r="L51" i="18"/>
  <c r="M51" i="18" s="1"/>
  <c r="L35" i="18"/>
  <c r="M35" i="18" s="1"/>
  <c r="L19" i="18"/>
  <c r="M19" i="18" s="1"/>
  <c r="L2" i="18"/>
  <c r="L299" i="18"/>
  <c r="M299" i="18" s="1"/>
  <c r="L267" i="18"/>
  <c r="M267" i="18" s="1"/>
  <c r="L235" i="18"/>
  <c r="M235" i="18" s="1"/>
  <c r="L203" i="18"/>
  <c r="M203" i="18" s="1"/>
  <c r="L171" i="18"/>
  <c r="M171" i="18" s="1"/>
  <c r="L139" i="18"/>
  <c r="M139" i="18" s="1"/>
  <c r="L107" i="18"/>
  <c r="M107" i="18" s="1"/>
  <c r="L75" i="18"/>
  <c r="M75" i="18" s="1"/>
  <c r="L49" i="18"/>
  <c r="M49" i="18" s="1"/>
  <c r="L33" i="18"/>
  <c r="M33" i="18" s="1"/>
  <c r="L17" i="18"/>
  <c r="M17" i="18" s="1"/>
  <c r="L295" i="18"/>
  <c r="M295" i="18" s="1"/>
  <c r="L263" i="18"/>
  <c r="M263" i="18" s="1"/>
  <c r="L231" i="18"/>
  <c r="M231" i="18" s="1"/>
  <c r="L199" i="18"/>
  <c r="M199" i="18" s="1"/>
  <c r="L167" i="18"/>
  <c r="M167" i="18" s="1"/>
  <c r="L135" i="18"/>
  <c r="M135" i="18" s="1"/>
  <c r="L103" i="18"/>
  <c r="M103" i="18" s="1"/>
  <c r="L71" i="18"/>
  <c r="M71" i="18" s="1"/>
  <c r="L47" i="18"/>
  <c r="M47" i="18" s="1"/>
  <c r="L31" i="18"/>
  <c r="M31" i="18" s="1"/>
  <c r="L15" i="18"/>
  <c r="M15" i="18" s="1"/>
  <c r="L291" i="18"/>
  <c r="M291" i="18" s="1"/>
  <c r="L259" i="18"/>
  <c r="M259" i="18" s="1"/>
  <c r="L227" i="18"/>
  <c r="M227" i="18" s="1"/>
  <c r="L195" i="18"/>
  <c r="M195" i="18" s="1"/>
  <c r="L163" i="18"/>
  <c r="M163" i="18" s="1"/>
  <c r="L131" i="18"/>
  <c r="M131" i="18" s="1"/>
  <c r="L99" i="18"/>
  <c r="M99" i="18" s="1"/>
  <c r="L67" i="18"/>
  <c r="M67" i="18" s="1"/>
  <c r="L45" i="18"/>
  <c r="M45" i="18" s="1"/>
  <c r="L29" i="18"/>
  <c r="M29" i="18" s="1"/>
  <c r="L13" i="18"/>
  <c r="M13" i="18" s="1"/>
  <c r="L287" i="18"/>
  <c r="M287" i="18" s="1"/>
  <c r="L255" i="18"/>
  <c r="M255" i="18" s="1"/>
  <c r="L223" i="18"/>
  <c r="M223" i="18" s="1"/>
  <c r="L191" i="18"/>
  <c r="M191" i="18" s="1"/>
  <c r="L159" i="18"/>
  <c r="M159" i="18" s="1"/>
  <c r="L127" i="18"/>
  <c r="M127" i="18" s="1"/>
  <c r="L95" i="18"/>
  <c r="M95" i="18" s="1"/>
  <c r="L63" i="18"/>
  <c r="M63" i="18" s="1"/>
  <c r="L43" i="18"/>
  <c r="M43" i="18" s="1"/>
  <c r="L27" i="18"/>
  <c r="M27" i="18" s="1"/>
  <c r="L11" i="18"/>
  <c r="M11" i="18" s="1"/>
  <c r="L187" i="18"/>
  <c r="M187" i="18" s="1"/>
  <c r="L155" i="18"/>
  <c r="M155" i="18" s="1"/>
  <c r="L123" i="18"/>
  <c r="M123" i="18" s="1"/>
  <c r="L91" i="18"/>
  <c r="M91" i="18" s="1"/>
  <c r="L59" i="18"/>
  <c r="M59" i="18" s="1"/>
  <c r="L251" i="18"/>
  <c r="M251" i="18" s="1"/>
  <c r="L25" i="18"/>
  <c r="M25" i="18" s="1"/>
  <c r="L283" i="18"/>
  <c r="M283" i="18" s="1"/>
  <c r="L219" i="18"/>
  <c r="M219" i="18" s="1"/>
  <c r="L9" i="18"/>
  <c r="M9" i="18" s="1"/>
  <c r="L41" i="18"/>
  <c r="M41" i="18" s="1"/>
  <c r="Q657" i="14"/>
  <c r="U638" i="14"/>
  <c r="Q587" i="14"/>
  <c r="Q570" i="14"/>
  <c r="U475" i="14"/>
  <c r="U365" i="14"/>
  <c r="M267" i="14"/>
  <c r="N233" i="14"/>
  <c r="P215" i="14"/>
  <c r="AN74" i="22" s="1"/>
  <c r="R209" i="14"/>
  <c r="S192" i="14"/>
  <c r="P147" i="14"/>
  <c r="U123" i="14"/>
  <c r="U97" i="14"/>
  <c r="T89" i="14"/>
  <c r="CJ64" i="22" s="1"/>
  <c r="T71" i="14"/>
  <c r="P53" i="14"/>
  <c r="N27" i="14"/>
  <c r="U6" i="14"/>
  <c r="M206" i="14"/>
  <c r="S167" i="14"/>
  <c r="O97" i="14"/>
  <c r="R40" i="14"/>
  <c r="U194" i="14"/>
  <c r="M92" i="14"/>
  <c r="S34" i="14"/>
  <c r="Q85" i="14"/>
  <c r="T92" i="14"/>
  <c r="M498" i="14"/>
  <c r="T472" i="14"/>
  <c r="T471" i="14"/>
  <c r="Q432" i="14"/>
  <c r="P411" i="14"/>
  <c r="AN88" i="22" s="1"/>
  <c r="T402" i="14"/>
  <c r="N369" i="14"/>
  <c r="P85" i="22" s="1"/>
  <c r="T358" i="14"/>
  <c r="O323" i="14"/>
  <c r="N293" i="14"/>
  <c r="M259" i="14"/>
  <c r="R237" i="14"/>
  <c r="S232" i="14"/>
  <c r="U204" i="14"/>
  <c r="O191" i="14"/>
  <c r="Q190" i="14"/>
  <c r="T181" i="14"/>
  <c r="N153" i="14"/>
  <c r="M145" i="14"/>
  <c r="D69" i="22" s="1"/>
  <c r="R139" i="14"/>
  <c r="O117" i="14"/>
  <c r="AB66" i="22" s="1"/>
  <c r="T104" i="14"/>
  <c r="S94" i="14"/>
  <c r="M80" i="14"/>
  <c r="R65" i="14"/>
  <c r="U48" i="14"/>
  <c r="N37" i="14"/>
  <c r="P23" i="14"/>
  <c r="S6" i="14"/>
  <c r="O514" i="14"/>
  <c r="M347" i="14"/>
  <c r="U250" i="14"/>
  <c r="P188" i="14"/>
  <c r="O89" i="14"/>
  <c r="AB64" i="22" s="1"/>
  <c r="T50" i="14"/>
  <c r="N190" i="14"/>
  <c r="O94" i="14"/>
  <c r="R5" i="14"/>
  <c r="N650" i="14"/>
  <c r="R642" i="14"/>
  <c r="M623" i="14"/>
  <c r="U628" i="14"/>
  <c r="M628" i="14"/>
  <c r="O608" i="14"/>
  <c r="N579" i="14"/>
  <c r="P100" i="22" s="1"/>
  <c r="N585" i="14"/>
  <c r="U530" i="14"/>
  <c r="M470" i="14"/>
  <c r="N459" i="14"/>
  <c r="P441" i="14"/>
  <c r="T427" i="14"/>
  <c r="O379" i="14"/>
  <c r="U347" i="14"/>
  <c r="P328" i="14"/>
  <c r="O318" i="14"/>
  <c r="Q301" i="14"/>
  <c r="S295" i="14"/>
  <c r="S271" i="14"/>
  <c r="BX78" i="22" s="1"/>
  <c r="M260" i="14"/>
  <c r="M257" i="14"/>
  <c r="D77" i="22" s="1"/>
  <c r="M244" i="14"/>
  <c r="O237" i="14"/>
  <c r="M219" i="14"/>
  <c r="M217" i="14"/>
  <c r="N202" i="14"/>
  <c r="M195" i="14"/>
  <c r="P197" i="14"/>
  <c r="S181" i="14"/>
  <c r="N160" i="14"/>
  <c r="M167" i="14"/>
  <c r="R146" i="14"/>
  <c r="U136" i="14"/>
  <c r="Q139" i="14"/>
  <c r="S119" i="14"/>
  <c r="Q108" i="14"/>
  <c r="Q97" i="14"/>
  <c r="N90" i="14"/>
  <c r="R78" i="14"/>
  <c r="P68" i="14"/>
  <c r="M61" i="14"/>
  <c r="D62" i="22" s="1"/>
  <c r="N50" i="14"/>
  <c r="O39" i="14"/>
  <c r="O29" i="14"/>
  <c r="M21" i="14"/>
  <c r="Q9" i="14"/>
  <c r="P600" i="14"/>
  <c r="S541" i="14"/>
  <c r="P460" i="14"/>
  <c r="Q293" i="14"/>
  <c r="U206" i="14"/>
  <c r="R161" i="14"/>
  <c r="P38" i="14"/>
  <c r="S233" i="14"/>
  <c r="N119" i="14"/>
  <c r="M36" i="14"/>
  <c r="Q613" i="14"/>
  <c r="U538" i="14"/>
  <c r="R512" i="14"/>
  <c r="R517" i="14"/>
  <c r="R472" i="14"/>
  <c r="U463" i="14"/>
  <c r="S397" i="14"/>
  <c r="BX87" i="22" s="1"/>
  <c r="U359" i="14"/>
  <c r="R361" i="14"/>
  <c r="U346" i="14"/>
  <c r="M344" i="14"/>
  <c r="S306" i="14"/>
  <c r="O276" i="14"/>
  <c r="M245" i="14"/>
  <c r="Q229" i="14"/>
  <c r="AZ75" i="22" s="1"/>
  <c r="T225" i="14"/>
  <c r="O192" i="14"/>
  <c r="P175" i="14"/>
  <c r="T163" i="14"/>
  <c r="Q152" i="14"/>
  <c r="S138" i="14"/>
  <c r="P137" i="14"/>
  <c r="T110" i="14"/>
  <c r="P97" i="14"/>
  <c r="M90" i="14"/>
  <c r="P81" i="14"/>
  <c r="T69" i="14"/>
  <c r="Q62" i="14"/>
  <c r="U50" i="14"/>
  <c r="N39" i="14"/>
  <c r="N29" i="14"/>
  <c r="T21" i="14"/>
  <c r="M10" i="14"/>
  <c r="M608" i="14"/>
  <c r="R558" i="14"/>
  <c r="T370" i="14"/>
  <c r="S249" i="14"/>
  <c r="U151" i="14"/>
  <c r="T66" i="14"/>
  <c r="S21" i="14"/>
  <c r="S178" i="14"/>
  <c r="N89" i="14"/>
  <c r="P64" i="22" s="1"/>
  <c r="T652" i="14"/>
  <c r="U615" i="14"/>
  <c r="U477" i="14"/>
  <c r="R328" i="14"/>
  <c r="N177" i="14"/>
  <c r="U95" i="14"/>
  <c r="U29" i="14"/>
  <c r="R225" i="14"/>
  <c r="N97" i="14"/>
  <c r="P27" i="14"/>
  <c r="Q641" i="14"/>
  <c r="S565" i="14"/>
  <c r="BX99" i="22" s="1"/>
  <c r="T498" i="14"/>
  <c r="S457" i="14"/>
  <c r="N444" i="14"/>
  <c r="Q431" i="14"/>
  <c r="Q427" i="14"/>
  <c r="M411" i="14"/>
  <c r="D88" i="22" s="1"/>
  <c r="M370" i="14"/>
  <c r="O351" i="14"/>
  <c r="S343" i="14"/>
  <c r="U332" i="14"/>
  <c r="M337" i="14"/>
  <c r="T315" i="14"/>
  <c r="T313" i="14"/>
  <c r="CJ81" i="22" s="1"/>
  <c r="N306" i="14"/>
  <c r="Q273" i="14"/>
  <c r="P276" i="14"/>
  <c r="R258" i="14"/>
  <c r="T244" i="14"/>
  <c r="S183" i="14"/>
  <c r="N71" i="14"/>
  <c r="N645" i="14"/>
  <c r="O559" i="14"/>
  <c r="O511" i="14"/>
  <c r="P444" i="14"/>
  <c r="M379" i="14"/>
  <c r="O362" i="14"/>
  <c r="R307" i="14"/>
  <c r="O274" i="14"/>
  <c r="N249" i="14"/>
  <c r="N236" i="14"/>
  <c r="S209" i="14"/>
  <c r="T194" i="14"/>
  <c r="O180" i="14"/>
  <c r="Q166" i="14"/>
  <c r="S152" i="14"/>
  <c r="M132" i="14"/>
  <c r="P120" i="14"/>
  <c r="P110" i="14"/>
  <c r="O108" i="14"/>
  <c r="R90" i="14"/>
  <c r="P80" i="14"/>
  <c r="Q69" i="14"/>
  <c r="N62" i="14"/>
  <c r="R50" i="14"/>
  <c r="P40" i="14"/>
  <c r="M33" i="14"/>
  <c r="D60" i="22" s="1"/>
  <c r="N22" i="14"/>
  <c r="O11" i="14"/>
  <c r="Q274" i="14"/>
  <c r="S313" i="14"/>
  <c r="BX81" i="22" s="1"/>
  <c r="U369" i="14"/>
  <c r="CV85" i="22" s="1"/>
  <c r="U421" i="14"/>
  <c r="M469" i="14"/>
  <c r="T488" i="14"/>
  <c r="P527" i="14"/>
  <c r="S557" i="14"/>
  <c r="T582" i="14"/>
  <c r="O623" i="14"/>
  <c r="P671" i="14"/>
  <c r="Q221" i="14"/>
  <c r="R250" i="14"/>
  <c r="O285" i="14"/>
  <c r="AB79" i="22" s="1"/>
  <c r="S302" i="14"/>
  <c r="Q328" i="14"/>
  <c r="S370" i="14"/>
  <c r="M391" i="14"/>
  <c r="N419" i="14"/>
  <c r="Q453" i="14"/>
  <c r="AZ91" i="22" s="1"/>
  <c r="U485" i="14"/>
  <c r="R500" i="14"/>
  <c r="U526" i="14"/>
  <c r="U555" i="14"/>
  <c r="M585" i="14"/>
  <c r="S639" i="14"/>
  <c r="R136" i="14"/>
  <c r="R192" i="14"/>
  <c r="P319" i="14"/>
  <c r="P416" i="14"/>
  <c r="M514" i="14"/>
  <c r="T580" i="14"/>
  <c r="T617" i="14"/>
  <c r="P664" i="14"/>
  <c r="M307" i="14"/>
  <c r="N343" i="14"/>
  <c r="S384" i="14"/>
  <c r="P413" i="14"/>
  <c r="S431" i="14"/>
  <c r="M471" i="14"/>
  <c r="N516" i="14"/>
  <c r="R545" i="14"/>
  <c r="O599" i="14"/>
  <c r="U649" i="14"/>
  <c r="CV105" i="22" s="1"/>
  <c r="R193" i="14"/>
  <c r="O234" i="14"/>
  <c r="P263" i="14"/>
  <c r="U295" i="14"/>
  <c r="M316" i="14"/>
  <c r="N347" i="14"/>
  <c r="M373" i="14"/>
  <c r="S401" i="14"/>
  <c r="M430" i="14"/>
  <c r="R458" i="14"/>
  <c r="N484" i="14"/>
  <c r="P514" i="14"/>
  <c r="P553" i="14"/>
  <c r="S571" i="14"/>
  <c r="S614" i="14"/>
  <c r="M651" i="14"/>
  <c r="P362" i="14"/>
  <c r="R404" i="14"/>
  <c r="T445" i="14"/>
  <c r="O483" i="14"/>
  <c r="N515" i="14"/>
  <c r="R551" i="14"/>
  <c r="BL98" i="22" s="1"/>
  <c r="O580" i="14"/>
  <c r="S608" i="14"/>
  <c r="Q631" i="14"/>
  <c r="U656" i="14"/>
  <c r="R405" i="14"/>
  <c r="R483" i="14"/>
  <c r="P530" i="14"/>
  <c r="P570" i="14"/>
  <c r="N629" i="14"/>
  <c r="R655" i="14"/>
  <c r="U585" i="14"/>
  <c r="N617" i="14"/>
  <c r="O641" i="14"/>
  <c r="U667" i="14"/>
  <c r="T386" i="14"/>
  <c r="P471" i="14"/>
  <c r="Q509" i="14"/>
  <c r="AZ95" i="22" s="1"/>
  <c r="M553" i="14"/>
  <c r="T584" i="14"/>
  <c r="P608" i="14"/>
  <c r="U481" i="14"/>
  <c r="CV93" i="22" s="1"/>
  <c r="R544" i="14"/>
  <c r="U594" i="14"/>
  <c r="O645" i="14"/>
  <c r="P495" i="14"/>
  <c r="AN94" i="22" s="1"/>
  <c r="R649" i="14"/>
  <c r="BL105" i="22" s="1"/>
  <c r="M637" i="14"/>
  <c r="P628" i="14"/>
  <c r="R609" i="14"/>
  <c r="R567" i="14"/>
  <c r="P488" i="14"/>
  <c r="M449" i="14"/>
  <c r="N398" i="14"/>
  <c r="R371" i="14"/>
  <c r="Q347" i="14"/>
  <c r="S334" i="14"/>
  <c r="O307" i="14"/>
  <c r="U293" i="14"/>
  <c r="U244" i="14"/>
  <c r="S201" i="14"/>
  <c r="BX73" i="22" s="1"/>
  <c r="N175" i="14"/>
  <c r="R153" i="14"/>
  <c r="M136" i="14"/>
  <c r="Q111" i="14"/>
  <c r="S76" i="14"/>
  <c r="M54" i="14"/>
  <c r="S36" i="14"/>
  <c r="N19" i="14"/>
  <c r="P59" i="22" s="1"/>
  <c r="R165" i="14"/>
  <c r="O127" i="14"/>
  <c r="U63" i="14"/>
  <c r="S145" i="14"/>
  <c r="BX69" i="22" s="1"/>
  <c r="M76" i="14"/>
  <c r="Q8" i="14"/>
  <c r="Q659" i="14"/>
  <c r="U643" i="14"/>
  <c r="Q589" i="14"/>
  <c r="S553" i="14"/>
  <c r="U461" i="14"/>
  <c r="U358" i="14"/>
  <c r="U260" i="14"/>
  <c r="M232" i="14"/>
  <c r="P223" i="14"/>
  <c r="S194" i="14"/>
  <c r="P178" i="14"/>
  <c r="T139" i="14"/>
  <c r="Q121" i="14"/>
  <c r="O96" i="14"/>
  <c r="P99" i="14"/>
  <c r="P69" i="14"/>
  <c r="S52" i="14"/>
  <c r="T25" i="14"/>
  <c r="P5" i="14"/>
  <c r="AN57" i="22" s="1"/>
  <c r="M201" i="14"/>
  <c r="D73" i="22" s="1"/>
  <c r="S164" i="14"/>
  <c r="T90" i="14"/>
  <c r="S37" i="14"/>
  <c r="M179" i="14"/>
  <c r="T85" i="14"/>
  <c r="O22" i="14"/>
  <c r="O93" i="14"/>
  <c r="O125" i="14"/>
  <c r="N173" i="14"/>
  <c r="P71" i="22" s="1"/>
  <c r="Q91" i="14"/>
  <c r="M23" i="14"/>
  <c r="U189" i="14"/>
  <c r="R93" i="14"/>
  <c r="M20" i="14"/>
  <c r="P625" i="14"/>
  <c r="Q559" i="14"/>
  <c r="O487" i="14"/>
  <c r="S458" i="14"/>
  <c r="N447" i="14"/>
  <c r="Q429" i="14"/>
  <c r="Q435" i="14"/>
  <c r="M405" i="14"/>
  <c r="T376" i="14"/>
  <c r="U348" i="14"/>
  <c r="S342" i="14"/>
  <c r="U333" i="14"/>
  <c r="M331" i="14"/>
  <c r="T318" i="14"/>
  <c r="T321" i="14"/>
  <c r="N300" i="14"/>
  <c r="N272" i="14"/>
  <c r="P278" i="14"/>
  <c r="R264" i="14"/>
  <c r="T250" i="14"/>
  <c r="P183" i="14"/>
  <c r="S66" i="14"/>
  <c r="U637" i="14"/>
  <c r="Q556" i="14"/>
  <c r="S495" i="14"/>
  <c r="BX94" i="22" s="1"/>
  <c r="Q442" i="14"/>
  <c r="O358" i="14"/>
  <c r="R348" i="14"/>
  <c r="S304" i="14"/>
  <c r="O267" i="14"/>
  <c r="U243" i="14"/>
  <c r="CV76" i="22" s="1"/>
  <c r="N231" i="14"/>
  <c r="Q208" i="14"/>
  <c r="T189" i="14"/>
  <c r="U169" i="14"/>
  <c r="M155" i="14"/>
  <c r="U139" i="14"/>
  <c r="T131" i="14"/>
  <c r="CJ68" i="22" s="1"/>
  <c r="M119" i="14"/>
  <c r="N109" i="14"/>
  <c r="M99" i="14"/>
  <c r="U89" i="14"/>
  <c r="CV64" i="22" s="1"/>
  <c r="S79" i="14"/>
  <c r="T68" i="14"/>
  <c r="Q61" i="14"/>
  <c r="AZ62" i="22" s="1"/>
  <c r="U49" i="14"/>
  <c r="S39" i="14"/>
  <c r="S29" i="14"/>
  <c r="Q21" i="14"/>
  <c r="R10" i="14"/>
  <c r="U288" i="14"/>
  <c r="P316" i="14"/>
  <c r="U372" i="14"/>
  <c r="M435" i="14"/>
  <c r="M474" i="14"/>
  <c r="P497" i="14"/>
  <c r="S528" i="14"/>
  <c r="U558" i="14"/>
  <c r="P586" i="14"/>
  <c r="S624" i="14"/>
  <c r="M193" i="14"/>
  <c r="N222" i="14"/>
  <c r="T260" i="14"/>
  <c r="R286" i="14"/>
  <c r="M304" i="14"/>
  <c r="N332" i="14"/>
  <c r="M371" i="14"/>
  <c r="R399" i="14"/>
  <c r="U426" i="14"/>
  <c r="Q456" i="14"/>
  <c r="U487" i="14"/>
  <c r="O501" i="14"/>
  <c r="R527" i="14"/>
  <c r="U561" i="14"/>
  <c r="T586" i="14"/>
  <c r="O643" i="14"/>
  <c r="T146" i="14"/>
  <c r="T202" i="14"/>
  <c r="S320" i="14"/>
  <c r="U418" i="14"/>
  <c r="P537" i="14"/>
  <c r="AN97" i="22" s="1"/>
  <c r="O584" i="14"/>
  <c r="N621" i="14"/>
  <c r="P103" i="22" s="1"/>
  <c r="U665" i="14"/>
  <c r="P314" i="14"/>
  <c r="R346" i="14"/>
  <c r="U387" i="14"/>
  <c r="M414" i="14"/>
  <c r="U435" i="14"/>
  <c r="U474" i="14"/>
  <c r="O517" i="14"/>
  <c r="P547" i="14"/>
  <c r="S600" i="14"/>
  <c r="M657" i="14"/>
  <c r="T203" i="14"/>
  <c r="T235" i="14"/>
  <c r="R273" i="14"/>
  <c r="S299" i="14"/>
  <c r="BX80" i="22" s="1"/>
  <c r="P323" i="14"/>
  <c r="Q351" i="14"/>
  <c r="S375" i="14"/>
  <c r="O411" i="14"/>
  <c r="AB88" i="22" s="1"/>
  <c r="R432" i="14"/>
  <c r="T461" i="14"/>
  <c r="M486" i="14"/>
  <c r="N527" i="14"/>
  <c r="P554" i="14"/>
  <c r="P582" i="14"/>
  <c r="O624" i="14"/>
  <c r="S652" i="14"/>
  <c r="M365" i="14"/>
  <c r="O407" i="14"/>
  <c r="T446" i="14"/>
  <c r="M485" i="14"/>
  <c r="Q519" i="14"/>
  <c r="U554" i="14"/>
  <c r="U581" i="14"/>
  <c r="P610" i="14"/>
  <c r="O635" i="14"/>
  <c r="AB104" i="22" s="1"/>
  <c r="N669" i="14"/>
  <c r="U412" i="14"/>
  <c r="M487" i="14"/>
  <c r="T531" i="14"/>
  <c r="N572" i="14"/>
  <c r="O637" i="14"/>
  <c r="P657" i="14"/>
  <c r="S587" i="14"/>
  <c r="O621" i="14"/>
  <c r="AB103" i="22" s="1"/>
  <c r="T642" i="14"/>
  <c r="M670" i="14"/>
  <c r="R400" i="14"/>
  <c r="P477" i="14"/>
  <c r="U512" i="14"/>
  <c r="P556" i="14"/>
  <c r="O589" i="14"/>
  <c r="P613" i="14"/>
  <c r="M482" i="14"/>
  <c r="U547" i="14"/>
  <c r="R598" i="14"/>
  <c r="R652" i="14"/>
  <c r="T523" i="14"/>
  <c r="CJ96" i="22" s="1"/>
  <c r="P663" i="14"/>
  <c r="AN106" i="22" s="1"/>
  <c r="M643" i="14"/>
  <c r="P621" i="14"/>
  <c r="AN103" i="22" s="1"/>
  <c r="R614" i="14"/>
  <c r="N556" i="14"/>
  <c r="P486" i="14"/>
  <c r="N400" i="14"/>
  <c r="N397" i="14"/>
  <c r="P87" i="22" s="1"/>
  <c r="R374" i="14"/>
  <c r="O331" i="14"/>
  <c r="M321" i="14"/>
  <c r="T303" i="14"/>
  <c r="N288" i="14"/>
  <c r="U236" i="14"/>
  <c r="U195" i="14"/>
  <c r="O167" i="14"/>
  <c r="Q151" i="14"/>
  <c r="R133" i="14"/>
  <c r="M109" i="14"/>
  <c r="N75" i="14"/>
  <c r="P63" i="22" s="1"/>
  <c r="N51" i="14"/>
  <c r="Q34" i="14"/>
  <c r="P13" i="14"/>
  <c r="P152" i="14"/>
  <c r="O124" i="14"/>
  <c r="S53" i="14"/>
  <c r="N141" i="14"/>
  <c r="Q64" i="14"/>
  <c r="Q650" i="14"/>
  <c r="U641" i="14"/>
  <c r="M545" i="14"/>
  <c r="R453" i="14"/>
  <c r="BL91" i="22" s="1"/>
  <c r="N356" i="14"/>
  <c r="P258" i="14"/>
  <c r="S218" i="14"/>
  <c r="Q209" i="14"/>
  <c r="Q193" i="14"/>
  <c r="O174" i="14"/>
  <c r="N138" i="14"/>
  <c r="R117" i="14"/>
  <c r="BL66" i="22" s="1"/>
  <c r="R95" i="14"/>
  <c r="R85" i="14"/>
  <c r="N67" i="14"/>
  <c r="Q50" i="14"/>
  <c r="R23" i="14"/>
  <c r="M209" i="14"/>
  <c r="S165" i="14"/>
  <c r="M85" i="14"/>
  <c r="N36" i="14"/>
  <c r="S174" i="14"/>
  <c r="O78" i="14"/>
  <c r="N9" i="14"/>
  <c r="Q7" i="14"/>
  <c r="O165" i="14"/>
  <c r="M223" i="14"/>
  <c r="O203" i="14"/>
  <c r="M189" i="14"/>
  <c r="S179" i="14"/>
  <c r="O169" i="14"/>
  <c r="U166" i="14"/>
  <c r="R155" i="14"/>
  <c r="O145" i="14"/>
  <c r="AB69" i="22" s="1"/>
  <c r="T134" i="14"/>
  <c r="M127" i="14"/>
  <c r="N117" i="14"/>
  <c r="P66" i="22" s="1"/>
  <c r="U105" i="14"/>
  <c r="O95" i="14"/>
  <c r="O85" i="14"/>
  <c r="M77" i="14"/>
  <c r="N66" i="14"/>
  <c r="O55" i="14"/>
  <c r="T48" i="14"/>
  <c r="U37" i="14"/>
  <c r="N26" i="14"/>
  <c r="S19" i="14"/>
  <c r="BX59" i="22" s="1"/>
  <c r="O7" i="14"/>
  <c r="Q638" i="14"/>
  <c r="P597" i="14"/>
  <c r="S544" i="14"/>
  <c r="Q414" i="14"/>
  <c r="Q291" i="14"/>
  <c r="U209" i="14"/>
  <c r="P148" i="14"/>
  <c r="M29" i="14"/>
  <c r="T187" i="14"/>
  <c r="CJ72" i="22" s="1"/>
  <c r="T95" i="14"/>
  <c r="O6" i="14"/>
  <c r="T593" i="14"/>
  <c r="CJ101" i="22" s="1"/>
  <c r="Q530" i="14"/>
  <c r="R511" i="14"/>
  <c r="N499" i="14"/>
  <c r="R469" i="14"/>
  <c r="S456" i="14"/>
  <c r="R390" i="14"/>
  <c r="R365" i="14"/>
  <c r="M342" i="14"/>
  <c r="U344" i="14"/>
  <c r="Q330" i="14"/>
  <c r="T300" i="14"/>
  <c r="Q271" i="14"/>
  <c r="AZ78" i="22" s="1"/>
  <c r="N239" i="14"/>
  <c r="Q235" i="14"/>
  <c r="R205" i="14"/>
  <c r="O193" i="14"/>
  <c r="R175" i="14"/>
  <c r="S161" i="14"/>
  <c r="Q148" i="14"/>
  <c r="T136" i="14"/>
  <c r="R124" i="14"/>
  <c r="P108" i="14"/>
  <c r="N95" i="14"/>
  <c r="T97" i="14"/>
  <c r="N79" i="14"/>
  <c r="R67" i="14"/>
  <c r="R57" i="14"/>
  <c r="P49" i="14"/>
  <c r="T37" i="14"/>
  <c r="U26" i="14"/>
  <c r="R19" i="14"/>
  <c r="BL59" i="22" s="1"/>
  <c r="S8" i="14"/>
  <c r="M613" i="14"/>
  <c r="Q463" i="14"/>
  <c r="N335" i="14"/>
  <c r="T215" i="14"/>
  <c r="CJ74" i="22" s="1"/>
  <c r="Q136" i="14"/>
  <c r="O49" i="14"/>
  <c r="P6" i="14"/>
  <c r="N152" i="14"/>
  <c r="R77" i="14"/>
  <c r="T649" i="14"/>
  <c r="CJ105" i="22" s="1"/>
  <c r="U617" i="14"/>
  <c r="T425" i="14"/>
  <c r="CJ89" i="22" s="1"/>
  <c r="T277" i="14"/>
  <c r="Q159" i="14"/>
  <c r="AZ70" i="22" s="1"/>
  <c r="O65" i="14"/>
  <c r="Q19" i="14"/>
  <c r="AZ59" i="22" s="1"/>
  <c r="N181" i="14"/>
  <c r="S90" i="14"/>
  <c r="S10" i="14"/>
  <c r="T612" i="14"/>
  <c r="M554" i="14"/>
  <c r="O484" i="14"/>
  <c r="S459" i="14"/>
  <c r="N449" i="14"/>
  <c r="M427" i="14"/>
  <c r="Q428" i="14"/>
  <c r="M403" i="14"/>
  <c r="T377" i="14"/>
  <c r="N345" i="14"/>
  <c r="P333" i="14"/>
  <c r="U334" i="14"/>
  <c r="M335" i="14"/>
  <c r="T317" i="14"/>
  <c r="U307" i="14"/>
  <c r="N299" i="14"/>
  <c r="P80" i="22" s="1"/>
  <c r="P275" i="14"/>
  <c r="P277" i="14"/>
  <c r="R259" i="14"/>
  <c r="T245" i="14"/>
  <c r="N150" i="14"/>
  <c r="O62" i="14"/>
  <c r="T621" i="14"/>
  <c r="CJ103" i="22" s="1"/>
  <c r="M551" i="14"/>
  <c r="D98" i="22" s="1"/>
  <c r="Q489" i="14"/>
  <c r="U442" i="14"/>
  <c r="O356" i="14"/>
  <c r="O343" i="14"/>
  <c r="R301" i="14"/>
  <c r="N265" i="14"/>
  <c r="S246" i="14"/>
  <c r="N229" i="14"/>
  <c r="P75" i="22" s="1"/>
  <c r="S208" i="14"/>
  <c r="T195" i="14"/>
  <c r="P167" i="14"/>
  <c r="S153" i="14"/>
  <c r="O138" i="14"/>
  <c r="U138" i="14"/>
  <c r="S117" i="14"/>
  <c r="T107" i="14"/>
  <c r="M97" i="14"/>
  <c r="M89" i="14"/>
  <c r="D64" i="22" s="1"/>
  <c r="N78" i="14"/>
  <c r="O67" i="14"/>
  <c r="O57" i="14"/>
  <c r="M49" i="14"/>
  <c r="N38" i="14"/>
  <c r="O27" i="14"/>
  <c r="T20" i="14"/>
  <c r="U9" i="14"/>
  <c r="M289" i="14"/>
  <c r="S323" i="14"/>
  <c r="M374" i="14"/>
  <c r="T439" i="14"/>
  <c r="CJ90" i="22" s="1"/>
  <c r="T481" i="14"/>
  <c r="CJ93" i="22" s="1"/>
  <c r="O499" i="14"/>
  <c r="Q529" i="14"/>
  <c r="U559" i="14"/>
  <c r="U587" i="14"/>
  <c r="O628" i="14"/>
  <c r="U193" i="14"/>
  <c r="P232" i="14"/>
  <c r="S263" i="14"/>
  <c r="T287" i="14"/>
  <c r="R306" i="14"/>
  <c r="R335" i="14"/>
  <c r="S373" i="14"/>
  <c r="O400" i="14"/>
  <c r="R427" i="14"/>
  <c r="U459" i="14"/>
  <c r="U488" i="14"/>
  <c r="Q502" i="14"/>
  <c r="T528" i="14"/>
  <c r="Q565" i="14"/>
  <c r="AZ99" i="22" s="1"/>
  <c r="O596" i="14"/>
  <c r="O649" i="14"/>
  <c r="AB105" i="22" s="1"/>
  <c r="P150" i="14"/>
  <c r="R216" i="14"/>
  <c r="R342" i="14"/>
  <c r="N425" i="14"/>
  <c r="P89" i="22" s="1"/>
  <c r="N538" i="14"/>
  <c r="T585" i="14"/>
  <c r="S622" i="14"/>
  <c r="P669" i="14"/>
  <c r="S315" i="14"/>
  <c r="N351" i="14"/>
  <c r="M389" i="14"/>
  <c r="S416" i="14"/>
  <c r="S441" i="14"/>
  <c r="N509" i="14"/>
  <c r="P95" i="22" s="1"/>
  <c r="Q537" i="14"/>
  <c r="AZ97" i="22" s="1"/>
  <c r="M559" i="14"/>
  <c r="T610" i="14"/>
  <c r="P659" i="14"/>
  <c r="S206" i="14"/>
  <c r="N245" i="14"/>
  <c r="R277" i="14"/>
  <c r="U300" i="14"/>
  <c r="Q329" i="14"/>
  <c r="Q355" i="14"/>
  <c r="AZ84" i="22" s="1"/>
  <c r="P376" i="14"/>
  <c r="U413" i="14"/>
  <c r="O433" i="14"/>
  <c r="Q467" i="14"/>
  <c r="AZ92" i="22" s="1"/>
  <c r="O488" i="14"/>
  <c r="M529" i="14"/>
  <c r="R555" i="14"/>
  <c r="U583" i="14"/>
  <c r="T625" i="14"/>
  <c r="S657" i="14"/>
  <c r="N374" i="14"/>
  <c r="U411" i="14"/>
  <c r="CV88" i="22" s="1"/>
  <c r="Q449" i="14"/>
  <c r="R486" i="14"/>
  <c r="O523" i="14"/>
  <c r="AB96" i="22" s="1"/>
  <c r="S556" i="14"/>
  <c r="M582" i="14"/>
  <c r="S613" i="14"/>
  <c r="T636" i="14"/>
  <c r="T335" i="14"/>
  <c r="P419" i="14"/>
  <c r="R488" i="14"/>
  <c r="R538" i="14"/>
  <c r="S583" i="14"/>
  <c r="T638" i="14"/>
  <c r="U659" i="14"/>
  <c r="T595" i="14"/>
  <c r="T622" i="14"/>
  <c r="Q645" i="14"/>
  <c r="U673" i="14"/>
  <c r="P414" i="14"/>
  <c r="O481" i="14"/>
  <c r="AB93" i="22" s="1"/>
  <c r="M513" i="14"/>
  <c r="Q566" i="14"/>
  <c r="M593" i="14"/>
  <c r="D101" i="22" s="1"/>
  <c r="S621" i="14"/>
  <c r="BX103" i="22" s="1"/>
  <c r="S497" i="14"/>
  <c r="S551" i="14"/>
  <c r="BX98" i="22" s="1"/>
  <c r="U600" i="14"/>
  <c r="U654" i="14"/>
  <c r="R537" i="14"/>
  <c r="BL97" i="22" s="1"/>
  <c r="M669" i="14"/>
  <c r="M645" i="14"/>
  <c r="P629" i="14"/>
  <c r="R611" i="14"/>
  <c r="S542" i="14"/>
  <c r="P489" i="14"/>
  <c r="N403" i="14"/>
  <c r="N405" i="14"/>
  <c r="R370" i="14"/>
  <c r="S333" i="14"/>
  <c r="R317" i="14"/>
  <c r="T309" i="14"/>
  <c r="S278" i="14"/>
  <c r="P234" i="14"/>
  <c r="N192" i="14"/>
  <c r="N165" i="14"/>
  <c r="Q149" i="14"/>
  <c r="R127" i="14"/>
  <c r="S107" i="14"/>
  <c r="S68" i="14"/>
  <c r="O48" i="14"/>
  <c r="T33" i="14"/>
  <c r="CJ60" i="22" s="1"/>
  <c r="N11" i="14"/>
  <c r="M150" i="14"/>
  <c r="Q109" i="14"/>
  <c r="R48" i="14"/>
  <c r="Q120" i="14"/>
  <c r="R61" i="14"/>
  <c r="BL62" i="22" s="1"/>
  <c r="AB10" i="16"/>
  <c r="T10" i="16"/>
  <c r="L10" i="16"/>
  <c r="L14" i="16" s="1"/>
  <c r="D10" i="16"/>
  <c r="D14" i="16" s="1"/>
  <c r="X6" i="16"/>
  <c r="P6" i="16"/>
  <c r="H6" i="16"/>
  <c r="AA10" i="16"/>
  <c r="R10" i="16"/>
  <c r="I10" i="16"/>
  <c r="AB6" i="16"/>
  <c r="S6" i="16"/>
  <c r="J6" i="16"/>
  <c r="W10" i="16"/>
  <c r="M10" i="16"/>
  <c r="M14" i="16" s="1"/>
  <c r="V6" i="16"/>
  <c r="L6" i="16"/>
  <c r="AE10" i="16"/>
  <c r="U10" i="16"/>
  <c r="U14" i="16" s="1"/>
  <c r="J10" i="16"/>
  <c r="AD6" i="16"/>
  <c r="T6" i="16"/>
  <c r="I6" i="16"/>
  <c r="AD10" i="16"/>
  <c r="P10" i="16"/>
  <c r="C10" i="16"/>
  <c r="U6" i="16"/>
  <c r="F6" i="16"/>
  <c r="Z10" i="16"/>
  <c r="N10" i="16"/>
  <c r="AE6" i="16"/>
  <c r="AF6" i="16" s="1"/>
  <c r="AG6" i="16" s="1"/>
  <c r="AH6" i="16" s="1"/>
  <c r="AI6" i="16" s="1"/>
  <c r="AJ6" i="16" s="1"/>
  <c r="AK6" i="16" s="1"/>
  <c r="AL6" i="16" s="1"/>
  <c r="AM6" i="16" s="1"/>
  <c r="AN6" i="16" s="1"/>
  <c r="AO6" i="16" s="1"/>
  <c r="AP6" i="16" s="1"/>
  <c r="AQ6" i="16" s="1"/>
  <c r="AR6" i="16" s="1"/>
  <c r="AS6" i="16" s="1"/>
  <c r="AT6" i="16" s="1"/>
  <c r="AU6" i="16" s="1"/>
  <c r="AV6" i="16" s="1"/>
  <c r="AW6" i="16" s="1"/>
  <c r="AX6" i="16" s="1"/>
  <c r="AY6" i="16" s="1"/>
  <c r="AZ6" i="16" s="1"/>
  <c r="BA6" i="16" s="1"/>
  <c r="BB6" i="16" s="1"/>
  <c r="BC6" i="16" s="1"/>
  <c r="BD6" i="16" s="1"/>
  <c r="BE6" i="16" s="1"/>
  <c r="BF6" i="16" s="1"/>
  <c r="BG6" i="16" s="1"/>
  <c r="BH6" i="16" s="1"/>
  <c r="BI6" i="16" s="1"/>
  <c r="BJ6" i="16" s="1"/>
  <c r="BK6" i="16" s="1"/>
  <c r="Q6" i="16"/>
  <c r="D6" i="16"/>
  <c r="Y10" i="16"/>
  <c r="K10" i="16"/>
  <c r="K14" i="16" s="1"/>
  <c r="AC6" i="16"/>
  <c r="O6" i="16"/>
  <c r="C6" i="16"/>
  <c r="V10" i="16"/>
  <c r="G10" i="16"/>
  <c r="Z6" i="16"/>
  <c r="M6" i="16"/>
  <c r="S10" i="16"/>
  <c r="S14" i="16" s="1"/>
  <c r="F10" i="16"/>
  <c r="F14" i="16" s="1"/>
  <c r="Y6" i="16"/>
  <c r="K6" i="16"/>
  <c r="Q10" i="16"/>
  <c r="Q14" i="16" s="1"/>
  <c r="O10" i="16"/>
  <c r="H10" i="16"/>
  <c r="AA6" i="16"/>
  <c r="E10" i="16"/>
  <c r="E14" i="16" s="1"/>
  <c r="W6" i="16"/>
  <c r="N6" i="16"/>
  <c r="AC10" i="16"/>
  <c r="AC14" i="16" s="1"/>
  <c r="G6" i="16"/>
  <c r="R6" i="16"/>
  <c r="E6" i="16"/>
  <c r="X10" i="16"/>
  <c r="S673" i="14"/>
  <c r="Q651" i="14"/>
  <c r="U639" i="14"/>
  <c r="Q586" i="14"/>
  <c r="M537" i="14"/>
  <c r="D97" i="22" s="1"/>
  <c r="N446" i="14"/>
  <c r="S346" i="14"/>
  <c r="P265" i="14"/>
  <c r="Q217" i="14"/>
  <c r="R207" i="14"/>
  <c r="Q191" i="14"/>
  <c r="T169" i="14"/>
  <c r="S135" i="14"/>
  <c r="S113" i="14"/>
  <c r="U94" i="14"/>
  <c r="N83" i="14"/>
  <c r="Q66" i="14"/>
  <c r="T49" i="14"/>
  <c r="M22" i="14"/>
  <c r="M207" i="14"/>
  <c r="S160" i="14"/>
  <c r="P78" i="14"/>
  <c r="U7" i="14"/>
  <c r="P163" i="14"/>
  <c r="R69" i="14"/>
  <c r="U35" i="14"/>
  <c r="P274" i="14"/>
  <c r="P34" i="14"/>
  <c r="Q290" i="14"/>
  <c r="U207" i="14"/>
  <c r="R134" i="14"/>
  <c r="N20" i="14"/>
  <c r="P159" i="14"/>
  <c r="AN70" i="22" s="1"/>
  <c r="P91" i="14"/>
  <c r="S667" i="14"/>
  <c r="R587" i="14"/>
  <c r="Q517" i="14"/>
  <c r="R513" i="14"/>
  <c r="S496" i="14"/>
  <c r="R470" i="14"/>
  <c r="R454" i="14"/>
  <c r="R388" i="14"/>
  <c r="R358" i="14"/>
  <c r="U341" i="14"/>
  <c r="CV83" i="22" s="1"/>
  <c r="M346" i="14"/>
  <c r="O335" i="14"/>
  <c r="P306" i="14"/>
  <c r="R272" i="14"/>
  <c r="M237" i="14"/>
  <c r="Q230" i="14"/>
  <c r="P204" i="14"/>
  <c r="O188" i="14"/>
  <c r="R176" i="14"/>
  <c r="M160" i="14"/>
  <c r="P146" i="14"/>
  <c r="S134" i="14"/>
  <c r="P123" i="14"/>
  <c r="M107" i="14"/>
  <c r="Q94" i="14"/>
  <c r="T99" i="14"/>
  <c r="Q78" i="14"/>
  <c r="U66" i="14"/>
  <c r="N55" i="14"/>
  <c r="S48" i="14"/>
  <c r="O36" i="14"/>
  <c r="M26" i="14"/>
  <c r="P15" i="14"/>
  <c r="N7" i="14"/>
  <c r="M610" i="14"/>
  <c r="O454" i="14"/>
  <c r="M320" i="14"/>
  <c r="O205" i="14"/>
  <c r="S125" i="14"/>
  <c r="S43" i="14"/>
  <c r="N146" i="14"/>
  <c r="T63" i="14"/>
  <c r="T654" i="14"/>
  <c r="U614" i="14"/>
  <c r="S405" i="14"/>
  <c r="S265" i="14"/>
  <c r="O136" i="14"/>
  <c r="M63" i="14"/>
  <c r="S13" i="14"/>
  <c r="Q165" i="14"/>
  <c r="U68" i="14"/>
  <c r="U666" i="14"/>
  <c r="P609" i="14"/>
  <c r="Q551" i="14"/>
  <c r="AZ98" i="22" s="1"/>
  <c r="R471" i="14"/>
  <c r="S460" i="14"/>
  <c r="N441" i="14"/>
  <c r="M425" i="14"/>
  <c r="D89" i="22" s="1"/>
  <c r="Q421" i="14"/>
  <c r="M401" i="14"/>
  <c r="T374" i="14"/>
  <c r="R343" i="14"/>
  <c r="N328" i="14"/>
  <c r="U329" i="14"/>
  <c r="M332" i="14"/>
  <c r="T316" i="14"/>
  <c r="M306" i="14"/>
  <c r="N307" i="14"/>
  <c r="P281" i="14"/>
  <c r="R267" i="14"/>
  <c r="R257" i="14"/>
  <c r="BL77" i="22" s="1"/>
  <c r="T243" i="14"/>
  <c r="CJ76" i="22" s="1"/>
  <c r="T155" i="14"/>
  <c r="U52" i="14"/>
  <c r="N612" i="14"/>
  <c r="P561" i="14"/>
  <c r="P481" i="14"/>
  <c r="N433" i="14"/>
  <c r="O355" i="14"/>
  <c r="AB84" i="22" s="1"/>
  <c r="S337" i="14"/>
  <c r="P292" i="14"/>
  <c r="S258" i="14"/>
  <c r="U235" i="14"/>
  <c r="N237" i="14"/>
  <c r="S193" i="14"/>
  <c r="M181" i="14"/>
  <c r="U164" i="14"/>
  <c r="M152" i="14"/>
  <c r="U137" i="14"/>
  <c r="M138" i="14"/>
  <c r="U118" i="14"/>
  <c r="R106" i="14"/>
  <c r="P96" i="14"/>
  <c r="S85" i="14"/>
  <c r="Q77" i="14"/>
  <c r="R66" i="14"/>
  <c r="S55" i="14"/>
  <c r="P48" i="14"/>
  <c r="Q37" i="14"/>
  <c r="R26" i="14"/>
  <c r="O19" i="14"/>
  <c r="AB59" i="22" s="1"/>
  <c r="M9" i="14"/>
  <c r="O290" i="14"/>
  <c r="T329" i="14"/>
  <c r="S389" i="14"/>
  <c r="Q440" i="14"/>
  <c r="R482" i="14"/>
  <c r="P502" i="14"/>
  <c r="P533" i="14"/>
  <c r="T561" i="14"/>
  <c r="U593" i="14"/>
  <c r="CV101" i="22" s="1"/>
  <c r="T629" i="14"/>
  <c r="R194" i="14"/>
  <c r="O235" i="14"/>
  <c r="P264" i="14"/>
  <c r="N289" i="14"/>
  <c r="U313" i="14"/>
  <c r="CV81" i="22" s="1"/>
  <c r="O344" i="14"/>
  <c r="P374" i="14"/>
  <c r="O403" i="14"/>
  <c r="R430" i="14"/>
  <c r="T463" i="14"/>
  <c r="U491" i="14"/>
  <c r="P503" i="14"/>
  <c r="S529" i="14"/>
  <c r="P566" i="14"/>
  <c r="T597" i="14"/>
  <c r="P654" i="14"/>
  <c r="R160" i="14"/>
  <c r="P230" i="14"/>
  <c r="U370" i="14"/>
  <c r="U427" i="14"/>
  <c r="N539" i="14"/>
  <c r="M594" i="14"/>
  <c r="N626" i="14"/>
  <c r="T285" i="14"/>
  <c r="CJ79" i="22" s="1"/>
  <c r="U316" i="14"/>
  <c r="M357" i="14"/>
  <c r="R391" i="14"/>
  <c r="M417" i="14"/>
  <c r="T444" i="14"/>
  <c r="M510" i="14"/>
  <c r="O539" i="14"/>
  <c r="R572" i="14"/>
  <c r="N614" i="14"/>
  <c r="M663" i="14"/>
  <c r="D106" i="22" s="1"/>
  <c r="P207" i="14"/>
  <c r="M248" i="14"/>
  <c r="N286" i="14"/>
  <c r="M301" i="14"/>
  <c r="T334" i="14"/>
  <c r="P357" i="14"/>
  <c r="U379" i="14"/>
  <c r="O414" i="14"/>
  <c r="O443" i="14"/>
  <c r="U470" i="14"/>
  <c r="O489" i="14"/>
  <c r="N533" i="14"/>
  <c r="O556" i="14"/>
  <c r="S589" i="14"/>
  <c r="O629" i="14"/>
  <c r="S663" i="14"/>
  <c r="BX106" i="22" s="1"/>
  <c r="S379" i="14"/>
  <c r="P417" i="14"/>
  <c r="R459" i="14"/>
  <c r="M491" i="14"/>
  <c r="T524" i="14"/>
  <c r="M557" i="14"/>
  <c r="O585" i="14"/>
  <c r="P615" i="14"/>
  <c r="N637" i="14"/>
  <c r="R349" i="14"/>
  <c r="N431" i="14"/>
  <c r="R498" i="14"/>
  <c r="R543" i="14"/>
  <c r="O587" i="14"/>
  <c r="T643" i="14"/>
  <c r="S665" i="14"/>
  <c r="S597" i="14"/>
  <c r="N623" i="14"/>
  <c r="M653" i="14"/>
  <c r="T330" i="14"/>
  <c r="N426" i="14"/>
  <c r="R484" i="14"/>
  <c r="U517" i="14"/>
  <c r="N568" i="14"/>
  <c r="R594" i="14"/>
  <c r="O625" i="14"/>
  <c r="P501" i="14"/>
  <c r="N566" i="14"/>
  <c r="M601" i="14"/>
  <c r="M655" i="14"/>
  <c r="P551" i="14"/>
  <c r="AN98" i="22" s="1"/>
  <c r="M638" i="14"/>
  <c r="M636" i="14"/>
  <c r="P627" i="14"/>
  <c r="R610" i="14"/>
  <c r="T519" i="14"/>
  <c r="P491" i="14"/>
  <c r="N407" i="14"/>
  <c r="Q389" i="14"/>
  <c r="R369" i="14"/>
  <c r="BL85" i="22" s="1"/>
  <c r="S328" i="14"/>
  <c r="R321" i="14"/>
  <c r="T307" i="14"/>
  <c r="N274" i="14"/>
  <c r="U232" i="14"/>
  <c r="Q189" i="14"/>
  <c r="M163" i="14"/>
  <c r="Q145" i="14"/>
  <c r="AZ69" i="22" s="1"/>
  <c r="M124" i="14"/>
  <c r="T103" i="14"/>
  <c r="CJ65" i="22" s="1"/>
  <c r="T65" i="14"/>
  <c r="P43" i="14"/>
  <c r="R29" i="14"/>
  <c r="Q10" i="14"/>
  <c r="P239" i="14"/>
  <c r="M151" i="14"/>
  <c r="P104" i="14"/>
  <c r="M39" i="14"/>
  <c r="O231" i="14"/>
  <c r="M108" i="14"/>
  <c r="S50" i="14"/>
  <c r="R656" i="14"/>
  <c r="Q656" i="14"/>
  <c r="U636" i="14"/>
  <c r="Q580" i="14"/>
  <c r="M526" i="14"/>
  <c r="R398" i="14"/>
  <c r="Q341" i="14"/>
  <c r="AZ83" i="22" s="1"/>
  <c r="P251" i="14"/>
  <c r="P221" i="14"/>
  <c r="R202" i="14"/>
  <c r="P187" i="14"/>
  <c r="AN72" i="22" s="1"/>
  <c r="T166" i="14"/>
  <c r="S131" i="14"/>
  <c r="BX68" i="22" s="1"/>
  <c r="O110" i="14"/>
  <c r="M94" i="14"/>
  <c r="T81" i="14"/>
  <c r="O64" i="14"/>
  <c r="R47" i="14"/>
  <c r="BL61" i="22" s="1"/>
  <c r="S20" i="14"/>
  <c r="M202" i="14"/>
  <c r="O150" i="14"/>
  <c r="S69" i="14"/>
  <c r="U149" i="14"/>
  <c r="N65" i="14"/>
  <c r="M64" i="14"/>
  <c r="S341" i="14"/>
  <c r="BX83" i="22" s="1"/>
  <c r="M35" i="14"/>
  <c r="S22" i="14"/>
  <c r="Q653" i="14"/>
  <c r="T640" i="14"/>
  <c r="M595" i="14"/>
  <c r="Q585" i="14"/>
  <c r="O513" i="14"/>
  <c r="U391" i="14"/>
  <c r="P337" i="14"/>
  <c r="S243" i="14"/>
  <c r="BX76" i="22" s="1"/>
  <c r="P216" i="14"/>
  <c r="R208" i="14"/>
  <c r="S188" i="14"/>
  <c r="T164" i="14"/>
  <c r="T137" i="14"/>
  <c r="U108" i="14"/>
  <c r="P93" i="14"/>
  <c r="R79" i="14"/>
  <c r="R63" i="14"/>
  <c r="O40" i="14"/>
  <c r="T15" i="14"/>
  <c r="S225" i="14"/>
  <c r="M208" i="14"/>
  <c r="Q132" i="14"/>
  <c r="R64" i="14"/>
  <c r="R292" i="14"/>
  <c r="P136" i="14"/>
  <c r="R43" i="14"/>
  <c r="Q233" i="14"/>
  <c r="T35" i="14"/>
  <c r="M261" i="14"/>
  <c r="Q155" i="14"/>
  <c r="U425" i="14"/>
  <c r="CV89" i="22" s="1"/>
  <c r="O446" i="14"/>
  <c r="M481" i="14"/>
  <c r="D93" i="22" s="1"/>
  <c r="P509" i="14"/>
  <c r="AN95" i="22" s="1"/>
  <c r="U542" i="14"/>
  <c r="P558" i="14"/>
  <c r="T594" i="14"/>
  <c r="N635" i="14"/>
  <c r="P104" i="22" s="1"/>
  <c r="S668" i="14"/>
  <c r="T390" i="14"/>
  <c r="M421" i="14"/>
  <c r="O463" i="14"/>
  <c r="U509" i="14"/>
  <c r="CV95" i="22" s="1"/>
  <c r="T529" i="14"/>
  <c r="O565" i="14"/>
  <c r="AB99" i="22" s="1"/>
  <c r="M587" i="14"/>
  <c r="Q625" i="14"/>
  <c r="N642" i="14"/>
  <c r="N375" i="14"/>
  <c r="T447" i="14"/>
  <c r="M512" i="14"/>
  <c r="M552" i="14"/>
  <c r="M603" i="14"/>
  <c r="R650" i="14"/>
  <c r="N571" i="14"/>
  <c r="Q603" i="14"/>
  <c r="S629" i="14"/>
  <c r="P656" i="14"/>
  <c r="P358" i="14"/>
  <c r="T442" i="14"/>
  <c r="P496" i="14"/>
  <c r="M538" i="14"/>
  <c r="N573" i="14"/>
  <c r="M598" i="14"/>
  <c r="P653" i="14"/>
  <c r="Q514" i="14"/>
  <c r="O579" i="14"/>
  <c r="AB100" i="22" s="1"/>
  <c r="S617" i="14"/>
  <c r="P668" i="14"/>
  <c r="R593" i="14"/>
  <c r="BL101" i="22" s="1"/>
  <c r="M639" i="14"/>
  <c r="P622" i="14"/>
  <c r="R607" i="14"/>
  <c r="BL102" i="22" s="1"/>
  <c r="R613" i="14"/>
  <c r="M489" i="14"/>
  <c r="P483" i="14"/>
  <c r="N404" i="14"/>
  <c r="N383" i="14"/>
  <c r="P86" i="22" s="1"/>
  <c r="U362" i="14"/>
  <c r="S327" i="14"/>
  <c r="BX82" i="22" s="1"/>
  <c r="R318" i="14"/>
  <c r="T304" i="14"/>
  <c r="N257" i="14"/>
  <c r="P77" i="22" s="1"/>
  <c r="N216" i="14"/>
  <c r="P176" i="14"/>
  <c r="P165" i="14"/>
  <c r="R152" i="14"/>
  <c r="N120" i="14"/>
  <c r="Q82" i="14"/>
  <c r="P61" i="14"/>
  <c r="AN62" i="22" s="1"/>
  <c r="R39" i="14"/>
  <c r="O24" i="14"/>
  <c r="R7" i="14"/>
  <c r="Q178" i="14"/>
  <c r="O123" i="14"/>
  <c r="N92" i="14"/>
  <c r="M188" i="14"/>
  <c r="P105" i="14"/>
  <c r="S26" i="14"/>
  <c r="AD11" i="16"/>
  <c r="AD15" i="16" s="1"/>
  <c r="V11" i="16"/>
  <c r="V15" i="16" s="1"/>
  <c r="N11" i="16"/>
  <c r="N15" i="16" s="1"/>
  <c r="F11" i="16"/>
  <c r="Z7" i="16"/>
  <c r="R7" i="16"/>
  <c r="J7" i="16"/>
  <c r="AC11" i="16"/>
  <c r="T11" i="16"/>
  <c r="T15" i="16" s="1"/>
  <c r="K11" i="16"/>
  <c r="AD7" i="16"/>
  <c r="U7" i="16"/>
  <c r="L7" i="16"/>
  <c r="C7" i="16"/>
  <c r="X11" i="16"/>
  <c r="X15" i="16" s="1"/>
  <c r="M11" i="16"/>
  <c r="C11" i="16"/>
  <c r="C15" i="16" s="1"/>
  <c r="W7" i="16"/>
  <c r="M7" i="16"/>
  <c r="U11" i="16"/>
  <c r="J11" i="16"/>
  <c r="J15" i="16" s="1"/>
  <c r="AE7" i="16"/>
  <c r="T7" i="16"/>
  <c r="I7" i="16"/>
  <c r="Y11" i="16"/>
  <c r="Y15" i="16" s="1"/>
  <c r="I11" i="16"/>
  <c r="I15" i="16" s="1"/>
  <c r="AB7" i="16"/>
  <c r="O7" i="16"/>
  <c r="S11" i="16"/>
  <c r="G11" i="16"/>
  <c r="G15" i="16" s="1"/>
  <c r="Y7" i="16"/>
  <c r="K7" i="16"/>
  <c r="R11" i="16"/>
  <c r="R15" i="16" s="1"/>
  <c r="E11" i="16"/>
  <c r="X7" i="16"/>
  <c r="H7" i="16"/>
  <c r="AB11" i="16"/>
  <c r="AB15" i="16" s="1"/>
  <c r="P11" i="16"/>
  <c r="P15" i="16" s="1"/>
  <c r="S7" i="16"/>
  <c r="F7" i="16"/>
  <c r="AA11" i="16"/>
  <c r="AA15" i="16" s="1"/>
  <c r="O11" i="16"/>
  <c r="O15" i="16" s="1"/>
  <c r="Q7" i="16"/>
  <c r="E7" i="16"/>
  <c r="AE11" i="16"/>
  <c r="AE15" i="16" s="1"/>
  <c r="N7" i="16"/>
  <c r="Z11" i="16"/>
  <c r="Z15" i="16" s="1"/>
  <c r="G7" i="16"/>
  <c r="W11" i="16"/>
  <c r="D7" i="16"/>
  <c r="Q11" i="16"/>
  <c r="H11" i="16"/>
  <c r="H15" i="16" s="1"/>
  <c r="AA7" i="16"/>
  <c r="D11" i="16"/>
  <c r="V7" i="16"/>
  <c r="L11" i="16"/>
  <c r="AC7" i="16"/>
  <c r="P7" i="16"/>
  <c r="Q655" i="14"/>
  <c r="U635" i="14"/>
  <c r="Q582" i="14"/>
  <c r="Q583" i="14"/>
  <c r="S500" i="14"/>
  <c r="Q385" i="14"/>
  <c r="N301" i="14"/>
  <c r="R251" i="14"/>
  <c r="P222" i="14"/>
  <c r="R203" i="14"/>
  <c r="S197" i="14"/>
  <c r="S162" i="14"/>
  <c r="T138" i="14"/>
  <c r="N105" i="14"/>
  <c r="S92" i="14"/>
  <c r="M78" i="14"/>
  <c r="M62" i="14"/>
  <c r="U38" i="14"/>
  <c r="S12" i="14"/>
  <c r="M221" i="14"/>
  <c r="O181" i="14"/>
  <c r="U111" i="14"/>
  <c r="Q51" i="14"/>
  <c r="O236" i="14"/>
  <c r="U113" i="14"/>
  <c r="N41" i="14"/>
  <c r="O21" i="14"/>
  <c r="R121" i="14"/>
  <c r="T113" i="14"/>
  <c r="Q83" i="14"/>
  <c r="Q27" i="14"/>
  <c r="T208" i="14"/>
  <c r="N104" i="14"/>
  <c r="P11" i="14"/>
  <c r="T656" i="14"/>
  <c r="T655" i="14"/>
  <c r="U543" i="14"/>
  <c r="Q359" i="14"/>
  <c r="O222" i="14"/>
  <c r="U121" i="14"/>
  <c r="O41" i="14"/>
  <c r="P138" i="14"/>
  <c r="O38" i="14"/>
  <c r="U650" i="14"/>
  <c r="T575" i="14"/>
  <c r="O524" i="14"/>
  <c r="S463" i="14"/>
  <c r="S442" i="14"/>
  <c r="N445" i="14"/>
  <c r="Q425" i="14"/>
  <c r="AZ89" i="22" s="1"/>
  <c r="N414" i="14"/>
  <c r="Q374" i="14"/>
  <c r="T371" i="14"/>
  <c r="S347" i="14"/>
  <c r="U331" i="14"/>
  <c r="M334" i="14"/>
  <c r="S321" i="14"/>
  <c r="T314" i="14"/>
  <c r="N303" i="14"/>
  <c r="Q277" i="14"/>
  <c r="P273" i="14"/>
  <c r="S257" i="14"/>
  <c r="BX77" i="22" s="1"/>
  <c r="Q249" i="14"/>
  <c r="O206" i="14"/>
  <c r="S106" i="14"/>
  <c r="P19" i="14"/>
  <c r="AN59" i="22" s="1"/>
  <c r="M586" i="14"/>
  <c r="O516" i="14"/>
  <c r="S449" i="14"/>
  <c r="T383" i="14"/>
  <c r="CJ86" i="22" s="1"/>
  <c r="O359" i="14"/>
  <c r="Q318" i="14"/>
  <c r="O288" i="14"/>
  <c r="S251" i="14"/>
  <c r="N235" i="14"/>
  <c r="O215" i="14"/>
  <c r="AB74" i="22" s="1"/>
  <c r="S187" i="14"/>
  <c r="BX72" i="22" s="1"/>
  <c r="Q176" i="14"/>
  <c r="U160" i="14"/>
  <c r="S147" i="14"/>
  <c r="N134" i="14"/>
  <c r="N124" i="14"/>
  <c r="M122" i="14"/>
  <c r="U103" i="14"/>
  <c r="CV65" i="22" s="1"/>
  <c r="Q93" i="14"/>
  <c r="U81" i="14"/>
  <c r="U71" i="14"/>
  <c r="P64" i="14"/>
  <c r="T52" i="14"/>
  <c r="U41" i="14"/>
  <c r="R34" i="14"/>
  <c r="P24" i="14"/>
  <c r="Q13" i="14"/>
  <c r="N6" i="14"/>
  <c r="M300" i="14"/>
  <c r="U355" i="14"/>
  <c r="CV84" i="22" s="1"/>
  <c r="U414" i="14"/>
  <c r="Q459" i="14"/>
  <c r="U486" i="14"/>
  <c r="Q525" i="14"/>
  <c r="T554" i="14"/>
  <c r="O569" i="14"/>
  <c r="Q607" i="14"/>
  <c r="AZ102" i="22" s="1"/>
  <c r="P655" i="14"/>
  <c r="P208" i="14"/>
  <c r="M249" i="14"/>
  <c r="N278" i="14"/>
  <c r="N295" i="14"/>
  <c r="P320" i="14"/>
  <c r="Q358" i="14"/>
  <c r="N384" i="14"/>
  <c r="O412" i="14"/>
  <c r="O444" i="14"/>
  <c r="U482" i="14"/>
  <c r="P498" i="14"/>
  <c r="R524" i="14"/>
  <c r="R533" i="14"/>
  <c r="Q569" i="14"/>
  <c r="Q623" i="14"/>
  <c r="N670" i="14"/>
  <c r="T178" i="14"/>
  <c r="R305" i="14"/>
  <c r="O413" i="14"/>
  <c r="U473" i="14"/>
  <c r="O544" i="14"/>
  <c r="R600" i="14"/>
  <c r="S649" i="14"/>
  <c r="BX105" i="22" s="1"/>
  <c r="R300" i="14"/>
  <c r="N329" i="14"/>
  <c r="N372" i="14"/>
  <c r="O398" i="14"/>
  <c r="S428" i="14"/>
  <c r="U469" i="14"/>
  <c r="N514" i="14"/>
  <c r="R542" i="14"/>
  <c r="N594" i="14"/>
  <c r="N636" i="14"/>
  <c r="M192" i="14"/>
  <c r="N221" i="14"/>
  <c r="T259" i="14"/>
  <c r="O291" i="14"/>
  <c r="S314" i="14"/>
  <c r="Q343" i="14"/>
  <c r="P369" i="14"/>
  <c r="AN85" i="22" s="1"/>
  <c r="M390" i="14"/>
  <c r="U428" i="14"/>
  <c r="U454" i="14"/>
  <c r="O482" i="14"/>
  <c r="Q511" i="14"/>
  <c r="N551" i="14"/>
  <c r="P98" i="22" s="1"/>
  <c r="P559" i="14"/>
  <c r="U599" i="14"/>
  <c r="N640" i="14"/>
  <c r="N673" i="14"/>
  <c r="Q393" i="14"/>
  <c r="N430" i="14"/>
  <c r="U467" i="14"/>
  <c r="CV92" i="22" s="1"/>
  <c r="N510" i="14"/>
  <c r="U539" i="14"/>
  <c r="P568" i="14"/>
  <c r="Q598" i="14"/>
  <c r="N627" i="14"/>
  <c r="P650" i="14"/>
  <c r="N376" i="14"/>
  <c r="R461" i="14"/>
  <c r="N517" i="14"/>
  <c r="P565" i="14"/>
  <c r="AN99" i="22" s="1"/>
  <c r="P612" i="14"/>
  <c r="U653" i="14"/>
  <c r="P575" i="14"/>
  <c r="S607" i="14"/>
  <c r="BX102" i="22" s="1"/>
  <c r="O636" i="14"/>
  <c r="M659" i="14"/>
  <c r="N370" i="14"/>
  <c r="R456" i="14"/>
  <c r="S499" i="14"/>
  <c r="R539" i="14"/>
  <c r="S579" i="14"/>
  <c r="BX100" i="22" s="1"/>
  <c r="R599" i="14"/>
  <c r="P665" i="14"/>
  <c r="O525" i="14"/>
  <c r="T581" i="14"/>
  <c r="Q627" i="14"/>
  <c r="S670" i="14"/>
  <c r="P607" i="14"/>
  <c r="AN102" i="22" s="1"/>
  <c r="M635" i="14"/>
  <c r="D104" i="22" s="1"/>
  <c r="P626" i="14"/>
  <c r="R612" i="14"/>
  <c r="T598" i="14"/>
  <c r="P485" i="14"/>
  <c r="O473" i="14"/>
  <c r="N399" i="14"/>
  <c r="R373" i="14"/>
  <c r="T360" i="14"/>
  <c r="S331" i="14"/>
  <c r="R320" i="14"/>
  <c r="T306" i="14"/>
  <c r="Q253" i="14"/>
  <c r="R211" i="14"/>
  <c r="N179" i="14"/>
  <c r="P166" i="14"/>
  <c r="R147" i="14"/>
  <c r="T118" i="14"/>
  <c r="O80" i="14"/>
  <c r="N57" i="14"/>
  <c r="M38" i="14"/>
  <c r="U22" i="14"/>
  <c r="M6" i="14"/>
  <c r="Q179" i="14"/>
  <c r="P119" i="14"/>
  <c r="R80" i="14"/>
  <c r="T176" i="14"/>
  <c r="P83" i="14"/>
  <c r="R21" i="14"/>
  <c r="Q649" i="14"/>
  <c r="AZ105" i="22" s="1"/>
  <c r="U640" i="14"/>
  <c r="Q581" i="14"/>
  <c r="Q584" i="14"/>
  <c r="Q486" i="14"/>
  <c r="P388" i="14"/>
  <c r="S275" i="14"/>
  <c r="S235" i="14"/>
  <c r="P217" i="14"/>
  <c r="R201" i="14"/>
  <c r="BL73" i="22" s="1"/>
  <c r="S189" i="14"/>
  <c r="M161" i="14"/>
  <c r="T133" i="14"/>
  <c r="N111" i="14"/>
  <c r="N91" i="14"/>
  <c r="P77" i="14"/>
  <c r="U54" i="14"/>
  <c r="N35" i="14"/>
  <c r="T9" i="14"/>
  <c r="T207" i="14"/>
  <c r="O175" i="14"/>
  <c r="T106" i="14"/>
  <c r="M47" i="14"/>
  <c r="D61" i="22" s="1"/>
  <c r="M205" i="14"/>
  <c r="O109" i="14"/>
  <c r="R37" i="14"/>
  <c r="Q29" i="14"/>
  <c r="N93" i="14"/>
  <c r="R15" i="14"/>
  <c r="P7" i="14"/>
  <c r="N304" i="14"/>
  <c r="R49" i="14"/>
  <c r="N21" i="14"/>
  <c r="AF11" i="16" l="1"/>
  <c r="W15" i="16"/>
  <c r="H14" i="16"/>
  <c r="P14" i="16"/>
  <c r="R14" i="16"/>
  <c r="AB14" i="16"/>
  <c r="Z125" i="22"/>
  <c r="AA119" i="22"/>
  <c r="BM105" i="22"/>
  <c r="Q103" i="22"/>
  <c r="BM102" i="22"/>
  <c r="BY106" i="22"/>
  <c r="AC105" i="22"/>
  <c r="AC104" i="22"/>
  <c r="BY103" i="22"/>
  <c r="AC102" i="22"/>
  <c r="BY101" i="22"/>
  <c r="AC100" i="22"/>
  <c r="BY99" i="22"/>
  <c r="AC98" i="22"/>
  <c r="BY97" i="22"/>
  <c r="AO106" i="22"/>
  <c r="AO103" i="22"/>
  <c r="CK102" i="22"/>
  <c r="BA106" i="22"/>
  <c r="E105" i="22"/>
  <c r="CW103" i="22"/>
  <c r="E103" i="22"/>
  <c r="BA102" i="22"/>
  <c r="CW101" i="22"/>
  <c r="E101" i="22"/>
  <c r="BA100" i="22"/>
  <c r="CW99" i="22"/>
  <c r="CK105" i="22"/>
  <c r="CK103" i="22"/>
  <c r="AO102" i="22"/>
  <c r="CK101" i="22"/>
  <c r="AO100" i="22"/>
  <c r="CW105" i="22"/>
  <c r="AO104" i="22"/>
  <c r="E104" i="22"/>
  <c r="BA103" i="22"/>
  <c r="CW102" i="22"/>
  <c r="E102" i="22"/>
  <c r="BA101" i="22"/>
  <c r="CW100" i="22"/>
  <c r="E100" i="22"/>
  <c r="Q104" i="22"/>
  <c r="Q101" i="22"/>
  <c r="BA104" i="22"/>
  <c r="CK100" i="22"/>
  <c r="CK99" i="22"/>
  <c r="BM99" i="22"/>
  <c r="BY98" i="22"/>
  <c r="Q98" i="22"/>
  <c r="Q106" i="22"/>
  <c r="BM101" i="22"/>
  <c r="Q100" i="22"/>
  <c r="BA99" i="22"/>
  <c r="AO99" i="22"/>
  <c r="AC99" i="22"/>
  <c r="BM97" i="22"/>
  <c r="Q97" i="22"/>
  <c r="BM96" i="22"/>
  <c r="Q95" i="22"/>
  <c r="AC101" i="22"/>
  <c r="Q99" i="22"/>
  <c r="E99" i="22"/>
  <c r="BM98" i="22"/>
  <c r="E98" i="22"/>
  <c r="BM100" i="22"/>
  <c r="AO97" i="22"/>
  <c r="BM95" i="22"/>
  <c r="E95" i="22"/>
  <c r="BY94" i="22"/>
  <c r="AC93" i="22"/>
  <c r="BY92" i="22"/>
  <c r="AC91" i="22"/>
  <c r="BY90" i="22"/>
  <c r="AC89" i="22"/>
  <c r="BY88" i="22"/>
  <c r="AC87" i="22"/>
  <c r="BY86" i="22"/>
  <c r="E96" i="22"/>
  <c r="AO94" i="22"/>
  <c r="CK93" i="22"/>
  <c r="AO92" i="22"/>
  <c r="CK91" i="22"/>
  <c r="AO90" i="22"/>
  <c r="CK89" i="22"/>
  <c r="AO88" i="22"/>
  <c r="CK87" i="22"/>
  <c r="AO86" i="22"/>
  <c r="CK85" i="22"/>
  <c r="BM103" i="22"/>
  <c r="CW98" i="22"/>
  <c r="AO98" i="22"/>
  <c r="BA97" i="22"/>
  <c r="BA96" i="22"/>
  <c r="CK97" i="22"/>
  <c r="CW95" i="22"/>
  <c r="AO95" i="22"/>
  <c r="CW94" i="22"/>
  <c r="BM94" i="22"/>
  <c r="Q93" i="22"/>
  <c r="BM92" i="22"/>
  <c r="Q91" i="22"/>
  <c r="BM90" i="22"/>
  <c r="Q89" i="22"/>
  <c r="BM88" i="22"/>
  <c r="Q87" i="22"/>
  <c r="Q102" i="22"/>
  <c r="BA98" i="22"/>
  <c r="E97" i="22"/>
  <c r="AO96" i="22"/>
  <c r="AC94" i="22"/>
  <c r="BY93" i="22"/>
  <c r="AC92" i="22"/>
  <c r="BY91" i="22"/>
  <c r="AC90" i="22"/>
  <c r="BY89" i="22"/>
  <c r="AC88" i="22"/>
  <c r="BY87" i="22"/>
  <c r="BY104" i="22"/>
  <c r="BY102" i="22"/>
  <c r="AO101" i="22"/>
  <c r="CW97" i="22"/>
  <c r="CK96" i="22"/>
  <c r="AC96" i="22"/>
  <c r="CK95" i="22"/>
  <c r="AC95" i="22"/>
  <c r="CK94" i="22"/>
  <c r="AO93" i="22"/>
  <c r="CK92" i="22"/>
  <c r="AO91" i="22"/>
  <c r="CK90" i="22"/>
  <c r="AO89" i="22"/>
  <c r="CK88" i="22"/>
  <c r="AO87" i="22"/>
  <c r="CK86" i="22"/>
  <c r="BM104" i="22"/>
  <c r="CW96" i="22"/>
  <c r="BY95" i="22"/>
  <c r="CW92" i="22"/>
  <c r="BA92" i="22"/>
  <c r="Q90" i="22"/>
  <c r="CW89" i="22"/>
  <c r="BM87" i="22"/>
  <c r="BY85" i="22"/>
  <c r="E85" i="22"/>
  <c r="BA84" i="22"/>
  <c r="CW83" i="22"/>
  <c r="E83" i="22"/>
  <c r="BA82" i="22"/>
  <c r="CW81" i="22"/>
  <c r="E81" i="22"/>
  <c r="BA80" i="22"/>
  <c r="CW79" i="22"/>
  <c r="E79" i="22"/>
  <c r="BA78" i="22"/>
  <c r="CW77" i="22"/>
  <c r="E92" i="22"/>
  <c r="BA89" i="22"/>
  <c r="E89" i="22"/>
  <c r="Q84" i="22"/>
  <c r="BM83" i="22"/>
  <c r="Q82" i="22"/>
  <c r="BM81" i="22"/>
  <c r="Q80" i="22"/>
  <c r="BM79" i="22"/>
  <c r="Q96" i="22"/>
  <c r="Q94" i="22"/>
  <c r="CW93" i="22"/>
  <c r="BM91" i="22"/>
  <c r="BM86" i="22"/>
  <c r="BA86" i="22"/>
  <c r="BM85" i="22"/>
  <c r="AC85" i="22"/>
  <c r="BY84" i="22"/>
  <c r="AC83" i="22"/>
  <c r="BY82" i="22"/>
  <c r="AC81" i="22"/>
  <c r="BY80" i="22"/>
  <c r="AC79" i="22"/>
  <c r="BY78" i="22"/>
  <c r="AC77" i="22"/>
  <c r="BY96" i="22"/>
  <c r="BA95" i="22"/>
  <c r="BA93" i="22"/>
  <c r="E93" i="22"/>
  <c r="CW90" i="22"/>
  <c r="BA90" i="22"/>
  <c r="Q88" i="22"/>
  <c r="CW87" i="22"/>
  <c r="AC86" i="22"/>
  <c r="Q86" i="22"/>
  <c r="E86" i="22"/>
  <c r="AO84" i="22"/>
  <c r="CK83" i="22"/>
  <c r="AO82" i="22"/>
  <c r="CK81" i="22"/>
  <c r="AO80" i="22"/>
  <c r="CK79" i="22"/>
  <c r="AO78" i="22"/>
  <c r="CK77" i="22"/>
  <c r="E90" i="22"/>
  <c r="BA87" i="22"/>
  <c r="CW86" i="22"/>
  <c r="BA85" i="22"/>
  <c r="CW84" i="22"/>
  <c r="AC97" i="22"/>
  <c r="E94" i="22"/>
  <c r="BA91" i="22"/>
  <c r="E91" i="22"/>
  <c r="CW88" i="22"/>
  <c r="BA88" i="22"/>
  <c r="AC84" i="22"/>
  <c r="BY83" i="22"/>
  <c r="AC82" i="22"/>
  <c r="BY81" i="22"/>
  <c r="AC80" i="22"/>
  <c r="BY79" i="22"/>
  <c r="AC78" i="22"/>
  <c r="BY77" i="22"/>
  <c r="CK98" i="22"/>
  <c r="Q92" i="22"/>
  <c r="BM89" i="22"/>
  <c r="E87" i="22"/>
  <c r="BA83" i="22"/>
  <c r="AO81" i="22"/>
  <c r="Q81" i="22"/>
  <c r="CW80" i="22"/>
  <c r="E77" i="22"/>
  <c r="AO85" i="22"/>
  <c r="E80" i="22"/>
  <c r="CK78" i="22"/>
  <c r="AO77" i="22"/>
  <c r="CW76" i="22"/>
  <c r="AC76" i="22"/>
  <c r="BY75" i="22"/>
  <c r="AC74" i="22"/>
  <c r="BY73" i="22"/>
  <c r="BA94" i="22"/>
  <c r="CW91" i="22"/>
  <c r="CK82" i="22"/>
  <c r="BM82" i="22"/>
  <c r="Q78" i="22"/>
  <c r="AO75" i="22"/>
  <c r="CK74" i="22"/>
  <c r="AO73" i="22"/>
  <c r="CK72" i="22"/>
  <c r="AO71" i="22"/>
  <c r="CK70" i="22"/>
  <c r="AO69" i="22"/>
  <c r="CK68" i="22"/>
  <c r="AO67" i="22"/>
  <c r="BM93" i="22"/>
  <c r="E84" i="22"/>
  <c r="BA81" i="22"/>
  <c r="AO79" i="22"/>
  <c r="Q79" i="22"/>
  <c r="CW78" i="22"/>
  <c r="BA77" i="22"/>
  <c r="CK76" i="22"/>
  <c r="BA76" i="22"/>
  <c r="CW75" i="22"/>
  <c r="E75" i="22"/>
  <c r="BA74" i="22"/>
  <c r="CW73" i="22"/>
  <c r="E73" i="22"/>
  <c r="BA72" i="22"/>
  <c r="CW71" i="22"/>
  <c r="E71" i="22"/>
  <c r="BA70" i="22"/>
  <c r="CW69" i="22"/>
  <c r="E69" i="22"/>
  <c r="BA68" i="22"/>
  <c r="CW85" i="22"/>
  <c r="BM78" i="22"/>
  <c r="Q76" i="22"/>
  <c r="BM75" i="22"/>
  <c r="Q74" i="22"/>
  <c r="BM73" i="22"/>
  <c r="BY100" i="22"/>
  <c r="Q85" i="22"/>
  <c r="E82" i="22"/>
  <c r="BA79" i="22"/>
  <c r="BM77" i="22"/>
  <c r="AO76" i="22"/>
  <c r="CK75" i="22"/>
  <c r="AO74" i="22"/>
  <c r="CK73" i="22"/>
  <c r="AO72" i="22"/>
  <c r="CK71" i="22"/>
  <c r="AO70" i="22"/>
  <c r="CK69" i="22"/>
  <c r="CW82" i="22"/>
  <c r="BY76" i="22"/>
  <c r="BM74" i="22"/>
  <c r="Q73" i="22"/>
  <c r="BM72" i="22"/>
  <c r="BY71" i="22"/>
  <c r="CW70" i="22"/>
  <c r="Q70" i="22"/>
  <c r="AC69" i="22"/>
  <c r="AC68" i="22"/>
  <c r="E68" i="22"/>
  <c r="BA67" i="22"/>
  <c r="CK66" i="22"/>
  <c r="AO65" i="22"/>
  <c r="CK64" i="22"/>
  <c r="AO63" i="22"/>
  <c r="CK62" i="22"/>
  <c r="E88" i="22"/>
  <c r="BM84" i="22"/>
  <c r="E78" i="22"/>
  <c r="E76" i="22"/>
  <c r="BA73" i="22"/>
  <c r="BY72" i="22"/>
  <c r="CW67" i="22"/>
  <c r="E67" i="22"/>
  <c r="BA66" i="22"/>
  <c r="CW65" i="22"/>
  <c r="E65" i="22"/>
  <c r="BA64" i="22"/>
  <c r="CW63" i="22"/>
  <c r="E63" i="22"/>
  <c r="BA62" i="22"/>
  <c r="CW61" i="22"/>
  <c r="AC73" i="22"/>
  <c r="E72" i="22"/>
  <c r="Q71" i="22"/>
  <c r="AC70" i="22"/>
  <c r="BA69" i="22"/>
  <c r="Q66" i="22"/>
  <c r="BM65" i="22"/>
  <c r="Q64" i="22"/>
  <c r="BM63" i="22"/>
  <c r="Q62" i="22"/>
  <c r="BM61" i="22"/>
  <c r="Q60" i="22"/>
  <c r="BM59" i="22"/>
  <c r="Q75" i="22"/>
  <c r="CW74" i="22"/>
  <c r="BY74" i="22"/>
  <c r="CW72" i="22"/>
  <c r="Q72" i="22"/>
  <c r="AC71" i="22"/>
  <c r="BM69" i="22"/>
  <c r="CK67" i="22"/>
  <c r="AC67" i="22"/>
  <c r="BY66" i="22"/>
  <c r="AC65" i="22"/>
  <c r="BY64" i="22"/>
  <c r="AC63" i="22"/>
  <c r="BY62" i="22"/>
  <c r="AC103" i="22"/>
  <c r="AO83" i="22"/>
  <c r="CK80" i="22"/>
  <c r="E74" i="22"/>
  <c r="Q77" i="22"/>
  <c r="BM76" i="22"/>
  <c r="AC72" i="22"/>
  <c r="BA71" i="22"/>
  <c r="BM70" i="22"/>
  <c r="BY69" i="22"/>
  <c r="BY67" i="22"/>
  <c r="CW66" i="22"/>
  <c r="E66" i="22"/>
  <c r="BA65" i="22"/>
  <c r="CW64" i="22"/>
  <c r="E64" i="22"/>
  <c r="BA63" i="22"/>
  <c r="CW62" i="22"/>
  <c r="Q83" i="22"/>
  <c r="BM80" i="22"/>
  <c r="BA75" i="22"/>
  <c r="AC75" i="22"/>
  <c r="BM71" i="22"/>
  <c r="BY70" i="22"/>
  <c r="CW68" i="22"/>
  <c r="BY68" i="22"/>
  <c r="BM67" i="22"/>
  <c r="Q67" i="22"/>
  <c r="BM66" i="22"/>
  <c r="Q65" i="22"/>
  <c r="BM64" i="22"/>
  <c r="Q63" i="22"/>
  <c r="BM62" i="22"/>
  <c r="Q61" i="22"/>
  <c r="BM60" i="22"/>
  <c r="CK84" i="22"/>
  <c r="BM68" i="22"/>
  <c r="AC66" i="22"/>
  <c r="BY63" i="22"/>
  <c r="E62" i="22"/>
  <c r="BM58" i="22"/>
  <c r="AC57" i="22"/>
  <c r="E60" i="22"/>
  <c r="E59" i="22"/>
  <c r="CK57" i="22"/>
  <c r="AO68" i="22"/>
  <c r="AC64" i="22"/>
  <c r="BY61" i="22"/>
  <c r="BA59" i="22"/>
  <c r="BA58" i="22"/>
  <c r="E58" i="22"/>
  <c r="BA57" i="22"/>
  <c r="Q69" i="22"/>
  <c r="CK65" i="22"/>
  <c r="CK61" i="22"/>
  <c r="BA61" i="22"/>
  <c r="AO61" i="22"/>
  <c r="AC61" i="22"/>
  <c r="CW58" i="22"/>
  <c r="AO58" i="22"/>
  <c r="Q57" i="22"/>
  <c r="E70" i="22"/>
  <c r="Q68" i="22"/>
  <c r="E61" i="22"/>
  <c r="CW59" i="22"/>
  <c r="AO59" i="22"/>
  <c r="BY57" i="22"/>
  <c r="AO66" i="22"/>
  <c r="CK63" i="22"/>
  <c r="AC62" i="22"/>
  <c r="CW60" i="22"/>
  <c r="CK60" i="22"/>
  <c r="BY60" i="22"/>
  <c r="CK59" i="22"/>
  <c r="AC59" i="22"/>
  <c r="CK58" i="22"/>
  <c r="AC58" i="22"/>
  <c r="BY65" i="22"/>
  <c r="BA60" i="22"/>
  <c r="AO60" i="22"/>
  <c r="AC60" i="22"/>
  <c r="BY58" i="22"/>
  <c r="CW57" i="22"/>
  <c r="E57" i="22"/>
  <c r="AO64" i="22"/>
  <c r="Q58" i="22"/>
  <c r="AO57" i="22"/>
  <c r="Q59" i="22"/>
  <c r="BY59" i="22"/>
  <c r="BM57" i="22"/>
  <c r="AO62" i="22"/>
  <c r="A7" i="14"/>
  <c r="BA105" i="22"/>
  <c r="E106" i="22"/>
  <c r="CK106" i="22"/>
  <c r="BM106" i="22"/>
  <c r="BY105" i="22"/>
  <c r="CK104" i="22"/>
  <c r="AO105" i="22"/>
  <c r="CW106" i="22"/>
  <c r="Q105" i="22"/>
  <c r="AC106" i="22"/>
  <c r="CW104" i="22"/>
  <c r="AA130" i="22"/>
  <c r="AB117" i="22"/>
  <c r="D2" i="25"/>
  <c r="G2" i="23"/>
  <c r="AC85" i="20"/>
  <c r="D15" i="16"/>
  <c r="O14" i="16"/>
  <c r="G14" i="16"/>
  <c r="AD14" i="16"/>
  <c r="AA14" i="16"/>
  <c r="Z129" i="22"/>
  <c r="AA115" i="22"/>
  <c r="AB88" i="20"/>
  <c r="Z127" i="22"/>
  <c r="AA118" i="22"/>
  <c r="U15" i="16"/>
  <c r="AF7" i="16"/>
  <c r="AG7" i="16" s="1"/>
  <c r="AH7" i="16" s="1"/>
  <c r="AI7" i="16" s="1"/>
  <c r="AJ7" i="16" s="1"/>
  <c r="AK7" i="16" s="1"/>
  <c r="AL7" i="16" s="1"/>
  <c r="AM7" i="16" s="1"/>
  <c r="AN7" i="16" s="1"/>
  <c r="AO7" i="16" s="1"/>
  <c r="AP7" i="16" s="1"/>
  <c r="AQ7" i="16" s="1"/>
  <c r="AR7" i="16" s="1"/>
  <c r="AS7" i="16" s="1"/>
  <c r="AT7" i="16" s="1"/>
  <c r="AU7" i="16" s="1"/>
  <c r="AV7" i="16" s="1"/>
  <c r="AW7" i="16" s="1"/>
  <c r="AX7" i="16" s="1"/>
  <c r="AY7" i="16" s="1"/>
  <c r="AZ7" i="16" s="1"/>
  <c r="BA7" i="16" s="1"/>
  <c r="BB7" i="16" s="1"/>
  <c r="BC7" i="16" s="1"/>
  <c r="BD7" i="16" s="1"/>
  <c r="BE7" i="16" s="1"/>
  <c r="BF7" i="16" s="1"/>
  <c r="BG7" i="16" s="1"/>
  <c r="BH7" i="16" s="1"/>
  <c r="BI7" i="16" s="1"/>
  <c r="BJ7" i="16" s="1"/>
  <c r="BK7" i="16" s="1"/>
  <c r="F15" i="16"/>
  <c r="N14" i="16"/>
  <c r="W14" i="16"/>
  <c r="D26" i="22"/>
  <c r="D27" i="22"/>
  <c r="D24" i="22"/>
  <c r="D17" i="22"/>
  <c r="D25" i="22"/>
  <c r="D28" i="22"/>
  <c r="D30" i="22"/>
  <c r="D21" i="22"/>
  <c r="D31" i="22"/>
  <c r="D22" i="22"/>
  <c r="D33" i="22"/>
  <c r="D32" i="22"/>
  <c r="E5" i="22"/>
  <c r="D29" i="22"/>
  <c r="D12" i="22"/>
  <c r="AD82" i="20"/>
  <c r="S15" i="16"/>
  <c r="V14" i="16"/>
  <c r="Q15" i="16"/>
  <c r="Z14" i="16"/>
  <c r="L313" i="18"/>
  <c r="M313" i="18" s="1"/>
  <c r="M2" i="18"/>
  <c r="AA126" i="22"/>
  <c r="AB120" i="22"/>
  <c r="E15" i="16"/>
  <c r="K15" i="16"/>
  <c r="J14" i="16"/>
  <c r="AD87" i="20"/>
  <c r="AB83" i="20"/>
  <c r="AC132" i="22"/>
  <c r="AD116" i="22"/>
  <c r="AC133" i="22"/>
  <c r="Z128" i="22"/>
  <c r="AA114" i="22"/>
  <c r="AB121" i="22"/>
  <c r="AA134" i="22"/>
  <c r="L15" i="16"/>
  <c r="M15" i="16"/>
  <c r="AC15" i="16"/>
  <c r="X14" i="16"/>
  <c r="Y14" i="16"/>
  <c r="C14" i="16"/>
  <c r="AE14" i="16"/>
  <c r="AF10" i="16"/>
  <c r="I14" i="16"/>
  <c r="T14" i="16"/>
  <c r="AC86" i="20"/>
  <c r="Z89" i="20"/>
  <c r="Y96" i="20"/>
  <c r="Y92" i="20"/>
  <c r="Y100" i="20"/>
  <c r="Y99" i="20"/>
  <c r="Y93" i="20"/>
  <c r="Y94" i="20"/>
  <c r="Y95" i="20"/>
  <c r="Y101" i="20"/>
  <c r="Y97" i="20"/>
  <c r="AC84" i="20"/>
  <c r="AB81" i="20"/>
  <c r="D20" i="24" l="1"/>
  <c r="B28" i="22"/>
  <c r="B20" i="24" s="1"/>
  <c r="C28" i="22"/>
  <c r="C20" i="24" s="1"/>
  <c r="AA129" i="22"/>
  <c r="AB115" i="22"/>
  <c r="AD85" i="20"/>
  <c r="AA125" i="22"/>
  <c r="AB119" i="22"/>
  <c r="AF15" i="16"/>
  <c r="AG11" i="16"/>
  <c r="D23" i="24"/>
  <c r="C31" i="22"/>
  <c r="C23" i="24" s="1"/>
  <c r="B31" i="22"/>
  <c r="B23" i="24" s="1"/>
  <c r="AC83" i="20"/>
  <c r="E27" i="22"/>
  <c r="E19" i="24" s="1"/>
  <c r="E28" i="22"/>
  <c r="E20" i="24" s="1"/>
  <c r="E25" i="22"/>
  <c r="E17" i="24" s="1"/>
  <c r="E26" i="22"/>
  <c r="E18" i="24" s="1"/>
  <c r="E29" i="22"/>
  <c r="E21" i="24" s="1"/>
  <c r="E12" i="22"/>
  <c r="E4" i="24" s="1"/>
  <c r="E31" i="22"/>
  <c r="E23" i="24" s="1"/>
  <c r="E32" i="22"/>
  <c r="E24" i="24" s="1"/>
  <c r="E22" i="22"/>
  <c r="E14" i="24" s="1"/>
  <c r="F5" i="22"/>
  <c r="E33" i="22"/>
  <c r="E25" i="24" s="1"/>
  <c r="E30" i="22"/>
  <c r="E22" i="24" s="1"/>
  <c r="E17" i="22"/>
  <c r="E9" i="24" s="1"/>
  <c r="E21" i="22"/>
  <c r="E13" i="24" s="1"/>
  <c r="E24" i="22"/>
  <c r="E16" i="24" s="1"/>
  <c r="D17" i="24"/>
  <c r="C25" i="22"/>
  <c r="C17" i="24" s="1"/>
  <c r="B25" i="22"/>
  <c r="B17" i="24" s="1"/>
  <c r="D4" i="24"/>
  <c r="C12" i="22"/>
  <c r="C4" i="24" s="1"/>
  <c r="B12" i="22"/>
  <c r="B4" i="24" s="1"/>
  <c r="AF14" i="16"/>
  <c r="AG10" i="16"/>
  <c r="AB126" i="22"/>
  <c r="AC120" i="22"/>
  <c r="D13" i="24"/>
  <c r="C21" i="22"/>
  <c r="C13" i="24" s="1"/>
  <c r="B21" i="22"/>
  <c r="B13" i="24" s="1"/>
  <c r="D9" i="24"/>
  <c r="C17" i="22"/>
  <c r="C9" i="24" s="1"/>
  <c r="B17" i="22"/>
  <c r="B9" i="24" s="1"/>
  <c r="AD86" i="20"/>
  <c r="AD132" i="22"/>
  <c r="AE116" i="22"/>
  <c r="AD133" i="22"/>
  <c r="D21" i="24"/>
  <c r="C29" i="22"/>
  <c r="C21" i="24" s="1"/>
  <c r="B29" i="22"/>
  <c r="B21" i="24" s="1"/>
  <c r="CX106" i="22"/>
  <c r="BZ106" i="22"/>
  <c r="AD105" i="22"/>
  <c r="AD104" i="22"/>
  <c r="BZ103" i="22"/>
  <c r="AD102" i="22"/>
  <c r="BZ101" i="22"/>
  <c r="AP106" i="22"/>
  <c r="AP103" i="22"/>
  <c r="CL102" i="22"/>
  <c r="AP101" i="22"/>
  <c r="CL100" i="22"/>
  <c r="AP99" i="22"/>
  <c r="CL98" i="22"/>
  <c r="AP97" i="22"/>
  <c r="F106" i="22"/>
  <c r="CX104" i="22"/>
  <c r="CX103" i="22"/>
  <c r="F103" i="22"/>
  <c r="BB102" i="22"/>
  <c r="R106" i="22"/>
  <c r="R104" i="22"/>
  <c r="BN103" i="22"/>
  <c r="R102" i="22"/>
  <c r="BN101" i="22"/>
  <c r="R100" i="22"/>
  <c r="BN99" i="22"/>
  <c r="BB105" i="22"/>
  <c r="AP104" i="22"/>
  <c r="F104" i="22"/>
  <c r="BB103" i="22"/>
  <c r="CX102" i="22"/>
  <c r="F102" i="22"/>
  <c r="BB101" i="22"/>
  <c r="CX100" i="22"/>
  <c r="BN105" i="22"/>
  <c r="R103" i="22"/>
  <c r="BN102" i="22"/>
  <c r="R101" i="22"/>
  <c r="BN100" i="22"/>
  <c r="BB104" i="22"/>
  <c r="F100" i="22"/>
  <c r="CX99" i="22"/>
  <c r="CL99" i="22"/>
  <c r="BZ98" i="22"/>
  <c r="R98" i="22"/>
  <c r="BZ97" i="22"/>
  <c r="CL103" i="22"/>
  <c r="CL101" i="22"/>
  <c r="BB100" i="22"/>
  <c r="BZ99" i="22"/>
  <c r="BB99" i="22"/>
  <c r="AD99" i="22"/>
  <c r="BN97" i="22"/>
  <c r="R97" i="22"/>
  <c r="AD101" i="22"/>
  <c r="R99" i="22"/>
  <c r="F99" i="22"/>
  <c r="BN98" i="22"/>
  <c r="F98" i="22"/>
  <c r="AD96" i="22"/>
  <c r="BZ95" i="22"/>
  <c r="BB98" i="22"/>
  <c r="BB97" i="22"/>
  <c r="CL96" i="22"/>
  <c r="CX101" i="22"/>
  <c r="AD100" i="22"/>
  <c r="BN96" i="22"/>
  <c r="F96" i="22"/>
  <c r="AP94" i="22"/>
  <c r="CL93" i="22"/>
  <c r="AP92" i="22"/>
  <c r="CL91" i="22"/>
  <c r="AP90" i="22"/>
  <c r="CL89" i="22"/>
  <c r="AP88" i="22"/>
  <c r="CL87" i="22"/>
  <c r="AP102" i="22"/>
  <c r="CX98" i="22"/>
  <c r="AP98" i="22"/>
  <c r="BB96" i="22"/>
  <c r="BB95" i="22"/>
  <c r="F94" i="22"/>
  <c r="BB93" i="22"/>
  <c r="CX92" i="22"/>
  <c r="F92" i="22"/>
  <c r="BB91" i="22"/>
  <c r="CX90" i="22"/>
  <c r="F90" i="22"/>
  <c r="BB89" i="22"/>
  <c r="CX88" i="22"/>
  <c r="F88" i="22"/>
  <c r="BB87" i="22"/>
  <c r="CX86" i="22"/>
  <c r="F86" i="22"/>
  <c r="CL97" i="22"/>
  <c r="F97" i="22"/>
  <c r="AP96" i="22"/>
  <c r="AD94" i="22"/>
  <c r="BZ93" i="22"/>
  <c r="AD92" i="22"/>
  <c r="BZ91" i="22"/>
  <c r="AD90" i="22"/>
  <c r="BZ89" i="22"/>
  <c r="AD88" i="22"/>
  <c r="BZ87" i="22"/>
  <c r="BZ104" i="22"/>
  <c r="BZ102" i="22"/>
  <c r="CX97" i="22"/>
  <c r="CL95" i="22"/>
  <c r="AD95" i="22"/>
  <c r="CL94" i="22"/>
  <c r="AP93" i="22"/>
  <c r="CL92" i="22"/>
  <c r="AP91" i="22"/>
  <c r="CL90" i="22"/>
  <c r="AP89" i="22"/>
  <c r="CL88" i="22"/>
  <c r="AP87" i="22"/>
  <c r="F101" i="22"/>
  <c r="CX96" i="22"/>
  <c r="BB94" i="22"/>
  <c r="CX93" i="22"/>
  <c r="F93" i="22"/>
  <c r="BB92" i="22"/>
  <c r="CX91" i="22"/>
  <c r="F91" i="22"/>
  <c r="BB90" i="22"/>
  <c r="CX89" i="22"/>
  <c r="F89" i="22"/>
  <c r="BB88" i="22"/>
  <c r="CX87" i="22"/>
  <c r="F87" i="22"/>
  <c r="BB86" i="22"/>
  <c r="AD103" i="22"/>
  <c r="BZ100" i="22"/>
  <c r="AD97" i="22"/>
  <c r="BZ96" i="22"/>
  <c r="R96" i="22"/>
  <c r="AD98" i="22"/>
  <c r="BZ92" i="22"/>
  <c r="R87" i="22"/>
  <c r="R84" i="22"/>
  <c r="BN83" i="22"/>
  <c r="R82" i="22"/>
  <c r="BN81" i="22"/>
  <c r="R80" i="22"/>
  <c r="BN79" i="22"/>
  <c r="R78" i="22"/>
  <c r="BN77" i="22"/>
  <c r="F95" i="22"/>
  <c r="BN94" i="22"/>
  <c r="R94" i="22"/>
  <c r="BN91" i="22"/>
  <c r="AD89" i="22"/>
  <c r="BN86" i="22"/>
  <c r="BN85" i="22"/>
  <c r="AD85" i="22"/>
  <c r="BZ84" i="22"/>
  <c r="AD83" i="22"/>
  <c r="BZ82" i="22"/>
  <c r="AD81" i="22"/>
  <c r="BZ80" i="22"/>
  <c r="AD79" i="22"/>
  <c r="R91" i="22"/>
  <c r="BN88" i="22"/>
  <c r="R88" i="22"/>
  <c r="BZ86" i="22"/>
  <c r="AP86" i="22"/>
  <c r="AD86" i="22"/>
  <c r="R86" i="22"/>
  <c r="AP84" i="22"/>
  <c r="CL83" i="22"/>
  <c r="AP82" i="22"/>
  <c r="CL81" i="22"/>
  <c r="AP80" i="22"/>
  <c r="CL79" i="22"/>
  <c r="AP78" i="22"/>
  <c r="CL77" i="22"/>
  <c r="AD93" i="22"/>
  <c r="BZ90" i="22"/>
  <c r="CL86" i="22"/>
  <c r="BB85" i="22"/>
  <c r="CX84" i="22"/>
  <c r="F84" i="22"/>
  <c r="BB83" i="22"/>
  <c r="CX82" i="22"/>
  <c r="F82" i="22"/>
  <c r="BB81" i="22"/>
  <c r="CX80" i="22"/>
  <c r="F80" i="22"/>
  <c r="BB79" i="22"/>
  <c r="CX78" i="22"/>
  <c r="F78" i="22"/>
  <c r="BB77" i="22"/>
  <c r="CL105" i="22"/>
  <c r="BN92" i="22"/>
  <c r="R92" i="22"/>
  <c r="BN89" i="22"/>
  <c r="AD87" i="22"/>
  <c r="CX85" i="22"/>
  <c r="R85" i="22"/>
  <c r="AP100" i="22"/>
  <c r="AP95" i="22"/>
  <c r="BN93" i="22"/>
  <c r="AD91" i="22"/>
  <c r="BZ88" i="22"/>
  <c r="CL85" i="22"/>
  <c r="AP85" i="22"/>
  <c r="CL84" i="22"/>
  <c r="AP83" i="22"/>
  <c r="CL82" i="22"/>
  <c r="AP81" i="22"/>
  <c r="CL80" i="22"/>
  <c r="AP79" i="22"/>
  <c r="CL78" i="22"/>
  <c r="AP77" i="22"/>
  <c r="BZ94" i="22"/>
  <c r="CX83" i="22"/>
  <c r="BZ83" i="22"/>
  <c r="BZ77" i="22"/>
  <c r="CX76" i="22"/>
  <c r="BN95" i="22"/>
  <c r="BZ85" i="22"/>
  <c r="F85" i="22"/>
  <c r="F83" i="22"/>
  <c r="BN82" i="22"/>
  <c r="BB80" i="22"/>
  <c r="AD80" i="22"/>
  <c r="BB78" i="22"/>
  <c r="AP75" i="22"/>
  <c r="CL74" i="22"/>
  <c r="AP73" i="22"/>
  <c r="R79" i="22"/>
  <c r="CL76" i="22"/>
  <c r="BB76" i="22"/>
  <c r="CX75" i="22"/>
  <c r="F75" i="22"/>
  <c r="BB74" i="22"/>
  <c r="CX73" i="22"/>
  <c r="F73" i="22"/>
  <c r="BB72" i="22"/>
  <c r="CX71" i="22"/>
  <c r="F71" i="22"/>
  <c r="BB70" i="22"/>
  <c r="CX69" i="22"/>
  <c r="F69" i="22"/>
  <c r="BB68" i="22"/>
  <c r="CX67" i="22"/>
  <c r="R90" i="22"/>
  <c r="BN87" i="22"/>
  <c r="BB84" i="22"/>
  <c r="AD84" i="22"/>
  <c r="CX81" i="22"/>
  <c r="BZ81" i="22"/>
  <c r="BN78" i="22"/>
  <c r="R76" i="22"/>
  <c r="BN75" i="22"/>
  <c r="R74" i="22"/>
  <c r="BN73" i="22"/>
  <c r="R72" i="22"/>
  <c r="BN71" i="22"/>
  <c r="R70" i="22"/>
  <c r="BN69" i="22"/>
  <c r="R68" i="22"/>
  <c r="R95" i="22"/>
  <c r="R89" i="22"/>
  <c r="R83" i="22"/>
  <c r="F81" i="22"/>
  <c r="BN80" i="22"/>
  <c r="AD78" i="22"/>
  <c r="BZ76" i="22"/>
  <c r="AD75" i="22"/>
  <c r="BZ74" i="22"/>
  <c r="AD73" i="22"/>
  <c r="CX94" i="22"/>
  <c r="BN84" i="22"/>
  <c r="BB82" i="22"/>
  <c r="AD82" i="22"/>
  <c r="CX79" i="22"/>
  <c r="BZ79" i="22"/>
  <c r="BZ78" i="22"/>
  <c r="R77" i="22"/>
  <c r="F76" i="22"/>
  <c r="BB75" i="22"/>
  <c r="CX74" i="22"/>
  <c r="F74" i="22"/>
  <c r="BB73" i="22"/>
  <c r="CX72" i="22"/>
  <c r="F72" i="22"/>
  <c r="BB71" i="22"/>
  <c r="CX70" i="22"/>
  <c r="F70" i="22"/>
  <c r="BB69" i="22"/>
  <c r="BZ72" i="22"/>
  <c r="CL71" i="22"/>
  <c r="F67" i="22"/>
  <c r="BB66" i="22"/>
  <c r="CX65" i="22"/>
  <c r="F65" i="22"/>
  <c r="BB64" i="22"/>
  <c r="CX63" i="22"/>
  <c r="F63" i="22"/>
  <c r="BB62" i="22"/>
  <c r="CX61" i="22"/>
  <c r="R81" i="22"/>
  <c r="AD76" i="22"/>
  <c r="CL75" i="22"/>
  <c r="BZ73" i="22"/>
  <c r="R71" i="22"/>
  <c r="AD70" i="22"/>
  <c r="AP69" i="22"/>
  <c r="AP67" i="22"/>
  <c r="R66" i="22"/>
  <c r="BN65" i="22"/>
  <c r="R64" i="22"/>
  <c r="BN63" i="22"/>
  <c r="R62" i="22"/>
  <c r="CX77" i="22"/>
  <c r="R75" i="22"/>
  <c r="CL72" i="22"/>
  <c r="AD71" i="22"/>
  <c r="AP70" i="22"/>
  <c r="CL67" i="22"/>
  <c r="AD67" i="22"/>
  <c r="BZ66" i="22"/>
  <c r="AD65" i="22"/>
  <c r="BZ64" i="22"/>
  <c r="AD63" i="22"/>
  <c r="BZ62" i="22"/>
  <c r="AD61" i="22"/>
  <c r="BZ60" i="22"/>
  <c r="AD59" i="22"/>
  <c r="BZ58" i="22"/>
  <c r="BN90" i="22"/>
  <c r="AD77" i="22"/>
  <c r="AP66" i="22"/>
  <c r="CL65" i="22"/>
  <c r="AP64" i="22"/>
  <c r="CL63" i="22"/>
  <c r="BN76" i="22"/>
  <c r="AP76" i="22"/>
  <c r="AD74" i="22"/>
  <c r="CL73" i="22"/>
  <c r="AD72" i="22"/>
  <c r="AP71" i="22"/>
  <c r="BN70" i="22"/>
  <c r="BZ69" i="22"/>
  <c r="R93" i="22"/>
  <c r="F79" i="22"/>
  <c r="AP72" i="22"/>
  <c r="BZ70" i="22"/>
  <c r="CL69" i="22"/>
  <c r="CX68" i="22"/>
  <c r="BZ68" i="22"/>
  <c r="BN67" i="22"/>
  <c r="R67" i="22"/>
  <c r="BN66" i="22"/>
  <c r="R65" i="22"/>
  <c r="BN64" i="22"/>
  <c r="R63" i="22"/>
  <c r="BZ75" i="22"/>
  <c r="R69" i="22"/>
  <c r="CL68" i="22"/>
  <c r="BN68" i="22"/>
  <c r="AP68" i="22"/>
  <c r="AD66" i="22"/>
  <c r="BZ65" i="22"/>
  <c r="AD64" i="22"/>
  <c r="BZ63" i="22"/>
  <c r="AD62" i="22"/>
  <c r="BZ61" i="22"/>
  <c r="AD60" i="22"/>
  <c r="BN72" i="22"/>
  <c r="AP63" i="22"/>
  <c r="F60" i="22"/>
  <c r="BN59" i="22"/>
  <c r="F59" i="22"/>
  <c r="CL57" i="22"/>
  <c r="CX64" i="22"/>
  <c r="BB59" i="22"/>
  <c r="BB58" i="22"/>
  <c r="F58" i="22"/>
  <c r="BB57" i="22"/>
  <c r="F77" i="22"/>
  <c r="AD69" i="22"/>
  <c r="BB67" i="22"/>
  <c r="CL66" i="22"/>
  <c r="CL61" i="22"/>
  <c r="BN61" i="22"/>
  <c r="BB61" i="22"/>
  <c r="AP61" i="22"/>
  <c r="CX58" i="22"/>
  <c r="AP58" i="22"/>
  <c r="R57" i="22"/>
  <c r="AD68" i="22"/>
  <c r="BB65" i="22"/>
  <c r="CX62" i="22"/>
  <c r="R61" i="22"/>
  <c r="F61" i="22"/>
  <c r="CX59" i="22"/>
  <c r="AP59" i="22"/>
  <c r="BZ57" i="22"/>
  <c r="CX95" i="22"/>
  <c r="R73" i="22"/>
  <c r="CL64" i="22"/>
  <c r="CX60" i="22"/>
  <c r="CL60" i="22"/>
  <c r="CL59" i="22"/>
  <c r="CL58" i="22"/>
  <c r="AD58" i="22"/>
  <c r="AP57" i="22"/>
  <c r="BN74" i="22"/>
  <c r="BZ67" i="22"/>
  <c r="F66" i="22"/>
  <c r="BB63" i="22"/>
  <c r="BN62" i="22"/>
  <c r="BN60" i="22"/>
  <c r="BB60" i="22"/>
  <c r="AP60" i="22"/>
  <c r="CX57" i="22"/>
  <c r="AP74" i="22"/>
  <c r="CL70" i="22"/>
  <c r="F68" i="22"/>
  <c r="AP65" i="22"/>
  <c r="CL62" i="22"/>
  <c r="AP62" i="22"/>
  <c r="BZ59" i="22"/>
  <c r="R59" i="22"/>
  <c r="R58" i="22"/>
  <c r="BN57" i="22"/>
  <c r="CX66" i="22"/>
  <c r="BZ71" i="22"/>
  <c r="F64" i="22"/>
  <c r="F62" i="22"/>
  <c r="R60" i="22"/>
  <c r="BN58" i="22"/>
  <c r="F57" i="22"/>
  <c r="AD57" i="22"/>
  <c r="A8" i="14"/>
  <c r="AD106" i="22"/>
  <c r="AP105" i="22"/>
  <c r="F105" i="22"/>
  <c r="BN104" i="22"/>
  <c r="R105" i="22"/>
  <c r="CX105" i="22"/>
  <c r="BZ105" i="22"/>
  <c r="CL106" i="22"/>
  <c r="CL104" i="22"/>
  <c r="BB106" i="22"/>
  <c r="BN106" i="22"/>
  <c r="AC81" i="20"/>
  <c r="E2" i="25"/>
  <c r="H2" i="23"/>
  <c r="AD84" i="20"/>
  <c r="AC121" i="22"/>
  <c r="AB134" i="22"/>
  <c r="AE82" i="20"/>
  <c r="D24" i="24"/>
  <c r="B32" i="22"/>
  <c r="B24" i="24" s="1"/>
  <c r="C32" i="22"/>
  <c r="C24" i="24" s="1"/>
  <c r="D22" i="24"/>
  <c r="C30" i="22"/>
  <c r="C22" i="24" s="1"/>
  <c r="B30" i="22"/>
  <c r="B22" i="24" s="1"/>
  <c r="D16" i="24"/>
  <c r="B24" i="22"/>
  <c r="B16" i="24" s="1"/>
  <c r="C24" i="22"/>
  <c r="C16" i="24" s="1"/>
  <c r="AB118" i="22"/>
  <c r="AA127" i="22"/>
  <c r="AB130" i="22"/>
  <c r="AC117" i="22"/>
  <c r="AB114" i="22"/>
  <c r="AA128" i="22"/>
  <c r="D25" i="24"/>
  <c r="C33" i="22"/>
  <c r="C25" i="24" s="1"/>
  <c r="B33" i="22"/>
  <c r="B25" i="24" s="1"/>
  <c r="D19" i="24"/>
  <c r="C27" i="22"/>
  <c r="C19" i="24" s="1"/>
  <c r="B27" i="22"/>
  <c r="B19" i="24" s="1"/>
  <c r="AA89" i="20"/>
  <c r="Z96" i="20"/>
  <c r="Z93" i="20"/>
  <c r="Z92" i="20"/>
  <c r="Z94" i="20"/>
  <c r="Z97" i="20"/>
  <c r="Z100" i="20"/>
  <c r="Z99" i="20"/>
  <c r="Z95" i="20"/>
  <c r="Z101" i="20"/>
  <c r="AE87" i="20"/>
  <c r="Q52" i="18"/>
  <c r="Q50" i="18"/>
  <c r="Q48" i="18"/>
  <c r="Q46" i="18"/>
  <c r="Q44" i="18"/>
  <c r="Q42" i="18"/>
  <c r="Q40" i="18"/>
  <c r="Q38" i="18"/>
  <c r="Q36" i="18"/>
  <c r="Q34" i="18"/>
  <c r="Q32" i="18"/>
  <c r="Q30" i="18"/>
  <c r="Q28" i="18"/>
  <c r="Q26" i="18"/>
  <c r="Q24" i="18"/>
  <c r="Q22" i="18"/>
  <c r="Q20" i="18"/>
  <c r="Q18" i="18"/>
  <c r="Q16" i="18"/>
  <c r="Q14" i="18"/>
  <c r="Q12" i="18"/>
  <c r="Q10" i="18"/>
  <c r="Q8" i="18"/>
  <c r="Q6" i="18"/>
  <c r="Q4" i="18"/>
  <c r="Q53" i="18"/>
  <c r="Q51" i="18"/>
  <c r="Q49" i="18"/>
  <c r="Q47" i="18"/>
  <c r="Q45" i="18"/>
  <c r="Q43" i="18"/>
  <c r="Q41" i="18"/>
  <c r="Q39" i="18"/>
  <c r="Q37" i="18"/>
  <c r="Q35" i="18"/>
  <c r="Q33" i="18"/>
  <c r="Q31" i="18"/>
  <c r="Q29" i="18"/>
  <c r="Q27" i="18"/>
  <c r="Q25" i="18"/>
  <c r="Q23" i="18"/>
  <c r="Q21" i="18"/>
  <c r="Q19" i="18"/>
  <c r="Q17" i="18"/>
  <c r="Q15" i="18"/>
  <c r="Q13" i="18"/>
  <c r="Q11" i="18"/>
  <c r="Q9" i="18"/>
  <c r="Q7" i="18"/>
  <c r="Q5" i="18"/>
  <c r="D14" i="24"/>
  <c r="B22" i="22"/>
  <c r="B14" i="24" s="1"/>
  <c r="C22" i="22"/>
  <c r="C14" i="24" s="1"/>
  <c r="D18" i="24"/>
  <c r="C26" i="22"/>
  <c r="C18" i="24" s="1"/>
  <c r="B26" i="22"/>
  <c r="B18" i="24" s="1"/>
  <c r="AC88" i="20"/>
  <c r="AF82" i="20" l="1"/>
  <c r="AD81" i="20"/>
  <c r="AG14" i="16"/>
  <c r="AH10" i="16"/>
  <c r="AE85" i="20"/>
  <c r="AE133" i="22"/>
  <c r="AE132" i="22"/>
  <c r="AF116" i="22"/>
  <c r="AH11" i="16"/>
  <c r="AG15" i="16"/>
  <c r="AC115" i="22"/>
  <c r="AB129" i="22"/>
  <c r="R15" i="18"/>
  <c r="AB89" i="20"/>
  <c r="AA96" i="20"/>
  <c r="AA93" i="20"/>
  <c r="AA94" i="20"/>
  <c r="AA97" i="20"/>
  <c r="AA92" i="20"/>
  <c r="AA100" i="20"/>
  <c r="AA95" i="20"/>
  <c r="AA99" i="20"/>
  <c r="AA101" i="20"/>
  <c r="AB128" i="22"/>
  <c r="AC114" i="22"/>
  <c r="R49" i="18"/>
  <c r="AC130" i="22"/>
  <c r="AD117" i="22"/>
  <c r="AD121" i="22"/>
  <c r="AC134" i="22"/>
  <c r="F28" i="22"/>
  <c r="F20" i="24" s="1"/>
  <c r="F29" i="22"/>
  <c r="F21" i="24" s="1"/>
  <c r="F26" i="22"/>
  <c r="F18" i="24" s="1"/>
  <c r="F27" i="22"/>
  <c r="F19" i="24" s="1"/>
  <c r="F12" i="22"/>
  <c r="F4" i="24" s="1"/>
  <c r="F30" i="22"/>
  <c r="F22" i="24" s="1"/>
  <c r="F21" i="22"/>
  <c r="F13" i="24" s="1"/>
  <c r="F32" i="22"/>
  <c r="F24" i="24" s="1"/>
  <c r="F22" i="22"/>
  <c r="F14" i="24" s="1"/>
  <c r="G5" i="22"/>
  <c r="F33" i="22"/>
  <c r="F25" i="24" s="1"/>
  <c r="F31" i="22"/>
  <c r="F23" i="24" s="1"/>
  <c r="F17" i="22"/>
  <c r="F9" i="24" s="1"/>
  <c r="F25" i="22"/>
  <c r="F17" i="24" s="1"/>
  <c r="F24" i="22"/>
  <c r="F16" i="24" s="1"/>
  <c r="AF87" i="20"/>
  <c r="R48" i="18"/>
  <c r="AE86" i="20"/>
  <c r="AD83" i="20"/>
  <c r="AB125" i="22"/>
  <c r="AC119" i="22"/>
  <c r="R41" i="18"/>
  <c r="AD88" i="20"/>
  <c r="R50" i="18"/>
  <c r="AE84" i="20"/>
  <c r="AQ106" i="22"/>
  <c r="AQ103" i="22"/>
  <c r="CM102" i="22"/>
  <c r="G106" i="22"/>
  <c r="CY104" i="22"/>
  <c r="CY103" i="22"/>
  <c r="G103" i="22"/>
  <c r="BC102" i="22"/>
  <c r="CY101" i="22"/>
  <c r="G101" i="22"/>
  <c r="BC100" i="22"/>
  <c r="CY99" i="22"/>
  <c r="G99" i="22"/>
  <c r="BC98" i="22"/>
  <c r="CY97" i="22"/>
  <c r="S104" i="22"/>
  <c r="BO103" i="22"/>
  <c r="CA104" i="22"/>
  <c r="BO104" i="22"/>
  <c r="BC104" i="22"/>
  <c r="AE103" i="22"/>
  <c r="CA102" i="22"/>
  <c r="AE101" i="22"/>
  <c r="CA100" i="22"/>
  <c r="AE99" i="22"/>
  <c r="BO106" i="22"/>
  <c r="S105" i="22"/>
  <c r="S103" i="22"/>
  <c r="BO102" i="22"/>
  <c r="S101" i="22"/>
  <c r="BO100" i="22"/>
  <c r="CY106" i="22"/>
  <c r="CA106" i="22"/>
  <c r="AE105" i="22"/>
  <c r="AE104" i="22"/>
  <c r="CA103" i="22"/>
  <c r="AE102" i="22"/>
  <c r="CA101" i="22"/>
  <c r="AE100" i="22"/>
  <c r="CM103" i="22"/>
  <c r="G102" i="22"/>
  <c r="CM101" i="22"/>
  <c r="CM100" i="22"/>
  <c r="CA99" i="22"/>
  <c r="BO99" i="22"/>
  <c r="BC99" i="22"/>
  <c r="BC103" i="22"/>
  <c r="BO101" i="22"/>
  <c r="S100" i="22"/>
  <c r="AQ99" i="22"/>
  <c r="S99" i="22"/>
  <c r="BO98" i="22"/>
  <c r="G98" i="22"/>
  <c r="BC97" i="22"/>
  <c r="CM96" i="22"/>
  <c r="AQ95" i="22"/>
  <c r="BC105" i="22"/>
  <c r="AQ104" i="22"/>
  <c r="G104" i="22"/>
  <c r="S102" i="22"/>
  <c r="CY100" i="22"/>
  <c r="G97" i="22"/>
  <c r="AQ102" i="22"/>
  <c r="CY98" i="22"/>
  <c r="AQ98" i="22"/>
  <c r="BC96" i="22"/>
  <c r="BC95" i="22"/>
  <c r="G94" i="22"/>
  <c r="BC93" i="22"/>
  <c r="CY92" i="22"/>
  <c r="G92" i="22"/>
  <c r="BC91" i="22"/>
  <c r="CY90" i="22"/>
  <c r="G90" i="22"/>
  <c r="BC89" i="22"/>
  <c r="CY88" i="22"/>
  <c r="G88" i="22"/>
  <c r="BC87" i="22"/>
  <c r="CY86" i="22"/>
  <c r="CM97" i="22"/>
  <c r="CY95" i="22"/>
  <c r="CY94" i="22"/>
  <c r="BO94" i="22"/>
  <c r="S93" i="22"/>
  <c r="BO92" i="22"/>
  <c r="S91" i="22"/>
  <c r="BO90" i="22"/>
  <c r="S89" i="22"/>
  <c r="BO88" i="22"/>
  <c r="S87" i="22"/>
  <c r="BO86" i="22"/>
  <c r="AQ96" i="22"/>
  <c r="CY102" i="22"/>
  <c r="BC101" i="22"/>
  <c r="CA98" i="22"/>
  <c r="S98" i="22"/>
  <c r="CM95" i="22"/>
  <c r="AE95" i="22"/>
  <c r="CM94" i="22"/>
  <c r="AQ93" i="22"/>
  <c r="CM92" i="22"/>
  <c r="AQ91" i="22"/>
  <c r="CM90" i="22"/>
  <c r="AQ89" i="22"/>
  <c r="CM88" i="22"/>
  <c r="AQ87" i="22"/>
  <c r="AQ101" i="22"/>
  <c r="BO97" i="22"/>
  <c r="CY96" i="22"/>
  <c r="AE96" i="22"/>
  <c r="BC94" i="22"/>
  <c r="CY93" i="22"/>
  <c r="G93" i="22"/>
  <c r="BC92" i="22"/>
  <c r="CY91" i="22"/>
  <c r="G91" i="22"/>
  <c r="BC90" i="22"/>
  <c r="CY89" i="22"/>
  <c r="G89" i="22"/>
  <c r="BC88" i="22"/>
  <c r="CY87" i="22"/>
  <c r="AE97" i="22"/>
  <c r="S97" i="22"/>
  <c r="CA96" i="22"/>
  <c r="S96" i="22"/>
  <c r="CA95" i="22"/>
  <c r="S95" i="22"/>
  <c r="S94" i="22"/>
  <c r="BO93" i="22"/>
  <c r="S92" i="22"/>
  <c r="BO91" i="22"/>
  <c r="S90" i="22"/>
  <c r="BO89" i="22"/>
  <c r="S88" i="22"/>
  <c r="BO87" i="22"/>
  <c r="S86" i="22"/>
  <c r="CM105" i="22"/>
  <c r="AQ100" i="22"/>
  <c r="CM98" i="22"/>
  <c r="AE98" i="22"/>
  <c r="CM99" i="22"/>
  <c r="G95" i="22"/>
  <c r="AE92" i="22"/>
  <c r="CA89" i="22"/>
  <c r="AE89" i="22"/>
  <c r="BO85" i="22"/>
  <c r="AE85" i="22"/>
  <c r="CA84" i="22"/>
  <c r="AE83" i="22"/>
  <c r="CA82" i="22"/>
  <c r="AE81" i="22"/>
  <c r="CA80" i="22"/>
  <c r="AE79" i="22"/>
  <c r="CA78" i="22"/>
  <c r="AQ94" i="22"/>
  <c r="CM91" i="22"/>
  <c r="CA86" i="22"/>
  <c r="BC86" i="22"/>
  <c r="AQ86" i="22"/>
  <c r="AE86" i="22"/>
  <c r="AQ84" i="22"/>
  <c r="CM83" i="22"/>
  <c r="AQ82" i="22"/>
  <c r="CM81" i="22"/>
  <c r="AQ80" i="22"/>
  <c r="CM79" i="22"/>
  <c r="CA93" i="22"/>
  <c r="AE93" i="22"/>
  <c r="CA90" i="22"/>
  <c r="AQ88" i="22"/>
  <c r="CM86" i="22"/>
  <c r="G86" i="22"/>
  <c r="BC85" i="22"/>
  <c r="CY84" i="22"/>
  <c r="G84" i="22"/>
  <c r="BC83" i="22"/>
  <c r="CY82" i="22"/>
  <c r="G82" i="22"/>
  <c r="BC81" i="22"/>
  <c r="CY80" i="22"/>
  <c r="G80" i="22"/>
  <c r="BC79" i="22"/>
  <c r="CY78" i="22"/>
  <c r="G78" i="22"/>
  <c r="BC77" i="22"/>
  <c r="CY76" i="22"/>
  <c r="CA97" i="22"/>
  <c r="AE90" i="22"/>
  <c r="CA87" i="22"/>
  <c r="AE87" i="22"/>
  <c r="CY85" i="22"/>
  <c r="S85" i="22"/>
  <c r="BO84" i="22"/>
  <c r="S83" i="22"/>
  <c r="BO82" i="22"/>
  <c r="S81" i="22"/>
  <c r="BO80" i="22"/>
  <c r="S79" i="22"/>
  <c r="BO78" i="22"/>
  <c r="S77" i="22"/>
  <c r="BO96" i="22"/>
  <c r="G96" i="22"/>
  <c r="CA94" i="22"/>
  <c r="AQ92" i="22"/>
  <c r="CM89" i="22"/>
  <c r="G87" i="22"/>
  <c r="BO95" i="22"/>
  <c r="CM93" i="22"/>
  <c r="AE88" i="22"/>
  <c r="CA85" i="22"/>
  <c r="G85" i="22"/>
  <c r="BC84" i="22"/>
  <c r="CY83" i="22"/>
  <c r="G83" i="22"/>
  <c r="BC82" i="22"/>
  <c r="CY81" i="22"/>
  <c r="G81" i="22"/>
  <c r="BC80" i="22"/>
  <c r="CY79" i="22"/>
  <c r="G79" i="22"/>
  <c r="BC78" i="22"/>
  <c r="CY77" i="22"/>
  <c r="AE91" i="22"/>
  <c r="CA88" i="22"/>
  <c r="AQ85" i="22"/>
  <c r="AE80" i="22"/>
  <c r="CM78" i="22"/>
  <c r="AQ77" i="22"/>
  <c r="AQ90" i="22"/>
  <c r="CM87" i="22"/>
  <c r="CM82" i="22"/>
  <c r="S78" i="22"/>
  <c r="CM76" i="22"/>
  <c r="BC76" i="22"/>
  <c r="CY75" i="22"/>
  <c r="G75" i="22"/>
  <c r="BC74" i="22"/>
  <c r="CY73" i="22"/>
  <c r="AQ97" i="22"/>
  <c r="AE84" i="22"/>
  <c r="S82" i="22"/>
  <c r="CA81" i="22"/>
  <c r="BO79" i="22"/>
  <c r="AQ79" i="22"/>
  <c r="CM77" i="22"/>
  <c r="S76" i="22"/>
  <c r="BO75" i="22"/>
  <c r="S74" i="22"/>
  <c r="BO73" i="22"/>
  <c r="S72" i="22"/>
  <c r="BO71" i="22"/>
  <c r="S70" i="22"/>
  <c r="BO69" i="22"/>
  <c r="S68" i="22"/>
  <c r="BO67" i="22"/>
  <c r="CA92" i="22"/>
  <c r="AE78" i="22"/>
  <c r="CA76" i="22"/>
  <c r="AE75" i="22"/>
  <c r="CA74" i="22"/>
  <c r="AE73" i="22"/>
  <c r="CA72" i="22"/>
  <c r="AE71" i="22"/>
  <c r="CA70" i="22"/>
  <c r="AE69" i="22"/>
  <c r="CA68" i="22"/>
  <c r="AE94" i="22"/>
  <c r="CA91" i="22"/>
  <c r="BO83" i="22"/>
  <c r="AQ83" i="22"/>
  <c r="CM80" i="22"/>
  <c r="AQ76" i="22"/>
  <c r="CM75" i="22"/>
  <c r="AQ74" i="22"/>
  <c r="CM73" i="22"/>
  <c r="CM85" i="22"/>
  <c r="CM84" i="22"/>
  <c r="AQ78" i="22"/>
  <c r="AE77" i="22"/>
  <c r="G77" i="22"/>
  <c r="BO76" i="22"/>
  <c r="S75" i="22"/>
  <c r="BO74" i="22"/>
  <c r="S73" i="22"/>
  <c r="BO72" i="22"/>
  <c r="S71" i="22"/>
  <c r="BO70" i="22"/>
  <c r="S69" i="22"/>
  <c r="AE76" i="22"/>
  <c r="G76" i="22"/>
  <c r="CA73" i="22"/>
  <c r="BC73" i="22"/>
  <c r="G71" i="22"/>
  <c r="AE70" i="22"/>
  <c r="AQ69" i="22"/>
  <c r="CY67" i="22"/>
  <c r="AQ67" i="22"/>
  <c r="S66" i="22"/>
  <c r="BO65" i="22"/>
  <c r="S64" i="22"/>
  <c r="BO63" i="22"/>
  <c r="S62" i="22"/>
  <c r="CA83" i="22"/>
  <c r="CM72" i="22"/>
  <c r="G72" i="22"/>
  <c r="CY71" i="22"/>
  <c r="AQ70" i="22"/>
  <c r="BC69" i="22"/>
  <c r="CM67" i="22"/>
  <c r="AE67" i="22"/>
  <c r="CA66" i="22"/>
  <c r="AE65" i="22"/>
  <c r="CA64" i="22"/>
  <c r="AE63" i="22"/>
  <c r="CA62" i="22"/>
  <c r="S80" i="22"/>
  <c r="AQ75" i="22"/>
  <c r="CY74" i="22"/>
  <c r="CY72" i="22"/>
  <c r="AQ66" i="22"/>
  <c r="CM65" i="22"/>
  <c r="AQ64" i="22"/>
  <c r="CM63" i="22"/>
  <c r="AQ62" i="22"/>
  <c r="CM61" i="22"/>
  <c r="AQ60" i="22"/>
  <c r="CM59" i="22"/>
  <c r="AQ58" i="22"/>
  <c r="AE74" i="22"/>
  <c r="G74" i="22"/>
  <c r="AE72" i="22"/>
  <c r="AQ71" i="22"/>
  <c r="BC70" i="22"/>
  <c r="CA69" i="22"/>
  <c r="CA67" i="22"/>
  <c r="CY66" i="22"/>
  <c r="G66" i="22"/>
  <c r="BC65" i="22"/>
  <c r="CY64" i="22"/>
  <c r="G64" i="22"/>
  <c r="BC63" i="22"/>
  <c r="CY62" i="22"/>
  <c r="AQ72" i="22"/>
  <c r="BC71" i="22"/>
  <c r="CM69" i="22"/>
  <c r="CY68" i="22"/>
  <c r="G100" i="22"/>
  <c r="S84" i="22"/>
  <c r="BO81" i="22"/>
  <c r="CA77" i="22"/>
  <c r="CA75" i="22"/>
  <c r="BC75" i="22"/>
  <c r="AQ73" i="22"/>
  <c r="G73" i="22"/>
  <c r="G69" i="22"/>
  <c r="CM68" i="22"/>
  <c r="BO68" i="22"/>
  <c r="AQ68" i="22"/>
  <c r="AE66" i="22"/>
  <c r="CA65" i="22"/>
  <c r="AE64" i="22"/>
  <c r="CA63" i="22"/>
  <c r="AE82" i="22"/>
  <c r="CA79" i="22"/>
  <c r="BO77" i="22"/>
  <c r="BC72" i="22"/>
  <c r="CA71" i="22"/>
  <c r="CM70" i="22"/>
  <c r="G70" i="22"/>
  <c r="CY69" i="22"/>
  <c r="BC68" i="22"/>
  <c r="AE68" i="22"/>
  <c r="G68" i="22"/>
  <c r="BC67" i="22"/>
  <c r="CM66" i="22"/>
  <c r="AQ65" i="22"/>
  <c r="CM64" i="22"/>
  <c r="AQ63" i="22"/>
  <c r="CM62" i="22"/>
  <c r="AQ61" i="22"/>
  <c r="CM60" i="22"/>
  <c r="CY65" i="22"/>
  <c r="G63" i="22"/>
  <c r="BC59" i="22"/>
  <c r="BC58" i="22"/>
  <c r="G58" i="22"/>
  <c r="BC57" i="22"/>
  <c r="S67" i="22"/>
  <c r="BO64" i="22"/>
  <c r="BC62" i="22"/>
  <c r="CA61" i="22"/>
  <c r="BO61" i="22"/>
  <c r="BC61" i="22"/>
  <c r="CY58" i="22"/>
  <c r="S57" i="22"/>
  <c r="BC66" i="22"/>
  <c r="CY63" i="22"/>
  <c r="AE61" i="22"/>
  <c r="S61" i="22"/>
  <c r="G61" i="22"/>
  <c r="CY59" i="22"/>
  <c r="AQ59" i="22"/>
  <c r="CA57" i="22"/>
  <c r="S65" i="22"/>
  <c r="CY60" i="22"/>
  <c r="CM58" i="22"/>
  <c r="AE58" i="22"/>
  <c r="AQ57" i="22"/>
  <c r="AQ81" i="22"/>
  <c r="CM74" i="22"/>
  <c r="G67" i="22"/>
  <c r="BC64" i="22"/>
  <c r="BO62" i="22"/>
  <c r="AE62" i="22"/>
  <c r="CA60" i="22"/>
  <c r="BO60" i="22"/>
  <c r="BC60" i="22"/>
  <c r="AE59" i="22"/>
  <c r="CY57" i="22"/>
  <c r="G57" i="22"/>
  <c r="CY70" i="22"/>
  <c r="S63" i="22"/>
  <c r="CY61" i="22"/>
  <c r="AE60" i="22"/>
  <c r="CA59" i="22"/>
  <c r="S59" i="22"/>
  <c r="CA58" i="22"/>
  <c r="S58" i="22"/>
  <c r="BO57" i="22"/>
  <c r="CM71" i="22"/>
  <c r="G65" i="22"/>
  <c r="G62" i="22"/>
  <c r="S60" i="22"/>
  <c r="BO58" i="22"/>
  <c r="AE57" i="22"/>
  <c r="BO59" i="22"/>
  <c r="BO66" i="22"/>
  <c r="G60" i="22"/>
  <c r="CM57" i="22"/>
  <c r="G59" i="22"/>
  <c r="A9" i="14"/>
  <c r="CM106" i="22"/>
  <c r="CY105" i="22"/>
  <c r="AQ105" i="22"/>
  <c r="BC106" i="22"/>
  <c r="S106" i="22"/>
  <c r="G105" i="22"/>
  <c r="CA105" i="22"/>
  <c r="AE106" i="22"/>
  <c r="BO105" i="22"/>
  <c r="CM104" i="22"/>
  <c r="R10" i="18"/>
  <c r="R47" i="18"/>
  <c r="R39" i="18"/>
  <c r="Q54" i="18"/>
  <c r="R25" i="18" s="1"/>
  <c r="R20" i="18"/>
  <c r="R36" i="18"/>
  <c r="R52" i="18"/>
  <c r="AB127" i="22"/>
  <c r="AC118" i="22"/>
  <c r="F2" i="25"/>
  <c r="I2" i="23"/>
  <c r="AC126" i="22"/>
  <c r="AD120" i="22"/>
  <c r="B78" i="22" l="1"/>
  <c r="C25" i="20"/>
  <c r="D25" i="20" s="1"/>
  <c r="B103" i="22"/>
  <c r="C50" i="20"/>
  <c r="D50" i="20" s="1"/>
  <c r="B101" i="22"/>
  <c r="C49" i="20"/>
  <c r="D49" i="20" s="1"/>
  <c r="AG82" i="20"/>
  <c r="R34" i="18"/>
  <c r="R32" i="18"/>
  <c r="AC125" i="22"/>
  <c r="AD119" i="22"/>
  <c r="R51" i="18"/>
  <c r="R33" i="18"/>
  <c r="R26" i="18"/>
  <c r="R40" i="18"/>
  <c r="B63" i="22"/>
  <c r="C9" i="20"/>
  <c r="D9" i="20" s="1"/>
  <c r="B94" i="22"/>
  <c r="C41" i="20"/>
  <c r="D41" i="20" s="1"/>
  <c r="B102" i="22"/>
  <c r="C48" i="20"/>
  <c r="D48" i="20" s="1"/>
  <c r="B68" i="22"/>
  <c r="C16" i="20"/>
  <c r="D16" i="20" s="1"/>
  <c r="AF85" i="20"/>
  <c r="R22" i="18"/>
  <c r="G2" i="25"/>
  <c r="J2" i="23"/>
  <c r="R4" i="18"/>
  <c r="R18" i="18"/>
  <c r="R16" i="18"/>
  <c r="R19" i="18"/>
  <c r="G29" i="22"/>
  <c r="G21" i="24" s="1"/>
  <c r="G30" i="22"/>
  <c r="G22" i="24" s="1"/>
  <c r="G22" i="22"/>
  <c r="G14" i="24" s="1"/>
  <c r="G27" i="22"/>
  <c r="G19" i="24" s="1"/>
  <c r="G12" i="22"/>
  <c r="G4" i="24" s="1"/>
  <c r="G28" i="22"/>
  <c r="G20" i="24" s="1"/>
  <c r="G21" i="22"/>
  <c r="G13" i="24" s="1"/>
  <c r="G31" i="22"/>
  <c r="G23" i="24" s="1"/>
  <c r="G33" i="22"/>
  <c r="G25" i="24" s="1"/>
  <c r="G24" i="22"/>
  <c r="G16" i="24" s="1"/>
  <c r="G17" i="22"/>
  <c r="G9" i="24" s="1"/>
  <c r="G32" i="22"/>
  <c r="G24" i="24" s="1"/>
  <c r="H5" i="22"/>
  <c r="G26" i="22"/>
  <c r="G18" i="24" s="1"/>
  <c r="G25" i="22"/>
  <c r="G17" i="24" s="1"/>
  <c r="AD134" i="22"/>
  <c r="AE121" i="22"/>
  <c r="R17" i="18"/>
  <c r="R13" i="18"/>
  <c r="AH14" i="16"/>
  <c r="AI10" i="16"/>
  <c r="R24" i="18"/>
  <c r="B73" i="22"/>
  <c r="C20" i="20"/>
  <c r="D20" i="20" s="1"/>
  <c r="R53" i="18"/>
  <c r="R35" i="18"/>
  <c r="AE83" i="20"/>
  <c r="AD130" i="22"/>
  <c r="AE117" i="22"/>
  <c r="AC128" i="22"/>
  <c r="AD114" i="22"/>
  <c r="R45" i="18"/>
  <c r="R8" i="18"/>
  <c r="B89" i="22"/>
  <c r="C30" i="20"/>
  <c r="D30" i="20" s="1"/>
  <c r="B92" i="22"/>
  <c r="C39" i="20"/>
  <c r="D39" i="20" s="1"/>
  <c r="R37" i="18"/>
  <c r="R12" i="18"/>
  <c r="AC129" i="22"/>
  <c r="AD115" i="22"/>
  <c r="R38" i="18"/>
  <c r="R43" i="18"/>
  <c r="AC127" i="22"/>
  <c r="AD118" i="22"/>
  <c r="R23" i="18"/>
  <c r="R7" i="18"/>
  <c r="H106" i="22"/>
  <c r="CZ104" i="22"/>
  <c r="CZ103" i="22"/>
  <c r="H103" i="22"/>
  <c r="BD102" i="22"/>
  <c r="CZ101" i="22"/>
  <c r="T104" i="22"/>
  <c r="BP103" i="22"/>
  <c r="T102" i="22"/>
  <c r="BP101" i="22"/>
  <c r="T100" i="22"/>
  <c r="BP99" i="22"/>
  <c r="T98" i="22"/>
  <c r="BP97" i="22"/>
  <c r="CB105" i="22"/>
  <c r="BP104" i="22"/>
  <c r="BD104" i="22"/>
  <c r="AF103" i="22"/>
  <c r="CB102" i="22"/>
  <c r="CN105" i="22"/>
  <c r="CN103" i="22"/>
  <c r="AR102" i="22"/>
  <c r="CN101" i="22"/>
  <c r="AR100" i="22"/>
  <c r="CN99" i="22"/>
  <c r="CZ106" i="22"/>
  <c r="AF106" i="22"/>
  <c r="AF104" i="22"/>
  <c r="CB103" i="22"/>
  <c r="AF102" i="22"/>
  <c r="CB101" i="22"/>
  <c r="AF100" i="22"/>
  <c r="AR106" i="22"/>
  <c r="AR103" i="22"/>
  <c r="CN102" i="22"/>
  <c r="AR101" i="22"/>
  <c r="CN100" i="22"/>
  <c r="BD103" i="22"/>
  <c r="BD100" i="22"/>
  <c r="AR99" i="22"/>
  <c r="AF99" i="22"/>
  <c r="T99" i="22"/>
  <c r="BP98" i="22"/>
  <c r="H98" i="22"/>
  <c r="T103" i="22"/>
  <c r="AF101" i="22"/>
  <c r="H99" i="22"/>
  <c r="BD97" i="22"/>
  <c r="BD105" i="22"/>
  <c r="AR104" i="22"/>
  <c r="H104" i="22"/>
  <c r="CZ100" i="22"/>
  <c r="BD98" i="22"/>
  <c r="H97" i="22"/>
  <c r="BD96" i="22"/>
  <c r="CZ95" i="22"/>
  <c r="H95" i="22"/>
  <c r="BP100" i="22"/>
  <c r="CZ98" i="22"/>
  <c r="AR98" i="22"/>
  <c r="CZ97" i="22"/>
  <c r="AR97" i="22"/>
  <c r="CN97" i="22"/>
  <c r="CZ94" i="22"/>
  <c r="BP94" i="22"/>
  <c r="T93" i="22"/>
  <c r="BP92" i="22"/>
  <c r="T91" i="22"/>
  <c r="BP90" i="22"/>
  <c r="T89" i="22"/>
  <c r="BP88" i="22"/>
  <c r="T87" i="22"/>
  <c r="BP106" i="22"/>
  <c r="AR96" i="22"/>
  <c r="AR95" i="22"/>
  <c r="AF94" i="22"/>
  <c r="CB93" i="22"/>
  <c r="AF92" i="22"/>
  <c r="CB91" i="22"/>
  <c r="AF90" i="22"/>
  <c r="CB89" i="22"/>
  <c r="AF88" i="22"/>
  <c r="CB87" i="22"/>
  <c r="AF86" i="22"/>
  <c r="CB85" i="22"/>
  <c r="CZ102" i="22"/>
  <c r="BD101" i="22"/>
  <c r="CB98" i="22"/>
  <c r="T105" i="22"/>
  <c r="T101" i="22"/>
  <c r="CZ99" i="22"/>
  <c r="CB99" i="22"/>
  <c r="BD99" i="22"/>
  <c r="CZ96" i="22"/>
  <c r="AF96" i="22"/>
  <c r="BD94" i="22"/>
  <c r="CZ93" i="22"/>
  <c r="H93" i="22"/>
  <c r="BD92" i="22"/>
  <c r="CZ91" i="22"/>
  <c r="H91" i="22"/>
  <c r="BD90" i="22"/>
  <c r="CZ89" i="22"/>
  <c r="H89" i="22"/>
  <c r="BD88" i="22"/>
  <c r="CZ87" i="22"/>
  <c r="H87" i="22"/>
  <c r="H101" i="22"/>
  <c r="AF97" i="22"/>
  <c r="T97" i="22"/>
  <c r="CN96" i="22"/>
  <c r="CB96" i="22"/>
  <c r="T96" i="22"/>
  <c r="CB95" i="22"/>
  <c r="T95" i="22"/>
  <c r="T94" i="22"/>
  <c r="BP93" i="22"/>
  <c r="T92" i="22"/>
  <c r="BP91" i="22"/>
  <c r="T90" i="22"/>
  <c r="BP89" i="22"/>
  <c r="T88" i="22"/>
  <c r="BP87" i="22"/>
  <c r="CB100" i="22"/>
  <c r="CN98" i="22"/>
  <c r="AF98" i="22"/>
  <c r="BP95" i="22"/>
  <c r="CB94" i="22"/>
  <c r="AF93" i="22"/>
  <c r="CB92" i="22"/>
  <c r="AF91" i="22"/>
  <c r="CB90" i="22"/>
  <c r="AF89" i="22"/>
  <c r="CB88" i="22"/>
  <c r="AF87" i="22"/>
  <c r="CB86" i="22"/>
  <c r="H100" i="22"/>
  <c r="CB97" i="22"/>
  <c r="BP96" i="22"/>
  <c r="H96" i="22"/>
  <c r="BP102" i="22"/>
  <c r="CN94" i="22"/>
  <c r="AR94" i="22"/>
  <c r="H92" i="22"/>
  <c r="CN91" i="22"/>
  <c r="BD89" i="22"/>
  <c r="BP86" i="22"/>
  <c r="BD86" i="22"/>
  <c r="AR86" i="22"/>
  <c r="AR84" i="22"/>
  <c r="CN83" i="22"/>
  <c r="AR82" i="22"/>
  <c r="CN81" i="22"/>
  <c r="AR80" i="22"/>
  <c r="CN79" i="22"/>
  <c r="AR78" i="22"/>
  <c r="CN77" i="22"/>
  <c r="H102" i="22"/>
  <c r="CN95" i="22"/>
  <c r="AF95" i="22"/>
  <c r="AR91" i="22"/>
  <c r="CN88" i="22"/>
  <c r="AR88" i="22"/>
  <c r="CN86" i="22"/>
  <c r="T86" i="22"/>
  <c r="H86" i="22"/>
  <c r="BD85" i="22"/>
  <c r="CZ84" i="22"/>
  <c r="H84" i="22"/>
  <c r="BD83" i="22"/>
  <c r="CZ82" i="22"/>
  <c r="H82" i="22"/>
  <c r="BD81" i="22"/>
  <c r="CZ80" i="22"/>
  <c r="H80" i="22"/>
  <c r="BD79" i="22"/>
  <c r="CZ78" i="22"/>
  <c r="BD95" i="22"/>
  <c r="BD93" i="22"/>
  <c r="CZ90" i="22"/>
  <c r="CZ85" i="22"/>
  <c r="T85" i="22"/>
  <c r="BP84" i="22"/>
  <c r="T83" i="22"/>
  <c r="BP82" i="22"/>
  <c r="T81" i="22"/>
  <c r="BP80" i="22"/>
  <c r="T79" i="22"/>
  <c r="BP78" i="22"/>
  <c r="T77" i="22"/>
  <c r="CN92" i="22"/>
  <c r="AR92" i="22"/>
  <c r="H90" i="22"/>
  <c r="CN89" i="22"/>
  <c r="BD87" i="22"/>
  <c r="CZ86" i="22"/>
  <c r="AF84" i="22"/>
  <c r="CB83" i="22"/>
  <c r="AF82" i="22"/>
  <c r="CB81" i="22"/>
  <c r="AF80" i="22"/>
  <c r="CB79" i="22"/>
  <c r="AF78" i="22"/>
  <c r="CB77" i="22"/>
  <c r="AR89" i="22"/>
  <c r="CN85" i="22"/>
  <c r="AR85" i="22"/>
  <c r="CN84" i="22"/>
  <c r="AR93" i="22"/>
  <c r="CN90" i="22"/>
  <c r="AR90" i="22"/>
  <c r="H88" i="22"/>
  <c r="CN87" i="22"/>
  <c r="T84" i="22"/>
  <c r="BP83" i="22"/>
  <c r="T82" i="22"/>
  <c r="BP81" i="22"/>
  <c r="T80" i="22"/>
  <c r="BP79" i="22"/>
  <c r="T78" i="22"/>
  <c r="BP77" i="22"/>
  <c r="CN93" i="22"/>
  <c r="H85" i="22"/>
  <c r="AF83" i="22"/>
  <c r="H83" i="22"/>
  <c r="CN82" i="22"/>
  <c r="CB80" i="22"/>
  <c r="BD80" i="22"/>
  <c r="BD78" i="22"/>
  <c r="CZ92" i="22"/>
  <c r="AR79" i="22"/>
  <c r="T76" i="22"/>
  <c r="BP75" i="22"/>
  <c r="T74" i="22"/>
  <c r="BP73" i="22"/>
  <c r="CB84" i="22"/>
  <c r="BD84" i="22"/>
  <c r="CZ81" i="22"/>
  <c r="BD77" i="22"/>
  <c r="CB76" i="22"/>
  <c r="AF75" i="22"/>
  <c r="CB74" i="22"/>
  <c r="AF73" i="22"/>
  <c r="CB72" i="22"/>
  <c r="AF71" i="22"/>
  <c r="CB70" i="22"/>
  <c r="AF69" i="22"/>
  <c r="CB68" i="22"/>
  <c r="AF67" i="22"/>
  <c r="BP85" i="22"/>
  <c r="AF85" i="22"/>
  <c r="AR83" i="22"/>
  <c r="AF81" i="22"/>
  <c r="H81" i="22"/>
  <c r="CN80" i="22"/>
  <c r="AR76" i="22"/>
  <c r="CN75" i="22"/>
  <c r="AR74" i="22"/>
  <c r="CN73" i="22"/>
  <c r="AR72" i="22"/>
  <c r="CN71" i="22"/>
  <c r="AR70" i="22"/>
  <c r="CN69" i="22"/>
  <c r="AR68" i="22"/>
  <c r="CZ77" i="22"/>
  <c r="H76" i="22"/>
  <c r="BD75" i="22"/>
  <c r="CZ74" i="22"/>
  <c r="H74" i="22"/>
  <c r="BD73" i="22"/>
  <c r="CZ72" i="22"/>
  <c r="H94" i="22"/>
  <c r="BD91" i="22"/>
  <c r="CZ88" i="22"/>
  <c r="AR81" i="22"/>
  <c r="AF79" i="22"/>
  <c r="H79" i="22"/>
  <c r="H78" i="22"/>
  <c r="AF76" i="22"/>
  <c r="CB75" i="22"/>
  <c r="AF74" i="22"/>
  <c r="CB73" i="22"/>
  <c r="AF72" i="22"/>
  <c r="CB71" i="22"/>
  <c r="AF70" i="22"/>
  <c r="CB69" i="22"/>
  <c r="CB78" i="22"/>
  <c r="BD76" i="22"/>
  <c r="CZ73" i="22"/>
  <c r="CN72" i="22"/>
  <c r="H72" i="22"/>
  <c r="CZ71" i="22"/>
  <c r="T71" i="22"/>
  <c r="BD69" i="22"/>
  <c r="CN67" i="22"/>
  <c r="CB66" i="22"/>
  <c r="AF65" i="22"/>
  <c r="CB64" i="22"/>
  <c r="AF63" i="22"/>
  <c r="CB62" i="22"/>
  <c r="AR77" i="22"/>
  <c r="CZ76" i="22"/>
  <c r="AR75" i="22"/>
  <c r="T75" i="22"/>
  <c r="AR66" i="22"/>
  <c r="CN65" i="22"/>
  <c r="AR64" i="22"/>
  <c r="CN63" i="22"/>
  <c r="AR62" i="22"/>
  <c r="CN61" i="22"/>
  <c r="AR87" i="22"/>
  <c r="CB82" i="22"/>
  <c r="AF77" i="22"/>
  <c r="T72" i="22"/>
  <c r="AR71" i="22"/>
  <c r="BD70" i="22"/>
  <c r="BP69" i="22"/>
  <c r="CB67" i="22"/>
  <c r="CZ66" i="22"/>
  <c r="H66" i="22"/>
  <c r="BD65" i="22"/>
  <c r="CZ64" i="22"/>
  <c r="H64" i="22"/>
  <c r="BD63" i="22"/>
  <c r="CZ62" i="22"/>
  <c r="H62" i="22"/>
  <c r="BD61" i="22"/>
  <c r="CZ60" i="22"/>
  <c r="H60" i="22"/>
  <c r="BD59" i="22"/>
  <c r="CZ58" i="22"/>
  <c r="BP76" i="22"/>
  <c r="BD74" i="22"/>
  <c r="BD71" i="22"/>
  <c r="BP70" i="22"/>
  <c r="CZ68" i="22"/>
  <c r="T67" i="22"/>
  <c r="BP66" i="22"/>
  <c r="T65" i="22"/>
  <c r="BP64" i="22"/>
  <c r="T63" i="22"/>
  <c r="BP62" i="22"/>
  <c r="BD82" i="22"/>
  <c r="CZ79" i="22"/>
  <c r="CN76" i="22"/>
  <c r="AR73" i="22"/>
  <c r="H73" i="22"/>
  <c r="H69" i="22"/>
  <c r="CN68" i="22"/>
  <c r="BP68" i="22"/>
  <c r="CZ75" i="22"/>
  <c r="BD72" i="22"/>
  <c r="BP71" i="22"/>
  <c r="CN70" i="22"/>
  <c r="H70" i="22"/>
  <c r="CZ69" i="22"/>
  <c r="T69" i="22"/>
  <c r="BD68" i="22"/>
  <c r="AF68" i="22"/>
  <c r="H68" i="22"/>
  <c r="BD67" i="22"/>
  <c r="CN66" i="22"/>
  <c r="AR65" i="22"/>
  <c r="CN64" i="22"/>
  <c r="AR63" i="22"/>
  <c r="CN62" i="22"/>
  <c r="H77" i="22"/>
  <c r="H75" i="22"/>
  <c r="CN74" i="22"/>
  <c r="BP74" i="22"/>
  <c r="T73" i="22"/>
  <c r="BP72" i="22"/>
  <c r="CZ70" i="22"/>
  <c r="T68" i="22"/>
  <c r="H67" i="22"/>
  <c r="BD66" i="22"/>
  <c r="CZ65" i="22"/>
  <c r="H65" i="22"/>
  <c r="BD64" i="22"/>
  <c r="CZ63" i="22"/>
  <c r="H63" i="22"/>
  <c r="BD62" i="22"/>
  <c r="CZ61" i="22"/>
  <c r="H61" i="22"/>
  <c r="BD60" i="22"/>
  <c r="CZ67" i="22"/>
  <c r="BP65" i="22"/>
  <c r="CB61" i="22"/>
  <c r="BP61" i="22"/>
  <c r="T57" i="22"/>
  <c r="CZ83" i="22"/>
  <c r="AR69" i="22"/>
  <c r="AF64" i="22"/>
  <c r="T62" i="22"/>
  <c r="AR61" i="22"/>
  <c r="AF61" i="22"/>
  <c r="T61" i="22"/>
  <c r="CZ59" i="22"/>
  <c r="AR59" i="22"/>
  <c r="AR58" i="22"/>
  <c r="CB57" i="22"/>
  <c r="T66" i="22"/>
  <c r="BP63" i="22"/>
  <c r="CN58" i="22"/>
  <c r="AF58" i="22"/>
  <c r="AR57" i="22"/>
  <c r="T70" i="22"/>
  <c r="AF62" i="22"/>
  <c r="CN60" i="22"/>
  <c r="CB60" i="22"/>
  <c r="BP60" i="22"/>
  <c r="CN59" i="22"/>
  <c r="AF59" i="22"/>
  <c r="CZ57" i="22"/>
  <c r="H57" i="22"/>
  <c r="H71" i="22"/>
  <c r="AR67" i="22"/>
  <c r="T64" i="22"/>
  <c r="AR60" i="22"/>
  <c r="AF60" i="22"/>
  <c r="CB59" i="22"/>
  <c r="T59" i="22"/>
  <c r="CB58" i="22"/>
  <c r="T58" i="22"/>
  <c r="BP57" i="22"/>
  <c r="CB65" i="22"/>
  <c r="T60" i="22"/>
  <c r="BP58" i="22"/>
  <c r="BP59" i="22"/>
  <c r="H59" i="22"/>
  <c r="CN57" i="22"/>
  <c r="BD57" i="22"/>
  <c r="H58" i="22"/>
  <c r="AF66" i="22"/>
  <c r="CB63" i="22"/>
  <c r="BD58" i="22"/>
  <c r="CN78" i="22"/>
  <c r="AF57" i="22"/>
  <c r="BP67" i="22"/>
  <c r="A10" i="14"/>
  <c r="CN104" i="22"/>
  <c r="AR105" i="22"/>
  <c r="CZ105" i="22"/>
  <c r="CB106" i="22"/>
  <c r="BD106" i="22"/>
  <c r="BP105" i="22"/>
  <c r="CB104" i="22"/>
  <c r="AF105" i="22"/>
  <c r="CN106" i="22"/>
  <c r="H105" i="22"/>
  <c r="T106" i="22"/>
  <c r="R21" i="18"/>
  <c r="R28" i="18"/>
  <c r="R46" i="18"/>
  <c r="R42" i="18"/>
  <c r="AE81" i="20"/>
  <c r="R27" i="18"/>
  <c r="AE120" i="22"/>
  <c r="AD126" i="22"/>
  <c r="B105" i="22"/>
  <c r="C51" i="20"/>
  <c r="D51" i="20" s="1"/>
  <c r="B100" i="22"/>
  <c r="C47" i="20"/>
  <c r="D47" i="20" s="1"/>
  <c r="AF84" i="20"/>
  <c r="R5" i="18"/>
  <c r="R31" i="18"/>
  <c r="AF86" i="20"/>
  <c r="AG87" i="20"/>
  <c r="R30" i="18"/>
  <c r="AC89" i="20"/>
  <c r="AB96" i="20"/>
  <c r="AB93" i="20"/>
  <c r="AB97" i="20"/>
  <c r="AB94" i="20"/>
  <c r="AB92" i="20"/>
  <c r="AB100" i="20"/>
  <c r="AB101" i="20"/>
  <c r="AB99" i="20"/>
  <c r="AB95" i="20"/>
  <c r="AH15" i="16"/>
  <c r="AI11" i="16"/>
  <c r="R11" i="18"/>
  <c r="AE88" i="20"/>
  <c r="R29" i="18"/>
  <c r="R6" i="18"/>
  <c r="R14" i="18"/>
  <c r="R44" i="18"/>
  <c r="AF133" i="22"/>
  <c r="AF132" i="22"/>
  <c r="AG116" i="22"/>
  <c r="R9" i="18"/>
  <c r="AF81" i="20" l="1"/>
  <c r="AG86" i="20"/>
  <c r="B67" i="22"/>
  <c r="C14" i="20"/>
  <c r="D14" i="20" s="1"/>
  <c r="B84" i="22"/>
  <c r="C36" i="20"/>
  <c r="D36" i="20" s="1"/>
  <c r="B81" i="22"/>
  <c r="C27" i="20"/>
  <c r="D27" i="20" s="1"/>
  <c r="AE130" i="22"/>
  <c r="AF117" i="22"/>
  <c r="B66" i="22"/>
  <c r="C13" i="20"/>
  <c r="D13" i="20" s="1"/>
  <c r="B79" i="22"/>
  <c r="C26" i="20"/>
  <c r="D26" i="20" s="1"/>
  <c r="B64" i="22"/>
  <c r="C11" i="20"/>
  <c r="D11" i="20" s="1"/>
  <c r="B95" i="22"/>
  <c r="C42" i="20"/>
  <c r="D42" i="20" s="1"/>
  <c r="B70" i="22"/>
  <c r="C18" i="20"/>
  <c r="D18" i="20" s="1"/>
  <c r="B57" i="22"/>
  <c r="C43" i="22" s="1"/>
  <c r="D11" i="22" s="1"/>
  <c r="R54" i="18"/>
  <c r="C4" i="20"/>
  <c r="D4" i="20" s="1"/>
  <c r="B86" i="22"/>
  <c r="C34" i="20"/>
  <c r="D34" i="20" s="1"/>
  <c r="AI15" i="16"/>
  <c r="AJ11" i="16"/>
  <c r="B58" i="22"/>
  <c r="C3" i="20"/>
  <c r="B74" i="22"/>
  <c r="C21" i="20"/>
  <c r="D21" i="20" s="1"/>
  <c r="B82" i="22"/>
  <c r="C29" i="20"/>
  <c r="D29" i="20" s="1"/>
  <c r="AF120" i="22"/>
  <c r="AE126" i="22"/>
  <c r="B96" i="22"/>
  <c r="C43" i="20"/>
  <c r="D43" i="20" s="1"/>
  <c r="AE134" i="22"/>
  <c r="AF121" i="22"/>
  <c r="H30" i="22"/>
  <c r="H22" i="24" s="1"/>
  <c r="H22" i="22"/>
  <c r="H14" i="24" s="1"/>
  <c r="H31" i="22"/>
  <c r="H23" i="24" s="1"/>
  <c r="H28" i="22"/>
  <c r="H20" i="24" s="1"/>
  <c r="H21" i="22"/>
  <c r="H13" i="24" s="1"/>
  <c r="H29" i="22"/>
  <c r="H21" i="24" s="1"/>
  <c r="H32" i="22"/>
  <c r="H24" i="24" s="1"/>
  <c r="I5" i="22"/>
  <c r="H24" i="22"/>
  <c r="H16" i="24" s="1"/>
  <c r="H17" i="22"/>
  <c r="H9" i="24" s="1"/>
  <c r="H25" i="22"/>
  <c r="H17" i="24" s="1"/>
  <c r="H12" i="22"/>
  <c r="H4" i="24" s="1"/>
  <c r="H27" i="22"/>
  <c r="H19" i="24" s="1"/>
  <c r="H26" i="22"/>
  <c r="H18" i="24" s="1"/>
  <c r="H33" i="22"/>
  <c r="H25" i="24" s="1"/>
  <c r="H2" i="25"/>
  <c r="K2" i="23"/>
  <c r="B104" i="22"/>
  <c r="C52" i="20"/>
  <c r="D52" i="20" s="1"/>
  <c r="B59" i="22"/>
  <c r="I43" i="22" s="1"/>
  <c r="C6" i="20"/>
  <c r="D6" i="20" s="1"/>
  <c r="AD89" i="20"/>
  <c r="AC96" i="20"/>
  <c r="AC93" i="20"/>
  <c r="AC92" i="20"/>
  <c r="AC97" i="20"/>
  <c r="AC94" i="20"/>
  <c r="AC95" i="20"/>
  <c r="AC100" i="20"/>
  <c r="AC99" i="20"/>
  <c r="AC101" i="20"/>
  <c r="B62" i="22"/>
  <c r="C8" i="20"/>
  <c r="D8" i="20" s="1"/>
  <c r="AF88" i="20"/>
  <c r="B83" i="22"/>
  <c r="C32" i="20"/>
  <c r="D32" i="20" s="1"/>
  <c r="AG84" i="20"/>
  <c r="B80" i="22"/>
  <c r="C28" i="20"/>
  <c r="D28" i="20" s="1"/>
  <c r="B91" i="22"/>
  <c r="C38" i="20"/>
  <c r="D38" i="20" s="1"/>
  <c r="AD125" i="22"/>
  <c r="AE119" i="22"/>
  <c r="AD129" i="22"/>
  <c r="AE115" i="22"/>
  <c r="B61" i="22"/>
  <c r="C7" i="20"/>
  <c r="D7" i="20" s="1"/>
  <c r="AF83" i="20"/>
  <c r="B75" i="22"/>
  <c r="C24" i="20"/>
  <c r="D24" i="20" s="1"/>
  <c r="AG133" i="22"/>
  <c r="AG132" i="22"/>
  <c r="U104" i="22"/>
  <c r="BQ103" i="22"/>
  <c r="U102" i="22"/>
  <c r="CC105" i="22"/>
  <c r="BQ104" i="22"/>
  <c r="AG103" i="22"/>
  <c r="CC102" i="22"/>
  <c r="AG101" i="22"/>
  <c r="CC100" i="22"/>
  <c r="AG99" i="22"/>
  <c r="CC98" i="22"/>
  <c r="AG97" i="22"/>
  <c r="AS105" i="22"/>
  <c r="CO103" i="22"/>
  <c r="AS102" i="22"/>
  <c r="CO106" i="22"/>
  <c r="BE105" i="22"/>
  <c r="AS104" i="22"/>
  <c r="I104" i="22"/>
  <c r="BE103" i="22"/>
  <c r="DA102" i="22"/>
  <c r="I102" i="22"/>
  <c r="BE101" i="22"/>
  <c r="DA100" i="22"/>
  <c r="I100" i="22"/>
  <c r="BE99" i="22"/>
  <c r="CO104" i="22"/>
  <c r="AS103" i="22"/>
  <c r="CO102" i="22"/>
  <c r="AS101" i="22"/>
  <c r="CO100" i="22"/>
  <c r="I106" i="22"/>
  <c r="DA104" i="22"/>
  <c r="DA103" i="22"/>
  <c r="I103" i="22"/>
  <c r="BE102" i="22"/>
  <c r="DA101" i="22"/>
  <c r="I101" i="22"/>
  <c r="BE100" i="22"/>
  <c r="U103" i="22"/>
  <c r="BQ101" i="22"/>
  <c r="U100" i="22"/>
  <c r="I99" i="22"/>
  <c r="AG106" i="22"/>
  <c r="BE98" i="22"/>
  <c r="I97" i="22"/>
  <c r="BQ100" i="22"/>
  <c r="DA98" i="22"/>
  <c r="AS98" i="22"/>
  <c r="DA97" i="22"/>
  <c r="AS97" i="22"/>
  <c r="U96" i="22"/>
  <c r="BQ95" i="22"/>
  <c r="CC103" i="22"/>
  <c r="AG100" i="22"/>
  <c r="CO97" i="22"/>
  <c r="BQ106" i="22"/>
  <c r="AS96" i="22"/>
  <c r="DA95" i="22"/>
  <c r="AS95" i="22"/>
  <c r="AG94" i="22"/>
  <c r="CC93" i="22"/>
  <c r="AG92" i="22"/>
  <c r="CC91" i="22"/>
  <c r="AG90" i="22"/>
  <c r="CC89" i="22"/>
  <c r="AG88" i="22"/>
  <c r="CC87" i="22"/>
  <c r="AG104" i="22"/>
  <c r="BE97" i="22"/>
  <c r="CO95" i="22"/>
  <c r="AG95" i="22"/>
  <c r="CO94" i="22"/>
  <c r="AS93" i="22"/>
  <c r="CO92" i="22"/>
  <c r="AS91" i="22"/>
  <c r="CO90" i="22"/>
  <c r="AS89" i="22"/>
  <c r="CO88" i="22"/>
  <c r="AS87" i="22"/>
  <c r="CO86" i="22"/>
  <c r="U105" i="22"/>
  <c r="U101" i="22"/>
  <c r="DA99" i="22"/>
  <c r="CC99" i="22"/>
  <c r="U98" i="22"/>
  <c r="DA96" i="22"/>
  <c r="AG96" i="22"/>
  <c r="AG102" i="22"/>
  <c r="CO101" i="22"/>
  <c r="BQ97" i="22"/>
  <c r="U97" i="22"/>
  <c r="CO96" i="22"/>
  <c r="CC96" i="22"/>
  <c r="CC95" i="22"/>
  <c r="U95" i="22"/>
  <c r="U94" i="22"/>
  <c r="BQ93" i="22"/>
  <c r="U92" i="22"/>
  <c r="BQ91" i="22"/>
  <c r="U90" i="22"/>
  <c r="BQ89" i="22"/>
  <c r="U88" i="22"/>
  <c r="BQ87" i="22"/>
  <c r="CC101" i="22"/>
  <c r="CO98" i="22"/>
  <c r="AG98" i="22"/>
  <c r="CC94" i="22"/>
  <c r="AG93" i="22"/>
  <c r="CC92" i="22"/>
  <c r="AG91" i="22"/>
  <c r="CC90" i="22"/>
  <c r="AG89" i="22"/>
  <c r="CC88" i="22"/>
  <c r="AG87" i="22"/>
  <c r="AS100" i="22"/>
  <c r="CC97" i="22"/>
  <c r="BQ96" i="22"/>
  <c r="I96" i="22"/>
  <c r="I95" i="22"/>
  <c r="AS94" i="22"/>
  <c r="CO93" i="22"/>
  <c r="AS92" i="22"/>
  <c r="CO91" i="22"/>
  <c r="AS90" i="22"/>
  <c r="CO89" i="22"/>
  <c r="AS88" i="22"/>
  <c r="CO87" i="22"/>
  <c r="AS86" i="22"/>
  <c r="BQ102" i="22"/>
  <c r="CO99" i="22"/>
  <c r="BQ94" i="22"/>
  <c r="I89" i="22"/>
  <c r="CC86" i="22"/>
  <c r="AG86" i="22"/>
  <c r="U86" i="22"/>
  <c r="I86" i="22"/>
  <c r="BE85" i="22"/>
  <c r="DA84" i="22"/>
  <c r="I84" i="22"/>
  <c r="BE83" i="22"/>
  <c r="DA82" i="22"/>
  <c r="I82" i="22"/>
  <c r="BE81" i="22"/>
  <c r="DA80" i="22"/>
  <c r="I80" i="22"/>
  <c r="BE79" i="22"/>
  <c r="DA78" i="22"/>
  <c r="I78" i="22"/>
  <c r="BE77" i="22"/>
  <c r="BQ99" i="22"/>
  <c r="I98" i="22"/>
  <c r="BE95" i="22"/>
  <c r="DA93" i="22"/>
  <c r="BE93" i="22"/>
  <c r="U91" i="22"/>
  <c r="DA90" i="22"/>
  <c r="BQ88" i="22"/>
  <c r="DA85" i="22"/>
  <c r="U85" i="22"/>
  <c r="BQ84" i="22"/>
  <c r="U83" i="22"/>
  <c r="BQ82" i="22"/>
  <c r="U81" i="22"/>
  <c r="BQ80" i="22"/>
  <c r="U79" i="22"/>
  <c r="AS99" i="22"/>
  <c r="I93" i="22"/>
  <c r="BE90" i="22"/>
  <c r="I90" i="22"/>
  <c r="DA87" i="22"/>
  <c r="BE87" i="22"/>
  <c r="DA86" i="22"/>
  <c r="AG84" i="22"/>
  <c r="CC83" i="22"/>
  <c r="AG82" i="22"/>
  <c r="CC81" i="22"/>
  <c r="AG80" i="22"/>
  <c r="CC79" i="22"/>
  <c r="AG78" i="22"/>
  <c r="CC77" i="22"/>
  <c r="U99" i="22"/>
  <c r="BQ92" i="22"/>
  <c r="I87" i="22"/>
  <c r="CO85" i="22"/>
  <c r="AS85" i="22"/>
  <c r="CO84" i="22"/>
  <c r="AS83" i="22"/>
  <c r="CO82" i="22"/>
  <c r="AS81" i="22"/>
  <c r="CO80" i="22"/>
  <c r="AS79" i="22"/>
  <c r="CO78" i="22"/>
  <c r="AS77" i="22"/>
  <c r="DA94" i="22"/>
  <c r="BE94" i="22"/>
  <c r="I94" i="22"/>
  <c r="DA91" i="22"/>
  <c r="BE91" i="22"/>
  <c r="U89" i="22"/>
  <c r="DA88" i="22"/>
  <c r="I85" i="22"/>
  <c r="BQ98" i="22"/>
  <c r="U93" i="22"/>
  <c r="DA92" i="22"/>
  <c r="BQ90" i="22"/>
  <c r="BQ85" i="22"/>
  <c r="AG85" i="22"/>
  <c r="CC84" i="22"/>
  <c r="AG83" i="22"/>
  <c r="CC82" i="22"/>
  <c r="AG81" i="22"/>
  <c r="CC80" i="22"/>
  <c r="AG79" i="22"/>
  <c r="CC78" i="22"/>
  <c r="AG77" i="22"/>
  <c r="CC85" i="22"/>
  <c r="U78" i="22"/>
  <c r="I92" i="22"/>
  <c r="BE89" i="22"/>
  <c r="BE86" i="22"/>
  <c r="BE84" i="22"/>
  <c r="AS82" i="22"/>
  <c r="U82" i="22"/>
  <c r="DA81" i="22"/>
  <c r="CO79" i="22"/>
  <c r="BQ79" i="22"/>
  <c r="CO77" i="22"/>
  <c r="CC76" i="22"/>
  <c r="AG75" i="22"/>
  <c r="CC74" i="22"/>
  <c r="I91" i="22"/>
  <c r="BE88" i="22"/>
  <c r="I81" i="22"/>
  <c r="BQ78" i="22"/>
  <c r="AS76" i="22"/>
  <c r="CO75" i="22"/>
  <c r="AS74" i="22"/>
  <c r="CO73" i="22"/>
  <c r="AS72" i="22"/>
  <c r="CO71" i="22"/>
  <c r="AS70" i="22"/>
  <c r="CO69" i="22"/>
  <c r="AS68" i="22"/>
  <c r="CO67" i="22"/>
  <c r="CO83" i="22"/>
  <c r="BQ83" i="22"/>
  <c r="DA77" i="22"/>
  <c r="I76" i="22"/>
  <c r="BE75" i="22"/>
  <c r="DA74" i="22"/>
  <c r="I74" i="22"/>
  <c r="BE73" i="22"/>
  <c r="DA72" i="22"/>
  <c r="I72" i="22"/>
  <c r="BE71" i="22"/>
  <c r="DA70" i="22"/>
  <c r="I70" i="22"/>
  <c r="BE69" i="22"/>
  <c r="DA68" i="22"/>
  <c r="I68" i="22"/>
  <c r="BE96" i="22"/>
  <c r="BE82" i="22"/>
  <c r="AS80" i="22"/>
  <c r="U80" i="22"/>
  <c r="DA79" i="22"/>
  <c r="BQ77" i="22"/>
  <c r="I77" i="22"/>
  <c r="BQ76" i="22"/>
  <c r="U75" i="22"/>
  <c r="BQ74" i="22"/>
  <c r="U73" i="22"/>
  <c r="I88" i="22"/>
  <c r="AS84" i="22"/>
  <c r="U84" i="22"/>
  <c r="DA83" i="22"/>
  <c r="CO81" i="22"/>
  <c r="BQ81" i="22"/>
  <c r="DA76" i="22"/>
  <c r="AS75" i="22"/>
  <c r="CO74" i="22"/>
  <c r="AS73" i="22"/>
  <c r="CO72" i="22"/>
  <c r="AS71" i="22"/>
  <c r="CO70" i="22"/>
  <c r="AS69" i="22"/>
  <c r="AG67" i="22"/>
  <c r="AS66" i="22"/>
  <c r="CO65" i="22"/>
  <c r="AS64" i="22"/>
  <c r="CO63" i="22"/>
  <c r="AS62" i="22"/>
  <c r="CO61" i="22"/>
  <c r="BQ75" i="22"/>
  <c r="AG73" i="22"/>
  <c r="U72" i="22"/>
  <c r="AG71" i="22"/>
  <c r="BE70" i="22"/>
  <c r="BQ69" i="22"/>
  <c r="CC67" i="22"/>
  <c r="DA66" i="22"/>
  <c r="I66" i="22"/>
  <c r="BE65" i="22"/>
  <c r="DA64" i="22"/>
  <c r="I64" i="22"/>
  <c r="BE63" i="22"/>
  <c r="DA62" i="22"/>
  <c r="I62" i="22"/>
  <c r="BE74" i="22"/>
  <c r="AG74" i="22"/>
  <c r="AG72" i="22"/>
  <c r="BQ70" i="22"/>
  <c r="CC69" i="22"/>
  <c r="U67" i="22"/>
  <c r="BQ66" i="22"/>
  <c r="U65" i="22"/>
  <c r="BQ64" i="22"/>
  <c r="U63" i="22"/>
  <c r="BQ62" i="22"/>
  <c r="U61" i="22"/>
  <c r="BQ60" i="22"/>
  <c r="U59" i="22"/>
  <c r="BQ58" i="22"/>
  <c r="U87" i="22"/>
  <c r="BE78" i="22"/>
  <c r="CO76" i="22"/>
  <c r="I73" i="22"/>
  <c r="I69" i="22"/>
  <c r="CO68" i="22"/>
  <c r="BQ68" i="22"/>
  <c r="BQ67" i="22"/>
  <c r="AG66" i="22"/>
  <c r="CC65" i="22"/>
  <c r="AG64" i="22"/>
  <c r="CC63" i="22"/>
  <c r="DA89" i="22"/>
  <c r="I79" i="22"/>
  <c r="AS78" i="22"/>
  <c r="U77" i="22"/>
  <c r="U76" i="22"/>
  <c r="DA75" i="22"/>
  <c r="CC75" i="22"/>
  <c r="BQ73" i="22"/>
  <c r="BE72" i="22"/>
  <c r="BQ71" i="22"/>
  <c r="CC70" i="22"/>
  <c r="DA69" i="22"/>
  <c r="U69" i="22"/>
  <c r="CC68" i="22"/>
  <c r="BE68" i="22"/>
  <c r="AG68" i="22"/>
  <c r="BQ86" i="22"/>
  <c r="I75" i="22"/>
  <c r="BQ72" i="22"/>
  <c r="CC71" i="22"/>
  <c r="U68" i="22"/>
  <c r="I67" i="22"/>
  <c r="BE66" i="22"/>
  <c r="DA65" i="22"/>
  <c r="I65" i="22"/>
  <c r="BE64" i="22"/>
  <c r="DA63" i="22"/>
  <c r="I63" i="22"/>
  <c r="BE92" i="22"/>
  <c r="I71" i="22"/>
  <c r="U70" i="22"/>
  <c r="AG69" i="22"/>
  <c r="DA67" i="22"/>
  <c r="AS67" i="22"/>
  <c r="U66" i="22"/>
  <c r="BQ65" i="22"/>
  <c r="U64" i="22"/>
  <c r="BQ63" i="22"/>
  <c r="U62" i="22"/>
  <c r="BQ61" i="22"/>
  <c r="DA73" i="22"/>
  <c r="AG65" i="22"/>
  <c r="CC62" i="22"/>
  <c r="BE62" i="22"/>
  <c r="BE61" i="22"/>
  <c r="AS61" i="22"/>
  <c r="AG61" i="22"/>
  <c r="DA59" i="22"/>
  <c r="AS59" i="22"/>
  <c r="DA58" i="22"/>
  <c r="AS58" i="22"/>
  <c r="CC57" i="22"/>
  <c r="CC73" i="22"/>
  <c r="BE67" i="22"/>
  <c r="CO66" i="22"/>
  <c r="I61" i="22"/>
  <c r="CO58" i="22"/>
  <c r="AG58" i="22"/>
  <c r="AS57" i="22"/>
  <c r="I83" i="22"/>
  <c r="AG70" i="22"/>
  <c r="AG63" i="22"/>
  <c r="AG62" i="22"/>
  <c r="DA60" i="22"/>
  <c r="CO60" i="22"/>
  <c r="CC60" i="22"/>
  <c r="CO59" i="22"/>
  <c r="AG59" i="22"/>
  <c r="DA57" i="22"/>
  <c r="I57" i="22"/>
  <c r="U71" i="22"/>
  <c r="CO64" i="22"/>
  <c r="BE60" i="22"/>
  <c r="AS60" i="22"/>
  <c r="AG60" i="22"/>
  <c r="CC59" i="22"/>
  <c r="CC58" i="22"/>
  <c r="U58" i="22"/>
  <c r="BQ57" i="22"/>
  <c r="BE76" i="22"/>
  <c r="CC66" i="22"/>
  <c r="DA61" i="22"/>
  <c r="U60" i="22"/>
  <c r="AG57" i="22"/>
  <c r="BE80" i="22"/>
  <c r="AG76" i="22"/>
  <c r="DA71" i="22"/>
  <c r="AS65" i="22"/>
  <c r="CO62" i="22"/>
  <c r="BQ59" i="22"/>
  <c r="I59" i="22"/>
  <c r="CO57" i="22"/>
  <c r="CC64" i="22"/>
  <c r="I60" i="22"/>
  <c r="BE58" i="22"/>
  <c r="I58" i="22"/>
  <c r="BE57" i="22"/>
  <c r="CC72" i="22"/>
  <c r="U57" i="22"/>
  <c r="BE59" i="22"/>
  <c r="AS63" i="22"/>
  <c r="CC61" i="22"/>
  <c r="U74" i="22"/>
  <c r="A11" i="14"/>
  <c r="BQ105" i="22"/>
  <c r="CC106" i="22"/>
  <c r="CC104" i="22"/>
  <c r="AS106" i="22"/>
  <c r="DA106" i="22"/>
  <c r="U106" i="22"/>
  <c r="AG105" i="22"/>
  <c r="BE106" i="22"/>
  <c r="BE104" i="22"/>
  <c r="I105" i="22"/>
  <c r="CO105" i="22"/>
  <c r="DA105" i="22"/>
  <c r="B60" i="22"/>
  <c r="D43" i="22" s="1"/>
  <c r="E11" i="22" s="1"/>
  <c r="E3" i="24" s="1"/>
  <c r="C5" i="20"/>
  <c r="D5" i="20" s="1"/>
  <c r="B98" i="22"/>
  <c r="C45" i="20"/>
  <c r="D45" i="20" s="1"/>
  <c r="B88" i="22"/>
  <c r="C37" i="20"/>
  <c r="D37" i="20" s="1"/>
  <c r="B77" i="22"/>
  <c r="C22" i="20"/>
  <c r="D22" i="20" s="1"/>
  <c r="B72" i="22"/>
  <c r="C19" i="20"/>
  <c r="D19" i="20" s="1"/>
  <c r="B85" i="22"/>
  <c r="C33" i="20"/>
  <c r="D33" i="20" s="1"/>
  <c r="B76" i="22"/>
  <c r="C23" i="20"/>
  <c r="D23" i="20" s="1"/>
  <c r="B65" i="22"/>
  <c r="C12" i="20"/>
  <c r="D12" i="20" s="1"/>
  <c r="AD128" i="22"/>
  <c r="AE114" i="22"/>
  <c r="B106" i="22"/>
  <c r="C53" i="20"/>
  <c r="D53" i="20" s="1"/>
  <c r="AJ10" i="16"/>
  <c r="AI14" i="16"/>
  <c r="B69" i="22"/>
  <c r="C17" i="20"/>
  <c r="D17" i="20" s="1"/>
  <c r="AG85" i="20"/>
  <c r="B87" i="22"/>
  <c r="C35" i="20"/>
  <c r="D35" i="20" s="1"/>
  <c r="B97" i="22"/>
  <c r="C44" i="20"/>
  <c r="D44" i="20" s="1"/>
  <c r="B99" i="22"/>
  <c r="C46" i="20"/>
  <c r="D46" i="20" s="1"/>
  <c r="AD127" i="22"/>
  <c r="AE118" i="22"/>
  <c r="B90" i="22"/>
  <c r="C31" i="20"/>
  <c r="D31" i="20" s="1"/>
  <c r="B71" i="22"/>
  <c r="C15" i="20"/>
  <c r="D15" i="20" s="1"/>
  <c r="B93" i="22"/>
  <c r="C40" i="20"/>
  <c r="D40" i="20" s="1"/>
  <c r="D3" i="24" l="1"/>
  <c r="B11" i="22"/>
  <c r="B3" i="24" s="1"/>
  <c r="C11" i="22"/>
  <c r="C3" i="24" s="1"/>
  <c r="G44" i="22"/>
  <c r="H13" i="22" s="1"/>
  <c r="H5" i="24" s="1"/>
  <c r="F43" i="22"/>
  <c r="G11" i="22" s="1"/>
  <c r="G3" i="24" s="1"/>
  <c r="CD105" i="22"/>
  <c r="BR104" i="22"/>
  <c r="AH103" i="22"/>
  <c r="CD102" i="22"/>
  <c r="AT105" i="22"/>
  <c r="BF104" i="22"/>
  <c r="CP103" i="22"/>
  <c r="AT102" i="22"/>
  <c r="CP101" i="22"/>
  <c r="AT100" i="22"/>
  <c r="CP99" i="22"/>
  <c r="AT98" i="22"/>
  <c r="CP97" i="22"/>
  <c r="CP106" i="22"/>
  <c r="BF106" i="22"/>
  <c r="J105" i="22"/>
  <c r="AT104" i="22"/>
  <c r="J104" i="22"/>
  <c r="BF103" i="22"/>
  <c r="DB102" i="22"/>
  <c r="BR106" i="22"/>
  <c r="V105" i="22"/>
  <c r="V103" i="22"/>
  <c r="BR102" i="22"/>
  <c r="V101" i="22"/>
  <c r="BR100" i="22"/>
  <c r="V99" i="22"/>
  <c r="DB105" i="22"/>
  <c r="DB103" i="22"/>
  <c r="J103" i="22"/>
  <c r="BF102" i="22"/>
  <c r="DB101" i="22"/>
  <c r="J101" i="22"/>
  <c r="BF100" i="22"/>
  <c r="V104" i="22"/>
  <c r="BR103" i="22"/>
  <c r="V102" i="22"/>
  <c r="BR101" i="22"/>
  <c r="V100" i="22"/>
  <c r="AH106" i="22"/>
  <c r="AH101" i="22"/>
  <c r="BF98" i="22"/>
  <c r="CP102" i="22"/>
  <c r="DB100" i="22"/>
  <c r="DB98" i="22"/>
  <c r="DB97" i="22"/>
  <c r="AT97" i="22"/>
  <c r="CD103" i="22"/>
  <c r="AH100" i="22"/>
  <c r="CD96" i="22"/>
  <c r="AH95" i="22"/>
  <c r="CP104" i="22"/>
  <c r="AT103" i="22"/>
  <c r="CD101" i="22"/>
  <c r="AT101" i="22"/>
  <c r="CP98" i="22"/>
  <c r="AH98" i="22"/>
  <c r="AH97" i="22"/>
  <c r="AH104" i="22"/>
  <c r="BF97" i="22"/>
  <c r="CP95" i="22"/>
  <c r="CP94" i="22"/>
  <c r="AT93" i="22"/>
  <c r="CP92" i="22"/>
  <c r="AT91" i="22"/>
  <c r="CP90" i="22"/>
  <c r="AT89" i="22"/>
  <c r="CP88" i="22"/>
  <c r="AT87" i="22"/>
  <c r="CP86" i="22"/>
  <c r="BF101" i="22"/>
  <c r="DB99" i="22"/>
  <c r="CD99" i="22"/>
  <c r="CD98" i="22"/>
  <c r="V98" i="22"/>
  <c r="DB96" i="22"/>
  <c r="AH96" i="22"/>
  <c r="BF94" i="22"/>
  <c r="DB93" i="22"/>
  <c r="J93" i="22"/>
  <c r="BF92" i="22"/>
  <c r="DB91" i="22"/>
  <c r="J91" i="22"/>
  <c r="BF90" i="22"/>
  <c r="DB89" i="22"/>
  <c r="J89" i="22"/>
  <c r="BF88" i="22"/>
  <c r="DB87" i="22"/>
  <c r="J87" i="22"/>
  <c r="BF86" i="22"/>
  <c r="DB85" i="22"/>
  <c r="AH102" i="22"/>
  <c r="BF99" i="22"/>
  <c r="BR97" i="22"/>
  <c r="V97" i="22"/>
  <c r="J97" i="22"/>
  <c r="CP96" i="22"/>
  <c r="CP100" i="22"/>
  <c r="AH99" i="22"/>
  <c r="J99" i="22"/>
  <c r="V96" i="22"/>
  <c r="CD94" i="22"/>
  <c r="AH93" i="22"/>
  <c r="CD92" i="22"/>
  <c r="AH91" i="22"/>
  <c r="CD90" i="22"/>
  <c r="AH89" i="22"/>
  <c r="CD88" i="22"/>
  <c r="AH87" i="22"/>
  <c r="CD100" i="22"/>
  <c r="CD97" i="22"/>
  <c r="BR96" i="22"/>
  <c r="J96" i="22"/>
  <c r="BR95" i="22"/>
  <c r="J95" i="22"/>
  <c r="AT94" i="22"/>
  <c r="CP93" i="22"/>
  <c r="AT92" i="22"/>
  <c r="CP91" i="22"/>
  <c r="AT90" i="22"/>
  <c r="CP89" i="22"/>
  <c r="AT88" i="22"/>
  <c r="CP87" i="22"/>
  <c r="J100" i="22"/>
  <c r="BF95" i="22"/>
  <c r="J94" i="22"/>
  <c r="BF93" i="22"/>
  <c r="DB92" i="22"/>
  <c r="J92" i="22"/>
  <c r="BF91" i="22"/>
  <c r="DB90" i="22"/>
  <c r="J90" i="22"/>
  <c r="BF89" i="22"/>
  <c r="DB88" i="22"/>
  <c r="J88" i="22"/>
  <c r="BF87" i="22"/>
  <c r="DB86" i="22"/>
  <c r="J86" i="22"/>
  <c r="J102" i="22"/>
  <c r="BR99" i="22"/>
  <c r="AT99" i="22"/>
  <c r="BR98" i="22"/>
  <c r="J98" i="22"/>
  <c r="BF96" i="22"/>
  <c r="V94" i="22"/>
  <c r="BR91" i="22"/>
  <c r="V91" i="22"/>
  <c r="BR88" i="22"/>
  <c r="V85" i="22"/>
  <c r="BR84" i="22"/>
  <c r="V83" i="22"/>
  <c r="BR82" i="22"/>
  <c r="V81" i="22"/>
  <c r="BR80" i="22"/>
  <c r="V79" i="22"/>
  <c r="BR78" i="22"/>
  <c r="CD93" i="22"/>
  <c r="V88" i="22"/>
  <c r="AH84" i="22"/>
  <c r="CD83" i="22"/>
  <c r="AH82" i="22"/>
  <c r="CD81" i="22"/>
  <c r="AH80" i="22"/>
  <c r="CD79" i="22"/>
  <c r="BR92" i="22"/>
  <c r="AH90" i="22"/>
  <c r="CD87" i="22"/>
  <c r="CP85" i="22"/>
  <c r="AT85" i="22"/>
  <c r="CP84" i="22"/>
  <c r="AT83" i="22"/>
  <c r="CP82" i="22"/>
  <c r="AT81" i="22"/>
  <c r="CP80" i="22"/>
  <c r="AT79" i="22"/>
  <c r="CP78" i="22"/>
  <c r="AT77" i="22"/>
  <c r="CP76" i="22"/>
  <c r="CD95" i="22"/>
  <c r="DB94" i="22"/>
  <c r="V92" i="22"/>
  <c r="BR89" i="22"/>
  <c r="V89" i="22"/>
  <c r="J85" i="22"/>
  <c r="BF84" i="22"/>
  <c r="DB83" i="22"/>
  <c r="J83" i="22"/>
  <c r="BF82" i="22"/>
  <c r="DB81" i="22"/>
  <c r="J81" i="22"/>
  <c r="BF80" i="22"/>
  <c r="DB79" i="22"/>
  <c r="J79" i="22"/>
  <c r="BF78" i="22"/>
  <c r="DB77" i="22"/>
  <c r="J77" i="22"/>
  <c r="V95" i="22"/>
  <c r="AH94" i="22"/>
  <c r="CD91" i="22"/>
  <c r="CD85" i="22"/>
  <c r="AT96" i="22"/>
  <c r="DB95" i="22"/>
  <c r="V90" i="22"/>
  <c r="BR87" i="22"/>
  <c r="V87" i="22"/>
  <c r="BR86" i="22"/>
  <c r="AT84" i="22"/>
  <c r="CP83" i="22"/>
  <c r="AT82" i="22"/>
  <c r="CP81" i="22"/>
  <c r="AT80" i="22"/>
  <c r="CP79" i="22"/>
  <c r="AT78" i="22"/>
  <c r="CP77" i="22"/>
  <c r="V82" i="22"/>
  <c r="J80" i="22"/>
  <c r="BR79" i="22"/>
  <c r="BR94" i="22"/>
  <c r="CD84" i="22"/>
  <c r="BF77" i="22"/>
  <c r="AT76" i="22"/>
  <c r="CP75" i="22"/>
  <c r="AT74" i="22"/>
  <c r="CP73" i="22"/>
  <c r="AT95" i="22"/>
  <c r="BR93" i="22"/>
  <c r="BR85" i="22"/>
  <c r="AH85" i="22"/>
  <c r="J84" i="22"/>
  <c r="BR83" i="22"/>
  <c r="BF81" i="22"/>
  <c r="AH81" i="22"/>
  <c r="DB78" i="22"/>
  <c r="AH78" i="22"/>
  <c r="J76" i="22"/>
  <c r="BF75" i="22"/>
  <c r="DB74" i="22"/>
  <c r="J74" i="22"/>
  <c r="BF73" i="22"/>
  <c r="DB72" i="22"/>
  <c r="J72" i="22"/>
  <c r="BF71" i="22"/>
  <c r="DB70" i="22"/>
  <c r="J70" i="22"/>
  <c r="BF69" i="22"/>
  <c r="DB68" i="22"/>
  <c r="J68" i="22"/>
  <c r="BF67" i="22"/>
  <c r="AT86" i="22"/>
  <c r="DB84" i="22"/>
  <c r="V80" i="22"/>
  <c r="BR77" i="22"/>
  <c r="BR76" i="22"/>
  <c r="V75" i="22"/>
  <c r="BR74" i="22"/>
  <c r="V73" i="22"/>
  <c r="BR72" i="22"/>
  <c r="V71" i="22"/>
  <c r="BR70" i="22"/>
  <c r="V69" i="22"/>
  <c r="BR68" i="22"/>
  <c r="AH88" i="22"/>
  <c r="DB82" i="22"/>
  <c r="CD82" i="22"/>
  <c r="CD78" i="22"/>
  <c r="AH77" i="22"/>
  <c r="V77" i="22"/>
  <c r="AH76" i="22"/>
  <c r="CD75" i="22"/>
  <c r="AH74" i="22"/>
  <c r="CD73" i="22"/>
  <c r="V93" i="22"/>
  <c r="BR90" i="22"/>
  <c r="CD77" i="22"/>
  <c r="BF76" i="22"/>
  <c r="DB75" i="22"/>
  <c r="J75" i="22"/>
  <c r="BF74" i="22"/>
  <c r="DB73" i="22"/>
  <c r="J73" i="22"/>
  <c r="BF72" i="22"/>
  <c r="DB71" i="22"/>
  <c r="J71" i="22"/>
  <c r="BF70" i="22"/>
  <c r="DB69" i="22"/>
  <c r="J69" i="22"/>
  <c r="J82" i="22"/>
  <c r="BF79" i="22"/>
  <c r="J78" i="22"/>
  <c r="DB76" i="22"/>
  <c r="BR75" i="22"/>
  <c r="AT75" i="22"/>
  <c r="AH73" i="22"/>
  <c r="V72" i="22"/>
  <c r="AH71" i="22"/>
  <c r="AT70" i="22"/>
  <c r="BR69" i="22"/>
  <c r="CD67" i="22"/>
  <c r="DB66" i="22"/>
  <c r="J66" i="22"/>
  <c r="BF65" i="22"/>
  <c r="DB64" i="22"/>
  <c r="J64" i="22"/>
  <c r="BF63" i="22"/>
  <c r="DB62" i="22"/>
  <c r="J62" i="22"/>
  <c r="AH72" i="22"/>
  <c r="AT71" i="22"/>
  <c r="CD69" i="22"/>
  <c r="V67" i="22"/>
  <c r="BR66" i="22"/>
  <c r="V65" i="22"/>
  <c r="BR64" i="22"/>
  <c r="V63" i="22"/>
  <c r="BR62" i="22"/>
  <c r="BF85" i="22"/>
  <c r="AH79" i="22"/>
  <c r="CD74" i="22"/>
  <c r="CP68" i="22"/>
  <c r="BR67" i="22"/>
  <c r="AH66" i="22"/>
  <c r="CD65" i="22"/>
  <c r="AH64" i="22"/>
  <c r="CD63" i="22"/>
  <c r="AH62" i="22"/>
  <c r="CD61" i="22"/>
  <c r="AH60" i="22"/>
  <c r="CD59" i="22"/>
  <c r="AH58" i="22"/>
  <c r="BF83" i="22"/>
  <c r="DB80" i="22"/>
  <c r="V76" i="22"/>
  <c r="BR73" i="22"/>
  <c r="AT73" i="22"/>
  <c r="AT72" i="22"/>
  <c r="BR71" i="22"/>
  <c r="CD70" i="22"/>
  <c r="CP69" i="22"/>
  <c r="CD68" i="22"/>
  <c r="BF68" i="22"/>
  <c r="AH68" i="22"/>
  <c r="CP66" i="22"/>
  <c r="AT65" i="22"/>
  <c r="CP64" i="22"/>
  <c r="AT63" i="22"/>
  <c r="CP62" i="22"/>
  <c r="CD86" i="22"/>
  <c r="V84" i="22"/>
  <c r="BR81" i="22"/>
  <c r="CD71" i="22"/>
  <c r="CP70" i="22"/>
  <c r="AT68" i="22"/>
  <c r="V68" i="22"/>
  <c r="CD89" i="22"/>
  <c r="AH83" i="22"/>
  <c r="CD80" i="22"/>
  <c r="AH75" i="22"/>
  <c r="CP74" i="22"/>
  <c r="V70" i="22"/>
  <c r="AH69" i="22"/>
  <c r="DB67" i="22"/>
  <c r="AT67" i="22"/>
  <c r="V66" i="22"/>
  <c r="BR65" i="22"/>
  <c r="V64" i="22"/>
  <c r="BR63" i="22"/>
  <c r="AH86" i="22"/>
  <c r="V74" i="22"/>
  <c r="CD72" i="22"/>
  <c r="CP71" i="22"/>
  <c r="AH70" i="22"/>
  <c r="AT69" i="22"/>
  <c r="CD66" i="22"/>
  <c r="AH65" i="22"/>
  <c r="CD64" i="22"/>
  <c r="AH63" i="22"/>
  <c r="CD62" i="22"/>
  <c r="AH61" i="22"/>
  <c r="CD60" i="22"/>
  <c r="V78" i="22"/>
  <c r="V62" i="22"/>
  <c r="V61" i="22"/>
  <c r="J61" i="22"/>
  <c r="CP58" i="22"/>
  <c r="AT57" i="22"/>
  <c r="BF66" i="22"/>
  <c r="DB63" i="22"/>
  <c r="CP61" i="22"/>
  <c r="DB60" i="22"/>
  <c r="CP60" i="22"/>
  <c r="CP59" i="22"/>
  <c r="AH59" i="22"/>
  <c r="DB57" i="22"/>
  <c r="J57" i="22"/>
  <c r="CP67" i="22"/>
  <c r="CP65" i="22"/>
  <c r="BR60" i="22"/>
  <c r="BF60" i="22"/>
  <c r="AT60" i="22"/>
  <c r="CD58" i="22"/>
  <c r="V58" i="22"/>
  <c r="BR57" i="22"/>
  <c r="CD76" i="22"/>
  <c r="J67" i="22"/>
  <c r="BF64" i="22"/>
  <c r="DB61" i="22"/>
  <c r="V60" i="22"/>
  <c r="V59" i="22"/>
  <c r="AH57" i="22"/>
  <c r="E45" i="22" s="1"/>
  <c r="F23" i="22" s="1"/>
  <c r="F15" i="24" s="1"/>
  <c r="AT66" i="22"/>
  <c r="CP63" i="22"/>
  <c r="BR59" i="22"/>
  <c r="J59" i="22"/>
  <c r="BR58" i="22"/>
  <c r="CP57" i="22"/>
  <c r="AH92" i="22"/>
  <c r="J65" i="22"/>
  <c r="AT62" i="22"/>
  <c r="J60" i="22"/>
  <c r="BF58" i="22"/>
  <c r="J58" i="22"/>
  <c r="BF57" i="22"/>
  <c r="CP72" i="22"/>
  <c r="AH67" i="22"/>
  <c r="AT64" i="22"/>
  <c r="BF59" i="22"/>
  <c r="V57" i="22"/>
  <c r="AT59" i="22"/>
  <c r="DB65" i="22"/>
  <c r="V86" i="22"/>
  <c r="J63" i="22"/>
  <c r="BR61" i="22"/>
  <c r="DB59" i="22"/>
  <c r="BF61" i="22"/>
  <c r="AT58" i="22"/>
  <c r="CD57" i="22"/>
  <c r="BF62" i="22"/>
  <c r="AT61" i="22"/>
  <c r="DB58" i="22"/>
  <c r="A12" i="14"/>
  <c r="DB106" i="22"/>
  <c r="CD104" i="22"/>
  <c r="BF105" i="22"/>
  <c r="AH105" i="22"/>
  <c r="AT106" i="22"/>
  <c r="J106" i="22"/>
  <c r="BR105" i="22"/>
  <c r="V106" i="22"/>
  <c r="DB104" i="22"/>
  <c r="CP105" i="22"/>
  <c r="CD106" i="22"/>
  <c r="I2" i="25"/>
  <c r="L2" i="23"/>
  <c r="AF126" i="22"/>
  <c r="AG120" i="22"/>
  <c r="AG126" i="22" s="1"/>
  <c r="K43" i="22"/>
  <c r="L43" i="22" s="1"/>
  <c r="M43" i="22" s="1"/>
  <c r="N43" i="22" s="1"/>
  <c r="O43" i="22" s="1"/>
  <c r="P43" i="22" s="1"/>
  <c r="Q43" i="22" s="1"/>
  <c r="R43" i="22" s="1"/>
  <c r="S43" i="22" s="1"/>
  <c r="T43" i="22" s="1"/>
  <c r="U43" i="22" s="1"/>
  <c r="V43" i="22" s="1"/>
  <c r="W43" i="22" s="1"/>
  <c r="X43" i="22" s="1"/>
  <c r="Y43" i="22" s="1"/>
  <c r="Z43" i="22" s="1"/>
  <c r="AA43" i="22" s="1"/>
  <c r="AB43" i="22" s="1"/>
  <c r="AC43" i="22" s="1"/>
  <c r="AD43" i="22" s="1"/>
  <c r="AE43" i="22" s="1"/>
  <c r="AF114" i="22"/>
  <c r="AE128" i="22"/>
  <c r="H44" i="22"/>
  <c r="AE129" i="22"/>
  <c r="AF115" i="22"/>
  <c r="H43" i="22"/>
  <c r="C44" i="22"/>
  <c r="D13" i="22" s="1"/>
  <c r="AF130" i="22"/>
  <c r="AG117" i="22"/>
  <c r="AG130" i="22" s="1"/>
  <c r="E43" i="22"/>
  <c r="F11" i="22" s="1"/>
  <c r="F3" i="24" s="1"/>
  <c r="G43" i="22"/>
  <c r="H11" i="22" s="1"/>
  <c r="H3" i="24" s="1"/>
  <c r="K44" i="22"/>
  <c r="L44" i="22" s="1"/>
  <c r="M44" i="22" s="1"/>
  <c r="N44" i="22" s="1"/>
  <c r="O44" i="22" s="1"/>
  <c r="P44" i="22" s="1"/>
  <c r="Q44" i="22" s="1"/>
  <c r="R44" i="22" s="1"/>
  <c r="S44" i="22" s="1"/>
  <c r="T44" i="22" s="1"/>
  <c r="U44" i="22" s="1"/>
  <c r="V44" i="22" s="1"/>
  <c r="W44" i="22" s="1"/>
  <c r="X44" i="22" s="1"/>
  <c r="Y44" i="22" s="1"/>
  <c r="Z44" i="22" s="1"/>
  <c r="AA44" i="22" s="1"/>
  <c r="AB44" i="22" s="1"/>
  <c r="AC44" i="22" s="1"/>
  <c r="AD44" i="22" s="1"/>
  <c r="AE44" i="22" s="1"/>
  <c r="AE89" i="20"/>
  <c r="AD96" i="20"/>
  <c r="AD93" i="20"/>
  <c r="AD92" i="20"/>
  <c r="AD97" i="20"/>
  <c r="AD94" i="20"/>
  <c r="AD95" i="20"/>
  <c r="AD101" i="20"/>
  <c r="AD100" i="20"/>
  <c r="AD99" i="20"/>
  <c r="AF134" i="22"/>
  <c r="AG121" i="22"/>
  <c r="AG134" i="22" s="1"/>
  <c r="J44" i="22"/>
  <c r="E44" i="22"/>
  <c r="F13" i="22" s="1"/>
  <c r="F5" i="24" s="1"/>
  <c r="I44" i="22"/>
  <c r="AE125" i="22"/>
  <c r="AF119" i="22"/>
  <c r="AE127" i="22"/>
  <c r="AF118" i="22"/>
  <c r="D44" i="22"/>
  <c r="E13" i="22" s="1"/>
  <c r="E5" i="24" s="1"/>
  <c r="F44" i="22"/>
  <c r="G13" i="22" s="1"/>
  <c r="G5" i="24" s="1"/>
  <c r="C54" i="20"/>
  <c r="D3" i="20"/>
  <c r="D54" i="20" s="1"/>
  <c r="J43" i="22"/>
  <c r="AJ14" i="16"/>
  <c r="AK10" i="16"/>
  <c r="AG83" i="20"/>
  <c r="AG88" i="20"/>
  <c r="I31" i="22"/>
  <c r="I23" i="24" s="1"/>
  <c r="I32" i="22"/>
  <c r="I24" i="24" s="1"/>
  <c r="I24" i="22"/>
  <c r="I16" i="24" s="1"/>
  <c r="I29" i="22"/>
  <c r="I21" i="24" s="1"/>
  <c r="I30" i="22"/>
  <c r="I22" i="24" s="1"/>
  <c r="J5" i="22"/>
  <c r="I33" i="22"/>
  <c r="I25" i="24" s="1"/>
  <c r="I25" i="22"/>
  <c r="I17" i="24" s="1"/>
  <c r="I10" i="22"/>
  <c r="I26" i="22"/>
  <c r="I18" i="24" s="1"/>
  <c r="I19" i="22"/>
  <c r="I11" i="24" s="1"/>
  <c r="I11" i="22"/>
  <c r="I3" i="24" s="1"/>
  <c r="I17" i="22"/>
  <c r="I9" i="24" s="1"/>
  <c r="I21" i="22"/>
  <c r="I13" i="24" s="1"/>
  <c r="I12" i="22"/>
  <c r="I4" i="24" s="1"/>
  <c r="I28" i="22"/>
  <c r="I20" i="24" s="1"/>
  <c r="I27" i="22"/>
  <c r="I19" i="24" s="1"/>
  <c r="I13" i="22"/>
  <c r="I5" i="24" s="1"/>
  <c r="I22" i="22"/>
  <c r="I14" i="24" s="1"/>
  <c r="AJ15" i="16"/>
  <c r="AK11" i="16"/>
  <c r="F39" i="22"/>
  <c r="G39" i="22"/>
  <c r="I39" i="22"/>
  <c r="K39" i="22"/>
  <c r="E39" i="22"/>
  <c r="D39" i="22"/>
  <c r="J39" i="22"/>
  <c r="C39" i="22"/>
  <c r="H39" i="22"/>
  <c r="I18" i="22" s="1"/>
  <c r="I10" i="24" s="1"/>
  <c r="G40" i="22"/>
  <c r="H10" i="22" s="1"/>
  <c r="E40" i="22"/>
  <c r="F10" i="22" s="1"/>
  <c r="F40" i="22"/>
  <c r="G10" i="22" s="1"/>
  <c r="D40" i="22"/>
  <c r="E10" i="22" s="1"/>
  <c r="I40" i="22"/>
  <c r="J40" i="22"/>
  <c r="C40" i="22"/>
  <c r="D10" i="22" s="1"/>
  <c r="K40" i="22"/>
  <c r="L40" i="22" s="1"/>
  <c r="M40" i="22" s="1"/>
  <c r="N40" i="22" s="1"/>
  <c r="O40" i="22" s="1"/>
  <c r="P40" i="22" s="1"/>
  <c r="Q40" i="22" s="1"/>
  <c r="R40" i="22" s="1"/>
  <c r="S40" i="22" s="1"/>
  <c r="T40" i="22" s="1"/>
  <c r="U40" i="22" s="1"/>
  <c r="V40" i="22" s="1"/>
  <c r="W40" i="22" s="1"/>
  <c r="X40" i="22" s="1"/>
  <c r="Y40" i="22" s="1"/>
  <c r="Z40" i="22" s="1"/>
  <c r="AA40" i="22" s="1"/>
  <c r="AB40" i="22" s="1"/>
  <c r="AC40" i="22" s="1"/>
  <c r="AD40" i="22" s="1"/>
  <c r="AE40" i="22" s="1"/>
  <c r="H40" i="22"/>
  <c r="C41" i="22"/>
  <c r="D19" i="22" s="1"/>
  <c r="K41" i="22"/>
  <c r="L41" i="22" s="1"/>
  <c r="M41" i="22" s="1"/>
  <c r="N41" i="22" s="1"/>
  <c r="O41" i="22" s="1"/>
  <c r="P41" i="22" s="1"/>
  <c r="Q41" i="22" s="1"/>
  <c r="R41" i="22" s="1"/>
  <c r="S41" i="22" s="1"/>
  <c r="T41" i="22" s="1"/>
  <c r="U41" i="22" s="1"/>
  <c r="V41" i="22" s="1"/>
  <c r="W41" i="22" s="1"/>
  <c r="X41" i="22" s="1"/>
  <c r="Y41" i="22" s="1"/>
  <c r="Z41" i="22" s="1"/>
  <c r="AA41" i="22" s="1"/>
  <c r="AB41" i="22" s="1"/>
  <c r="AC41" i="22" s="1"/>
  <c r="AD41" i="22" s="1"/>
  <c r="AE41" i="22" s="1"/>
  <c r="J41" i="22"/>
  <c r="D41" i="22"/>
  <c r="E19" i="22" s="1"/>
  <c r="E11" i="24" s="1"/>
  <c r="I41" i="22"/>
  <c r="G41" i="22"/>
  <c r="H19" i="22" s="1"/>
  <c r="H11" i="24" s="1"/>
  <c r="E41" i="22"/>
  <c r="F19" i="22" s="1"/>
  <c r="F11" i="24" s="1"/>
  <c r="H41" i="22"/>
  <c r="F41" i="22"/>
  <c r="G19" i="22" s="1"/>
  <c r="G11" i="24" s="1"/>
  <c r="H42" i="22"/>
  <c r="I14" i="22" s="1"/>
  <c r="I6" i="24" s="1"/>
  <c r="G42" i="22"/>
  <c r="H14" i="22" s="1"/>
  <c r="H6" i="24" s="1"/>
  <c r="J42" i="22"/>
  <c r="K42" i="22"/>
  <c r="L42" i="22" s="1"/>
  <c r="M42" i="22" s="1"/>
  <c r="N42" i="22" s="1"/>
  <c r="O42" i="22" s="1"/>
  <c r="P42" i="22" s="1"/>
  <c r="Q42" i="22" s="1"/>
  <c r="R42" i="22" s="1"/>
  <c r="S42" i="22" s="1"/>
  <c r="T42" i="22" s="1"/>
  <c r="U42" i="22" s="1"/>
  <c r="V42" i="22" s="1"/>
  <c r="W42" i="22" s="1"/>
  <c r="X42" i="22" s="1"/>
  <c r="Y42" i="22" s="1"/>
  <c r="Z42" i="22" s="1"/>
  <c r="AA42" i="22" s="1"/>
  <c r="AB42" i="22" s="1"/>
  <c r="AC42" i="22" s="1"/>
  <c r="AD42" i="22" s="1"/>
  <c r="AE42" i="22" s="1"/>
  <c r="I42" i="22"/>
  <c r="E42" i="22"/>
  <c r="F14" i="22" s="1"/>
  <c r="F6" i="24" s="1"/>
  <c r="C42" i="22"/>
  <c r="D14" i="22" s="1"/>
  <c r="D42" i="22"/>
  <c r="E14" i="22" s="1"/>
  <c r="E6" i="24" s="1"/>
  <c r="F42" i="22"/>
  <c r="G14" i="22" s="1"/>
  <c r="G6" i="24" s="1"/>
  <c r="AG81" i="20"/>
  <c r="L39" i="22" l="1"/>
  <c r="M39" i="22" s="1"/>
  <c r="N39" i="22" s="1"/>
  <c r="O39" i="22" s="1"/>
  <c r="P39" i="22" s="1"/>
  <c r="Q39" i="22" s="1"/>
  <c r="R39" i="22" s="1"/>
  <c r="S39" i="22" s="1"/>
  <c r="T39" i="22" s="1"/>
  <c r="U39" i="22" s="1"/>
  <c r="V39" i="22" s="1"/>
  <c r="W39" i="22" s="1"/>
  <c r="X39" i="22" s="1"/>
  <c r="Y39" i="22" s="1"/>
  <c r="Z39" i="22" s="1"/>
  <c r="AA39" i="22" s="1"/>
  <c r="AB39" i="22" s="1"/>
  <c r="AC39" i="22" s="1"/>
  <c r="AD39" i="22" s="1"/>
  <c r="AE39" i="22" s="1"/>
  <c r="I2" i="24"/>
  <c r="D6" i="24"/>
  <c r="C14" i="22"/>
  <c r="C6" i="24" s="1"/>
  <c r="B14" i="22"/>
  <c r="B6" i="24" s="1"/>
  <c r="H2" i="24"/>
  <c r="H18" i="22"/>
  <c r="H10" i="24" s="1"/>
  <c r="D45" i="22"/>
  <c r="E23" i="22" s="1"/>
  <c r="E15" i="24" s="1"/>
  <c r="K45" i="22"/>
  <c r="L45" i="22" s="1"/>
  <c r="M45" i="22" s="1"/>
  <c r="N45" i="22" s="1"/>
  <c r="O45" i="22" s="1"/>
  <c r="P45" i="22" s="1"/>
  <c r="Q45" i="22" s="1"/>
  <c r="R45" i="22" s="1"/>
  <c r="S45" i="22" s="1"/>
  <c r="T45" i="22" s="1"/>
  <c r="U45" i="22" s="1"/>
  <c r="V45" i="22" s="1"/>
  <c r="W45" i="22" s="1"/>
  <c r="X45" i="22" s="1"/>
  <c r="Y45" i="22" s="1"/>
  <c r="Z45" i="22" s="1"/>
  <c r="AA45" i="22" s="1"/>
  <c r="AB45" i="22" s="1"/>
  <c r="AC45" i="22" s="1"/>
  <c r="AD45" i="22" s="1"/>
  <c r="AE45" i="22" s="1"/>
  <c r="F2" i="24"/>
  <c r="I45" i="22"/>
  <c r="G18" i="22"/>
  <c r="G10" i="24" s="1"/>
  <c r="AF127" i="22"/>
  <c r="AG118" i="22"/>
  <c r="AG127" i="22" s="1"/>
  <c r="H45" i="22"/>
  <c r="I23" i="22" s="1"/>
  <c r="I15" i="24" s="1"/>
  <c r="C45" i="22"/>
  <c r="D23" i="22" s="1"/>
  <c r="D2" i="24"/>
  <c r="C10" i="22"/>
  <c r="C2" i="24" s="1"/>
  <c r="B10" i="22"/>
  <c r="B2" i="24" s="1"/>
  <c r="AK14" i="16"/>
  <c r="AL10" i="16"/>
  <c r="AF128" i="22"/>
  <c r="AG114" i="22"/>
  <c r="AG128" i="22" s="1"/>
  <c r="AF125" i="22"/>
  <c r="AG119" i="22"/>
  <c r="AG125" i="22" s="1"/>
  <c r="J45" i="22"/>
  <c r="AU105" i="22"/>
  <c r="BG104" i="22"/>
  <c r="CQ103" i="22"/>
  <c r="AU102" i="22"/>
  <c r="CQ101" i="22"/>
  <c r="CQ106" i="22"/>
  <c r="BG106" i="22"/>
  <c r="K105" i="22"/>
  <c r="AU104" i="22"/>
  <c r="K104" i="22"/>
  <c r="BG103" i="22"/>
  <c r="DC102" i="22"/>
  <c r="K102" i="22"/>
  <c r="BG101" i="22"/>
  <c r="DC100" i="22"/>
  <c r="K100" i="22"/>
  <c r="BG99" i="22"/>
  <c r="DC98" i="22"/>
  <c r="K98" i="22"/>
  <c r="BG97" i="22"/>
  <c r="W106" i="22"/>
  <c r="W103" i="22"/>
  <c r="BS102" i="22"/>
  <c r="AI106" i="22"/>
  <c r="AI104" i="22"/>
  <c r="CE103" i="22"/>
  <c r="AI102" i="22"/>
  <c r="CE101" i="22"/>
  <c r="AI100" i="22"/>
  <c r="CE99" i="22"/>
  <c r="BS105" i="22"/>
  <c r="W104" i="22"/>
  <c r="BS103" i="22"/>
  <c r="W102" i="22"/>
  <c r="BS101" i="22"/>
  <c r="W100" i="22"/>
  <c r="CE105" i="22"/>
  <c r="AI103" i="22"/>
  <c r="CE102" i="22"/>
  <c r="AI101" i="22"/>
  <c r="CE100" i="22"/>
  <c r="CQ102" i="22"/>
  <c r="DC97" i="22"/>
  <c r="BG102" i="22"/>
  <c r="BS100" i="22"/>
  <c r="AU98" i="22"/>
  <c r="CQ104" i="22"/>
  <c r="AU103" i="22"/>
  <c r="AU101" i="22"/>
  <c r="CQ98" i="22"/>
  <c r="AI98" i="22"/>
  <c r="CQ97" i="22"/>
  <c r="AI97" i="22"/>
  <c r="AU96" i="22"/>
  <c r="CQ95" i="22"/>
  <c r="K103" i="22"/>
  <c r="DC101" i="22"/>
  <c r="K101" i="22"/>
  <c r="CE97" i="22"/>
  <c r="DC96" i="22"/>
  <c r="DC99" i="22"/>
  <c r="CE98" i="22"/>
  <c r="W98" i="22"/>
  <c r="AI96" i="22"/>
  <c r="AI95" i="22"/>
  <c r="BG94" i="22"/>
  <c r="DC93" i="22"/>
  <c r="K93" i="22"/>
  <c r="BG92" i="22"/>
  <c r="DC91" i="22"/>
  <c r="K91" i="22"/>
  <c r="BG90" i="22"/>
  <c r="DC89" i="22"/>
  <c r="K89" i="22"/>
  <c r="BG88" i="22"/>
  <c r="DC87" i="22"/>
  <c r="K87" i="22"/>
  <c r="W101" i="22"/>
  <c r="BS97" i="22"/>
  <c r="W97" i="22"/>
  <c r="K97" i="22"/>
  <c r="CQ96" i="22"/>
  <c r="CE95" i="22"/>
  <c r="W95" i="22"/>
  <c r="W94" i="22"/>
  <c r="BS93" i="22"/>
  <c r="W92" i="22"/>
  <c r="BS91" i="22"/>
  <c r="W90" i="22"/>
  <c r="BS89" i="22"/>
  <c r="W88" i="22"/>
  <c r="BS87" i="22"/>
  <c r="W86" i="22"/>
  <c r="BS85" i="22"/>
  <c r="CQ100" i="22"/>
  <c r="AI99" i="22"/>
  <c r="K99" i="22"/>
  <c r="CE96" i="22"/>
  <c r="BG100" i="22"/>
  <c r="BG98" i="22"/>
  <c r="BS96" i="22"/>
  <c r="K96" i="22"/>
  <c r="BS95" i="22"/>
  <c r="K95" i="22"/>
  <c r="AU94" i="22"/>
  <c r="CQ93" i="22"/>
  <c r="AU92" i="22"/>
  <c r="CQ91" i="22"/>
  <c r="AU90" i="22"/>
  <c r="CQ89" i="22"/>
  <c r="AU88" i="22"/>
  <c r="CQ87" i="22"/>
  <c r="AU100" i="22"/>
  <c r="BG95" i="22"/>
  <c r="K94" i="22"/>
  <c r="BG93" i="22"/>
  <c r="DC92" i="22"/>
  <c r="K92" i="22"/>
  <c r="BG91" i="22"/>
  <c r="DC90" i="22"/>
  <c r="K90" i="22"/>
  <c r="BG89" i="22"/>
  <c r="DC88" i="22"/>
  <c r="K88" i="22"/>
  <c r="BG87" i="22"/>
  <c r="DC105" i="22"/>
  <c r="DC103" i="22"/>
  <c r="CQ99" i="22"/>
  <c r="BS99" i="22"/>
  <c r="AU99" i="22"/>
  <c r="BS98" i="22"/>
  <c r="BG96" i="22"/>
  <c r="DC94" i="22"/>
  <c r="BS94" i="22"/>
  <c r="W93" i="22"/>
  <c r="BS92" i="22"/>
  <c r="W91" i="22"/>
  <c r="BS90" i="22"/>
  <c r="W89" i="22"/>
  <c r="BS88" i="22"/>
  <c r="W87" i="22"/>
  <c r="BS86" i="22"/>
  <c r="W99" i="22"/>
  <c r="AU97" i="22"/>
  <c r="DC95" i="22"/>
  <c r="CE93" i="22"/>
  <c r="AU91" i="22"/>
  <c r="CQ88" i="22"/>
  <c r="CQ86" i="22"/>
  <c r="DC85" i="22"/>
  <c r="AI84" i="22"/>
  <c r="CE83" i="22"/>
  <c r="AI82" i="22"/>
  <c r="CE81" i="22"/>
  <c r="AI80" i="22"/>
  <c r="CE79" i="22"/>
  <c r="AI78" i="22"/>
  <c r="CE77" i="22"/>
  <c r="W96" i="22"/>
  <c r="AI93" i="22"/>
  <c r="CE90" i="22"/>
  <c r="AI90" i="22"/>
  <c r="CE87" i="22"/>
  <c r="DC86" i="22"/>
  <c r="CQ85" i="22"/>
  <c r="AU85" i="22"/>
  <c r="CQ84" i="22"/>
  <c r="AU83" i="22"/>
  <c r="CQ82" i="22"/>
  <c r="AU81" i="22"/>
  <c r="CQ80" i="22"/>
  <c r="AU79" i="22"/>
  <c r="CQ92" i="22"/>
  <c r="AI87" i="22"/>
  <c r="K85" i="22"/>
  <c r="BG84" i="22"/>
  <c r="DC83" i="22"/>
  <c r="K83" i="22"/>
  <c r="BG82" i="22"/>
  <c r="DC81" i="22"/>
  <c r="K81" i="22"/>
  <c r="BG80" i="22"/>
  <c r="DC79" i="22"/>
  <c r="K79" i="22"/>
  <c r="BG78" i="22"/>
  <c r="DC77" i="22"/>
  <c r="K77" i="22"/>
  <c r="CE94" i="22"/>
  <c r="AI94" i="22"/>
  <c r="CE91" i="22"/>
  <c r="AU89" i="22"/>
  <c r="CE85" i="22"/>
  <c r="W84" i="22"/>
  <c r="BS83" i="22"/>
  <c r="W82" i="22"/>
  <c r="BS81" i="22"/>
  <c r="W80" i="22"/>
  <c r="BS79" i="22"/>
  <c r="W78" i="22"/>
  <c r="BS77" i="22"/>
  <c r="AU95" i="22"/>
  <c r="AI91" i="22"/>
  <c r="CE88" i="22"/>
  <c r="AI88" i="22"/>
  <c r="AI85" i="22"/>
  <c r="CE92" i="22"/>
  <c r="AI92" i="22"/>
  <c r="CE89" i="22"/>
  <c r="AU87" i="22"/>
  <c r="CE86" i="22"/>
  <c r="BG86" i="22"/>
  <c r="AU86" i="22"/>
  <c r="AI86" i="22"/>
  <c r="BG85" i="22"/>
  <c r="DC84" i="22"/>
  <c r="K84" i="22"/>
  <c r="BG83" i="22"/>
  <c r="DC82" i="22"/>
  <c r="K82" i="22"/>
  <c r="BG81" i="22"/>
  <c r="DC80" i="22"/>
  <c r="K80" i="22"/>
  <c r="BG79" i="22"/>
  <c r="DC78" i="22"/>
  <c r="K78" i="22"/>
  <c r="BG77" i="22"/>
  <c r="CE84" i="22"/>
  <c r="BS82" i="22"/>
  <c r="AU82" i="22"/>
  <c r="CQ79" i="22"/>
  <c r="CQ77" i="22"/>
  <c r="K86" i="22"/>
  <c r="AI81" i="22"/>
  <c r="W79" i="22"/>
  <c r="BS78" i="22"/>
  <c r="K76" i="22"/>
  <c r="BG75" i="22"/>
  <c r="DC74" i="22"/>
  <c r="K74" i="22"/>
  <c r="BG73" i="22"/>
  <c r="CQ83" i="22"/>
  <c r="BS76" i="22"/>
  <c r="W75" i="22"/>
  <c r="BS74" i="22"/>
  <c r="W73" i="22"/>
  <c r="BS72" i="22"/>
  <c r="W71" i="22"/>
  <c r="BS70" i="22"/>
  <c r="W69" i="22"/>
  <c r="BS68" i="22"/>
  <c r="AI89" i="22"/>
  <c r="W83" i="22"/>
  <c r="CE82" i="22"/>
  <c r="BS80" i="22"/>
  <c r="AU80" i="22"/>
  <c r="CE78" i="22"/>
  <c r="AI77" i="22"/>
  <c r="W77" i="22"/>
  <c r="AI76" i="22"/>
  <c r="CE75" i="22"/>
  <c r="AI74" i="22"/>
  <c r="CE73" i="22"/>
  <c r="AI72" i="22"/>
  <c r="CE71" i="22"/>
  <c r="AI70" i="22"/>
  <c r="CE69" i="22"/>
  <c r="AI68" i="22"/>
  <c r="AU93" i="22"/>
  <c r="CQ90" i="22"/>
  <c r="AI79" i="22"/>
  <c r="AU78" i="22"/>
  <c r="DC76" i="22"/>
  <c r="AU75" i="22"/>
  <c r="CQ74" i="22"/>
  <c r="AU73" i="22"/>
  <c r="AI83" i="22"/>
  <c r="W81" i="22"/>
  <c r="CE80" i="22"/>
  <c r="CQ78" i="22"/>
  <c r="AU77" i="22"/>
  <c r="CQ76" i="22"/>
  <c r="W76" i="22"/>
  <c r="BS75" i="22"/>
  <c r="W74" i="22"/>
  <c r="BS73" i="22"/>
  <c r="W72" i="22"/>
  <c r="BS71" i="22"/>
  <c r="W70" i="22"/>
  <c r="BS69" i="22"/>
  <c r="BS84" i="22"/>
  <c r="CQ75" i="22"/>
  <c r="AU71" i="22"/>
  <c r="BG70" i="22"/>
  <c r="W67" i="22"/>
  <c r="BS66" i="22"/>
  <c r="W65" i="22"/>
  <c r="BS64" i="22"/>
  <c r="W63" i="22"/>
  <c r="BS62" i="22"/>
  <c r="CQ94" i="22"/>
  <c r="CE74" i="22"/>
  <c r="BG74" i="22"/>
  <c r="DC72" i="22"/>
  <c r="CQ68" i="22"/>
  <c r="BS67" i="22"/>
  <c r="AI66" i="22"/>
  <c r="CE65" i="22"/>
  <c r="AI64" i="22"/>
  <c r="CE63" i="22"/>
  <c r="AI62" i="22"/>
  <c r="AU84" i="22"/>
  <c r="CQ81" i="22"/>
  <c r="K73" i="22"/>
  <c r="AU72" i="22"/>
  <c r="BG71" i="22"/>
  <c r="CE70" i="22"/>
  <c r="CQ69" i="22"/>
  <c r="K69" i="22"/>
  <c r="DC68" i="22"/>
  <c r="CE68" i="22"/>
  <c r="BG68" i="22"/>
  <c r="CQ66" i="22"/>
  <c r="AU65" i="22"/>
  <c r="CQ64" i="22"/>
  <c r="AU63" i="22"/>
  <c r="CQ62" i="22"/>
  <c r="AU61" i="22"/>
  <c r="CQ60" i="22"/>
  <c r="AU59" i="22"/>
  <c r="CQ58" i="22"/>
  <c r="AU76" i="22"/>
  <c r="DC75" i="22"/>
  <c r="CQ73" i="22"/>
  <c r="BG72" i="22"/>
  <c r="CQ70" i="22"/>
  <c r="DC69" i="22"/>
  <c r="AU68" i="22"/>
  <c r="W68" i="22"/>
  <c r="BG67" i="22"/>
  <c r="K67" i="22"/>
  <c r="BG66" i="22"/>
  <c r="DC65" i="22"/>
  <c r="K65" i="22"/>
  <c r="BG64" i="22"/>
  <c r="DC63" i="22"/>
  <c r="K63" i="22"/>
  <c r="BG62" i="22"/>
  <c r="W85" i="22"/>
  <c r="AI75" i="22"/>
  <c r="K75" i="22"/>
  <c r="K70" i="22"/>
  <c r="AI69" i="22"/>
  <c r="CE72" i="22"/>
  <c r="CQ71" i="22"/>
  <c r="K71" i="22"/>
  <c r="DC70" i="22"/>
  <c r="AU69" i="22"/>
  <c r="CE66" i="22"/>
  <c r="AI65" i="22"/>
  <c r="CE64" i="22"/>
  <c r="AI63" i="22"/>
  <c r="CE62" i="22"/>
  <c r="CE76" i="22"/>
  <c r="BG76" i="22"/>
  <c r="AU74" i="22"/>
  <c r="DC73" i="22"/>
  <c r="CQ72" i="22"/>
  <c r="DC71" i="22"/>
  <c r="CQ67" i="22"/>
  <c r="AI67" i="22"/>
  <c r="AU66" i="22"/>
  <c r="CQ65" i="22"/>
  <c r="AU64" i="22"/>
  <c r="CQ63" i="22"/>
  <c r="AU62" i="22"/>
  <c r="CQ61" i="22"/>
  <c r="AU60" i="22"/>
  <c r="BG69" i="22"/>
  <c r="DC64" i="22"/>
  <c r="DC60" i="22"/>
  <c r="CQ59" i="22"/>
  <c r="AI59" i="22"/>
  <c r="AI58" i="22"/>
  <c r="DC57" i="22"/>
  <c r="K57" i="22"/>
  <c r="AU70" i="22"/>
  <c r="W66" i="22"/>
  <c r="BS63" i="22"/>
  <c r="CE60" i="22"/>
  <c r="BS60" i="22"/>
  <c r="BG60" i="22"/>
  <c r="CE58" i="22"/>
  <c r="W58" i="22"/>
  <c r="BS57" i="22"/>
  <c r="AI71" i="22"/>
  <c r="BG65" i="22"/>
  <c r="DC62" i="22"/>
  <c r="DC61" i="22"/>
  <c r="AI60" i="22"/>
  <c r="W60" i="22"/>
  <c r="CE59" i="22"/>
  <c r="W59" i="22"/>
  <c r="AI57" i="22"/>
  <c r="E46" i="22" s="1"/>
  <c r="F20" i="22" s="1"/>
  <c r="F12" i="24" s="1"/>
  <c r="AI73" i="22"/>
  <c r="AU67" i="22"/>
  <c r="W64" i="22"/>
  <c r="BS59" i="22"/>
  <c r="K59" i="22"/>
  <c r="BS58" i="22"/>
  <c r="CQ57" i="22"/>
  <c r="K72" i="22"/>
  <c r="CE67" i="22"/>
  <c r="K66" i="22"/>
  <c r="BG63" i="22"/>
  <c r="K60" i="22"/>
  <c r="BG58" i="22"/>
  <c r="K58" i="22"/>
  <c r="BG57" i="22"/>
  <c r="K68" i="22"/>
  <c r="K62" i="22"/>
  <c r="BG59" i="22"/>
  <c r="DC66" i="22"/>
  <c r="K64" i="22"/>
  <c r="CE61" i="22"/>
  <c r="BS61" i="22"/>
  <c r="BG61" i="22"/>
  <c r="DC59" i="22"/>
  <c r="DC58" i="22"/>
  <c r="AU58" i="22"/>
  <c r="CE57" i="22"/>
  <c r="W62" i="22"/>
  <c r="W61" i="22"/>
  <c r="K61" i="22"/>
  <c r="AU57" i="22"/>
  <c r="BS65" i="22"/>
  <c r="DC67" i="22"/>
  <c r="AI61" i="22"/>
  <c r="W57" i="22"/>
  <c r="A13" i="14"/>
  <c r="CE106" i="22"/>
  <c r="K106" i="22"/>
  <c r="CE104" i="22"/>
  <c r="CQ105" i="22"/>
  <c r="DC106" i="22"/>
  <c r="DC104" i="22"/>
  <c r="BS106" i="22"/>
  <c r="AU106" i="22"/>
  <c r="BG105" i="22"/>
  <c r="BS104" i="22"/>
  <c r="W105" i="22"/>
  <c r="AI105" i="22"/>
  <c r="E18" i="22"/>
  <c r="E10" i="24" s="1"/>
  <c r="J32" i="22"/>
  <c r="J24" i="24" s="1"/>
  <c r="J24" i="22"/>
  <c r="J16" i="24" s="1"/>
  <c r="J33" i="22"/>
  <c r="J25" i="24" s="1"/>
  <c r="J25" i="22"/>
  <c r="J17" i="24" s="1"/>
  <c r="J30" i="22"/>
  <c r="J22" i="24" s="1"/>
  <c r="K5" i="22"/>
  <c r="J31" i="22"/>
  <c r="J23" i="24" s="1"/>
  <c r="J22" i="22"/>
  <c r="J14" i="24" s="1"/>
  <c r="J17" i="22"/>
  <c r="J9" i="24" s="1"/>
  <c r="J26" i="22"/>
  <c r="J18" i="24" s="1"/>
  <c r="J19" i="22"/>
  <c r="J11" i="24" s="1"/>
  <c r="J11" i="22"/>
  <c r="J3" i="24" s="1"/>
  <c r="J27" i="22"/>
  <c r="J19" i="24" s="1"/>
  <c r="J12" i="22"/>
  <c r="J4" i="24" s="1"/>
  <c r="J21" i="22"/>
  <c r="J13" i="24" s="1"/>
  <c r="J10" i="22"/>
  <c r="J29" i="22"/>
  <c r="J21" i="24" s="1"/>
  <c r="J28" i="22"/>
  <c r="J20" i="24" s="1"/>
  <c r="J14" i="22"/>
  <c r="J6" i="24" s="1"/>
  <c r="J18" i="22"/>
  <c r="J10" i="24" s="1"/>
  <c r="J23" i="22"/>
  <c r="J15" i="24" s="1"/>
  <c r="J13" i="22"/>
  <c r="J5" i="24" s="1"/>
  <c r="D5" i="24"/>
  <c r="C13" i="22"/>
  <c r="C5" i="24" s="1"/>
  <c r="B13" i="22"/>
  <c r="B5" i="24" s="1"/>
  <c r="E2" i="24"/>
  <c r="F18" i="22"/>
  <c r="F10" i="24" s="1"/>
  <c r="E52" i="20"/>
  <c r="E50" i="20"/>
  <c r="E48" i="20"/>
  <c r="E46" i="20"/>
  <c r="E44" i="20"/>
  <c r="E42" i="20"/>
  <c r="E40" i="20"/>
  <c r="E38" i="20"/>
  <c r="E36" i="20"/>
  <c r="E34" i="20"/>
  <c r="E32" i="20"/>
  <c r="E30" i="20"/>
  <c r="E28" i="20"/>
  <c r="E26" i="20"/>
  <c r="E24" i="20"/>
  <c r="E22" i="20"/>
  <c r="E20" i="20"/>
  <c r="E18" i="20"/>
  <c r="E16" i="20"/>
  <c r="E14" i="20"/>
  <c r="E12" i="20"/>
  <c r="E10" i="20"/>
  <c r="E8" i="20"/>
  <c r="E6" i="20"/>
  <c r="E4" i="20"/>
  <c r="E53" i="20"/>
  <c r="E51" i="20"/>
  <c r="E49" i="20"/>
  <c r="E47" i="20"/>
  <c r="E45" i="20"/>
  <c r="E43" i="20"/>
  <c r="E41" i="20"/>
  <c r="E39" i="20"/>
  <c r="E37" i="20"/>
  <c r="E35" i="20"/>
  <c r="E33" i="20"/>
  <c r="E31" i="20"/>
  <c r="E29" i="20"/>
  <c r="E27" i="20"/>
  <c r="E25" i="20"/>
  <c r="E23" i="20"/>
  <c r="E21" i="20"/>
  <c r="E19" i="20"/>
  <c r="E17" i="20"/>
  <c r="E15" i="20"/>
  <c r="E13" i="20"/>
  <c r="E11" i="20"/>
  <c r="E9" i="20"/>
  <c r="E7" i="20"/>
  <c r="E5" i="20"/>
  <c r="E3" i="20"/>
  <c r="AF89" i="20"/>
  <c r="AE96" i="20"/>
  <c r="AE93" i="20"/>
  <c r="AE94" i="20"/>
  <c r="AE92" i="20"/>
  <c r="AE97" i="20"/>
  <c r="AE101" i="20"/>
  <c r="AE95" i="20"/>
  <c r="AE100" i="20"/>
  <c r="AE99" i="20"/>
  <c r="G45" i="22"/>
  <c r="H23" i="22" s="1"/>
  <c r="H15" i="24" s="1"/>
  <c r="D18" i="22"/>
  <c r="AL11" i="16"/>
  <c r="AK15" i="16"/>
  <c r="F45" i="22"/>
  <c r="G23" i="22" s="1"/>
  <c r="G15" i="24" s="1"/>
  <c r="G2" i="24"/>
  <c r="AF129" i="22"/>
  <c r="AG115" i="22"/>
  <c r="AG129" i="22" s="1"/>
  <c r="J2" i="25"/>
  <c r="M2" i="23"/>
  <c r="D11" i="24"/>
  <c r="B19" i="22"/>
  <c r="B11" i="24" s="1"/>
  <c r="C19" i="22"/>
  <c r="C11" i="24" s="1"/>
  <c r="AG89" i="20" l="1"/>
  <c r="AF93" i="20"/>
  <c r="AF96" i="20"/>
  <c r="AF92" i="20"/>
  <c r="AF97" i="20"/>
  <c r="AF94" i="20"/>
  <c r="AF101" i="20"/>
  <c r="AF95" i="20"/>
  <c r="AF100" i="20"/>
  <c r="AF99" i="20"/>
  <c r="H938" i="17"/>
  <c r="L937" i="17"/>
  <c r="L936" i="17"/>
  <c r="P935" i="17"/>
  <c r="R934" i="17"/>
  <c r="F934" i="17"/>
  <c r="H933" i="17"/>
  <c r="J932" i="17"/>
  <c r="L931" i="17"/>
  <c r="R929" i="17"/>
  <c r="F928" i="17"/>
  <c r="L926" i="17"/>
  <c r="N925" i="17"/>
  <c r="P924" i="17"/>
  <c r="J937" i="17"/>
  <c r="N935" i="17"/>
  <c r="P934" i="17"/>
  <c r="F933" i="17"/>
  <c r="H932" i="17"/>
  <c r="J931" i="17"/>
  <c r="N930" i="17"/>
  <c r="P929" i="17"/>
  <c r="R928" i="17"/>
  <c r="H927" i="17"/>
  <c r="J926" i="17"/>
  <c r="N924" i="17"/>
  <c r="R938" i="17"/>
  <c r="F938" i="17"/>
  <c r="H937" i="17"/>
  <c r="J936" i="17"/>
  <c r="L935" i="17"/>
  <c r="R933" i="17"/>
  <c r="F932" i="17"/>
  <c r="L930" i="17"/>
  <c r="N929" i="17"/>
  <c r="P928" i="17"/>
  <c r="R927" i="17"/>
  <c r="F927" i="17"/>
  <c r="H926" i="17"/>
  <c r="L925" i="17"/>
  <c r="L924" i="17"/>
  <c r="P938" i="17"/>
  <c r="F937" i="17"/>
  <c r="H936" i="17"/>
  <c r="J935" i="17"/>
  <c r="N934" i="17"/>
  <c r="P933" i="17"/>
  <c r="R932" i="17"/>
  <c r="H931" i="17"/>
  <c r="J930" i="17"/>
  <c r="N928" i="17"/>
  <c r="J925" i="17"/>
  <c r="R937" i="17"/>
  <c r="F936" i="17"/>
  <c r="L934" i="17"/>
  <c r="N933" i="17"/>
  <c r="P932" i="17"/>
  <c r="R931" i="17"/>
  <c r="F931" i="17"/>
  <c r="H930" i="17"/>
  <c r="L929" i="17"/>
  <c r="L928" i="17"/>
  <c r="P927" i="17"/>
  <c r="R926" i="17"/>
  <c r="F926" i="17"/>
  <c r="H925" i="17"/>
  <c r="J924" i="17"/>
  <c r="N938" i="17"/>
  <c r="P937" i="17"/>
  <c r="R936" i="17"/>
  <c r="H935" i="17"/>
  <c r="J934" i="17"/>
  <c r="N932" i="17"/>
  <c r="J929" i="17"/>
  <c r="N927" i="17"/>
  <c r="P926" i="17"/>
  <c r="F925" i="17"/>
  <c r="H924" i="17"/>
  <c r="N936" i="17"/>
  <c r="N931" i="17"/>
  <c r="N926" i="17"/>
  <c r="L938" i="17"/>
  <c r="L933" i="17"/>
  <c r="J928" i="17"/>
  <c r="J938" i="17"/>
  <c r="R935" i="17"/>
  <c r="J933" i="17"/>
  <c r="R930" i="17"/>
  <c r="H928" i="17"/>
  <c r="R925" i="17"/>
  <c r="P930" i="17"/>
  <c r="P925" i="17"/>
  <c r="N937" i="17"/>
  <c r="F935" i="17"/>
  <c r="L932" i="17"/>
  <c r="F930" i="17"/>
  <c r="L927" i="17"/>
  <c r="J927" i="17"/>
  <c r="R924" i="17"/>
  <c r="H934" i="17"/>
  <c r="H929" i="17"/>
  <c r="F924" i="17"/>
  <c r="P936" i="17"/>
  <c r="P931" i="17"/>
  <c r="F929" i="17"/>
  <c r="Q926" i="17"/>
  <c r="I930" i="17"/>
  <c r="M932" i="17"/>
  <c r="M924" i="17"/>
  <c r="K931" i="17"/>
  <c r="O933" i="17"/>
  <c r="K926" i="17"/>
  <c r="O938" i="17"/>
  <c r="O927" i="17"/>
  <c r="Q938" i="17"/>
  <c r="M931" i="17"/>
  <c r="I928" i="17"/>
  <c r="I927" i="17"/>
  <c r="K938" i="17"/>
  <c r="G933" i="17"/>
  <c r="O926" i="17"/>
  <c r="O934" i="17"/>
  <c r="O925" i="17"/>
  <c r="M927" i="17"/>
  <c r="Q928" i="17"/>
  <c r="O932" i="17"/>
  <c r="K929" i="17"/>
  <c r="K928" i="17"/>
  <c r="Q934" i="17"/>
  <c r="O928" i="17"/>
  <c r="G931" i="17"/>
  <c r="O924" i="17"/>
  <c r="Q933" i="17"/>
  <c r="M930" i="17"/>
  <c r="M929" i="17"/>
  <c r="G925" i="17"/>
  <c r="K935" i="17"/>
  <c r="Q935" i="17"/>
  <c r="K924" i="17"/>
  <c r="Q929" i="17"/>
  <c r="G932" i="17"/>
  <c r="I932" i="17"/>
  <c r="O937" i="17"/>
  <c r="G936" i="17"/>
  <c r="O931" i="17"/>
  <c r="O930" i="17"/>
  <c r="I926" i="17"/>
  <c r="M936" i="17"/>
  <c r="M925" i="17"/>
  <c r="I933" i="17"/>
  <c r="I924" i="17"/>
  <c r="K933" i="17"/>
  <c r="Q925" i="17"/>
  <c r="G938" i="17"/>
  <c r="Q932" i="17"/>
  <c r="G924" i="17"/>
  <c r="K934" i="17"/>
  <c r="I937" i="17"/>
  <c r="M934" i="17"/>
  <c r="G928" i="17"/>
  <c r="Q924" i="17"/>
  <c r="G935" i="17"/>
  <c r="G934" i="17"/>
  <c r="M928" i="17"/>
  <c r="G930" i="17"/>
  <c r="M937" i="17"/>
  <c r="G929" i="17"/>
  <c r="I925" i="17"/>
  <c r="O936" i="17"/>
  <c r="M926" i="17"/>
  <c r="Q936" i="17"/>
  <c r="K930" i="17"/>
  <c r="G927" i="17"/>
  <c r="I938" i="17"/>
  <c r="G926" i="17"/>
  <c r="K936" i="17"/>
  <c r="Q930" i="17"/>
  <c r="M933" i="17"/>
  <c r="Q937" i="17"/>
  <c r="O929" i="17"/>
  <c r="I936" i="17"/>
  <c r="I934" i="17"/>
  <c r="M938" i="17"/>
  <c r="K937" i="17"/>
  <c r="K925" i="17"/>
  <c r="I929" i="17"/>
  <c r="Q927" i="17"/>
  <c r="G937" i="17"/>
  <c r="M935" i="17"/>
  <c r="O935" i="17"/>
  <c r="Q931" i="17"/>
  <c r="I931" i="17"/>
  <c r="I935" i="17"/>
  <c r="K932" i="17"/>
  <c r="K927" i="17"/>
  <c r="N1418" i="17"/>
  <c r="P1417" i="17"/>
  <c r="R1416" i="17"/>
  <c r="F1416" i="17"/>
  <c r="H1415" i="17"/>
  <c r="L1414" i="17"/>
  <c r="L1413" i="17"/>
  <c r="P1412" i="17"/>
  <c r="R1411" i="17"/>
  <c r="F1411" i="17"/>
  <c r="H1410" i="17"/>
  <c r="J1409" i="17"/>
  <c r="L1408" i="17"/>
  <c r="R1406" i="17"/>
  <c r="F1405" i="17"/>
  <c r="N1417" i="17"/>
  <c r="J1414" i="17"/>
  <c r="N1412" i="17"/>
  <c r="P1411" i="17"/>
  <c r="F1410" i="17"/>
  <c r="H1409" i="17"/>
  <c r="J1408" i="17"/>
  <c r="N1407" i="17"/>
  <c r="P1406" i="17"/>
  <c r="R1405" i="17"/>
  <c r="H1404" i="17"/>
  <c r="L1418" i="17"/>
  <c r="L1417" i="17"/>
  <c r="P1416" i="17"/>
  <c r="R1415" i="17"/>
  <c r="F1415" i="17"/>
  <c r="H1414" i="17"/>
  <c r="J1413" i="17"/>
  <c r="L1412" i="17"/>
  <c r="R1410" i="17"/>
  <c r="F1409" i="17"/>
  <c r="L1407" i="17"/>
  <c r="N1406" i="17"/>
  <c r="P1405" i="17"/>
  <c r="R1404" i="17"/>
  <c r="F1404" i="17"/>
  <c r="J1418" i="17"/>
  <c r="N1416" i="17"/>
  <c r="P1415" i="17"/>
  <c r="F1414" i="17"/>
  <c r="H1413" i="17"/>
  <c r="J1412" i="17"/>
  <c r="N1411" i="17"/>
  <c r="P1410" i="17"/>
  <c r="R1409" i="17"/>
  <c r="H1408" i="17"/>
  <c r="J1407" i="17"/>
  <c r="N1405" i="17"/>
  <c r="H1418" i="17"/>
  <c r="J1417" i="17"/>
  <c r="L1416" i="17"/>
  <c r="R1414" i="17"/>
  <c r="F1413" i="17"/>
  <c r="L1411" i="17"/>
  <c r="N1410" i="17"/>
  <c r="P1409" i="17"/>
  <c r="R1408" i="17"/>
  <c r="F1408" i="17"/>
  <c r="H1407" i="17"/>
  <c r="L1406" i="17"/>
  <c r="L1405" i="17"/>
  <c r="P1404" i="17"/>
  <c r="F1418" i="17"/>
  <c r="H1417" i="17"/>
  <c r="J1416" i="17"/>
  <c r="N1415" i="17"/>
  <c r="P1414" i="17"/>
  <c r="R1413" i="17"/>
  <c r="H1412" i="17"/>
  <c r="J1411" i="17"/>
  <c r="N1409" i="17"/>
  <c r="J1406" i="17"/>
  <c r="N1404" i="17"/>
  <c r="R1418" i="17"/>
  <c r="F1417" i="17"/>
  <c r="L1415" i="17"/>
  <c r="N1414" i="17"/>
  <c r="P1413" i="17"/>
  <c r="R1412" i="17"/>
  <c r="F1412" i="17"/>
  <c r="H1411" i="17"/>
  <c r="L1410" i="17"/>
  <c r="L1409" i="17"/>
  <c r="P1408" i="17"/>
  <c r="R1407" i="17"/>
  <c r="F1407" i="17"/>
  <c r="H1406" i="17"/>
  <c r="J1405" i="17"/>
  <c r="L1404" i="17"/>
  <c r="R1417" i="17"/>
  <c r="N1413" i="17"/>
  <c r="H1405" i="17"/>
  <c r="H1416" i="17"/>
  <c r="N1408" i="17"/>
  <c r="J1404" i="17"/>
  <c r="F1406" i="17"/>
  <c r="P1418" i="17"/>
  <c r="P1407" i="17"/>
  <c r="J1410" i="17"/>
  <c r="J1415" i="17"/>
  <c r="Q1405" i="17"/>
  <c r="G1418" i="17"/>
  <c r="G1407" i="17"/>
  <c r="I1418" i="17"/>
  <c r="G1414" i="17"/>
  <c r="I1409" i="17"/>
  <c r="K1409" i="17"/>
  <c r="G1406" i="17"/>
  <c r="K1416" i="17"/>
  <c r="O1409" i="17"/>
  <c r="K1406" i="17"/>
  <c r="O1416" i="17"/>
  <c r="I1404" i="17"/>
  <c r="M1414" i="17"/>
  <c r="Q1407" i="17"/>
  <c r="O1405" i="17"/>
  <c r="G1410" i="17"/>
  <c r="Q1406" i="17"/>
  <c r="K1410" i="17"/>
  <c r="M1410" i="17"/>
  <c r="I1407" i="17"/>
  <c r="K1418" i="17"/>
  <c r="Q1410" i="17"/>
  <c r="M1407" i="17"/>
  <c r="O1418" i="17"/>
  <c r="K1405" i="17"/>
  <c r="O1415" i="17"/>
  <c r="O1412" i="17"/>
  <c r="Q1412" i="17"/>
  <c r="M1409" i="17"/>
  <c r="O1417" i="17"/>
  <c r="G1416" i="17"/>
  <c r="Q1404" i="17"/>
  <c r="I1416" i="17"/>
  <c r="G1408" i="17"/>
  <c r="M1416" i="17"/>
  <c r="Q1409" i="17"/>
  <c r="K1404" i="17"/>
  <c r="O1406" i="17"/>
  <c r="M1411" i="17"/>
  <c r="G1405" i="17"/>
  <c r="M1418" i="17"/>
  <c r="G1412" i="17"/>
  <c r="O1407" i="17"/>
  <c r="G1411" i="17"/>
  <c r="Q1413" i="17"/>
  <c r="K1408" i="17"/>
  <c r="I1406" i="17"/>
  <c r="I1413" i="17"/>
  <c r="Q1408" i="17"/>
  <c r="M1405" i="17"/>
  <c r="K1411" i="17"/>
  <c r="O1413" i="17"/>
  <c r="Q1417" i="17"/>
  <c r="O1410" i="17"/>
  <c r="K1407" i="17"/>
  <c r="K1414" i="17"/>
  <c r="M1412" i="17"/>
  <c r="I1408" i="17"/>
  <c r="Q1411" i="17"/>
  <c r="M1408" i="17"/>
  <c r="G1404" i="17"/>
  <c r="M1415" i="17"/>
  <c r="I1412" i="17"/>
  <c r="O1411" i="17"/>
  <c r="I1415" i="17"/>
  <c r="G1413" i="17"/>
  <c r="G1417" i="17"/>
  <c r="K1413" i="17"/>
  <c r="K1412" i="17"/>
  <c r="Q1414" i="17"/>
  <c r="G1415" i="17"/>
  <c r="I1414" i="17"/>
  <c r="I1405" i="17"/>
  <c r="Q1416" i="17"/>
  <c r="M1413" i="17"/>
  <c r="M1404" i="17"/>
  <c r="O1414" i="17"/>
  <c r="Q1415" i="17"/>
  <c r="I1411" i="17"/>
  <c r="O1404" i="17"/>
  <c r="K1415" i="17"/>
  <c r="O1408" i="17"/>
  <c r="I1417" i="17"/>
  <c r="Q1418" i="17"/>
  <c r="M1417" i="17"/>
  <c r="M1406" i="17"/>
  <c r="G1409" i="17"/>
  <c r="K1417" i="17"/>
  <c r="I1410" i="17"/>
  <c r="N893" i="17"/>
  <c r="P892" i="17"/>
  <c r="R891" i="17"/>
  <c r="F891" i="17"/>
  <c r="H890" i="17"/>
  <c r="L889" i="17"/>
  <c r="L888" i="17"/>
  <c r="P887" i="17"/>
  <c r="R886" i="17"/>
  <c r="F886" i="17"/>
  <c r="H885" i="17"/>
  <c r="J884" i="17"/>
  <c r="L883" i="17"/>
  <c r="R881" i="17"/>
  <c r="F880" i="17"/>
  <c r="N892" i="17"/>
  <c r="J889" i="17"/>
  <c r="N887" i="17"/>
  <c r="P886" i="17"/>
  <c r="F885" i="17"/>
  <c r="H884" i="17"/>
  <c r="J883" i="17"/>
  <c r="N882" i="17"/>
  <c r="P881" i="17"/>
  <c r="R880" i="17"/>
  <c r="H879" i="17"/>
  <c r="L893" i="17"/>
  <c r="L892" i="17"/>
  <c r="P891" i="17"/>
  <c r="R890" i="17"/>
  <c r="F890" i="17"/>
  <c r="H889" i="17"/>
  <c r="J888" i="17"/>
  <c r="L887" i="17"/>
  <c r="R885" i="17"/>
  <c r="F884" i="17"/>
  <c r="L882" i="17"/>
  <c r="N881" i="17"/>
  <c r="P880" i="17"/>
  <c r="R879" i="17"/>
  <c r="F879" i="17"/>
  <c r="J893" i="17"/>
  <c r="N891" i="17"/>
  <c r="P890" i="17"/>
  <c r="F889" i="17"/>
  <c r="H888" i="17"/>
  <c r="J887" i="17"/>
  <c r="N886" i="17"/>
  <c r="P885" i="17"/>
  <c r="R884" i="17"/>
  <c r="H883" i="17"/>
  <c r="J882" i="17"/>
  <c r="N880" i="17"/>
  <c r="F893" i="17"/>
  <c r="H892" i="17"/>
  <c r="J891" i="17"/>
  <c r="N890" i="17"/>
  <c r="P889" i="17"/>
  <c r="R888" i="17"/>
  <c r="H887" i="17"/>
  <c r="J886" i="17"/>
  <c r="N884" i="17"/>
  <c r="J881" i="17"/>
  <c r="N879" i="17"/>
  <c r="P893" i="17"/>
  <c r="N889" i="17"/>
  <c r="N885" i="17"/>
  <c r="R883" i="17"/>
  <c r="F882" i="17"/>
  <c r="H880" i="17"/>
  <c r="H893" i="17"/>
  <c r="H891" i="17"/>
  <c r="L885" i="17"/>
  <c r="P883" i="17"/>
  <c r="F887" i="17"/>
  <c r="J885" i="17"/>
  <c r="N883" i="17"/>
  <c r="L881" i="17"/>
  <c r="P879" i="17"/>
  <c r="R892" i="17"/>
  <c r="P888" i="17"/>
  <c r="F883" i="17"/>
  <c r="H881" i="17"/>
  <c r="L879" i="17"/>
  <c r="J892" i="17"/>
  <c r="L890" i="17"/>
  <c r="N888" i="17"/>
  <c r="L886" i="17"/>
  <c r="P884" i="17"/>
  <c r="F881" i="17"/>
  <c r="J879" i="17"/>
  <c r="F892" i="17"/>
  <c r="J890" i="17"/>
  <c r="F888" i="17"/>
  <c r="H886" i="17"/>
  <c r="L884" i="17"/>
  <c r="R882" i="17"/>
  <c r="P882" i="17"/>
  <c r="L880" i="17"/>
  <c r="R893" i="17"/>
  <c r="L891" i="17"/>
  <c r="R889" i="17"/>
  <c r="R887" i="17"/>
  <c r="H882" i="17"/>
  <c r="J880" i="17"/>
  <c r="G883" i="17"/>
  <c r="O879" i="17"/>
  <c r="O887" i="17"/>
  <c r="I887" i="17"/>
  <c r="I881" i="17"/>
  <c r="M891" i="17"/>
  <c r="G885" i="17"/>
  <c r="Q887" i="17"/>
  <c r="O885" i="17"/>
  <c r="G892" i="17"/>
  <c r="K889" i="17"/>
  <c r="K886" i="17"/>
  <c r="Q888" i="17"/>
  <c r="I884" i="17"/>
  <c r="I892" i="17"/>
  <c r="K888" i="17"/>
  <c r="K882" i="17"/>
  <c r="M893" i="17"/>
  <c r="I886" i="17"/>
  <c r="Q892" i="17"/>
  <c r="G890" i="17"/>
  <c r="Q886" i="17"/>
  <c r="G891" i="17"/>
  <c r="I879" i="17"/>
  <c r="M889" i="17"/>
  <c r="M883" i="17"/>
  <c r="K887" i="17"/>
  <c r="Q879" i="17"/>
  <c r="I891" i="17"/>
  <c r="G889" i="17"/>
  <c r="K881" i="17"/>
  <c r="O891" i="17"/>
  <c r="M879" i="17"/>
  <c r="O888" i="17"/>
  <c r="O892" i="17"/>
  <c r="K885" i="17"/>
  <c r="K880" i="17"/>
  <c r="O890" i="17"/>
  <c r="O884" i="17"/>
  <c r="K879" i="17"/>
  <c r="M888" i="17"/>
  <c r="G882" i="17"/>
  <c r="I893" i="17"/>
  <c r="I890" i="17"/>
  <c r="M882" i="17"/>
  <c r="O893" i="17"/>
  <c r="M892" i="17"/>
  <c r="Q889" i="17"/>
  <c r="M886" i="17"/>
  <c r="G893" i="17"/>
  <c r="M881" i="17"/>
  <c r="Q891" i="17"/>
  <c r="Q885" i="17"/>
  <c r="K892" i="17"/>
  <c r="O889" i="17"/>
  <c r="I883" i="17"/>
  <c r="G881" i="17"/>
  <c r="K891" i="17"/>
  <c r="O882" i="17"/>
  <c r="Q893" i="17"/>
  <c r="G888" i="17"/>
  <c r="M880" i="17"/>
  <c r="Q890" i="17"/>
  <c r="K884" i="17"/>
  <c r="I882" i="17"/>
  <c r="K893" i="17"/>
  <c r="Q884" i="17"/>
  <c r="Q881" i="17"/>
  <c r="Q880" i="17"/>
  <c r="G886" i="17"/>
  <c r="G880" i="17"/>
  <c r="K890" i="17"/>
  <c r="Q882" i="17"/>
  <c r="O886" i="17"/>
  <c r="M884" i="17"/>
  <c r="G879" i="17"/>
  <c r="I888" i="17"/>
  <c r="I885" i="17"/>
  <c r="G884" i="17"/>
  <c r="Q883" i="17"/>
  <c r="M887" i="17"/>
  <c r="I880" i="17"/>
  <c r="O883" i="17"/>
  <c r="I889" i="17"/>
  <c r="K883" i="17"/>
  <c r="G887" i="17"/>
  <c r="M890" i="17"/>
  <c r="O881" i="17"/>
  <c r="M885" i="17"/>
  <c r="O880" i="17"/>
  <c r="R1133" i="17"/>
  <c r="F1132" i="17"/>
  <c r="P1130" i="17"/>
  <c r="F1130" i="17"/>
  <c r="H1128" i="17"/>
  <c r="R1126" i="17"/>
  <c r="N1125" i="17"/>
  <c r="J1124" i="17"/>
  <c r="F1123" i="17"/>
  <c r="P1121" i="17"/>
  <c r="H1121" i="17"/>
  <c r="N1120" i="17"/>
  <c r="F1120" i="17"/>
  <c r="L1119" i="17"/>
  <c r="H1133" i="17"/>
  <c r="N1132" i="17"/>
  <c r="J1131" i="17"/>
  <c r="N1130" i="17"/>
  <c r="J1129" i="17"/>
  <c r="P1128" i="17"/>
  <c r="L1127" i="17"/>
  <c r="H1126" i="17"/>
  <c r="L1125" i="17"/>
  <c r="R1124" i="17"/>
  <c r="N1123" i="17"/>
  <c r="J1122" i="17"/>
  <c r="P1133" i="17"/>
  <c r="R1131" i="17"/>
  <c r="H1131" i="17"/>
  <c r="R1129" i="17"/>
  <c r="F1128" i="17"/>
  <c r="P1126" i="17"/>
  <c r="F1126" i="17"/>
  <c r="H1124" i="17"/>
  <c r="R1122" i="17"/>
  <c r="N1121" i="17"/>
  <c r="F1121" i="17"/>
  <c r="L1120" i="17"/>
  <c r="R1119" i="17"/>
  <c r="J1119" i="17"/>
  <c r="N1133" i="17"/>
  <c r="J1132" i="17"/>
  <c r="F1131" i="17"/>
  <c r="P1129" i="17"/>
  <c r="R1127" i="17"/>
  <c r="H1127" i="17"/>
  <c r="R1125" i="17"/>
  <c r="F1124" i="17"/>
  <c r="P1122" i="17"/>
  <c r="F1122" i="17"/>
  <c r="L1121" i="17"/>
  <c r="R1120" i="17"/>
  <c r="J1120" i="17"/>
  <c r="P1119" i="17"/>
  <c r="H1119" i="17"/>
  <c r="L1133" i="17"/>
  <c r="R1132" i="17"/>
  <c r="N1131" i="17"/>
  <c r="J1130" i="17"/>
  <c r="F1129" i="17"/>
  <c r="L1128" i="17"/>
  <c r="P1127" i="17"/>
  <c r="L1126" i="17"/>
  <c r="H1132" i="17"/>
  <c r="R1130" i="17"/>
  <c r="N1129" i="17"/>
  <c r="J1128" i="17"/>
  <c r="F1127" i="17"/>
  <c r="P1125" i="17"/>
  <c r="R1123" i="17"/>
  <c r="H1123" i="17"/>
  <c r="R1121" i="17"/>
  <c r="J1121" i="17"/>
  <c r="P1120" i="17"/>
  <c r="H1120" i="17"/>
  <c r="N1119" i="17"/>
  <c r="F1119" i="17"/>
  <c r="L1132" i="17"/>
  <c r="L1130" i="17"/>
  <c r="N1128" i="17"/>
  <c r="N1124" i="17"/>
  <c r="N1122" i="17"/>
  <c r="P1131" i="17"/>
  <c r="N1127" i="17"/>
  <c r="J1125" i="17"/>
  <c r="L1122" i="17"/>
  <c r="J1133" i="17"/>
  <c r="L1131" i="17"/>
  <c r="L1129" i="17"/>
  <c r="J1127" i="17"/>
  <c r="H1125" i="17"/>
  <c r="P1123" i="17"/>
  <c r="H1122" i="17"/>
  <c r="F1133" i="17"/>
  <c r="H1129" i="17"/>
  <c r="F1125" i="17"/>
  <c r="L1123" i="17"/>
  <c r="N1126" i="17"/>
  <c r="J1123" i="17"/>
  <c r="J1126" i="17"/>
  <c r="H1130" i="17"/>
  <c r="P1132" i="17"/>
  <c r="R1128" i="17"/>
  <c r="P1124" i="17"/>
  <c r="L1124" i="17"/>
  <c r="O1119" i="17"/>
  <c r="G1131" i="17"/>
  <c r="G1121" i="17"/>
  <c r="K1121" i="17"/>
  <c r="O1131" i="17"/>
  <c r="G1129" i="17"/>
  <c r="I1126" i="17"/>
  <c r="I1125" i="17"/>
  <c r="O1126" i="17"/>
  <c r="Q1125" i="17"/>
  <c r="Q1120" i="17"/>
  <c r="I1122" i="17"/>
  <c r="G1123" i="17"/>
  <c r="K1123" i="17"/>
  <c r="O1123" i="17"/>
  <c r="K1131" i="17"/>
  <c r="K1132" i="17"/>
  <c r="M1128" i="17"/>
  <c r="M1127" i="17"/>
  <c r="Q1132" i="17"/>
  <c r="G1130" i="17"/>
  <c r="I1129" i="17"/>
  <c r="I1132" i="17"/>
  <c r="K1128" i="17"/>
  <c r="I1124" i="17"/>
  <c r="M1124" i="17"/>
  <c r="Q1124" i="17"/>
  <c r="K1133" i="17"/>
  <c r="K1119" i="17"/>
  <c r="O1129" i="17"/>
  <c r="M1132" i="17"/>
  <c r="O1128" i="17"/>
  <c r="Q1119" i="17"/>
  <c r="I1131" i="17"/>
  <c r="G1120" i="17"/>
  <c r="K1130" i="17"/>
  <c r="O1133" i="17"/>
  <c r="I1119" i="17"/>
  <c r="M1129" i="17"/>
  <c r="K1125" i="17"/>
  <c r="M1126" i="17"/>
  <c r="Q1126" i="17"/>
  <c r="G1119" i="17"/>
  <c r="I1128" i="17"/>
  <c r="O1121" i="17"/>
  <c r="O1120" i="17"/>
  <c r="I1123" i="17"/>
  <c r="K1122" i="17"/>
  <c r="M1133" i="17"/>
  <c r="O1132" i="17"/>
  <c r="Q1128" i="17"/>
  <c r="I1120" i="17"/>
  <c r="M1130" i="17"/>
  <c r="G1125" i="17"/>
  <c r="G1124" i="17"/>
  <c r="M1125" i="17"/>
  <c r="O1124" i="17"/>
  <c r="O1125" i="17"/>
  <c r="Q1122" i="17"/>
  <c r="K1126" i="17"/>
  <c r="G1122" i="17"/>
  <c r="Q1123" i="17"/>
  <c r="O1127" i="17"/>
  <c r="G1132" i="17"/>
  <c r="K1127" i="17"/>
  <c r="Q1129" i="17"/>
  <c r="K1124" i="17"/>
  <c r="I1121" i="17"/>
  <c r="G1126" i="17"/>
  <c r="M1122" i="17"/>
  <c r="Q1130" i="17"/>
  <c r="Q1127" i="17"/>
  <c r="M1123" i="17"/>
  <c r="I1127" i="17"/>
  <c r="G1133" i="17"/>
  <c r="G1127" i="17"/>
  <c r="I1133" i="17"/>
  <c r="G1128" i="17"/>
  <c r="O1130" i="17"/>
  <c r="K1129" i="17"/>
  <c r="I1130" i="17"/>
  <c r="M1131" i="17"/>
  <c r="Q1131" i="17"/>
  <c r="K1120" i="17"/>
  <c r="Q1133" i="17"/>
  <c r="M1119" i="17"/>
  <c r="M1121" i="17"/>
  <c r="M1120" i="17"/>
  <c r="Q1121" i="17"/>
  <c r="O1122" i="17"/>
  <c r="R1372" i="17"/>
  <c r="F1371" i="17"/>
  <c r="P1369" i="17"/>
  <c r="F1369" i="17"/>
  <c r="H1367" i="17"/>
  <c r="R1365" i="17"/>
  <c r="N1364" i="17"/>
  <c r="J1363" i="17"/>
  <c r="F1362" i="17"/>
  <c r="P1360" i="17"/>
  <c r="L1373" i="17"/>
  <c r="H1372" i="17"/>
  <c r="N1371" i="17"/>
  <c r="J1370" i="17"/>
  <c r="N1369" i="17"/>
  <c r="J1368" i="17"/>
  <c r="P1367" i="17"/>
  <c r="L1366" i="17"/>
  <c r="H1365" i="17"/>
  <c r="L1364" i="17"/>
  <c r="R1363" i="17"/>
  <c r="N1362" i="17"/>
  <c r="J1361" i="17"/>
  <c r="F1360" i="17"/>
  <c r="L1359" i="17"/>
  <c r="P1372" i="17"/>
  <c r="R1370" i="17"/>
  <c r="H1370" i="17"/>
  <c r="R1368" i="17"/>
  <c r="F1367" i="17"/>
  <c r="P1365" i="17"/>
  <c r="F1365" i="17"/>
  <c r="H1363" i="17"/>
  <c r="J1373" i="17"/>
  <c r="F1372" i="17"/>
  <c r="L1371" i="17"/>
  <c r="P1370" i="17"/>
  <c r="L1369" i="17"/>
  <c r="H1368" i="17"/>
  <c r="N1367" i="17"/>
  <c r="J1366" i="17"/>
  <c r="N1365" i="17"/>
  <c r="J1364" i="17"/>
  <c r="P1363" i="17"/>
  <c r="L1362" i="17"/>
  <c r="H1361" i="17"/>
  <c r="L1360" i="17"/>
  <c r="R1359" i="17"/>
  <c r="R1373" i="17"/>
  <c r="N1372" i="17"/>
  <c r="J1371" i="17"/>
  <c r="F1370" i="17"/>
  <c r="P1368" i="17"/>
  <c r="R1366" i="17"/>
  <c r="H1366" i="17"/>
  <c r="R1364" i="17"/>
  <c r="F1363" i="17"/>
  <c r="P1361" i="17"/>
  <c r="F1361" i="17"/>
  <c r="H1359" i="17"/>
  <c r="P1373" i="17"/>
  <c r="F1373" i="17"/>
  <c r="H1371" i="17"/>
  <c r="R1369" i="17"/>
  <c r="N1368" i="17"/>
  <c r="J1367" i="17"/>
  <c r="F1366" i="17"/>
  <c r="P1364" i="17"/>
  <c r="R1362" i="17"/>
  <c r="H1362" i="17"/>
  <c r="R1360" i="17"/>
  <c r="F1359" i="17"/>
  <c r="R1371" i="17"/>
  <c r="R1367" i="17"/>
  <c r="L1365" i="17"/>
  <c r="N1363" i="17"/>
  <c r="R1361" i="17"/>
  <c r="H1360" i="17"/>
  <c r="P1371" i="17"/>
  <c r="J1369" i="17"/>
  <c r="L1367" i="17"/>
  <c r="J1365" i="17"/>
  <c r="L1363" i="17"/>
  <c r="N1361" i="17"/>
  <c r="N1373" i="17"/>
  <c r="H1369" i="17"/>
  <c r="L1361" i="17"/>
  <c r="P1359" i="17"/>
  <c r="H1373" i="17"/>
  <c r="P1362" i="17"/>
  <c r="N1359" i="17"/>
  <c r="P1366" i="17"/>
  <c r="J1359" i="17"/>
  <c r="J1372" i="17"/>
  <c r="L1370" i="17"/>
  <c r="F1368" i="17"/>
  <c r="F1364" i="17"/>
  <c r="N1360" i="17"/>
  <c r="L1372" i="17"/>
  <c r="N1366" i="17"/>
  <c r="H1364" i="17"/>
  <c r="L1368" i="17"/>
  <c r="J1362" i="17"/>
  <c r="N1370" i="17"/>
  <c r="J1360" i="17"/>
  <c r="I1363" i="17"/>
  <c r="M1364" i="17"/>
  <c r="I1361" i="17"/>
  <c r="M1371" i="17"/>
  <c r="M1365" i="17"/>
  <c r="Q1366" i="17"/>
  <c r="M1363" i="17"/>
  <c r="G1367" i="17"/>
  <c r="O1362" i="17"/>
  <c r="Q1373" i="17"/>
  <c r="M1360" i="17"/>
  <c r="Q1370" i="17"/>
  <c r="K1366" i="17"/>
  <c r="I1364" i="17"/>
  <c r="M1367" i="17"/>
  <c r="K1365" i="17"/>
  <c r="O1366" i="17"/>
  <c r="G1369" i="17"/>
  <c r="O1364" i="17"/>
  <c r="G1372" i="17"/>
  <c r="I1368" i="17"/>
  <c r="Q1363" i="17"/>
  <c r="O1361" i="17"/>
  <c r="Q1372" i="17"/>
  <c r="G1370" i="17"/>
  <c r="G1361" i="17"/>
  <c r="K1371" i="17"/>
  <c r="G1368" i="17"/>
  <c r="G1362" i="17"/>
  <c r="I1373" i="17"/>
  <c r="K1363" i="17"/>
  <c r="O1365" i="17"/>
  <c r="G1360" i="17"/>
  <c r="I1360" i="17"/>
  <c r="O1373" i="17"/>
  <c r="I1367" i="17"/>
  <c r="Q1362" i="17"/>
  <c r="O1360" i="17"/>
  <c r="G1371" i="17"/>
  <c r="I1370" i="17"/>
  <c r="K1362" i="17"/>
  <c r="K1361" i="17"/>
  <c r="K1368" i="17"/>
  <c r="G1365" i="17"/>
  <c r="Q1361" i="17"/>
  <c r="O1367" i="17"/>
  <c r="I1365" i="17"/>
  <c r="K1373" i="17"/>
  <c r="Q1365" i="17"/>
  <c r="M1362" i="17"/>
  <c r="M1369" i="17"/>
  <c r="I1366" i="17"/>
  <c r="G1364" i="17"/>
  <c r="Q1368" i="17"/>
  <c r="K1367" i="17"/>
  <c r="O1368" i="17"/>
  <c r="Q1359" i="17"/>
  <c r="I1369" i="17"/>
  <c r="O1363" i="17"/>
  <c r="I1372" i="17"/>
  <c r="O1370" i="17"/>
  <c r="G1373" i="17"/>
  <c r="K1364" i="17"/>
  <c r="K1370" i="17"/>
  <c r="Q1364" i="17"/>
  <c r="I1359" i="17"/>
  <c r="Q1371" i="17"/>
  <c r="M1368" i="17"/>
  <c r="Q1367" i="17"/>
  <c r="M1373" i="17"/>
  <c r="K1369" i="17"/>
  <c r="K1360" i="17"/>
  <c r="O1369" i="17"/>
  <c r="Q1369" i="17"/>
  <c r="O1359" i="17"/>
  <c r="I1371" i="17"/>
  <c r="M1370" i="17"/>
  <c r="M1361" i="17"/>
  <c r="K1359" i="17"/>
  <c r="M1372" i="17"/>
  <c r="Q1360" i="17"/>
  <c r="G1363" i="17"/>
  <c r="I1362" i="17"/>
  <c r="G1359" i="17"/>
  <c r="O1371" i="17"/>
  <c r="G1366" i="17"/>
  <c r="K1372" i="17"/>
  <c r="M1359" i="17"/>
  <c r="M1366" i="17"/>
  <c r="O1372" i="17"/>
  <c r="G46" i="22"/>
  <c r="H20" i="22" s="1"/>
  <c r="H12" i="24" s="1"/>
  <c r="R758" i="17"/>
  <c r="J758" i="17"/>
  <c r="P757" i="17"/>
  <c r="H757" i="17"/>
  <c r="N756" i="17"/>
  <c r="F756" i="17"/>
  <c r="L755" i="17"/>
  <c r="R754" i="17"/>
  <c r="J754" i="17"/>
  <c r="P753" i="17"/>
  <c r="H753" i="17"/>
  <c r="N752" i="17"/>
  <c r="F752" i="17"/>
  <c r="L751" i="17"/>
  <c r="R750" i="17"/>
  <c r="J750" i="17"/>
  <c r="P749" i="17"/>
  <c r="H749" i="17"/>
  <c r="N748" i="17"/>
  <c r="F748" i="17"/>
  <c r="L747" i="17"/>
  <c r="R746" i="17"/>
  <c r="J746" i="17"/>
  <c r="P745" i="17"/>
  <c r="H745" i="17"/>
  <c r="N744" i="17"/>
  <c r="F744" i="17"/>
  <c r="P758" i="17"/>
  <c r="H758" i="17"/>
  <c r="N757" i="17"/>
  <c r="F757" i="17"/>
  <c r="L756" i="17"/>
  <c r="R755" i="17"/>
  <c r="J755" i="17"/>
  <c r="P754" i="17"/>
  <c r="H754" i="17"/>
  <c r="N753" i="17"/>
  <c r="F753" i="17"/>
  <c r="L752" i="17"/>
  <c r="R751" i="17"/>
  <c r="J751" i="17"/>
  <c r="P750" i="17"/>
  <c r="H750" i="17"/>
  <c r="N749" i="17"/>
  <c r="F749" i="17"/>
  <c r="L748" i="17"/>
  <c r="R747" i="17"/>
  <c r="J747" i="17"/>
  <c r="P746" i="17"/>
  <c r="H746" i="17"/>
  <c r="N745" i="17"/>
  <c r="F745" i="17"/>
  <c r="L744" i="17"/>
  <c r="N758" i="17"/>
  <c r="F758" i="17"/>
  <c r="L757" i="17"/>
  <c r="R756" i="17"/>
  <c r="J756" i="17"/>
  <c r="P755" i="17"/>
  <c r="H755" i="17"/>
  <c r="N754" i="17"/>
  <c r="F754" i="17"/>
  <c r="L753" i="17"/>
  <c r="R752" i="17"/>
  <c r="J752" i="17"/>
  <c r="P751" i="17"/>
  <c r="H751" i="17"/>
  <c r="N750" i="17"/>
  <c r="F750" i="17"/>
  <c r="L749" i="17"/>
  <c r="R748" i="17"/>
  <c r="J748" i="17"/>
  <c r="P747" i="17"/>
  <c r="H747" i="17"/>
  <c r="N746" i="17"/>
  <c r="F746" i="17"/>
  <c r="L745" i="17"/>
  <c r="R744" i="17"/>
  <c r="J744" i="17"/>
  <c r="P756" i="17"/>
  <c r="R749" i="17"/>
  <c r="F747" i="17"/>
  <c r="H744" i="17"/>
  <c r="R753" i="17"/>
  <c r="F751" i="17"/>
  <c r="H748" i="17"/>
  <c r="R757" i="17"/>
  <c r="F755" i="17"/>
  <c r="H752" i="17"/>
  <c r="J745" i="17"/>
  <c r="H756" i="17"/>
  <c r="J749" i="17"/>
  <c r="J753" i="17"/>
  <c r="L746" i="17"/>
  <c r="L754" i="17"/>
  <c r="N751" i="17"/>
  <c r="P748" i="17"/>
  <c r="L758" i="17"/>
  <c r="N755" i="17"/>
  <c r="P752" i="17"/>
  <c r="R745" i="17"/>
  <c r="L750" i="17"/>
  <c r="P744" i="17"/>
  <c r="J757" i="17"/>
  <c r="N747" i="17"/>
  <c r="Q753" i="17"/>
  <c r="G758" i="17"/>
  <c r="O744" i="17"/>
  <c r="K750" i="17"/>
  <c r="O757" i="17"/>
  <c r="O752" i="17"/>
  <c r="I746" i="17"/>
  <c r="O749" i="17"/>
  <c r="G748" i="17"/>
  <c r="G756" i="17"/>
  <c r="I749" i="17"/>
  <c r="M756" i="17"/>
  <c r="M751" i="17"/>
  <c r="G745" i="17"/>
  <c r="K757" i="17"/>
  <c r="M753" i="17"/>
  <c r="O748" i="17"/>
  <c r="I757" i="17"/>
  <c r="K753" i="17"/>
  <c r="I750" i="17"/>
  <c r="G747" i="17"/>
  <c r="I758" i="17"/>
  <c r="I747" i="17"/>
  <c r="K758" i="17"/>
  <c r="Q750" i="17"/>
  <c r="K744" i="17"/>
  <c r="O754" i="17"/>
  <c r="Q749" i="17"/>
  <c r="I744" i="17"/>
  <c r="M754" i="17"/>
  <c r="K751" i="17"/>
  <c r="I748" i="17"/>
  <c r="G753" i="17"/>
  <c r="K755" i="17"/>
  <c r="M745" i="17"/>
  <c r="Q755" i="17"/>
  <c r="G752" i="17"/>
  <c r="K745" i="17"/>
  <c r="O755" i="17"/>
  <c r="M752" i="17"/>
  <c r="K749" i="17"/>
  <c r="M749" i="17"/>
  <c r="O746" i="17"/>
  <c r="G744" i="17"/>
  <c r="I753" i="17"/>
  <c r="M746" i="17"/>
  <c r="Q756" i="17"/>
  <c r="M744" i="17"/>
  <c r="O753" i="17"/>
  <c r="M750" i="17"/>
  <c r="O750" i="17"/>
  <c r="Q747" i="17"/>
  <c r="G746" i="17"/>
  <c r="G757" i="17"/>
  <c r="K754" i="17"/>
  <c r="O747" i="17"/>
  <c r="Q758" i="17"/>
  <c r="M757" i="17"/>
  <c r="Q754" i="17"/>
  <c r="O751" i="17"/>
  <c r="Q745" i="17"/>
  <c r="K747" i="17"/>
  <c r="G750" i="17"/>
  <c r="I745" i="17"/>
  <c r="M755" i="17"/>
  <c r="Q748" i="17"/>
  <c r="O745" i="17"/>
  <c r="Q752" i="17"/>
  <c r="G754" i="17"/>
  <c r="M758" i="17"/>
  <c r="K752" i="17"/>
  <c r="M747" i="17"/>
  <c r="O758" i="17"/>
  <c r="I752" i="17"/>
  <c r="G749" i="17"/>
  <c r="Q744" i="17"/>
  <c r="I756" i="17"/>
  <c r="K756" i="17"/>
  <c r="M748" i="17"/>
  <c r="Q746" i="17"/>
  <c r="I754" i="17"/>
  <c r="Q757" i="17"/>
  <c r="K746" i="17"/>
  <c r="G751" i="17"/>
  <c r="G755" i="17"/>
  <c r="I751" i="17"/>
  <c r="O756" i="17"/>
  <c r="K748" i="17"/>
  <c r="Q751" i="17"/>
  <c r="I755" i="17"/>
  <c r="L968" i="17"/>
  <c r="P967" i="17"/>
  <c r="R966" i="17"/>
  <c r="F966" i="17"/>
  <c r="H965" i="17"/>
  <c r="J964" i="17"/>
  <c r="L963" i="17"/>
  <c r="R961" i="17"/>
  <c r="F960" i="17"/>
  <c r="L958" i="17"/>
  <c r="N957" i="17"/>
  <c r="P956" i="17"/>
  <c r="R955" i="17"/>
  <c r="F955" i="17"/>
  <c r="H954" i="17"/>
  <c r="N967" i="17"/>
  <c r="P966" i="17"/>
  <c r="F965" i="17"/>
  <c r="H964" i="17"/>
  <c r="J963" i="17"/>
  <c r="N962" i="17"/>
  <c r="P961" i="17"/>
  <c r="R960" i="17"/>
  <c r="H959" i="17"/>
  <c r="J958" i="17"/>
  <c r="N956" i="17"/>
  <c r="J968" i="17"/>
  <c r="L967" i="17"/>
  <c r="R965" i="17"/>
  <c r="F964" i="17"/>
  <c r="L962" i="17"/>
  <c r="N961" i="17"/>
  <c r="P960" i="17"/>
  <c r="R959" i="17"/>
  <c r="F959" i="17"/>
  <c r="H958" i="17"/>
  <c r="L957" i="17"/>
  <c r="L956" i="17"/>
  <c r="P955" i="17"/>
  <c r="R954" i="17"/>
  <c r="F954" i="17"/>
  <c r="H968" i="17"/>
  <c r="J967" i="17"/>
  <c r="N966" i="17"/>
  <c r="P965" i="17"/>
  <c r="R964" i="17"/>
  <c r="H963" i="17"/>
  <c r="J962" i="17"/>
  <c r="N960" i="17"/>
  <c r="J957" i="17"/>
  <c r="N955" i="17"/>
  <c r="P954" i="17"/>
  <c r="F968" i="17"/>
  <c r="L966" i="17"/>
  <c r="N965" i="17"/>
  <c r="P964" i="17"/>
  <c r="R963" i="17"/>
  <c r="F963" i="17"/>
  <c r="H962" i="17"/>
  <c r="L961" i="17"/>
  <c r="L960" i="17"/>
  <c r="P959" i="17"/>
  <c r="R958" i="17"/>
  <c r="F958" i="17"/>
  <c r="H957" i="17"/>
  <c r="J956" i="17"/>
  <c r="L955" i="17"/>
  <c r="R968" i="17"/>
  <c r="H967" i="17"/>
  <c r="J966" i="17"/>
  <c r="N964" i="17"/>
  <c r="J961" i="17"/>
  <c r="N959" i="17"/>
  <c r="P958" i="17"/>
  <c r="F957" i="17"/>
  <c r="H956" i="17"/>
  <c r="J955" i="17"/>
  <c r="N954" i="17"/>
  <c r="F967" i="17"/>
  <c r="L964" i="17"/>
  <c r="F962" i="17"/>
  <c r="L959" i="17"/>
  <c r="J954" i="17"/>
  <c r="J959" i="17"/>
  <c r="R956" i="17"/>
  <c r="H966" i="17"/>
  <c r="H961" i="17"/>
  <c r="F956" i="17"/>
  <c r="P968" i="17"/>
  <c r="P963" i="17"/>
  <c r="F961" i="17"/>
  <c r="N968" i="17"/>
  <c r="N963" i="17"/>
  <c r="N958" i="17"/>
  <c r="L965" i="17"/>
  <c r="J960" i="17"/>
  <c r="H955" i="17"/>
  <c r="R967" i="17"/>
  <c r="J965" i="17"/>
  <c r="R962" i="17"/>
  <c r="H960" i="17"/>
  <c r="R957" i="17"/>
  <c r="P962" i="17"/>
  <c r="P957" i="17"/>
  <c r="L954" i="17"/>
  <c r="I966" i="17"/>
  <c r="G957" i="17"/>
  <c r="O961" i="17"/>
  <c r="Q954" i="17"/>
  <c r="Q957" i="17"/>
  <c r="I960" i="17"/>
  <c r="G964" i="17"/>
  <c r="Q960" i="17"/>
  <c r="O958" i="17"/>
  <c r="I954" i="17"/>
  <c r="K963" i="17"/>
  <c r="K960" i="17"/>
  <c r="Q967" i="17"/>
  <c r="G960" i="17"/>
  <c r="K961" i="17"/>
  <c r="I965" i="17"/>
  <c r="G963" i="17"/>
  <c r="Q959" i="17"/>
  <c r="Q962" i="17"/>
  <c r="I961" i="17"/>
  <c r="M962" i="17"/>
  <c r="G956" i="17"/>
  <c r="K966" i="17"/>
  <c r="I964" i="17"/>
  <c r="G962" i="17"/>
  <c r="K955" i="17"/>
  <c r="O965" i="17"/>
  <c r="O962" i="17"/>
  <c r="K962" i="17"/>
  <c r="M954" i="17"/>
  <c r="O963" i="17"/>
  <c r="I957" i="17"/>
  <c r="K968" i="17"/>
  <c r="G955" i="17"/>
  <c r="K965" i="17"/>
  <c r="G967" i="17"/>
  <c r="I963" i="17"/>
  <c r="M956" i="17"/>
  <c r="Q966" i="17"/>
  <c r="O967" i="17"/>
  <c r="Q963" i="17"/>
  <c r="I958" i="17"/>
  <c r="K954" i="17"/>
  <c r="M963" i="17"/>
  <c r="M967" i="17"/>
  <c r="Q964" i="17"/>
  <c r="K958" i="17"/>
  <c r="I956" i="17"/>
  <c r="M966" i="17"/>
  <c r="K959" i="17"/>
  <c r="G965" i="17"/>
  <c r="M960" i="17"/>
  <c r="K967" i="17"/>
  <c r="O964" i="17"/>
  <c r="O955" i="17"/>
  <c r="M959" i="17"/>
  <c r="K957" i="17"/>
  <c r="M968" i="17"/>
  <c r="I955" i="17"/>
  <c r="M965" i="17"/>
  <c r="Q958" i="17"/>
  <c r="Q955" i="17"/>
  <c r="O956" i="17"/>
  <c r="G959" i="17"/>
  <c r="Q961" i="17"/>
  <c r="O959" i="17"/>
  <c r="M957" i="17"/>
  <c r="O968" i="17"/>
  <c r="I962" i="17"/>
  <c r="I959" i="17"/>
  <c r="G954" i="17"/>
  <c r="O957" i="17"/>
  <c r="K956" i="17"/>
  <c r="G961" i="17"/>
  <c r="O954" i="17"/>
  <c r="K964" i="17"/>
  <c r="M964" i="17"/>
  <c r="G958" i="17"/>
  <c r="O966" i="17"/>
  <c r="Q968" i="17"/>
  <c r="M961" i="17"/>
  <c r="M958" i="17"/>
  <c r="G968" i="17"/>
  <c r="I968" i="17"/>
  <c r="M955" i="17"/>
  <c r="Q956" i="17"/>
  <c r="O960" i="17"/>
  <c r="Q965" i="17"/>
  <c r="I967" i="17"/>
  <c r="G966" i="17"/>
  <c r="R1208" i="17"/>
  <c r="J1208" i="17"/>
  <c r="P1207" i="17"/>
  <c r="H1207" i="17"/>
  <c r="L1208" i="17"/>
  <c r="N1207" i="17"/>
  <c r="R1206" i="17"/>
  <c r="N1205" i="17"/>
  <c r="J1204" i="17"/>
  <c r="F1203" i="17"/>
  <c r="P1201" i="17"/>
  <c r="R1199" i="17"/>
  <c r="H1199" i="17"/>
  <c r="R1197" i="17"/>
  <c r="F1196" i="17"/>
  <c r="P1194" i="17"/>
  <c r="F1194" i="17"/>
  <c r="H1206" i="17"/>
  <c r="L1205" i="17"/>
  <c r="R1204" i="17"/>
  <c r="N1203" i="17"/>
  <c r="J1202" i="17"/>
  <c r="F1201" i="17"/>
  <c r="L1200" i="17"/>
  <c r="P1199" i="17"/>
  <c r="L1198" i="17"/>
  <c r="H1197" i="17"/>
  <c r="N1196" i="17"/>
  <c r="J1195" i="17"/>
  <c r="N1194" i="17"/>
  <c r="H1208" i="17"/>
  <c r="L1207" i="17"/>
  <c r="P1206" i="17"/>
  <c r="F1206" i="17"/>
  <c r="H1204" i="17"/>
  <c r="R1202" i="17"/>
  <c r="N1201" i="17"/>
  <c r="J1200" i="17"/>
  <c r="F1199" i="17"/>
  <c r="P1197" i="17"/>
  <c r="R1195" i="17"/>
  <c r="H1195" i="17"/>
  <c r="P1208" i="17"/>
  <c r="F1208" i="17"/>
  <c r="J1207" i="17"/>
  <c r="R1205" i="17"/>
  <c r="F1204" i="17"/>
  <c r="P1202" i="17"/>
  <c r="F1202" i="17"/>
  <c r="H1200" i="17"/>
  <c r="R1198" i="17"/>
  <c r="N1197" i="17"/>
  <c r="J1196" i="17"/>
  <c r="F1195" i="17"/>
  <c r="L1206" i="17"/>
  <c r="H1205" i="17"/>
  <c r="N1204" i="17"/>
  <c r="J1203" i="17"/>
  <c r="N1202" i="17"/>
  <c r="J1201" i="17"/>
  <c r="P1200" i="17"/>
  <c r="L1199" i="17"/>
  <c r="H1198" i="17"/>
  <c r="L1197" i="17"/>
  <c r="R1196" i="17"/>
  <c r="N1195" i="17"/>
  <c r="J1194" i="17"/>
  <c r="N1208" i="17"/>
  <c r="R1207" i="17"/>
  <c r="F1207" i="17"/>
  <c r="P1205" i="17"/>
  <c r="R1203" i="17"/>
  <c r="H1203" i="17"/>
  <c r="R1201" i="17"/>
  <c r="F1200" i="17"/>
  <c r="P1198" i="17"/>
  <c r="F1198" i="17"/>
  <c r="H1196" i="17"/>
  <c r="R1194" i="17"/>
  <c r="J1206" i="17"/>
  <c r="F1205" i="17"/>
  <c r="L1204" i="17"/>
  <c r="P1203" i="17"/>
  <c r="L1202" i="17"/>
  <c r="H1201" i="17"/>
  <c r="N1200" i="17"/>
  <c r="J1199" i="17"/>
  <c r="N1198" i="17"/>
  <c r="J1197" i="17"/>
  <c r="P1196" i="17"/>
  <c r="L1195" i="17"/>
  <c r="H1194" i="17"/>
  <c r="L1194" i="17"/>
  <c r="L1203" i="17"/>
  <c r="N1206" i="17"/>
  <c r="L1196" i="17"/>
  <c r="N1199" i="17"/>
  <c r="J1205" i="17"/>
  <c r="H1202" i="17"/>
  <c r="P1195" i="17"/>
  <c r="J1198" i="17"/>
  <c r="P1204" i="17"/>
  <c r="F1197" i="17"/>
  <c r="L1201" i="17"/>
  <c r="R1200" i="17"/>
  <c r="M1200" i="17"/>
  <c r="K1201" i="17"/>
  <c r="G1204" i="17"/>
  <c r="G1195" i="17"/>
  <c r="K1205" i="17"/>
  <c r="Q1199" i="17"/>
  <c r="O1201" i="17"/>
  <c r="Q1202" i="17"/>
  <c r="M1207" i="17"/>
  <c r="O1203" i="17"/>
  <c r="G1196" i="17"/>
  <c r="K1206" i="17"/>
  <c r="K1197" i="17"/>
  <c r="M1208" i="17"/>
  <c r="G1194" i="17"/>
  <c r="I1203" i="17"/>
  <c r="K1195" i="17"/>
  <c r="O1205" i="17"/>
  <c r="K1202" i="17"/>
  <c r="Q1195" i="17"/>
  <c r="G1208" i="17"/>
  <c r="Q1207" i="17"/>
  <c r="G1205" i="17"/>
  <c r="M1194" i="17"/>
  <c r="Q1204" i="17"/>
  <c r="I1197" i="17"/>
  <c r="K1208" i="17"/>
  <c r="M1198" i="17"/>
  <c r="G1207" i="17"/>
  <c r="K1204" i="17"/>
  <c r="M1196" i="17"/>
  <c r="Q1206" i="17"/>
  <c r="K1194" i="17"/>
  <c r="M1203" i="17"/>
  <c r="G1198" i="17"/>
  <c r="Q1194" i="17"/>
  <c r="I1206" i="17"/>
  <c r="G1197" i="17"/>
  <c r="I1208" i="17"/>
  <c r="Q1196" i="17"/>
  <c r="M1199" i="17"/>
  <c r="Q1200" i="17"/>
  <c r="K1196" i="17"/>
  <c r="O1206" i="17"/>
  <c r="Q1198" i="17"/>
  <c r="K1199" i="17"/>
  <c r="I1200" i="17"/>
  <c r="Q1201" i="17"/>
  <c r="I1204" i="17"/>
  <c r="O1198" i="17"/>
  <c r="I1196" i="17"/>
  <c r="G1202" i="17"/>
  <c r="I1194" i="17"/>
  <c r="M1195" i="17"/>
  <c r="O1207" i="17"/>
  <c r="I1198" i="17"/>
  <c r="O1199" i="17"/>
  <c r="M1205" i="17"/>
  <c r="O1197" i="17"/>
  <c r="O1196" i="17"/>
  <c r="G1206" i="17"/>
  <c r="G1203" i="17"/>
  <c r="O1208" i="17"/>
  <c r="G1201" i="17"/>
  <c r="Q1197" i="17"/>
  <c r="O1194" i="17"/>
  <c r="M1206" i="17"/>
  <c r="I1202" i="17"/>
  <c r="G1200" i="17"/>
  <c r="O1195" i="17"/>
  <c r="K1203" i="17"/>
  <c r="I1201" i="17"/>
  <c r="I1199" i="17"/>
  <c r="G1199" i="17"/>
  <c r="K1198" i="17"/>
  <c r="M1204" i="17"/>
  <c r="O1204" i="17"/>
  <c r="K1200" i="17"/>
  <c r="M1202" i="17"/>
  <c r="O1200" i="17"/>
  <c r="I1195" i="17"/>
  <c r="Q1208" i="17"/>
  <c r="Q1205" i="17"/>
  <c r="M1201" i="17"/>
  <c r="Q1203" i="17"/>
  <c r="I1205" i="17"/>
  <c r="M1197" i="17"/>
  <c r="I1207" i="17"/>
  <c r="K1207" i="17"/>
  <c r="O1202" i="17"/>
  <c r="P1162" i="17"/>
  <c r="F1162" i="17"/>
  <c r="H1160" i="17"/>
  <c r="R1158" i="17"/>
  <c r="N1157" i="17"/>
  <c r="J1156" i="17"/>
  <c r="F1155" i="17"/>
  <c r="P1153" i="17"/>
  <c r="R1151" i="17"/>
  <c r="H1151" i="17"/>
  <c r="R1149" i="17"/>
  <c r="J1163" i="17"/>
  <c r="N1162" i="17"/>
  <c r="J1161" i="17"/>
  <c r="P1160" i="17"/>
  <c r="L1159" i="17"/>
  <c r="H1158" i="17"/>
  <c r="L1157" i="17"/>
  <c r="R1156" i="17"/>
  <c r="N1155" i="17"/>
  <c r="J1154" i="17"/>
  <c r="F1153" i="17"/>
  <c r="L1152" i="17"/>
  <c r="P1151" i="17"/>
  <c r="L1150" i="17"/>
  <c r="H1149" i="17"/>
  <c r="R1163" i="17"/>
  <c r="H1163" i="17"/>
  <c r="R1161" i="17"/>
  <c r="F1160" i="17"/>
  <c r="P1158" i="17"/>
  <c r="F1158" i="17"/>
  <c r="H1156" i="17"/>
  <c r="R1154" i="17"/>
  <c r="N1153" i="17"/>
  <c r="J1152" i="17"/>
  <c r="F1151" i="17"/>
  <c r="P1149" i="17"/>
  <c r="F1163" i="17"/>
  <c r="P1161" i="17"/>
  <c r="R1159" i="17"/>
  <c r="H1159" i="17"/>
  <c r="R1157" i="17"/>
  <c r="F1156" i="17"/>
  <c r="P1154" i="17"/>
  <c r="F1154" i="17"/>
  <c r="H1152" i="17"/>
  <c r="R1150" i="17"/>
  <c r="N1149" i="17"/>
  <c r="N1163" i="17"/>
  <c r="J1162" i="17"/>
  <c r="F1161" i="17"/>
  <c r="L1160" i="17"/>
  <c r="P1159" i="17"/>
  <c r="L1158" i="17"/>
  <c r="H1157" i="17"/>
  <c r="N1156" i="17"/>
  <c r="J1155" i="17"/>
  <c r="N1154" i="17"/>
  <c r="J1153" i="17"/>
  <c r="P1152" i="17"/>
  <c r="L1151" i="17"/>
  <c r="H1150" i="17"/>
  <c r="L1149" i="17"/>
  <c r="R1162" i="17"/>
  <c r="N1161" i="17"/>
  <c r="J1160" i="17"/>
  <c r="F1159" i="17"/>
  <c r="P1157" i="17"/>
  <c r="R1155" i="17"/>
  <c r="H1155" i="17"/>
  <c r="R1153" i="17"/>
  <c r="F1152" i="17"/>
  <c r="P1150" i="17"/>
  <c r="F1150" i="17"/>
  <c r="L1163" i="17"/>
  <c r="H1162" i="17"/>
  <c r="L1161" i="17"/>
  <c r="R1160" i="17"/>
  <c r="N1159" i="17"/>
  <c r="J1158" i="17"/>
  <c r="F1157" i="17"/>
  <c r="L1156" i="17"/>
  <c r="P1155" i="17"/>
  <c r="L1154" i="17"/>
  <c r="J1149" i="17"/>
  <c r="L1153" i="17"/>
  <c r="J1151" i="17"/>
  <c r="J1159" i="17"/>
  <c r="H1153" i="17"/>
  <c r="L1162" i="17"/>
  <c r="L1155" i="17"/>
  <c r="N1150" i="17"/>
  <c r="N1158" i="17"/>
  <c r="R1152" i="17"/>
  <c r="J1150" i="17"/>
  <c r="N1152" i="17"/>
  <c r="J1157" i="17"/>
  <c r="H1161" i="17"/>
  <c r="P1156" i="17"/>
  <c r="N1151" i="17"/>
  <c r="N1160" i="17"/>
  <c r="H1154" i="17"/>
  <c r="P1163" i="17"/>
  <c r="F1149" i="17"/>
  <c r="O1155" i="17"/>
  <c r="O1162" i="17"/>
  <c r="Q1158" i="17"/>
  <c r="O1156" i="17"/>
  <c r="I1151" i="17"/>
  <c r="M1161" i="17"/>
  <c r="K1151" i="17"/>
  <c r="O1161" i="17"/>
  <c r="I1157" i="17"/>
  <c r="Q1156" i="17"/>
  <c r="G1159" i="17"/>
  <c r="Q1150" i="17"/>
  <c r="G1163" i="17"/>
  <c r="Q1149" i="17"/>
  <c r="G1160" i="17"/>
  <c r="M1153" i="17"/>
  <c r="O1153" i="17"/>
  <c r="I1162" i="17"/>
  <c r="M1159" i="17"/>
  <c r="O1151" i="17"/>
  <c r="M1162" i="17"/>
  <c r="Q1159" i="17"/>
  <c r="I1160" i="17"/>
  <c r="G1153" i="17"/>
  <c r="Q1162" i="17"/>
  <c r="I1161" i="17"/>
  <c r="O1154" i="17"/>
  <c r="Q1154" i="17"/>
  <c r="K1150" i="17"/>
  <c r="O1160" i="17"/>
  <c r="Q1152" i="17"/>
  <c r="O1150" i="17"/>
  <c r="G1151" i="17"/>
  <c r="K1161" i="17"/>
  <c r="I1152" i="17"/>
  <c r="K1163" i="17"/>
  <c r="K1155" i="17"/>
  <c r="I1153" i="17"/>
  <c r="G1158" i="17"/>
  <c r="G1162" i="17"/>
  <c r="I1158" i="17"/>
  <c r="O1152" i="17"/>
  <c r="Q1163" i="17"/>
  <c r="I1156" i="17"/>
  <c r="M1154" i="17"/>
  <c r="O1157" i="17"/>
  <c r="M1155" i="17"/>
  <c r="G1150" i="17"/>
  <c r="K1160" i="17"/>
  <c r="I1150" i="17"/>
  <c r="M1160" i="17"/>
  <c r="G1156" i="17"/>
  <c r="I1154" i="17"/>
  <c r="K1154" i="17"/>
  <c r="K1152" i="17"/>
  <c r="O1159" i="17"/>
  <c r="G1154" i="17"/>
  <c r="M1156" i="17"/>
  <c r="Q1157" i="17"/>
  <c r="Q1155" i="17"/>
  <c r="I1149" i="17"/>
  <c r="Q1160" i="17"/>
  <c r="I1155" i="17"/>
  <c r="G1161" i="17"/>
  <c r="I1163" i="17"/>
  <c r="I1159" i="17"/>
  <c r="M1151" i="17"/>
  <c r="K1162" i="17"/>
  <c r="K1156" i="17"/>
  <c r="M1163" i="17"/>
  <c r="G1149" i="17"/>
  <c r="Q1153" i="17"/>
  <c r="K1149" i="17"/>
  <c r="M1157" i="17"/>
  <c r="M1152" i="17"/>
  <c r="K1158" i="17"/>
  <c r="M1150" i="17"/>
  <c r="O1158" i="17"/>
  <c r="K1153" i="17"/>
  <c r="G1157" i="17"/>
  <c r="Q1161" i="17"/>
  <c r="G1155" i="17"/>
  <c r="K1159" i="17"/>
  <c r="K1157" i="17"/>
  <c r="M1149" i="17"/>
  <c r="O1149" i="17"/>
  <c r="G1152" i="17"/>
  <c r="O1163" i="17"/>
  <c r="M1158" i="17"/>
  <c r="Q1151" i="17"/>
  <c r="L1403" i="17"/>
  <c r="N1402" i="17"/>
  <c r="F1401" i="17"/>
  <c r="J1400" i="17"/>
  <c r="H1398" i="17"/>
  <c r="P1396" i="17"/>
  <c r="F1396" i="17"/>
  <c r="J1395" i="17"/>
  <c r="F1394" i="17"/>
  <c r="P1392" i="17"/>
  <c r="R1390" i="17"/>
  <c r="H1390" i="17"/>
  <c r="J1403" i="17"/>
  <c r="P1401" i="17"/>
  <c r="N1399" i="17"/>
  <c r="R1398" i="17"/>
  <c r="F1398" i="17"/>
  <c r="J1397" i="17"/>
  <c r="N1394" i="17"/>
  <c r="J1393" i="17"/>
  <c r="F1392" i="17"/>
  <c r="L1391" i="17"/>
  <c r="P1390" i="17"/>
  <c r="L1389" i="17"/>
  <c r="H1403" i="17"/>
  <c r="L1402" i="17"/>
  <c r="N1401" i="17"/>
  <c r="R1400" i="17"/>
  <c r="H1400" i="17"/>
  <c r="P1398" i="17"/>
  <c r="N1396" i="17"/>
  <c r="R1395" i="17"/>
  <c r="H1395" i="17"/>
  <c r="R1393" i="17"/>
  <c r="N1392" i="17"/>
  <c r="J1391" i="17"/>
  <c r="F1390" i="17"/>
  <c r="J1402" i="17"/>
  <c r="L1401" i="17"/>
  <c r="L1399" i="17"/>
  <c r="N1398" i="17"/>
  <c r="R1397" i="17"/>
  <c r="H1397" i="17"/>
  <c r="L1396" i="17"/>
  <c r="P1395" i="17"/>
  <c r="L1394" i="17"/>
  <c r="H1393" i="17"/>
  <c r="L1392" i="17"/>
  <c r="R1391" i="17"/>
  <c r="N1390" i="17"/>
  <c r="J1389" i="17"/>
  <c r="R1403" i="17"/>
  <c r="F1403" i="17"/>
  <c r="H1402" i="17"/>
  <c r="P1400" i="17"/>
  <c r="F1400" i="17"/>
  <c r="J1399" i="17"/>
  <c r="F1397" i="17"/>
  <c r="J1396" i="17"/>
  <c r="F1395" i="17"/>
  <c r="P1393" i="17"/>
  <c r="F1393" i="17"/>
  <c r="H1391" i="17"/>
  <c r="R1389" i="17"/>
  <c r="P1403" i="17"/>
  <c r="F1402" i="17"/>
  <c r="J1401" i="17"/>
  <c r="H1399" i="17"/>
  <c r="L1398" i="17"/>
  <c r="P1397" i="17"/>
  <c r="N1395" i="17"/>
  <c r="J1394" i="17"/>
  <c r="N1393" i="17"/>
  <c r="J1392" i="17"/>
  <c r="P1391" i="17"/>
  <c r="L1390" i="17"/>
  <c r="H1389" i="17"/>
  <c r="R1402" i="17"/>
  <c r="N1400" i="17"/>
  <c r="R1399" i="17"/>
  <c r="N1397" i="17"/>
  <c r="R1396" i="17"/>
  <c r="H1396" i="17"/>
  <c r="R1394" i="17"/>
  <c r="H1394" i="17"/>
  <c r="R1392" i="17"/>
  <c r="F1391" i="17"/>
  <c r="P1389" i="17"/>
  <c r="F1389" i="17"/>
  <c r="L1395" i="17"/>
  <c r="H1392" i="17"/>
  <c r="R1401" i="17"/>
  <c r="J1398" i="17"/>
  <c r="H1401" i="17"/>
  <c r="P1394" i="17"/>
  <c r="N1391" i="17"/>
  <c r="L1397" i="17"/>
  <c r="L1400" i="17"/>
  <c r="J1390" i="17"/>
  <c r="P1399" i="17"/>
  <c r="N1389" i="17"/>
  <c r="N1403" i="17"/>
  <c r="P1402" i="17"/>
  <c r="L1393" i="17"/>
  <c r="F1399" i="17"/>
  <c r="Q1395" i="17"/>
  <c r="G1397" i="17"/>
  <c r="M1391" i="17"/>
  <c r="Q1401" i="17"/>
  <c r="I1399" i="17"/>
  <c r="G1402" i="17"/>
  <c r="K1399" i="17"/>
  <c r="Q1393" i="17"/>
  <c r="K1397" i="17"/>
  <c r="I1395" i="17"/>
  <c r="I1394" i="17"/>
  <c r="Q1397" i="17"/>
  <c r="O1395" i="17"/>
  <c r="Q1402" i="17"/>
  <c r="G1400" i="17"/>
  <c r="Q1396" i="17"/>
  <c r="G1390" i="17"/>
  <c r="K1400" i="17"/>
  <c r="I1390" i="17"/>
  <c r="M1400" i="17"/>
  <c r="G1396" i="17"/>
  <c r="K1402" i="17"/>
  <c r="M1398" i="17"/>
  <c r="K1396" i="17"/>
  <c r="K1395" i="17"/>
  <c r="K1392" i="17"/>
  <c r="M1403" i="17"/>
  <c r="M1392" i="17"/>
  <c r="O1403" i="17"/>
  <c r="I1402" i="17"/>
  <c r="K1398" i="17"/>
  <c r="O1394" i="17"/>
  <c r="Q1394" i="17"/>
  <c r="O1393" i="17"/>
  <c r="O1400" i="17"/>
  <c r="Q1400" i="17"/>
  <c r="G1394" i="17"/>
  <c r="Q1390" i="17"/>
  <c r="G1392" i="17"/>
  <c r="M1395" i="17"/>
  <c r="I1398" i="17"/>
  <c r="Q1403" i="17"/>
  <c r="K1389" i="17"/>
  <c r="M1397" i="17"/>
  <c r="G1393" i="17"/>
  <c r="I1400" i="17"/>
  <c r="O1401" i="17"/>
  <c r="M1390" i="17"/>
  <c r="O1398" i="17"/>
  <c r="M1396" i="17"/>
  <c r="I1393" i="17"/>
  <c r="G1399" i="17"/>
  <c r="I1391" i="17"/>
  <c r="I1389" i="17"/>
  <c r="O1391" i="17"/>
  <c r="Q1399" i="17"/>
  <c r="K1394" i="17"/>
  <c r="M1393" i="17"/>
  <c r="K1390" i="17"/>
  <c r="Q1392" i="17"/>
  <c r="M1389" i="17"/>
  <c r="Q1398" i="17"/>
  <c r="K1401" i="17"/>
  <c r="G1398" i="17"/>
  <c r="O1392" i="17"/>
  <c r="G1395" i="17"/>
  <c r="M1402" i="17"/>
  <c r="G1401" i="17"/>
  <c r="O1396" i="17"/>
  <c r="K1403" i="17"/>
  <c r="M1401" i="17"/>
  <c r="G1389" i="17"/>
  <c r="I1397" i="17"/>
  <c r="I1396" i="17"/>
  <c r="O1390" i="17"/>
  <c r="O1389" i="17"/>
  <c r="G1403" i="17"/>
  <c r="I1401" i="17"/>
  <c r="G1391" i="17"/>
  <c r="I1403" i="17"/>
  <c r="I1392" i="17"/>
  <c r="K1393" i="17"/>
  <c r="M1394" i="17"/>
  <c r="O1397" i="17"/>
  <c r="K1391" i="17"/>
  <c r="M1399" i="17"/>
  <c r="O1399" i="17"/>
  <c r="Q1391" i="17"/>
  <c r="O1402" i="17"/>
  <c r="Q1389" i="17"/>
  <c r="C46" i="22"/>
  <c r="P908" i="17"/>
  <c r="R907" i="17"/>
  <c r="F907" i="17"/>
  <c r="H906" i="17"/>
  <c r="L905" i="17"/>
  <c r="L904" i="17"/>
  <c r="P903" i="17"/>
  <c r="R902" i="17"/>
  <c r="F902" i="17"/>
  <c r="H901" i="17"/>
  <c r="J900" i="17"/>
  <c r="L899" i="17"/>
  <c r="R897" i="17"/>
  <c r="F896" i="17"/>
  <c r="L894" i="17"/>
  <c r="N908" i="17"/>
  <c r="J905" i="17"/>
  <c r="N903" i="17"/>
  <c r="P902" i="17"/>
  <c r="F901" i="17"/>
  <c r="H900" i="17"/>
  <c r="J899" i="17"/>
  <c r="N898" i="17"/>
  <c r="P897" i="17"/>
  <c r="R896" i="17"/>
  <c r="H895" i="17"/>
  <c r="J894" i="17"/>
  <c r="L908" i="17"/>
  <c r="P907" i="17"/>
  <c r="R906" i="17"/>
  <c r="F906" i="17"/>
  <c r="H905" i="17"/>
  <c r="J904" i="17"/>
  <c r="L903" i="17"/>
  <c r="R901" i="17"/>
  <c r="F900" i="17"/>
  <c r="L898" i="17"/>
  <c r="N897" i="17"/>
  <c r="P896" i="17"/>
  <c r="R895" i="17"/>
  <c r="F895" i="17"/>
  <c r="H894" i="17"/>
  <c r="N907" i="17"/>
  <c r="P906" i="17"/>
  <c r="F905" i="17"/>
  <c r="H904" i="17"/>
  <c r="J903" i="17"/>
  <c r="N902" i="17"/>
  <c r="P901" i="17"/>
  <c r="R900" i="17"/>
  <c r="H899" i="17"/>
  <c r="J898" i="17"/>
  <c r="N896" i="17"/>
  <c r="J908" i="17"/>
  <c r="L907" i="17"/>
  <c r="R905" i="17"/>
  <c r="F904" i="17"/>
  <c r="L902" i="17"/>
  <c r="N901" i="17"/>
  <c r="P900" i="17"/>
  <c r="R899" i="17"/>
  <c r="F899" i="17"/>
  <c r="H898" i="17"/>
  <c r="L897" i="17"/>
  <c r="L896" i="17"/>
  <c r="P895" i="17"/>
  <c r="R894" i="17"/>
  <c r="H908" i="17"/>
  <c r="J907" i="17"/>
  <c r="N906" i="17"/>
  <c r="P905" i="17"/>
  <c r="R904" i="17"/>
  <c r="H903" i="17"/>
  <c r="J902" i="17"/>
  <c r="N900" i="17"/>
  <c r="J897" i="17"/>
  <c r="N895" i="17"/>
  <c r="P894" i="17"/>
  <c r="F908" i="17"/>
  <c r="N905" i="17"/>
  <c r="F903" i="17"/>
  <c r="L900" i="17"/>
  <c r="F898" i="17"/>
  <c r="L895" i="17"/>
  <c r="J895" i="17"/>
  <c r="H902" i="17"/>
  <c r="H897" i="17"/>
  <c r="H907" i="17"/>
  <c r="P904" i="17"/>
  <c r="P899" i="17"/>
  <c r="F897" i="17"/>
  <c r="N904" i="17"/>
  <c r="N899" i="17"/>
  <c r="N894" i="17"/>
  <c r="L906" i="17"/>
  <c r="L901" i="17"/>
  <c r="J896" i="17"/>
  <c r="F894" i="17"/>
  <c r="J906" i="17"/>
  <c r="R903" i="17"/>
  <c r="J901" i="17"/>
  <c r="R898" i="17"/>
  <c r="H896" i="17"/>
  <c r="R908" i="17"/>
  <c r="P898" i="17"/>
  <c r="M904" i="17"/>
  <c r="K903" i="17"/>
  <c r="Q908" i="17"/>
  <c r="I894" i="17"/>
  <c r="K898" i="17"/>
  <c r="M901" i="17"/>
  <c r="K897" i="17"/>
  <c r="M908" i="17"/>
  <c r="Q897" i="17"/>
  <c r="O895" i="17"/>
  <c r="K899" i="17"/>
  <c r="M897" i="17"/>
  <c r="K895" i="17"/>
  <c r="M899" i="17"/>
  <c r="O902" i="17"/>
  <c r="M898" i="17"/>
  <c r="G900" i="17"/>
  <c r="Q896" i="17"/>
  <c r="O897" i="17"/>
  <c r="I902" i="17"/>
  <c r="O900" i="17"/>
  <c r="O907" i="17"/>
  <c r="Q903" i="17"/>
  <c r="O899" i="17"/>
  <c r="I901" i="17"/>
  <c r="G899" i="17"/>
  <c r="O901" i="17"/>
  <c r="Q899" i="17"/>
  <c r="Q906" i="17"/>
  <c r="Q898" i="17"/>
  <c r="Q901" i="17"/>
  <c r="O894" i="17"/>
  <c r="G906" i="17"/>
  <c r="Q900" i="17"/>
  <c r="K902" i="17"/>
  <c r="I900" i="17"/>
  <c r="Q902" i="17"/>
  <c r="I903" i="17"/>
  <c r="O905" i="17"/>
  <c r="G904" i="17"/>
  <c r="Q895" i="17"/>
  <c r="G908" i="17"/>
  <c r="G903" i="17"/>
  <c r="K894" i="17"/>
  <c r="M903" i="17"/>
  <c r="K901" i="17"/>
  <c r="M896" i="17"/>
  <c r="I907" i="17"/>
  <c r="I905" i="17"/>
  <c r="G898" i="17"/>
  <c r="I904" i="17"/>
  <c r="K907" i="17"/>
  <c r="O904" i="17"/>
  <c r="M902" i="17"/>
  <c r="Q907" i="17"/>
  <c r="I906" i="17"/>
  <c r="G902" i="17"/>
  <c r="G894" i="17"/>
  <c r="O906" i="17"/>
  <c r="I897" i="17"/>
  <c r="K908" i="17"/>
  <c r="K900" i="17"/>
  <c r="I896" i="17"/>
  <c r="M906" i="17"/>
  <c r="O896" i="17"/>
  <c r="M907" i="17"/>
  <c r="Q904" i="17"/>
  <c r="I898" i="17"/>
  <c r="K896" i="17"/>
  <c r="G895" i="17"/>
  <c r="M895" i="17"/>
  <c r="M900" i="17"/>
  <c r="K905" i="17"/>
  <c r="Q905" i="17"/>
  <c r="G905" i="17"/>
  <c r="G896" i="17"/>
  <c r="I908" i="17"/>
  <c r="G907" i="17"/>
  <c r="G901" i="17"/>
  <c r="K906" i="17"/>
  <c r="I895" i="17"/>
  <c r="O898" i="17"/>
  <c r="I899" i="17"/>
  <c r="M894" i="17"/>
  <c r="M905" i="17"/>
  <c r="K904" i="17"/>
  <c r="O903" i="17"/>
  <c r="Q894" i="17"/>
  <c r="O908" i="17"/>
  <c r="G897" i="17"/>
  <c r="F1148" i="17"/>
  <c r="P1146" i="17"/>
  <c r="F1146" i="17"/>
  <c r="H1144" i="17"/>
  <c r="R1142" i="17"/>
  <c r="N1141" i="17"/>
  <c r="J1140" i="17"/>
  <c r="F1139" i="17"/>
  <c r="P1137" i="17"/>
  <c r="R1135" i="17"/>
  <c r="H1135" i="17"/>
  <c r="N1148" i="17"/>
  <c r="J1147" i="17"/>
  <c r="N1146" i="17"/>
  <c r="J1145" i="17"/>
  <c r="P1144" i="17"/>
  <c r="L1143" i="17"/>
  <c r="H1142" i="17"/>
  <c r="L1141" i="17"/>
  <c r="R1140" i="17"/>
  <c r="N1139" i="17"/>
  <c r="J1138" i="17"/>
  <c r="F1137" i="17"/>
  <c r="L1136" i="17"/>
  <c r="P1135" i="17"/>
  <c r="L1134" i="17"/>
  <c r="R1147" i="17"/>
  <c r="H1147" i="17"/>
  <c r="R1145" i="17"/>
  <c r="F1144" i="17"/>
  <c r="P1142" i="17"/>
  <c r="F1142" i="17"/>
  <c r="H1140" i="17"/>
  <c r="R1138" i="17"/>
  <c r="N1137" i="17"/>
  <c r="J1136" i="17"/>
  <c r="F1135" i="17"/>
  <c r="J1148" i="17"/>
  <c r="F1147" i="17"/>
  <c r="P1145" i="17"/>
  <c r="R1143" i="17"/>
  <c r="H1143" i="17"/>
  <c r="R1141" i="17"/>
  <c r="F1140" i="17"/>
  <c r="P1138" i="17"/>
  <c r="F1138" i="17"/>
  <c r="H1136" i="17"/>
  <c r="R1134" i="17"/>
  <c r="R1148" i="17"/>
  <c r="N1147" i="17"/>
  <c r="J1146" i="17"/>
  <c r="F1145" i="17"/>
  <c r="L1144" i="17"/>
  <c r="P1143" i="17"/>
  <c r="L1142" i="17"/>
  <c r="H1141" i="17"/>
  <c r="N1140" i="17"/>
  <c r="J1139" i="17"/>
  <c r="N1138" i="17"/>
  <c r="J1137" i="17"/>
  <c r="P1136" i="17"/>
  <c r="L1135" i="17"/>
  <c r="H1134" i="17"/>
  <c r="H1148" i="17"/>
  <c r="R1146" i="17"/>
  <c r="N1145" i="17"/>
  <c r="J1144" i="17"/>
  <c r="F1143" i="17"/>
  <c r="P1141" i="17"/>
  <c r="R1139" i="17"/>
  <c r="H1139" i="17"/>
  <c r="R1137" i="17"/>
  <c r="F1136" i="17"/>
  <c r="P1134" i="17"/>
  <c r="F1134" i="17"/>
  <c r="L1147" i="17"/>
  <c r="L1145" i="17"/>
  <c r="J1143" i="17"/>
  <c r="N1134" i="17"/>
  <c r="N1142" i="17"/>
  <c r="L1140" i="17"/>
  <c r="L1138" i="17"/>
  <c r="N1136" i="17"/>
  <c r="P1148" i="17"/>
  <c r="R1144" i="17"/>
  <c r="J1142" i="17"/>
  <c r="H1138" i="17"/>
  <c r="L1148" i="17"/>
  <c r="L1146" i="17"/>
  <c r="N1144" i="17"/>
  <c r="H1146" i="17"/>
  <c r="P1139" i="17"/>
  <c r="N1135" i="17"/>
  <c r="J1141" i="17"/>
  <c r="L1139" i="17"/>
  <c r="L1137" i="17"/>
  <c r="J1135" i="17"/>
  <c r="P1147" i="17"/>
  <c r="N1143" i="17"/>
  <c r="J1134" i="17"/>
  <c r="F1141" i="17"/>
  <c r="H1137" i="17"/>
  <c r="H1145" i="17"/>
  <c r="P1140" i="17"/>
  <c r="R1136" i="17"/>
  <c r="I1134" i="17"/>
  <c r="M1144" i="17"/>
  <c r="M1138" i="17"/>
  <c r="K1136" i="17"/>
  <c r="O1146" i="17"/>
  <c r="O1136" i="17"/>
  <c r="I1140" i="17"/>
  <c r="Q1135" i="17"/>
  <c r="G1148" i="17"/>
  <c r="K1135" i="17"/>
  <c r="O1145" i="17"/>
  <c r="M1136" i="17"/>
  <c r="Q1146" i="17"/>
  <c r="Q1140" i="17"/>
  <c r="O1138" i="17"/>
  <c r="G1140" i="17"/>
  <c r="M1142" i="17"/>
  <c r="I1139" i="17"/>
  <c r="O1141" i="17"/>
  <c r="M1139" i="17"/>
  <c r="O1137" i="17"/>
  <c r="Q1148" i="17"/>
  <c r="G1143" i="17"/>
  <c r="Q1139" i="17"/>
  <c r="I1141" i="17"/>
  <c r="O1143" i="17"/>
  <c r="K1140" i="17"/>
  <c r="Q1142" i="17"/>
  <c r="O1140" i="17"/>
  <c r="Q1138" i="17"/>
  <c r="G1141" i="17"/>
  <c r="M1147" i="17"/>
  <c r="G1135" i="17"/>
  <c r="K1145" i="17"/>
  <c r="G1134" i="17"/>
  <c r="I1143" i="17"/>
  <c r="K1147" i="17"/>
  <c r="M1143" i="17"/>
  <c r="O1142" i="17"/>
  <c r="Q1134" i="17"/>
  <c r="I1146" i="17"/>
  <c r="I1147" i="17"/>
  <c r="K1143" i="17"/>
  <c r="Q1145" i="17"/>
  <c r="Q1136" i="17"/>
  <c r="K1137" i="17"/>
  <c r="M1148" i="17"/>
  <c r="I1135" i="17"/>
  <c r="M1145" i="17"/>
  <c r="M1135" i="17"/>
  <c r="G1139" i="17"/>
  <c r="O1147" i="17"/>
  <c r="G1146" i="17"/>
  <c r="Q1143" i="17"/>
  <c r="G1145" i="17"/>
  <c r="K1138" i="17"/>
  <c r="K1141" i="17"/>
  <c r="I1148" i="17"/>
  <c r="Q1141" i="17"/>
  <c r="G1147" i="17"/>
  <c r="Q1144" i="17"/>
  <c r="G1144" i="17"/>
  <c r="I1136" i="17"/>
  <c r="M1137" i="17"/>
  <c r="Q1147" i="17"/>
  <c r="I1145" i="17"/>
  <c r="I1142" i="17"/>
  <c r="O1139" i="17"/>
  <c r="G1142" i="17"/>
  <c r="K1134" i="17"/>
  <c r="G1137" i="17"/>
  <c r="K1146" i="17"/>
  <c r="M1134" i="17"/>
  <c r="I1144" i="17"/>
  <c r="K1144" i="17"/>
  <c r="Q1137" i="17"/>
  <c r="O1134" i="17"/>
  <c r="I1138" i="17"/>
  <c r="K1148" i="17"/>
  <c r="O1135" i="17"/>
  <c r="M1146" i="17"/>
  <c r="O1148" i="17"/>
  <c r="K1142" i="17"/>
  <c r="G1138" i="17"/>
  <c r="K1139" i="17"/>
  <c r="G1136" i="17"/>
  <c r="O1144" i="17"/>
  <c r="M1141" i="17"/>
  <c r="M1140" i="17"/>
  <c r="I1137" i="17"/>
  <c r="L1103" i="17"/>
  <c r="R1102" i="17"/>
  <c r="J1102" i="17"/>
  <c r="P1101" i="17"/>
  <c r="H1101" i="17"/>
  <c r="N1100" i="17"/>
  <c r="R1103" i="17"/>
  <c r="J1103" i="17"/>
  <c r="P1102" i="17"/>
  <c r="H1102" i="17"/>
  <c r="N1101" i="17"/>
  <c r="F1101" i="17"/>
  <c r="P1103" i="17"/>
  <c r="H1103" i="17"/>
  <c r="N1102" i="17"/>
  <c r="F1102" i="17"/>
  <c r="L1101" i="17"/>
  <c r="R1100" i="17"/>
  <c r="J1100" i="17"/>
  <c r="P1099" i="17"/>
  <c r="H1099" i="17"/>
  <c r="N1098" i="17"/>
  <c r="F1098" i="17"/>
  <c r="N1103" i="17"/>
  <c r="F1103" i="17"/>
  <c r="L1102" i="17"/>
  <c r="R1101" i="17"/>
  <c r="J1101" i="17"/>
  <c r="P1100" i="17"/>
  <c r="H1100" i="17"/>
  <c r="N1099" i="17"/>
  <c r="N1097" i="17"/>
  <c r="J1096" i="17"/>
  <c r="P1095" i="17"/>
  <c r="L1094" i="17"/>
  <c r="H1093" i="17"/>
  <c r="L1092" i="17"/>
  <c r="R1091" i="17"/>
  <c r="N1090" i="17"/>
  <c r="J1089" i="17"/>
  <c r="H1098" i="17"/>
  <c r="L1097" i="17"/>
  <c r="H1096" i="17"/>
  <c r="N1095" i="17"/>
  <c r="J1094" i="17"/>
  <c r="N1093" i="17"/>
  <c r="J1092" i="17"/>
  <c r="P1091" i="17"/>
  <c r="L1090" i="17"/>
  <c r="H1089" i="17"/>
  <c r="L1100" i="17"/>
  <c r="R1098" i="17"/>
  <c r="P1096" i="17"/>
  <c r="R1094" i="17"/>
  <c r="H1094" i="17"/>
  <c r="R1092" i="17"/>
  <c r="F1091" i="17"/>
  <c r="P1089" i="17"/>
  <c r="F1089" i="17"/>
  <c r="P1098" i="17"/>
  <c r="J1097" i="17"/>
  <c r="F1096" i="17"/>
  <c r="L1095" i="17"/>
  <c r="P1094" i="17"/>
  <c r="L1093" i="17"/>
  <c r="H1092" i="17"/>
  <c r="N1091" i="17"/>
  <c r="J1090" i="17"/>
  <c r="N1089" i="17"/>
  <c r="L1099" i="17"/>
  <c r="R1097" i="17"/>
  <c r="N1096" i="17"/>
  <c r="J1095" i="17"/>
  <c r="F1094" i="17"/>
  <c r="P1092" i="17"/>
  <c r="R1090" i="17"/>
  <c r="H1090" i="17"/>
  <c r="J1099" i="17"/>
  <c r="H1097" i="17"/>
  <c r="L1096" i="17"/>
  <c r="R1095" i="17"/>
  <c r="N1094" i="17"/>
  <c r="J1093" i="17"/>
  <c r="F1092" i="17"/>
  <c r="L1091" i="17"/>
  <c r="P1090" i="17"/>
  <c r="L1089" i="17"/>
  <c r="F1097" i="17"/>
  <c r="H1095" i="17"/>
  <c r="H1091" i="17"/>
  <c r="F1099" i="17"/>
  <c r="F1095" i="17"/>
  <c r="F1093" i="17"/>
  <c r="R1096" i="17"/>
  <c r="L1098" i="17"/>
  <c r="N1092" i="17"/>
  <c r="J1098" i="17"/>
  <c r="F1090" i="17"/>
  <c r="F1100" i="17"/>
  <c r="R1099" i="17"/>
  <c r="P1093" i="17"/>
  <c r="J1091" i="17"/>
  <c r="R1089" i="17"/>
  <c r="R1093" i="17"/>
  <c r="P1097" i="17"/>
  <c r="K1097" i="17"/>
  <c r="K1092" i="17"/>
  <c r="M1103" i="17"/>
  <c r="O1089" i="17"/>
  <c r="Q1098" i="17"/>
  <c r="O1096" i="17"/>
  <c r="I1101" i="17"/>
  <c r="I1100" i="17"/>
  <c r="Q1091" i="17"/>
  <c r="Q1094" i="17"/>
  <c r="O1092" i="17"/>
  <c r="Q1103" i="17"/>
  <c r="K1102" i="17"/>
  <c r="M1098" i="17"/>
  <c r="M1093" i="17"/>
  <c r="O1102" i="17"/>
  <c r="G1101" i="17"/>
  <c r="K1089" i="17"/>
  <c r="O1099" i="17"/>
  <c r="O1094" i="17"/>
  <c r="Q1090" i="17"/>
  <c r="G1103" i="17"/>
  <c r="Q1102" i="17"/>
  <c r="G1100" i="17"/>
  <c r="I1092" i="17"/>
  <c r="K1103" i="17"/>
  <c r="I1095" i="17"/>
  <c r="G1089" i="17"/>
  <c r="I1098" i="17"/>
  <c r="G1096" i="17"/>
  <c r="M1090" i="17"/>
  <c r="Q1100" i="17"/>
  <c r="Q1095" i="17"/>
  <c r="G1093" i="17"/>
  <c r="Q1089" i="17"/>
  <c r="K1093" i="17"/>
  <c r="K1096" i="17"/>
  <c r="G1102" i="17"/>
  <c r="K1099" i="17"/>
  <c r="I1097" i="17"/>
  <c r="O1091" i="17"/>
  <c r="G1098" i="17"/>
  <c r="Q1092" i="17"/>
  <c r="I1099" i="17"/>
  <c r="K1095" i="17"/>
  <c r="I1093" i="17"/>
  <c r="O1095" i="17"/>
  <c r="M1102" i="17"/>
  <c r="O1098" i="17"/>
  <c r="K1091" i="17"/>
  <c r="O1101" i="17"/>
  <c r="I1089" i="17"/>
  <c r="M1099" i="17"/>
  <c r="I1096" i="17"/>
  <c r="I1091" i="17"/>
  <c r="M1101" i="17"/>
  <c r="O1097" i="17"/>
  <c r="M1095" i="17"/>
  <c r="G1099" i="17"/>
  <c r="O1090" i="17"/>
  <c r="O1093" i="17"/>
  <c r="M1091" i="17"/>
  <c r="Q1101" i="17"/>
  <c r="G1090" i="17"/>
  <c r="Q1099" i="17"/>
  <c r="G1097" i="17"/>
  <c r="K1098" i="17"/>
  <c r="K1100" i="17"/>
  <c r="G1091" i="17"/>
  <c r="M1100" i="17"/>
  <c r="O1100" i="17"/>
  <c r="I1094" i="17"/>
  <c r="M1094" i="17"/>
  <c r="O1103" i="17"/>
  <c r="M1096" i="17"/>
  <c r="Q1096" i="17"/>
  <c r="K1101" i="17"/>
  <c r="G1092" i="17"/>
  <c r="M1089" i="17"/>
  <c r="I1102" i="17"/>
  <c r="G1095" i="17"/>
  <c r="K1094" i="17"/>
  <c r="I1103" i="17"/>
  <c r="G1094" i="17"/>
  <c r="I1090" i="17"/>
  <c r="K1090" i="17"/>
  <c r="Q1097" i="17"/>
  <c r="M1097" i="17"/>
  <c r="M1092" i="17"/>
  <c r="Q1093" i="17"/>
  <c r="R1343" i="17"/>
  <c r="N1342" i="17"/>
  <c r="J1341" i="17"/>
  <c r="F1340" i="17"/>
  <c r="L1339" i="17"/>
  <c r="P1338" i="17"/>
  <c r="L1337" i="17"/>
  <c r="H1336" i="17"/>
  <c r="N1335" i="17"/>
  <c r="J1334" i="17"/>
  <c r="P1333" i="17"/>
  <c r="H1333" i="17"/>
  <c r="N1332" i="17"/>
  <c r="F1332" i="17"/>
  <c r="L1331" i="17"/>
  <c r="R1330" i="17"/>
  <c r="J1330" i="17"/>
  <c r="P1329" i="17"/>
  <c r="F1343" i="17"/>
  <c r="P1341" i="17"/>
  <c r="F1341" i="17"/>
  <c r="H1339" i="17"/>
  <c r="R1337" i="17"/>
  <c r="N1336" i="17"/>
  <c r="J1335" i="17"/>
  <c r="L1343" i="17"/>
  <c r="R1340" i="17"/>
  <c r="R1335" i="17"/>
  <c r="N1333" i="17"/>
  <c r="R1332" i="17"/>
  <c r="H1332" i="17"/>
  <c r="N1330" i="17"/>
  <c r="R1329" i="17"/>
  <c r="H1329" i="17"/>
  <c r="J1343" i="17"/>
  <c r="L1342" i="17"/>
  <c r="N1341" i="17"/>
  <c r="J1338" i="17"/>
  <c r="L1336" i="17"/>
  <c r="F1335" i="17"/>
  <c r="L1333" i="17"/>
  <c r="J1331" i="17"/>
  <c r="H1343" i="17"/>
  <c r="J1342" i="17"/>
  <c r="P1340" i="17"/>
  <c r="R1339" i="17"/>
  <c r="F1339" i="17"/>
  <c r="H1338" i="17"/>
  <c r="J1337" i="17"/>
  <c r="P1335" i="17"/>
  <c r="H1334" i="17"/>
  <c r="P1332" i="17"/>
  <c r="H1331" i="17"/>
  <c r="L1330" i="17"/>
  <c r="F1329" i="17"/>
  <c r="H1342" i="17"/>
  <c r="L1341" i="17"/>
  <c r="N1340" i="17"/>
  <c r="P1339" i="17"/>
  <c r="F1338" i="17"/>
  <c r="H1337" i="17"/>
  <c r="J1336" i="17"/>
  <c r="R1334" i="17"/>
  <c r="F1334" i="17"/>
  <c r="J1333" i="17"/>
  <c r="R1331" i="17"/>
  <c r="N1329" i="17"/>
  <c r="L1340" i="17"/>
  <c r="R1338" i="17"/>
  <c r="F1337" i="17"/>
  <c r="P1334" i="17"/>
  <c r="P1331" i="17"/>
  <c r="F1331" i="17"/>
  <c r="L1329" i="17"/>
  <c r="N1343" i="17"/>
  <c r="P1342" i="17"/>
  <c r="H1341" i="17"/>
  <c r="N1338" i="17"/>
  <c r="P1337" i="17"/>
  <c r="R1336" i="17"/>
  <c r="F1336" i="17"/>
  <c r="F1333" i="17"/>
  <c r="J1332" i="17"/>
  <c r="N1331" i="17"/>
  <c r="F1330" i="17"/>
  <c r="J1329" i="17"/>
  <c r="F1342" i="17"/>
  <c r="N1339" i="17"/>
  <c r="L1334" i="17"/>
  <c r="J1339" i="17"/>
  <c r="P1336" i="17"/>
  <c r="R1341" i="17"/>
  <c r="R1333" i="17"/>
  <c r="L1338" i="17"/>
  <c r="L1335" i="17"/>
  <c r="P1330" i="17"/>
  <c r="J1340" i="17"/>
  <c r="H1335" i="17"/>
  <c r="H1330" i="17"/>
  <c r="R1342" i="17"/>
  <c r="H1340" i="17"/>
  <c r="L1332" i="17"/>
  <c r="N1337" i="17"/>
  <c r="N1334" i="17"/>
  <c r="P1343" i="17"/>
  <c r="O1330" i="17"/>
  <c r="G1333" i="17"/>
  <c r="Q1337" i="17"/>
  <c r="K1329" i="17"/>
  <c r="G1334" i="17"/>
  <c r="K1335" i="17"/>
  <c r="Q1329" i="17"/>
  <c r="I1341" i="17"/>
  <c r="M1334" i="17"/>
  <c r="K1332" i="17"/>
  <c r="M1343" i="17"/>
  <c r="I1330" i="17"/>
  <c r="M1340" i="17"/>
  <c r="Q1333" i="17"/>
  <c r="Q1340" i="17"/>
  <c r="G1336" i="17"/>
  <c r="M1330" i="17"/>
  <c r="I1335" i="17"/>
  <c r="M1336" i="17"/>
  <c r="G1332" i="17"/>
  <c r="I1343" i="17"/>
  <c r="O1335" i="17"/>
  <c r="M1333" i="17"/>
  <c r="K1331" i="17"/>
  <c r="O1341" i="17"/>
  <c r="Q1332" i="17"/>
  <c r="M1337" i="17"/>
  <c r="O1329" i="17"/>
  <c r="Q1338" i="17"/>
  <c r="K1334" i="17"/>
  <c r="I1336" i="17"/>
  <c r="M1342" i="17"/>
  <c r="Q1339" i="17"/>
  <c r="Q1330" i="17"/>
  <c r="G1343" i="17"/>
  <c r="O1337" i="17"/>
  <c r="O1336" i="17"/>
  <c r="G1331" i="17"/>
  <c r="I1339" i="17"/>
  <c r="Q1334" i="17"/>
  <c r="K1338" i="17"/>
  <c r="K1342" i="17"/>
  <c r="G1341" i="17"/>
  <c r="G1340" i="17"/>
  <c r="I1332" i="17"/>
  <c r="K1340" i="17"/>
  <c r="G1337" i="17"/>
  <c r="O1332" i="17"/>
  <c r="O1331" i="17"/>
  <c r="M1329" i="17"/>
  <c r="K1333" i="17"/>
  <c r="M1341" i="17"/>
  <c r="I1338" i="17"/>
  <c r="I1337" i="17"/>
  <c r="M1338" i="17"/>
  <c r="K1339" i="17"/>
  <c r="O1339" i="17"/>
  <c r="G1335" i="17"/>
  <c r="Q1331" i="17"/>
  <c r="Q1336" i="17"/>
  <c r="G1330" i="17"/>
  <c r="K1336" i="17"/>
  <c r="G1339" i="17"/>
  <c r="I1331" i="17"/>
  <c r="G1329" i="17"/>
  <c r="O1343" i="17"/>
  <c r="M1339" i="17"/>
  <c r="O1338" i="17"/>
  <c r="Q1342" i="17"/>
  <c r="I1340" i="17"/>
  <c r="O1334" i="17"/>
  <c r="G1342" i="17"/>
  <c r="I1342" i="17"/>
  <c r="O1340" i="17"/>
  <c r="O1342" i="17"/>
  <c r="I1333" i="17"/>
  <c r="K1341" i="17"/>
  <c r="Q1335" i="17"/>
  <c r="M1332" i="17"/>
  <c r="I1329" i="17"/>
  <c r="Q1341" i="17"/>
  <c r="Q1343" i="17"/>
  <c r="M1331" i="17"/>
  <c r="K1337" i="17"/>
  <c r="I1334" i="17"/>
  <c r="M1335" i="17"/>
  <c r="K1343" i="17"/>
  <c r="G1338" i="17"/>
  <c r="O1333" i="17"/>
  <c r="K1330" i="17"/>
  <c r="E54" i="20"/>
  <c r="P1448" i="17"/>
  <c r="H1448" i="17"/>
  <c r="N1447" i="17"/>
  <c r="F1447" i="17"/>
  <c r="L1446" i="17"/>
  <c r="R1445" i="17"/>
  <c r="J1445" i="17"/>
  <c r="P1444" i="17"/>
  <c r="H1444" i="17"/>
  <c r="N1443" i="17"/>
  <c r="F1443" i="17"/>
  <c r="N1448" i="17"/>
  <c r="F1448" i="17"/>
  <c r="L1447" i="17"/>
  <c r="R1446" i="17"/>
  <c r="J1446" i="17"/>
  <c r="P1445" i="17"/>
  <c r="H1445" i="17"/>
  <c r="N1444" i="17"/>
  <c r="F1444" i="17"/>
  <c r="L1443" i="17"/>
  <c r="R1442" i="17"/>
  <c r="J1442" i="17"/>
  <c r="L1448" i="17"/>
  <c r="R1447" i="17"/>
  <c r="J1447" i="17"/>
  <c r="P1446" i="17"/>
  <c r="H1446" i="17"/>
  <c r="N1445" i="17"/>
  <c r="F1445" i="17"/>
  <c r="L1444" i="17"/>
  <c r="R1443" i="17"/>
  <c r="J1443" i="17"/>
  <c r="P1442" i="17"/>
  <c r="R1448" i="17"/>
  <c r="J1448" i="17"/>
  <c r="L1445" i="17"/>
  <c r="P1443" i="17"/>
  <c r="H1442" i="17"/>
  <c r="J1441" i="17"/>
  <c r="L1440" i="17"/>
  <c r="R1438" i="17"/>
  <c r="F1437" i="17"/>
  <c r="L1435" i="17"/>
  <c r="N1434" i="17"/>
  <c r="H1447" i="17"/>
  <c r="F1442" i="17"/>
  <c r="H1441" i="17"/>
  <c r="J1440" i="17"/>
  <c r="N1439" i="17"/>
  <c r="P1438" i="17"/>
  <c r="R1437" i="17"/>
  <c r="H1436" i="17"/>
  <c r="J1435" i="17"/>
  <c r="H1443" i="17"/>
  <c r="F1441" i="17"/>
  <c r="L1439" i="17"/>
  <c r="N1438" i="17"/>
  <c r="P1437" i="17"/>
  <c r="R1436" i="17"/>
  <c r="F1436" i="17"/>
  <c r="H1435" i="17"/>
  <c r="L1434" i="17"/>
  <c r="R1444" i="17"/>
  <c r="R1441" i="17"/>
  <c r="H1440" i="17"/>
  <c r="J1439" i="17"/>
  <c r="N1437" i="17"/>
  <c r="J1434" i="17"/>
  <c r="N1446" i="17"/>
  <c r="P1441" i="17"/>
  <c r="R1440" i="17"/>
  <c r="F1440" i="17"/>
  <c r="H1439" i="17"/>
  <c r="L1438" i="17"/>
  <c r="L1437" i="17"/>
  <c r="P1436" i="17"/>
  <c r="R1435" i="17"/>
  <c r="F1435" i="17"/>
  <c r="H1434" i="17"/>
  <c r="J1444" i="17"/>
  <c r="N1442" i="17"/>
  <c r="N1441" i="17"/>
  <c r="J1438" i="17"/>
  <c r="N1436" i="17"/>
  <c r="P1435" i="17"/>
  <c r="F1434" i="17"/>
  <c r="F1446" i="17"/>
  <c r="L1441" i="17"/>
  <c r="P1440" i="17"/>
  <c r="R1439" i="17"/>
  <c r="F1439" i="17"/>
  <c r="H1438" i="17"/>
  <c r="J1437" i="17"/>
  <c r="L1436" i="17"/>
  <c r="R1434" i="17"/>
  <c r="P1447" i="17"/>
  <c r="H1437" i="17"/>
  <c r="N1440" i="17"/>
  <c r="J1436" i="17"/>
  <c r="F1438" i="17"/>
  <c r="N1435" i="17"/>
  <c r="P1439" i="17"/>
  <c r="P1434" i="17"/>
  <c r="L1442" i="17"/>
  <c r="O1439" i="17"/>
  <c r="I1435" i="17"/>
  <c r="G1443" i="17"/>
  <c r="M1437" i="17"/>
  <c r="O1448" i="17"/>
  <c r="G1441" i="17"/>
  <c r="O1436" i="17"/>
  <c r="O1435" i="17"/>
  <c r="M1441" i="17"/>
  <c r="I1438" i="17"/>
  <c r="G1436" i="17"/>
  <c r="K1446" i="17"/>
  <c r="O1442" i="17"/>
  <c r="K1439" i="17"/>
  <c r="I1437" i="17"/>
  <c r="K1448" i="17"/>
  <c r="I1444" i="17"/>
  <c r="O1438" i="17"/>
  <c r="I1442" i="17"/>
  <c r="Q1437" i="17"/>
  <c r="Q1436" i="17"/>
  <c r="I1436" i="17"/>
  <c r="M1446" i="17"/>
  <c r="G1442" i="17"/>
  <c r="M1438" i="17"/>
  <c r="K1444" i="17"/>
  <c r="M1444" i="17"/>
  <c r="M1435" i="17"/>
  <c r="M1447" i="17"/>
  <c r="G1448" i="17"/>
  <c r="O1447" i="17"/>
  <c r="G1437" i="17"/>
  <c r="O1441" i="17"/>
  <c r="Q1442" i="17"/>
  <c r="M1445" i="17"/>
  <c r="I1434" i="17"/>
  <c r="O1445" i="17"/>
  <c r="G1440" i="17"/>
  <c r="M1434" i="17"/>
  <c r="G1438" i="17"/>
  <c r="O1446" i="17"/>
  <c r="I1447" i="17"/>
  <c r="Q1446" i="17"/>
  <c r="I1441" i="17"/>
  <c r="G1439" i="17"/>
  <c r="Q1435" i="17"/>
  <c r="M1440" i="17"/>
  <c r="O1440" i="17"/>
  <c r="I1440" i="17"/>
  <c r="G1435" i="17"/>
  <c r="G1434" i="17"/>
  <c r="K1435" i="17"/>
  <c r="Q1448" i="17"/>
  <c r="K1442" i="17"/>
  <c r="G1444" i="17"/>
  <c r="K1437" i="17"/>
  <c r="G1447" i="17"/>
  <c r="M1436" i="17"/>
  <c r="M1443" i="17"/>
  <c r="K1441" i="17"/>
  <c r="G1445" i="17"/>
  <c r="Q1440" i="17"/>
  <c r="K1436" i="17"/>
  <c r="O1437" i="17"/>
  <c r="O1444" i="17"/>
  <c r="M1442" i="17"/>
  <c r="K1440" i="17"/>
  <c r="I1445" i="17"/>
  <c r="K1445" i="17"/>
  <c r="Q1439" i="17"/>
  <c r="Q1438" i="17"/>
  <c r="K1434" i="17"/>
  <c r="Q1445" i="17"/>
  <c r="O1443" i="17"/>
  <c r="Q1443" i="17"/>
  <c r="I1446" i="17"/>
  <c r="G1446" i="17"/>
  <c r="I1448" i="17"/>
  <c r="Q1447" i="17"/>
  <c r="M1439" i="17"/>
  <c r="Q1441" i="17"/>
  <c r="I1439" i="17"/>
  <c r="M1448" i="17"/>
  <c r="I1443" i="17"/>
  <c r="K1443" i="17"/>
  <c r="K1447" i="17"/>
  <c r="Q1444" i="17"/>
  <c r="Q1434" i="17"/>
  <c r="O1434" i="17"/>
  <c r="K1438" i="17"/>
  <c r="AL15" i="16"/>
  <c r="AM11" i="16"/>
  <c r="N788" i="17"/>
  <c r="F788" i="17"/>
  <c r="L787" i="17"/>
  <c r="R786" i="17"/>
  <c r="J786" i="17"/>
  <c r="P785" i="17"/>
  <c r="H785" i="17"/>
  <c r="N784" i="17"/>
  <c r="F784" i="17"/>
  <c r="L783" i="17"/>
  <c r="R782" i="17"/>
  <c r="J782" i="17"/>
  <c r="P781" i="17"/>
  <c r="H781" i="17"/>
  <c r="N780" i="17"/>
  <c r="F780" i="17"/>
  <c r="L779" i="17"/>
  <c r="R778" i="17"/>
  <c r="J778" i="17"/>
  <c r="P777" i="17"/>
  <c r="H777" i="17"/>
  <c r="N776" i="17"/>
  <c r="F776" i="17"/>
  <c r="L775" i="17"/>
  <c r="R774" i="17"/>
  <c r="J774" i="17"/>
  <c r="L788" i="17"/>
  <c r="R787" i="17"/>
  <c r="J787" i="17"/>
  <c r="P786" i="17"/>
  <c r="H786" i="17"/>
  <c r="N785" i="17"/>
  <c r="F785" i="17"/>
  <c r="L784" i="17"/>
  <c r="R783" i="17"/>
  <c r="J783" i="17"/>
  <c r="P782" i="17"/>
  <c r="H782" i="17"/>
  <c r="N781" i="17"/>
  <c r="F781" i="17"/>
  <c r="L780" i="17"/>
  <c r="R779" i="17"/>
  <c r="J779" i="17"/>
  <c r="P778" i="17"/>
  <c r="H778" i="17"/>
  <c r="N777" i="17"/>
  <c r="F777" i="17"/>
  <c r="L776" i="17"/>
  <c r="R775" i="17"/>
  <c r="J775" i="17"/>
  <c r="P774" i="17"/>
  <c r="H774" i="17"/>
  <c r="R788" i="17"/>
  <c r="J788" i="17"/>
  <c r="P787" i="17"/>
  <c r="H787" i="17"/>
  <c r="N786" i="17"/>
  <c r="F786" i="17"/>
  <c r="L785" i="17"/>
  <c r="R784" i="17"/>
  <c r="J784" i="17"/>
  <c r="P783" i="17"/>
  <c r="H783" i="17"/>
  <c r="N782" i="17"/>
  <c r="F782" i="17"/>
  <c r="L781" i="17"/>
  <c r="R780" i="17"/>
  <c r="J780" i="17"/>
  <c r="P779" i="17"/>
  <c r="H779" i="17"/>
  <c r="N778" i="17"/>
  <c r="F778" i="17"/>
  <c r="L777" i="17"/>
  <c r="R776" i="17"/>
  <c r="J776" i="17"/>
  <c r="P775" i="17"/>
  <c r="H775" i="17"/>
  <c r="N774" i="17"/>
  <c r="F774" i="17"/>
  <c r="P788" i="17"/>
  <c r="R781" i="17"/>
  <c r="F779" i="17"/>
  <c r="H776" i="17"/>
  <c r="R785" i="17"/>
  <c r="F783" i="17"/>
  <c r="H780" i="17"/>
  <c r="F787" i="17"/>
  <c r="H784" i="17"/>
  <c r="J777" i="17"/>
  <c r="H788" i="17"/>
  <c r="J781" i="17"/>
  <c r="L774" i="17"/>
  <c r="J785" i="17"/>
  <c r="L778" i="17"/>
  <c r="N775" i="17"/>
  <c r="L786" i="17"/>
  <c r="N783" i="17"/>
  <c r="P780" i="17"/>
  <c r="N787" i="17"/>
  <c r="P784" i="17"/>
  <c r="R777" i="17"/>
  <c r="F775" i="17"/>
  <c r="N779" i="17"/>
  <c r="P776" i="17"/>
  <c r="L782" i="17"/>
  <c r="K788" i="17"/>
  <c r="I777" i="17"/>
  <c r="K778" i="17"/>
  <c r="O780" i="17"/>
  <c r="I782" i="17"/>
  <c r="G784" i="17"/>
  <c r="G776" i="17"/>
  <c r="Q788" i="17"/>
  <c r="I774" i="17"/>
  <c r="K786" i="17"/>
  <c r="M779" i="17"/>
  <c r="Q781" i="17"/>
  <c r="I775" i="17"/>
  <c r="I785" i="17"/>
  <c r="Q775" i="17"/>
  <c r="K774" i="17"/>
  <c r="M774" i="17"/>
  <c r="Q784" i="17"/>
  <c r="O781" i="17"/>
  <c r="Q780" i="17"/>
  <c r="I781" i="17"/>
  <c r="G782" i="17"/>
  <c r="O788" i="17"/>
  <c r="O777" i="17"/>
  <c r="G778" i="17"/>
  <c r="K787" i="17"/>
  <c r="O775" i="17"/>
  <c r="Q782" i="17"/>
  <c r="G783" i="17"/>
  <c r="K782" i="17"/>
  <c r="I787" i="17"/>
  <c r="M784" i="17"/>
  <c r="I779" i="17"/>
  <c r="M781" i="17"/>
  <c r="M775" i="17"/>
  <c r="Q776" i="17"/>
  <c r="Q774" i="17"/>
  <c r="G785" i="17"/>
  <c r="I784" i="17"/>
  <c r="M783" i="17"/>
  <c r="K784" i="17"/>
  <c r="Q778" i="17"/>
  <c r="G781" i="17"/>
  <c r="K780" i="17"/>
  <c r="O782" i="17"/>
  <c r="O776" i="17"/>
  <c r="G779" i="17"/>
  <c r="Q787" i="17"/>
  <c r="G775" i="17"/>
  <c r="K785" i="17"/>
  <c r="O784" i="17"/>
  <c r="I786" i="17"/>
  <c r="G787" i="17"/>
  <c r="M785" i="17"/>
  <c r="M776" i="17"/>
  <c r="Q786" i="17"/>
  <c r="K775" i="17"/>
  <c r="Q783" i="17"/>
  <c r="Q777" i="17"/>
  <c r="I780" i="17"/>
  <c r="G777" i="17"/>
  <c r="I776" i="17"/>
  <c r="M786" i="17"/>
  <c r="Q785" i="17"/>
  <c r="K783" i="17"/>
  <c r="G786" i="17"/>
  <c r="K781" i="17"/>
  <c r="I778" i="17"/>
  <c r="K777" i="17"/>
  <c r="M788" i="17"/>
  <c r="M777" i="17"/>
  <c r="O787" i="17"/>
  <c r="M787" i="17"/>
  <c r="O783" i="17"/>
  <c r="M780" i="17"/>
  <c r="O779" i="17"/>
  <c r="G780" i="17"/>
  <c r="Q779" i="17"/>
  <c r="I788" i="17"/>
  <c r="K776" i="17"/>
  <c r="G774" i="17"/>
  <c r="O785" i="17"/>
  <c r="O778" i="17"/>
  <c r="I783" i="17"/>
  <c r="K779" i="17"/>
  <c r="O786" i="17"/>
  <c r="M778" i="17"/>
  <c r="O774" i="17"/>
  <c r="G788" i="17"/>
  <c r="M782" i="17"/>
  <c r="J1238" i="17"/>
  <c r="F1237" i="17"/>
  <c r="L1236" i="17"/>
  <c r="P1235" i="17"/>
  <c r="L1234" i="17"/>
  <c r="R1238" i="17"/>
  <c r="N1237" i="17"/>
  <c r="J1236" i="17"/>
  <c r="F1235" i="17"/>
  <c r="P1233" i="17"/>
  <c r="R1231" i="17"/>
  <c r="H1231" i="17"/>
  <c r="R1229" i="17"/>
  <c r="F1228" i="17"/>
  <c r="H1238" i="17"/>
  <c r="L1237" i="17"/>
  <c r="R1236" i="17"/>
  <c r="N1235" i="17"/>
  <c r="J1234" i="17"/>
  <c r="F1233" i="17"/>
  <c r="L1232" i="17"/>
  <c r="P1231" i="17"/>
  <c r="L1230" i="17"/>
  <c r="H1229" i="17"/>
  <c r="N1228" i="17"/>
  <c r="J1227" i="17"/>
  <c r="N1226" i="17"/>
  <c r="J1225" i="17"/>
  <c r="P1224" i="17"/>
  <c r="P1238" i="17"/>
  <c r="F1238" i="17"/>
  <c r="H1236" i="17"/>
  <c r="R1234" i="17"/>
  <c r="N1233" i="17"/>
  <c r="J1232" i="17"/>
  <c r="F1231" i="17"/>
  <c r="P1229" i="17"/>
  <c r="R1227" i="17"/>
  <c r="H1227" i="17"/>
  <c r="R1225" i="17"/>
  <c r="F1224" i="17"/>
  <c r="N1238" i="17"/>
  <c r="J1237" i="17"/>
  <c r="P1236" i="17"/>
  <c r="L1235" i="17"/>
  <c r="H1234" i="17"/>
  <c r="L1233" i="17"/>
  <c r="R1232" i="17"/>
  <c r="N1231" i="17"/>
  <c r="L1238" i="17"/>
  <c r="N1230" i="17"/>
  <c r="L1229" i="17"/>
  <c r="L1228" i="17"/>
  <c r="N1227" i="17"/>
  <c r="J1224" i="17"/>
  <c r="J1235" i="17"/>
  <c r="R1233" i="17"/>
  <c r="P1232" i="17"/>
  <c r="L1231" i="17"/>
  <c r="J1230" i="17"/>
  <c r="J1228" i="17"/>
  <c r="P1226" i="17"/>
  <c r="F1225" i="17"/>
  <c r="H1235" i="17"/>
  <c r="J1229" i="17"/>
  <c r="L1227" i="17"/>
  <c r="L1226" i="17"/>
  <c r="P1225" i="17"/>
  <c r="H1224" i="17"/>
  <c r="P1234" i="17"/>
  <c r="J1233" i="17"/>
  <c r="H1232" i="17"/>
  <c r="F1230" i="17"/>
  <c r="J1226" i="17"/>
  <c r="N1225" i="17"/>
  <c r="P1237" i="17"/>
  <c r="F1236" i="17"/>
  <c r="N1234" i="17"/>
  <c r="R1230" i="17"/>
  <c r="R1228" i="17"/>
  <c r="F1227" i="17"/>
  <c r="L1225" i="17"/>
  <c r="N1224" i="17"/>
  <c r="H1233" i="17"/>
  <c r="F1232" i="17"/>
  <c r="P1227" i="17"/>
  <c r="H1226" i="17"/>
  <c r="H1237" i="17"/>
  <c r="R1235" i="17"/>
  <c r="F1234" i="17"/>
  <c r="P1230" i="17"/>
  <c r="N1229" i="17"/>
  <c r="P1228" i="17"/>
  <c r="R1226" i="17"/>
  <c r="F1226" i="17"/>
  <c r="H1225" i="17"/>
  <c r="L1224" i="17"/>
  <c r="R1237" i="17"/>
  <c r="N1232" i="17"/>
  <c r="H1228" i="17"/>
  <c r="R1224" i="17"/>
  <c r="N1236" i="17"/>
  <c r="J1231" i="17"/>
  <c r="H1230" i="17"/>
  <c r="F1229" i="17"/>
  <c r="I1234" i="17"/>
  <c r="Q1232" i="17"/>
  <c r="I1225" i="17"/>
  <c r="M1235" i="17"/>
  <c r="K1225" i="17"/>
  <c r="O1235" i="17"/>
  <c r="I1231" i="17"/>
  <c r="G1225" i="17"/>
  <c r="K1235" i="17"/>
  <c r="I1226" i="17"/>
  <c r="M1236" i="17"/>
  <c r="Q1224" i="17"/>
  <c r="I1236" i="17"/>
  <c r="M1227" i="17"/>
  <c r="O1238" i="17"/>
  <c r="O1227" i="17"/>
  <c r="Q1238" i="17"/>
  <c r="K1224" i="17"/>
  <c r="M1233" i="17"/>
  <c r="Q1226" i="17"/>
  <c r="O1224" i="17"/>
  <c r="G1236" i="17"/>
  <c r="K1228" i="17"/>
  <c r="K1227" i="17"/>
  <c r="M1238" i="17"/>
  <c r="G1227" i="17"/>
  <c r="I1238" i="17"/>
  <c r="O1228" i="17"/>
  <c r="Q1228" i="17"/>
  <c r="K1237" i="17"/>
  <c r="O1234" i="17"/>
  <c r="G1229" i="17"/>
  <c r="Q1225" i="17"/>
  <c r="G1238" i="17"/>
  <c r="M1229" i="17"/>
  <c r="M1228" i="17"/>
  <c r="O1229" i="17"/>
  <c r="K1229" i="17"/>
  <c r="G1232" i="17"/>
  <c r="I1232" i="17"/>
  <c r="O1226" i="17"/>
  <c r="K1231" i="17"/>
  <c r="G1233" i="17"/>
  <c r="O1231" i="17"/>
  <c r="G1237" i="17"/>
  <c r="K1234" i="17"/>
  <c r="I1237" i="17"/>
  <c r="M1234" i="17"/>
  <c r="G1230" i="17"/>
  <c r="O1236" i="17"/>
  <c r="I1224" i="17"/>
  <c r="Q1227" i="17"/>
  <c r="I1230" i="17"/>
  <c r="O1237" i="17"/>
  <c r="G1234" i="17"/>
  <c r="M1226" i="17"/>
  <c r="K1232" i="17"/>
  <c r="M1232" i="17"/>
  <c r="G1228" i="17"/>
  <c r="I1235" i="17"/>
  <c r="G1231" i="17"/>
  <c r="Q1235" i="17"/>
  <c r="O1233" i="17"/>
  <c r="I1229" i="17"/>
  <c r="K1236" i="17"/>
  <c r="K1238" i="17"/>
  <c r="K1233" i="17"/>
  <c r="Q1234" i="17"/>
  <c r="K1230" i="17"/>
  <c r="Q1230" i="17"/>
  <c r="Q1237" i="17"/>
  <c r="G1224" i="17"/>
  <c r="Q1236" i="17"/>
  <c r="M1231" i="17"/>
  <c r="G1226" i="17"/>
  <c r="I1228" i="17"/>
  <c r="K1226" i="17"/>
  <c r="M1237" i="17"/>
  <c r="O1232" i="17"/>
  <c r="I1227" i="17"/>
  <c r="M1230" i="17"/>
  <c r="Q1229" i="17"/>
  <c r="M1224" i="17"/>
  <c r="Q1233" i="17"/>
  <c r="O1230" i="17"/>
  <c r="G1235" i="17"/>
  <c r="I1233" i="17"/>
  <c r="M1225" i="17"/>
  <c r="O1225" i="17"/>
  <c r="Q1231" i="17"/>
  <c r="L953" i="17"/>
  <c r="L952" i="17"/>
  <c r="P951" i="17"/>
  <c r="R950" i="17"/>
  <c r="F950" i="17"/>
  <c r="H949" i="17"/>
  <c r="J948" i="17"/>
  <c r="L947" i="17"/>
  <c r="R945" i="17"/>
  <c r="F944" i="17"/>
  <c r="L942" i="17"/>
  <c r="N941" i="17"/>
  <c r="P940" i="17"/>
  <c r="R939" i="17"/>
  <c r="F939" i="17"/>
  <c r="J953" i="17"/>
  <c r="N951" i="17"/>
  <c r="P950" i="17"/>
  <c r="F949" i="17"/>
  <c r="H948" i="17"/>
  <c r="J947" i="17"/>
  <c r="N946" i="17"/>
  <c r="P945" i="17"/>
  <c r="R944" i="17"/>
  <c r="H943" i="17"/>
  <c r="J942" i="17"/>
  <c r="N940" i="17"/>
  <c r="H953" i="17"/>
  <c r="J952" i="17"/>
  <c r="L951" i="17"/>
  <c r="R949" i="17"/>
  <c r="F948" i="17"/>
  <c r="L946" i="17"/>
  <c r="N945" i="17"/>
  <c r="P944" i="17"/>
  <c r="R943" i="17"/>
  <c r="F943" i="17"/>
  <c r="H942" i="17"/>
  <c r="L941" i="17"/>
  <c r="L940" i="17"/>
  <c r="P939" i="17"/>
  <c r="F953" i="17"/>
  <c r="H952" i="17"/>
  <c r="J951" i="17"/>
  <c r="N950" i="17"/>
  <c r="P949" i="17"/>
  <c r="R948" i="17"/>
  <c r="H947" i="17"/>
  <c r="J946" i="17"/>
  <c r="N944" i="17"/>
  <c r="J941" i="17"/>
  <c r="N939" i="17"/>
  <c r="R953" i="17"/>
  <c r="F952" i="17"/>
  <c r="L950" i="17"/>
  <c r="N949" i="17"/>
  <c r="P948" i="17"/>
  <c r="R947" i="17"/>
  <c r="F947" i="17"/>
  <c r="H946" i="17"/>
  <c r="L945" i="17"/>
  <c r="L944" i="17"/>
  <c r="P943" i="17"/>
  <c r="R942" i="17"/>
  <c r="F942" i="17"/>
  <c r="H941" i="17"/>
  <c r="J940" i="17"/>
  <c r="L939" i="17"/>
  <c r="P953" i="17"/>
  <c r="R952" i="17"/>
  <c r="H951" i="17"/>
  <c r="J950" i="17"/>
  <c r="N948" i="17"/>
  <c r="J945" i="17"/>
  <c r="N943" i="17"/>
  <c r="P942" i="17"/>
  <c r="F941" i="17"/>
  <c r="H940" i="17"/>
  <c r="J939" i="17"/>
  <c r="R951" i="17"/>
  <c r="J949" i="17"/>
  <c r="R946" i="17"/>
  <c r="H944" i="17"/>
  <c r="R941" i="17"/>
  <c r="P946" i="17"/>
  <c r="P941" i="17"/>
  <c r="N953" i="17"/>
  <c r="F951" i="17"/>
  <c r="L948" i="17"/>
  <c r="F946" i="17"/>
  <c r="L943" i="17"/>
  <c r="J943" i="17"/>
  <c r="R940" i="17"/>
  <c r="H950" i="17"/>
  <c r="H945" i="17"/>
  <c r="F940" i="17"/>
  <c r="P952" i="17"/>
  <c r="P947" i="17"/>
  <c r="F945" i="17"/>
  <c r="N952" i="17"/>
  <c r="N947" i="17"/>
  <c r="N942" i="17"/>
  <c r="L949" i="17"/>
  <c r="J944" i="17"/>
  <c r="H939" i="17"/>
  <c r="O943" i="17"/>
  <c r="I948" i="17"/>
  <c r="M950" i="17"/>
  <c r="Q947" i="17"/>
  <c r="I950" i="17"/>
  <c r="M941" i="17"/>
  <c r="Q951" i="17"/>
  <c r="K939" i="17"/>
  <c r="M948" i="17"/>
  <c r="M947" i="17"/>
  <c r="G943" i="17"/>
  <c r="I949" i="17"/>
  <c r="K941" i="17"/>
  <c r="G939" i="17"/>
  <c r="Q952" i="17"/>
  <c r="G950" i="17"/>
  <c r="G941" i="17"/>
  <c r="K951" i="17"/>
  <c r="O942" i="17"/>
  <c r="Q953" i="17"/>
  <c r="K952" i="17"/>
  <c r="O949" i="17"/>
  <c r="M939" i="17"/>
  <c r="O948" i="17"/>
  <c r="G952" i="17"/>
  <c r="Q939" i="17"/>
  <c r="I951" i="17"/>
  <c r="I942" i="17"/>
  <c r="K953" i="17"/>
  <c r="Q943" i="17"/>
  <c r="M940" i="17"/>
  <c r="Q950" i="17"/>
  <c r="M952" i="17"/>
  <c r="Q949" i="17"/>
  <c r="K945" i="17"/>
  <c r="I941" i="17"/>
  <c r="M951" i="17"/>
  <c r="M942" i="17"/>
  <c r="Q944" i="17"/>
  <c r="G942" i="17"/>
  <c r="I953" i="17"/>
  <c r="K943" i="17"/>
  <c r="G946" i="17"/>
  <c r="O941" i="17"/>
  <c r="O940" i="17"/>
  <c r="M946" i="17"/>
  <c r="M953" i="17"/>
  <c r="K942" i="17"/>
  <c r="K949" i="17"/>
  <c r="O951" i="17"/>
  <c r="I943" i="17"/>
  <c r="M944" i="17"/>
  <c r="I947" i="17"/>
  <c r="I940" i="17"/>
  <c r="K944" i="17"/>
  <c r="O945" i="17"/>
  <c r="I952" i="17"/>
  <c r="K948" i="17"/>
  <c r="G945" i="17"/>
  <c r="G944" i="17"/>
  <c r="O939" i="17"/>
  <c r="Q948" i="17"/>
  <c r="O944" i="17"/>
  <c r="O953" i="17"/>
  <c r="O946" i="17"/>
  <c r="G949" i="17"/>
  <c r="K940" i="17"/>
  <c r="O950" i="17"/>
  <c r="K947" i="17"/>
  <c r="K946" i="17"/>
  <c r="Q940" i="17"/>
  <c r="G953" i="17"/>
  <c r="G948" i="17"/>
  <c r="K950" i="17"/>
  <c r="Q942" i="17"/>
  <c r="G947" i="17"/>
  <c r="I946" i="17"/>
  <c r="O952" i="17"/>
  <c r="I939" i="17"/>
  <c r="I944" i="17"/>
  <c r="M945" i="17"/>
  <c r="Q946" i="17"/>
  <c r="M949" i="17"/>
  <c r="O947" i="17"/>
  <c r="G940" i="17"/>
  <c r="Q941" i="17"/>
  <c r="G951" i="17"/>
  <c r="M943" i="17"/>
  <c r="I945" i="17"/>
  <c r="Q945" i="17"/>
  <c r="P1433" i="17"/>
  <c r="R1432" i="17"/>
  <c r="F1432" i="17"/>
  <c r="H1431" i="17"/>
  <c r="L1430" i="17"/>
  <c r="L1429" i="17"/>
  <c r="P1428" i="17"/>
  <c r="R1427" i="17"/>
  <c r="F1427" i="17"/>
  <c r="H1426" i="17"/>
  <c r="J1425" i="17"/>
  <c r="L1424" i="17"/>
  <c r="R1422" i="17"/>
  <c r="F1421" i="17"/>
  <c r="L1419" i="17"/>
  <c r="N1433" i="17"/>
  <c r="J1430" i="17"/>
  <c r="N1428" i="17"/>
  <c r="P1427" i="17"/>
  <c r="F1426" i="17"/>
  <c r="H1425" i="17"/>
  <c r="J1424" i="17"/>
  <c r="N1423" i="17"/>
  <c r="P1422" i="17"/>
  <c r="R1421" i="17"/>
  <c r="H1420" i="17"/>
  <c r="J1419" i="17"/>
  <c r="L1433" i="17"/>
  <c r="P1432" i="17"/>
  <c r="R1431" i="17"/>
  <c r="F1431" i="17"/>
  <c r="H1430" i="17"/>
  <c r="J1429" i="17"/>
  <c r="L1428" i="17"/>
  <c r="R1426" i="17"/>
  <c r="F1425" i="17"/>
  <c r="L1423" i="17"/>
  <c r="N1422" i="17"/>
  <c r="P1421" i="17"/>
  <c r="R1420" i="17"/>
  <c r="F1420" i="17"/>
  <c r="H1419" i="17"/>
  <c r="N1432" i="17"/>
  <c r="P1431" i="17"/>
  <c r="F1430" i="17"/>
  <c r="H1429" i="17"/>
  <c r="J1428" i="17"/>
  <c r="N1427" i="17"/>
  <c r="P1426" i="17"/>
  <c r="R1425" i="17"/>
  <c r="H1424" i="17"/>
  <c r="J1423" i="17"/>
  <c r="N1421" i="17"/>
  <c r="J1433" i="17"/>
  <c r="L1432" i="17"/>
  <c r="R1430" i="17"/>
  <c r="F1429" i="17"/>
  <c r="L1427" i="17"/>
  <c r="N1426" i="17"/>
  <c r="P1425" i="17"/>
  <c r="R1424" i="17"/>
  <c r="F1424" i="17"/>
  <c r="H1423" i="17"/>
  <c r="L1422" i="17"/>
  <c r="L1421" i="17"/>
  <c r="P1420" i="17"/>
  <c r="R1419" i="17"/>
  <c r="F1419" i="17"/>
  <c r="H1433" i="17"/>
  <c r="J1432" i="17"/>
  <c r="N1431" i="17"/>
  <c r="P1430" i="17"/>
  <c r="R1429" i="17"/>
  <c r="H1428" i="17"/>
  <c r="J1427" i="17"/>
  <c r="N1425" i="17"/>
  <c r="J1422" i="17"/>
  <c r="N1420" i="17"/>
  <c r="P1419" i="17"/>
  <c r="F1433" i="17"/>
  <c r="L1431" i="17"/>
  <c r="N1430" i="17"/>
  <c r="P1429" i="17"/>
  <c r="R1428" i="17"/>
  <c r="F1428" i="17"/>
  <c r="H1427" i="17"/>
  <c r="L1426" i="17"/>
  <c r="L1425" i="17"/>
  <c r="P1424" i="17"/>
  <c r="R1423" i="17"/>
  <c r="F1423" i="17"/>
  <c r="H1422" i="17"/>
  <c r="J1421" i="17"/>
  <c r="L1420" i="17"/>
  <c r="R1433" i="17"/>
  <c r="N1429" i="17"/>
  <c r="H1421" i="17"/>
  <c r="H1432" i="17"/>
  <c r="N1424" i="17"/>
  <c r="J1420" i="17"/>
  <c r="F1422" i="17"/>
  <c r="N1419" i="17"/>
  <c r="P1423" i="17"/>
  <c r="J1426" i="17"/>
  <c r="J1431" i="17"/>
  <c r="I1427" i="17"/>
  <c r="K1427" i="17"/>
  <c r="G1424" i="17"/>
  <c r="I1432" i="17"/>
  <c r="M1429" i="17"/>
  <c r="K1432" i="17"/>
  <c r="O1429" i="17"/>
  <c r="K1426" i="17"/>
  <c r="O1419" i="17"/>
  <c r="G1431" i="17"/>
  <c r="O1426" i="17"/>
  <c r="O1425" i="17"/>
  <c r="I1421" i="17"/>
  <c r="M1431" i="17"/>
  <c r="G1432" i="17"/>
  <c r="I1428" i="17"/>
  <c r="K1422" i="17"/>
  <c r="M1433" i="17"/>
  <c r="G1419" i="17"/>
  <c r="K1429" i="17"/>
  <c r="K1420" i="17"/>
  <c r="O1430" i="17"/>
  <c r="M1420" i="17"/>
  <c r="Q1430" i="17"/>
  <c r="M1427" i="17"/>
  <c r="Q1420" i="17"/>
  <c r="G1433" i="17"/>
  <c r="Q1427" i="17"/>
  <c r="Q1426" i="17"/>
  <c r="O1422" i="17"/>
  <c r="Q1433" i="17"/>
  <c r="Q1422" i="17"/>
  <c r="M1432" i="17"/>
  <c r="Q1429" i="17"/>
  <c r="G1426" i="17"/>
  <c r="I1426" i="17"/>
  <c r="O1421" i="17"/>
  <c r="Q1421" i="17"/>
  <c r="Q1428" i="17"/>
  <c r="I1423" i="17"/>
  <c r="M1422" i="17"/>
  <c r="G1425" i="17"/>
  <c r="I1425" i="17"/>
  <c r="K1424" i="17"/>
  <c r="I1422" i="17"/>
  <c r="G1420" i="17"/>
  <c r="O1423" i="17"/>
  <c r="M1428" i="17"/>
  <c r="O1428" i="17"/>
  <c r="O1432" i="17"/>
  <c r="M1425" i="17"/>
  <c r="K1423" i="17"/>
  <c r="M1423" i="17"/>
  <c r="Q1424" i="17"/>
  <c r="G1427" i="17"/>
  <c r="I1419" i="17"/>
  <c r="G1423" i="17"/>
  <c r="G1430" i="17"/>
  <c r="M1424" i="17"/>
  <c r="M1421" i="17"/>
  <c r="I1424" i="17"/>
  <c r="I1431" i="17"/>
  <c r="G1429" i="17"/>
  <c r="Q1425" i="17"/>
  <c r="Q1423" i="17"/>
  <c r="K1425" i="17"/>
  <c r="Q1419" i="17"/>
  <c r="I1433" i="17"/>
  <c r="I1430" i="17"/>
  <c r="G1428" i="17"/>
  <c r="K1428" i="17"/>
  <c r="M1419" i="17"/>
  <c r="M1426" i="17"/>
  <c r="Q1432" i="17"/>
  <c r="K1431" i="17"/>
  <c r="I1429" i="17"/>
  <c r="I1420" i="17"/>
  <c r="O1433" i="17"/>
  <c r="K1421" i="17"/>
  <c r="G1421" i="17"/>
  <c r="O1424" i="17"/>
  <c r="M1430" i="17"/>
  <c r="Q1431" i="17"/>
  <c r="K1419" i="17"/>
  <c r="O1420" i="17"/>
  <c r="O1427" i="17"/>
  <c r="G1422" i="17"/>
  <c r="K1433" i="17"/>
  <c r="K1430" i="17"/>
  <c r="O1431" i="17"/>
  <c r="J2" i="24"/>
  <c r="K46" i="22"/>
  <c r="L46" i="22" s="1"/>
  <c r="M46" i="22" s="1"/>
  <c r="N46" i="22" s="1"/>
  <c r="O46" i="22" s="1"/>
  <c r="P46" i="22" s="1"/>
  <c r="Q46" i="22" s="1"/>
  <c r="R46" i="22" s="1"/>
  <c r="S46" i="22" s="1"/>
  <c r="T46" i="22" s="1"/>
  <c r="U46" i="22" s="1"/>
  <c r="V46" i="22" s="1"/>
  <c r="W46" i="22" s="1"/>
  <c r="X46" i="22" s="1"/>
  <c r="Y46" i="22" s="1"/>
  <c r="Z46" i="22" s="1"/>
  <c r="AA46" i="22" s="1"/>
  <c r="AB46" i="22" s="1"/>
  <c r="AC46" i="22" s="1"/>
  <c r="AD46" i="22" s="1"/>
  <c r="AE46" i="22" s="1"/>
  <c r="J46" i="22"/>
  <c r="AL14" i="16"/>
  <c r="AM10" i="16"/>
  <c r="R923" i="17"/>
  <c r="F923" i="17"/>
  <c r="H922" i="17"/>
  <c r="L921" i="17"/>
  <c r="L920" i="17"/>
  <c r="P919" i="17"/>
  <c r="R918" i="17"/>
  <c r="F918" i="17"/>
  <c r="H917" i="17"/>
  <c r="J916" i="17"/>
  <c r="L915" i="17"/>
  <c r="R913" i="17"/>
  <c r="F912" i="17"/>
  <c r="L910" i="17"/>
  <c r="N909" i="17"/>
  <c r="J921" i="17"/>
  <c r="N919" i="17"/>
  <c r="P918" i="17"/>
  <c r="F917" i="17"/>
  <c r="H916" i="17"/>
  <c r="J915" i="17"/>
  <c r="N914" i="17"/>
  <c r="P913" i="17"/>
  <c r="R912" i="17"/>
  <c r="H911" i="17"/>
  <c r="J910" i="17"/>
  <c r="P923" i="17"/>
  <c r="R922" i="17"/>
  <c r="F922" i="17"/>
  <c r="H921" i="17"/>
  <c r="J920" i="17"/>
  <c r="L919" i="17"/>
  <c r="R917" i="17"/>
  <c r="F916" i="17"/>
  <c r="L914" i="17"/>
  <c r="N913" i="17"/>
  <c r="P912" i="17"/>
  <c r="R911" i="17"/>
  <c r="F911" i="17"/>
  <c r="H910" i="17"/>
  <c r="L909" i="17"/>
  <c r="N923" i="17"/>
  <c r="P922" i="17"/>
  <c r="F921" i="17"/>
  <c r="H920" i="17"/>
  <c r="J919" i="17"/>
  <c r="N918" i="17"/>
  <c r="P917" i="17"/>
  <c r="R916" i="17"/>
  <c r="H915" i="17"/>
  <c r="J914" i="17"/>
  <c r="N912" i="17"/>
  <c r="J909" i="17"/>
  <c r="L923" i="17"/>
  <c r="R921" i="17"/>
  <c r="F920" i="17"/>
  <c r="L918" i="17"/>
  <c r="N917" i="17"/>
  <c r="P916" i="17"/>
  <c r="R915" i="17"/>
  <c r="F915" i="17"/>
  <c r="H914" i="17"/>
  <c r="L913" i="17"/>
  <c r="L912" i="17"/>
  <c r="P911" i="17"/>
  <c r="R910" i="17"/>
  <c r="F910" i="17"/>
  <c r="H909" i="17"/>
  <c r="J923" i="17"/>
  <c r="N922" i="17"/>
  <c r="P921" i="17"/>
  <c r="R920" i="17"/>
  <c r="H919" i="17"/>
  <c r="J918" i="17"/>
  <c r="N916" i="17"/>
  <c r="J913" i="17"/>
  <c r="N911" i="17"/>
  <c r="P910" i="17"/>
  <c r="F909" i="17"/>
  <c r="H918" i="17"/>
  <c r="H913" i="17"/>
  <c r="H923" i="17"/>
  <c r="P920" i="17"/>
  <c r="P915" i="17"/>
  <c r="F913" i="17"/>
  <c r="N920" i="17"/>
  <c r="N915" i="17"/>
  <c r="N910" i="17"/>
  <c r="L922" i="17"/>
  <c r="L917" i="17"/>
  <c r="J912" i="17"/>
  <c r="J922" i="17"/>
  <c r="R919" i="17"/>
  <c r="J917" i="17"/>
  <c r="R914" i="17"/>
  <c r="H912" i="17"/>
  <c r="R909" i="17"/>
  <c r="P914" i="17"/>
  <c r="P909" i="17"/>
  <c r="N921" i="17"/>
  <c r="F919" i="17"/>
  <c r="L916" i="17"/>
  <c r="F914" i="17"/>
  <c r="L911" i="17"/>
  <c r="J911" i="17"/>
  <c r="I912" i="17"/>
  <c r="O915" i="17"/>
  <c r="K921" i="17"/>
  <c r="Q916" i="17"/>
  <c r="M922" i="17"/>
  <c r="M911" i="17"/>
  <c r="O917" i="17"/>
  <c r="I911" i="17"/>
  <c r="M921" i="17"/>
  <c r="G909" i="17"/>
  <c r="I918" i="17"/>
  <c r="G916" i="17"/>
  <c r="K922" i="17"/>
  <c r="O919" i="17"/>
  <c r="Q922" i="17"/>
  <c r="I921" i="17"/>
  <c r="M909" i="17"/>
  <c r="K916" i="17"/>
  <c r="O909" i="17"/>
  <c r="Q918" i="17"/>
  <c r="K912" i="17"/>
  <c r="M923" i="17"/>
  <c r="G922" i="17"/>
  <c r="K919" i="17"/>
  <c r="I917" i="17"/>
  <c r="O910" i="17"/>
  <c r="M917" i="17"/>
  <c r="O922" i="17"/>
  <c r="G921" i="17"/>
  <c r="M913" i="17"/>
  <c r="I910" i="17"/>
  <c r="M920" i="17"/>
  <c r="K918" i="17"/>
  <c r="O911" i="17"/>
  <c r="I913" i="17"/>
  <c r="G919" i="17"/>
  <c r="Q911" i="17"/>
  <c r="O918" i="17"/>
  <c r="Q910" i="17"/>
  <c r="G923" i="17"/>
  <c r="O914" i="17"/>
  <c r="K911" i="17"/>
  <c r="O921" i="17"/>
  <c r="M919" i="17"/>
  <c r="Q912" i="17"/>
  <c r="K914" i="17"/>
  <c r="K923" i="17"/>
  <c r="G914" i="17"/>
  <c r="Q919" i="17"/>
  <c r="G913" i="17"/>
  <c r="Q915" i="17"/>
  <c r="M912" i="17"/>
  <c r="O923" i="17"/>
  <c r="K913" i="17"/>
  <c r="I915" i="17"/>
  <c r="I909" i="17"/>
  <c r="I914" i="17"/>
  <c r="G918" i="17"/>
  <c r="O913" i="17"/>
  <c r="Q921" i="17"/>
  <c r="I916" i="17"/>
  <c r="O916" i="17"/>
  <c r="G911" i="17"/>
  <c r="K910" i="17"/>
  <c r="M916" i="17"/>
  <c r="G910" i="17"/>
  <c r="K920" i="17"/>
  <c r="G917" i="17"/>
  <c r="Q913" i="17"/>
  <c r="K909" i="17"/>
  <c r="M918" i="17"/>
  <c r="I923" i="17"/>
  <c r="Q909" i="17"/>
  <c r="G920" i="17"/>
  <c r="M915" i="17"/>
  <c r="O912" i="17"/>
  <c r="Q917" i="17"/>
  <c r="M914" i="17"/>
  <c r="K915" i="17"/>
  <c r="I919" i="17"/>
  <c r="O920" i="17"/>
  <c r="Q923" i="17"/>
  <c r="M910" i="17"/>
  <c r="G915" i="17"/>
  <c r="I920" i="17"/>
  <c r="K917" i="17"/>
  <c r="I922" i="17"/>
  <c r="Q920" i="17"/>
  <c r="Q914" i="17"/>
  <c r="G912" i="17"/>
  <c r="K2" i="25"/>
  <c r="N2" i="23"/>
  <c r="L998" i="17"/>
  <c r="R997" i="17"/>
  <c r="J997" i="17"/>
  <c r="P996" i="17"/>
  <c r="H996" i="17"/>
  <c r="N995" i="17"/>
  <c r="F995" i="17"/>
  <c r="L994" i="17"/>
  <c r="R993" i="17"/>
  <c r="J993" i="17"/>
  <c r="P992" i="17"/>
  <c r="H992" i="17"/>
  <c r="N991" i="17"/>
  <c r="F991" i="17"/>
  <c r="L990" i="17"/>
  <c r="R998" i="17"/>
  <c r="J998" i="17"/>
  <c r="P997" i="17"/>
  <c r="H997" i="17"/>
  <c r="N996" i="17"/>
  <c r="F996" i="17"/>
  <c r="L995" i="17"/>
  <c r="R994" i="17"/>
  <c r="J994" i="17"/>
  <c r="P993" i="17"/>
  <c r="H993" i="17"/>
  <c r="N992" i="17"/>
  <c r="F992" i="17"/>
  <c r="L991" i="17"/>
  <c r="R990" i="17"/>
  <c r="J990" i="17"/>
  <c r="P998" i="17"/>
  <c r="H998" i="17"/>
  <c r="N997" i="17"/>
  <c r="F997" i="17"/>
  <c r="L996" i="17"/>
  <c r="R995" i="17"/>
  <c r="J995" i="17"/>
  <c r="P994" i="17"/>
  <c r="H994" i="17"/>
  <c r="N993" i="17"/>
  <c r="F993" i="17"/>
  <c r="L992" i="17"/>
  <c r="R991" i="17"/>
  <c r="J991" i="17"/>
  <c r="P990" i="17"/>
  <c r="H990" i="17"/>
  <c r="N989" i="17"/>
  <c r="F989" i="17"/>
  <c r="L988" i="17"/>
  <c r="R987" i="17"/>
  <c r="J987" i="17"/>
  <c r="P986" i="17"/>
  <c r="H986" i="17"/>
  <c r="N985" i="17"/>
  <c r="F985" i="17"/>
  <c r="L984" i="17"/>
  <c r="N998" i="17"/>
  <c r="F998" i="17"/>
  <c r="L997" i="17"/>
  <c r="R996" i="17"/>
  <c r="J996" i="17"/>
  <c r="P995" i="17"/>
  <c r="H995" i="17"/>
  <c r="N994" i="17"/>
  <c r="F994" i="17"/>
  <c r="L993" i="17"/>
  <c r="R992" i="17"/>
  <c r="J992" i="17"/>
  <c r="P991" i="17"/>
  <c r="F990" i="17"/>
  <c r="R984" i="17"/>
  <c r="R988" i="17"/>
  <c r="R986" i="17"/>
  <c r="R985" i="17"/>
  <c r="P984" i="17"/>
  <c r="R989" i="17"/>
  <c r="P988" i="17"/>
  <c r="P987" i="17"/>
  <c r="P985" i="17"/>
  <c r="N984" i="17"/>
  <c r="H991" i="17"/>
  <c r="P989" i="17"/>
  <c r="N988" i="17"/>
  <c r="N987" i="17"/>
  <c r="N986" i="17"/>
  <c r="L987" i="17"/>
  <c r="L986" i="17"/>
  <c r="L985" i="17"/>
  <c r="J984" i="17"/>
  <c r="L989" i="17"/>
  <c r="J988" i="17"/>
  <c r="J986" i="17"/>
  <c r="J985" i="17"/>
  <c r="H984" i="17"/>
  <c r="F986" i="17"/>
  <c r="H988" i="17"/>
  <c r="F988" i="17"/>
  <c r="H985" i="17"/>
  <c r="N990" i="17"/>
  <c r="H987" i="17"/>
  <c r="F984" i="17"/>
  <c r="F987" i="17"/>
  <c r="J989" i="17"/>
  <c r="H989" i="17"/>
  <c r="M988" i="17"/>
  <c r="Q990" i="17"/>
  <c r="G996" i="17"/>
  <c r="I985" i="17"/>
  <c r="M995" i="17"/>
  <c r="I992" i="17"/>
  <c r="G990" i="17"/>
  <c r="M997" i="17"/>
  <c r="Q994" i="17"/>
  <c r="I988" i="17"/>
  <c r="I995" i="17"/>
  <c r="K995" i="17"/>
  <c r="G998" i="17"/>
  <c r="K986" i="17"/>
  <c r="O996" i="17"/>
  <c r="I984" i="17"/>
  <c r="K993" i="17"/>
  <c r="I991" i="17"/>
  <c r="G985" i="17"/>
  <c r="O984" i="17"/>
  <c r="M987" i="17"/>
  <c r="O998" i="17"/>
  <c r="I997" i="17"/>
  <c r="M994" i="17"/>
  <c r="K992" i="17"/>
  <c r="Q986" i="17"/>
  <c r="M990" i="17"/>
  <c r="I987" i="17"/>
  <c r="K998" i="17"/>
  <c r="I986" i="17"/>
  <c r="K987" i="17"/>
  <c r="O989" i="17"/>
  <c r="O997" i="17"/>
  <c r="O988" i="17"/>
  <c r="K985" i="17"/>
  <c r="O995" i="17"/>
  <c r="K997" i="17"/>
  <c r="M993" i="17"/>
  <c r="G989" i="17"/>
  <c r="O991" i="17"/>
  <c r="K988" i="17"/>
  <c r="G993" i="17"/>
  <c r="I994" i="17"/>
  <c r="M996" i="17"/>
  <c r="Q985" i="17"/>
  <c r="Q989" i="17"/>
  <c r="M986" i="17"/>
  <c r="M998" i="17"/>
  <c r="G988" i="17"/>
  <c r="M991" i="17"/>
  <c r="G992" i="17"/>
  <c r="O987" i="17"/>
  <c r="Q998" i="17"/>
  <c r="M985" i="17"/>
  <c r="Q995" i="17"/>
  <c r="K991" i="17"/>
  <c r="G986" i="17"/>
  <c r="Q984" i="17"/>
  <c r="G995" i="17"/>
  <c r="O990" i="17"/>
  <c r="K990" i="17"/>
  <c r="Q993" i="17"/>
  <c r="G997" i="17"/>
  <c r="K994" i="17"/>
  <c r="G991" i="17"/>
  <c r="Q987" i="17"/>
  <c r="M984" i="17"/>
  <c r="O993" i="17"/>
  <c r="G987" i="17"/>
  <c r="I998" i="17"/>
  <c r="G994" i="17"/>
  <c r="G984" i="17"/>
  <c r="Q996" i="17"/>
  <c r="O994" i="17"/>
  <c r="O985" i="17"/>
  <c r="I989" i="17"/>
  <c r="I993" i="17"/>
  <c r="I990" i="17"/>
  <c r="Q997" i="17"/>
  <c r="M992" i="17"/>
  <c r="K989" i="17"/>
  <c r="M989" i="17"/>
  <c r="Q992" i="17"/>
  <c r="Q991" i="17"/>
  <c r="I996" i="17"/>
  <c r="K996" i="17"/>
  <c r="K984" i="17"/>
  <c r="O992" i="17"/>
  <c r="Q988" i="17"/>
  <c r="O986" i="17"/>
  <c r="L743" i="17"/>
  <c r="R742" i="17"/>
  <c r="J742" i="17"/>
  <c r="P741" i="17"/>
  <c r="H741" i="17"/>
  <c r="N740" i="17"/>
  <c r="F740" i="17"/>
  <c r="L739" i="17"/>
  <c r="R738" i="17"/>
  <c r="J738" i="17"/>
  <c r="P737" i="17"/>
  <c r="H737" i="17"/>
  <c r="N736" i="17"/>
  <c r="F736" i="17"/>
  <c r="L735" i="17"/>
  <c r="R734" i="17"/>
  <c r="J734" i="17"/>
  <c r="P733" i="17"/>
  <c r="H733" i="17"/>
  <c r="N732" i="17"/>
  <c r="F732" i="17"/>
  <c r="L731" i="17"/>
  <c r="R730" i="17"/>
  <c r="J730" i="17"/>
  <c r="P729" i="17"/>
  <c r="H729" i="17"/>
  <c r="R743" i="17"/>
  <c r="J743" i="17"/>
  <c r="P742" i="17"/>
  <c r="H742" i="17"/>
  <c r="N741" i="17"/>
  <c r="F741" i="17"/>
  <c r="L740" i="17"/>
  <c r="R739" i="17"/>
  <c r="J739" i="17"/>
  <c r="P738" i="17"/>
  <c r="H738" i="17"/>
  <c r="N737" i="17"/>
  <c r="F737" i="17"/>
  <c r="L736" i="17"/>
  <c r="R735" i="17"/>
  <c r="J735" i="17"/>
  <c r="P734" i="17"/>
  <c r="H734" i="17"/>
  <c r="N733" i="17"/>
  <c r="F733" i="17"/>
  <c r="L732" i="17"/>
  <c r="R731" i="17"/>
  <c r="J731" i="17"/>
  <c r="P730" i="17"/>
  <c r="H730" i="17"/>
  <c r="N729" i="17"/>
  <c r="F729" i="17"/>
  <c r="P743" i="17"/>
  <c r="H743" i="17"/>
  <c r="N742" i="17"/>
  <c r="F742" i="17"/>
  <c r="L741" i="17"/>
  <c r="R740" i="17"/>
  <c r="J740" i="17"/>
  <c r="P739" i="17"/>
  <c r="H739" i="17"/>
  <c r="N738" i="17"/>
  <c r="F738" i="17"/>
  <c r="L737" i="17"/>
  <c r="R736" i="17"/>
  <c r="J736" i="17"/>
  <c r="P735" i="17"/>
  <c r="H735" i="17"/>
  <c r="N734" i="17"/>
  <c r="J737" i="17"/>
  <c r="H731" i="17"/>
  <c r="J741" i="17"/>
  <c r="L734" i="17"/>
  <c r="J733" i="17"/>
  <c r="H732" i="17"/>
  <c r="F730" i="17"/>
  <c r="L738" i="17"/>
  <c r="N735" i="17"/>
  <c r="F731" i="17"/>
  <c r="L742" i="17"/>
  <c r="N739" i="17"/>
  <c r="P736" i="17"/>
  <c r="F734" i="17"/>
  <c r="R732" i="17"/>
  <c r="R729" i="17"/>
  <c r="N743" i="17"/>
  <c r="P740" i="17"/>
  <c r="P731" i="17"/>
  <c r="R741" i="17"/>
  <c r="F739" i="17"/>
  <c r="H736" i="17"/>
  <c r="N731" i="17"/>
  <c r="F743" i="17"/>
  <c r="H740" i="17"/>
  <c r="L733" i="17"/>
  <c r="J732" i="17"/>
  <c r="L730" i="17"/>
  <c r="J729" i="17"/>
  <c r="F735" i="17"/>
  <c r="N730" i="17"/>
  <c r="R733" i="17"/>
  <c r="L729" i="17"/>
  <c r="P732" i="17"/>
  <c r="R737" i="17"/>
  <c r="G738" i="17"/>
  <c r="I739" i="17"/>
  <c r="K740" i="17"/>
  <c r="M741" i="17"/>
  <c r="M743" i="17"/>
  <c r="K737" i="17"/>
  <c r="O739" i="17"/>
  <c r="G730" i="17"/>
  <c r="I731" i="17"/>
  <c r="K732" i="17"/>
  <c r="M733" i="17"/>
  <c r="Q732" i="17"/>
  <c r="I736" i="17"/>
  <c r="O734" i="17"/>
  <c r="Q735" i="17"/>
  <c r="I733" i="17"/>
  <c r="M737" i="17"/>
  <c r="M736" i="17"/>
  <c r="I740" i="17"/>
  <c r="G737" i="17"/>
  <c r="Q733" i="17"/>
  <c r="M730" i="17"/>
  <c r="G735" i="17"/>
  <c r="K734" i="17"/>
  <c r="M742" i="17"/>
  <c r="O738" i="17"/>
  <c r="O737" i="17"/>
  <c r="G731" i="17"/>
  <c r="K741" i="17"/>
  <c r="G729" i="17"/>
  <c r="I738" i="17"/>
  <c r="M735" i="17"/>
  <c r="M729" i="17"/>
  <c r="Q739" i="17"/>
  <c r="O729" i="17"/>
  <c r="I732" i="17"/>
  <c r="K743" i="17"/>
  <c r="G742" i="17"/>
  <c r="K739" i="17"/>
  <c r="I737" i="17"/>
  <c r="O731" i="17"/>
  <c r="O736" i="17"/>
  <c r="O730" i="17"/>
  <c r="O742" i="17"/>
  <c r="K733" i="17"/>
  <c r="I730" i="17"/>
  <c r="M740" i="17"/>
  <c r="I729" i="17"/>
  <c r="K738" i="17"/>
  <c r="M738" i="17"/>
  <c r="Q737" i="17"/>
  <c r="Q731" i="17"/>
  <c r="Q730" i="17"/>
  <c r="M734" i="17"/>
  <c r="K731" i="17"/>
  <c r="O741" i="17"/>
  <c r="Q740" i="17"/>
  <c r="Q729" i="17"/>
  <c r="G740" i="17"/>
  <c r="G734" i="17"/>
  <c r="G733" i="17"/>
  <c r="Q738" i="17"/>
  <c r="O735" i="17"/>
  <c r="M732" i="17"/>
  <c r="O743" i="17"/>
  <c r="K730" i="17"/>
  <c r="O740" i="17"/>
  <c r="K729" i="17"/>
  <c r="G732" i="17"/>
  <c r="I743" i="17"/>
  <c r="K736" i="17"/>
  <c r="K735" i="17"/>
  <c r="G743" i="17"/>
  <c r="G739" i="17"/>
  <c r="Q734" i="17"/>
  <c r="O732" i="17"/>
  <c r="Q743" i="17"/>
  <c r="K742" i="17"/>
  <c r="M731" i="17"/>
  <c r="O733" i="17"/>
  <c r="G736" i="17"/>
  <c r="Q742" i="17"/>
  <c r="I735" i="17"/>
  <c r="G741" i="17"/>
  <c r="M739" i="17"/>
  <c r="I741" i="17"/>
  <c r="Q741" i="17"/>
  <c r="I734" i="17"/>
  <c r="Q736" i="17"/>
  <c r="I742" i="17"/>
  <c r="H1192" i="17"/>
  <c r="R1190" i="17"/>
  <c r="N1189" i="17"/>
  <c r="J1188" i="17"/>
  <c r="F1187" i="17"/>
  <c r="P1185" i="17"/>
  <c r="R1183" i="17"/>
  <c r="H1183" i="17"/>
  <c r="R1181" i="17"/>
  <c r="F1180" i="17"/>
  <c r="J1193" i="17"/>
  <c r="P1192" i="17"/>
  <c r="L1191" i="17"/>
  <c r="H1190" i="17"/>
  <c r="L1189" i="17"/>
  <c r="R1188" i="17"/>
  <c r="N1187" i="17"/>
  <c r="J1186" i="17"/>
  <c r="F1185" i="17"/>
  <c r="L1184" i="17"/>
  <c r="P1183" i="17"/>
  <c r="L1182" i="17"/>
  <c r="H1181" i="17"/>
  <c r="N1180" i="17"/>
  <c r="J1179" i="17"/>
  <c r="R1193" i="17"/>
  <c r="F1192" i="17"/>
  <c r="P1190" i="17"/>
  <c r="F1190" i="17"/>
  <c r="H1188" i="17"/>
  <c r="R1186" i="17"/>
  <c r="N1185" i="17"/>
  <c r="J1184" i="17"/>
  <c r="F1183" i="17"/>
  <c r="P1181" i="17"/>
  <c r="R1179" i="17"/>
  <c r="H1179" i="17"/>
  <c r="P1193" i="17"/>
  <c r="R1191" i="17"/>
  <c r="H1191" i="17"/>
  <c r="R1189" i="17"/>
  <c r="F1188" i="17"/>
  <c r="P1186" i="17"/>
  <c r="F1186" i="17"/>
  <c r="H1184" i="17"/>
  <c r="R1182" i="17"/>
  <c r="N1181" i="17"/>
  <c r="J1180" i="17"/>
  <c r="F1179" i="17"/>
  <c r="F1193" i="17"/>
  <c r="L1192" i="17"/>
  <c r="P1191" i="17"/>
  <c r="L1190" i="17"/>
  <c r="H1189" i="17"/>
  <c r="N1188" i="17"/>
  <c r="J1187" i="17"/>
  <c r="N1186" i="17"/>
  <c r="J1185" i="17"/>
  <c r="P1184" i="17"/>
  <c r="L1183" i="17"/>
  <c r="H1182" i="17"/>
  <c r="L1181" i="17"/>
  <c r="R1180" i="17"/>
  <c r="N1179" i="17"/>
  <c r="N1193" i="17"/>
  <c r="J1192" i="17"/>
  <c r="F1191" i="17"/>
  <c r="P1189" i="17"/>
  <c r="R1187" i="17"/>
  <c r="H1187" i="17"/>
  <c r="R1185" i="17"/>
  <c r="F1184" i="17"/>
  <c r="P1182" i="17"/>
  <c r="F1182" i="17"/>
  <c r="H1180" i="17"/>
  <c r="L1193" i="17"/>
  <c r="R1192" i="17"/>
  <c r="N1191" i="17"/>
  <c r="J1190" i="17"/>
  <c r="F1189" i="17"/>
  <c r="L1188" i="17"/>
  <c r="P1187" i="17"/>
  <c r="L1186" i="17"/>
  <c r="H1185" i="17"/>
  <c r="N1184" i="17"/>
  <c r="J1183" i="17"/>
  <c r="N1182" i="17"/>
  <c r="J1181" i="17"/>
  <c r="P1180" i="17"/>
  <c r="L1179" i="17"/>
  <c r="L1187" i="17"/>
  <c r="N1183" i="17"/>
  <c r="H1193" i="17"/>
  <c r="J1189" i="17"/>
  <c r="H1186" i="17"/>
  <c r="P1179" i="17"/>
  <c r="J1182" i="17"/>
  <c r="N1192" i="17"/>
  <c r="P1188" i="17"/>
  <c r="L1185" i="17"/>
  <c r="L1180" i="17"/>
  <c r="J1191" i="17"/>
  <c r="R1184" i="17"/>
  <c r="N1190" i="17"/>
  <c r="F1181" i="17"/>
  <c r="G1192" i="17"/>
  <c r="M1190" i="17"/>
  <c r="G1181" i="17"/>
  <c r="K1191" i="17"/>
  <c r="M1181" i="17"/>
  <c r="Q1191" i="17"/>
  <c r="O1181" i="17"/>
  <c r="M1192" i="17"/>
  <c r="O1188" i="17"/>
  <c r="G1179" i="17"/>
  <c r="O1191" i="17"/>
  <c r="I1180" i="17"/>
  <c r="O1193" i="17"/>
  <c r="K1183" i="17"/>
  <c r="Q1183" i="17"/>
  <c r="G1185" i="17"/>
  <c r="O1180" i="17"/>
  <c r="K1185" i="17"/>
  <c r="G1182" i="17"/>
  <c r="I1193" i="17"/>
  <c r="Q1185" i="17"/>
  <c r="K1181" i="17"/>
  <c r="M1184" i="17"/>
  <c r="G1186" i="17"/>
  <c r="I1186" i="17"/>
  <c r="Q1181" i="17"/>
  <c r="M1186" i="17"/>
  <c r="I1183" i="17"/>
  <c r="G1188" i="17"/>
  <c r="M1182" i="17"/>
  <c r="O1183" i="17"/>
  <c r="G1187" i="17"/>
  <c r="Q1186" i="17"/>
  <c r="I1179" i="17"/>
  <c r="K1188" i="17"/>
  <c r="K1192" i="17"/>
  <c r="M1188" i="17"/>
  <c r="I1185" i="17"/>
  <c r="O1192" i="17"/>
  <c r="Q1188" i="17"/>
  <c r="K1189" i="17"/>
  <c r="I1190" i="17"/>
  <c r="K1180" i="17"/>
  <c r="O1190" i="17"/>
  <c r="M1180" i="17"/>
  <c r="Q1190" i="17"/>
  <c r="M1187" i="17"/>
  <c r="Q1184" i="17"/>
  <c r="I1188" i="17"/>
  <c r="I1182" i="17"/>
  <c r="I1192" i="17"/>
  <c r="O1179" i="17"/>
  <c r="Q1192" i="17"/>
  <c r="M1191" i="17"/>
  <c r="O1185" i="17"/>
  <c r="O1182" i="17"/>
  <c r="Q1180" i="17"/>
  <c r="K1184" i="17"/>
  <c r="G1180" i="17"/>
  <c r="M1193" i="17"/>
  <c r="G1189" i="17"/>
  <c r="I1187" i="17"/>
  <c r="M1179" i="17"/>
  <c r="G1183" i="17"/>
  <c r="M1185" i="17"/>
  <c r="I1181" i="17"/>
  <c r="K1193" i="17"/>
  <c r="M1189" i="17"/>
  <c r="G1184" i="17"/>
  <c r="I1184" i="17"/>
  <c r="O1186" i="17"/>
  <c r="K1182" i="17"/>
  <c r="Q1193" i="17"/>
  <c r="K1179" i="17"/>
  <c r="K1186" i="17"/>
  <c r="O1187" i="17"/>
  <c r="Q1187" i="17"/>
  <c r="M1183" i="17"/>
  <c r="Q1182" i="17"/>
  <c r="Q1189" i="17"/>
  <c r="G1191" i="17"/>
  <c r="G1190" i="17"/>
  <c r="O1184" i="17"/>
  <c r="K1187" i="17"/>
  <c r="G1193" i="17"/>
  <c r="I1191" i="17"/>
  <c r="I1189" i="17"/>
  <c r="O1189" i="17"/>
  <c r="Q1179" i="17"/>
  <c r="K1190" i="17"/>
  <c r="D10" i="24"/>
  <c r="C18" i="22"/>
  <c r="C10" i="24" s="1"/>
  <c r="B18" i="22"/>
  <c r="B10" i="24" s="1"/>
  <c r="J818" i="17"/>
  <c r="P817" i="17"/>
  <c r="H817" i="17"/>
  <c r="N816" i="17"/>
  <c r="F816" i="17"/>
  <c r="L815" i="17"/>
  <c r="R814" i="17"/>
  <c r="J814" i="17"/>
  <c r="P813" i="17"/>
  <c r="H813" i="17"/>
  <c r="N812" i="17"/>
  <c r="F812" i="17"/>
  <c r="L811" i="17"/>
  <c r="R810" i="17"/>
  <c r="J810" i="17"/>
  <c r="P809" i="17"/>
  <c r="H809" i="17"/>
  <c r="N808" i="17"/>
  <c r="F808" i="17"/>
  <c r="L807" i="17"/>
  <c r="R806" i="17"/>
  <c r="J806" i="17"/>
  <c r="P805" i="17"/>
  <c r="H805" i="17"/>
  <c r="N804" i="17"/>
  <c r="F804" i="17"/>
  <c r="R818" i="17"/>
  <c r="H818" i="17"/>
  <c r="N817" i="17"/>
  <c r="F817" i="17"/>
  <c r="L816" i="17"/>
  <c r="R815" i="17"/>
  <c r="J815" i="17"/>
  <c r="P814" i="17"/>
  <c r="H814" i="17"/>
  <c r="N813" i="17"/>
  <c r="F813" i="17"/>
  <c r="L812" i="17"/>
  <c r="R811" i="17"/>
  <c r="J811" i="17"/>
  <c r="P810" i="17"/>
  <c r="H810" i="17"/>
  <c r="N809" i="17"/>
  <c r="F809" i="17"/>
  <c r="L808" i="17"/>
  <c r="R807" i="17"/>
  <c r="J807" i="17"/>
  <c r="P806" i="17"/>
  <c r="H806" i="17"/>
  <c r="N805" i="17"/>
  <c r="F805" i="17"/>
  <c r="L804" i="17"/>
  <c r="F818" i="17"/>
  <c r="L817" i="17"/>
  <c r="R816" i="17"/>
  <c r="J816" i="17"/>
  <c r="P815" i="17"/>
  <c r="H815" i="17"/>
  <c r="N814" i="17"/>
  <c r="F814" i="17"/>
  <c r="L813" i="17"/>
  <c r="R812" i="17"/>
  <c r="J812" i="17"/>
  <c r="P811" i="17"/>
  <c r="H811" i="17"/>
  <c r="N810" i="17"/>
  <c r="F810" i="17"/>
  <c r="L809" i="17"/>
  <c r="R808" i="17"/>
  <c r="J808" i="17"/>
  <c r="P807" i="17"/>
  <c r="H807" i="17"/>
  <c r="N806" i="17"/>
  <c r="F806" i="17"/>
  <c r="L805" i="17"/>
  <c r="R804" i="17"/>
  <c r="J804" i="17"/>
  <c r="R813" i="17"/>
  <c r="F811" i="17"/>
  <c r="H808" i="17"/>
  <c r="R817" i="17"/>
  <c r="F815" i="17"/>
  <c r="H812" i="17"/>
  <c r="J805" i="17"/>
  <c r="H816" i="17"/>
  <c r="J809" i="17"/>
  <c r="J813" i="17"/>
  <c r="L806" i="17"/>
  <c r="P818" i="17"/>
  <c r="J817" i="17"/>
  <c r="L810" i="17"/>
  <c r="N807" i="17"/>
  <c r="P804" i="17"/>
  <c r="L818" i="17"/>
  <c r="N815" i="17"/>
  <c r="P812" i="17"/>
  <c r="R805" i="17"/>
  <c r="P816" i="17"/>
  <c r="R809" i="17"/>
  <c r="F807" i="17"/>
  <c r="H804" i="17"/>
  <c r="L814" i="17"/>
  <c r="N818" i="17"/>
  <c r="P808" i="17"/>
  <c r="N811" i="17"/>
  <c r="G817" i="17"/>
  <c r="G810" i="17"/>
  <c r="I805" i="17"/>
  <c r="M807" i="17"/>
  <c r="O808" i="17"/>
  <c r="Q809" i="17"/>
  <c r="G812" i="17"/>
  <c r="K811" i="17"/>
  <c r="M817" i="17"/>
  <c r="I813" i="17"/>
  <c r="K814" i="17"/>
  <c r="M815" i="17"/>
  <c r="O818" i="17"/>
  <c r="O805" i="17"/>
  <c r="Q812" i="17"/>
  <c r="O816" i="17"/>
  <c r="G804" i="17"/>
  <c r="O813" i="17"/>
  <c r="K806" i="17"/>
  <c r="Q806" i="17"/>
  <c r="I810" i="17"/>
  <c r="O810" i="17"/>
  <c r="G811" i="17"/>
  <c r="O804" i="17"/>
  <c r="Q813" i="17"/>
  <c r="K809" i="17"/>
  <c r="G805" i="17"/>
  <c r="K815" i="17"/>
  <c r="O806" i="17"/>
  <c r="M812" i="17"/>
  <c r="Q811" i="17"/>
  <c r="I817" i="17"/>
  <c r="I812" i="17"/>
  <c r="O817" i="17"/>
  <c r="G816" i="17"/>
  <c r="M810" i="17"/>
  <c r="G814" i="17"/>
  <c r="I804" i="17"/>
  <c r="K813" i="17"/>
  <c r="Q805" i="17"/>
  <c r="G818" i="17"/>
  <c r="O811" i="17"/>
  <c r="K807" i="17"/>
  <c r="M818" i="17"/>
  <c r="I811" i="17"/>
  <c r="I815" i="17"/>
  <c r="K805" i="17"/>
  <c r="M814" i="17"/>
  <c r="G808" i="17"/>
  <c r="G815" i="17"/>
  <c r="M808" i="17"/>
  <c r="K812" i="17"/>
  <c r="G806" i="17"/>
  <c r="K816" i="17"/>
  <c r="K804" i="17"/>
  <c r="O815" i="17"/>
  <c r="I809" i="17"/>
  <c r="Q817" i="17"/>
  <c r="I816" i="17"/>
  <c r="G809" i="17"/>
  <c r="I807" i="17"/>
  <c r="K818" i="17"/>
  <c r="M806" i="17"/>
  <c r="Q816" i="17"/>
  <c r="K810" i="17"/>
  <c r="Q804" i="17"/>
  <c r="I818" i="17"/>
  <c r="Q810" i="17"/>
  <c r="O814" i="17"/>
  <c r="M804" i="17"/>
  <c r="M809" i="17"/>
  <c r="Q808" i="17"/>
  <c r="O812" i="17"/>
  <c r="I808" i="17"/>
  <c r="I814" i="17"/>
  <c r="M805" i="17"/>
  <c r="K808" i="17"/>
  <c r="O807" i="17"/>
  <c r="M811" i="17"/>
  <c r="M816" i="17"/>
  <c r="Q818" i="17"/>
  <c r="Q814" i="17"/>
  <c r="K817" i="17"/>
  <c r="G807" i="17"/>
  <c r="I806" i="17"/>
  <c r="Q807" i="17"/>
  <c r="O809" i="17"/>
  <c r="M813" i="17"/>
  <c r="G813" i="17"/>
  <c r="Q815" i="17"/>
  <c r="J1028" i="17"/>
  <c r="P1027" i="17"/>
  <c r="L1026" i="17"/>
  <c r="H1025" i="17"/>
  <c r="L1024" i="17"/>
  <c r="R1023" i="17"/>
  <c r="N1022" i="17"/>
  <c r="J1021" i="17"/>
  <c r="F1020" i="17"/>
  <c r="L1019" i="17"/>
  <c r="P1018" i="17"/>
  <c r="R1028" i="17"/>
  <c r="F1027" i="17"/>
  <c r="P1025" i="17"/>
  <c r="F1025" i="17"/>
  <c r="H1023" i="17"/>
  <c r="R1021" i="17"/>
  <c r="N1020" i="17"/>
  <c r="J1019" i="17"/>
  <c r="F1018" i="17"/>
  <c r="L1017" i="17"/>
  <c r="R1016" i="17"/>
  <c r="J1016" i="17"/>
  <c r="P1015" i="17"/>
  <c r="H1015" i="17"/>
  <c r="N1014" i="17"/>
  <c r="F1014" i="17"/>
  <c r="H1028" i="17"/>
  <c r="N1027" i="17"/>
  <c r="J1026" i="17"/>
  <c r="N1025" i="17"/>
  <c r="J1024" i="17"/>
  <c r="P1023" i="17"/>
  <c r="L1022" i="17"/>
  <c r="H1021" i="17"/>
  <c r="L1020" i="17"/>
  <c r="R1019" i="17"/>
  <c r="P1028" i="17"/>
  <c r="R1026" i="17"/>
  <c r="H1026" i="17"/>
  <c r="R1024" i="17"/>
  <c r="F1023" i="17"/>
  <c r="P1021" i="17"/>
  <c r="F1021" i="17"/>
  <c r="H1019" i="17"/>
  <c r="R1017" i="17"/>
  <c r="J1017" i="17"/>
  <c r="P1016" i="17"/>
  <c r="H1016" i="17"/>
  <c r="N1015" i="17"/>
  <c r="F1015" i="17"/>
  <c r="L1014" i="17"/>
  <c r="F1028" i="17"/>
  <c r="L1027" i="17"/>
  <c r="P1026" i="17"/>
  <c r="L1025" i="17"/>
  <c r="H1024" i="17"/>
  <c r="N1023" i="17"/>
  <c r="J1022" i="17"/>
  <c r="N1021" i="17"/>
  <c r="J1020" i="17"/>
  <c r="P1019" i="17"/>
  <c r="L1018" i="17"/>
  <c r="N1028" i="17"/>
  <c r="H1027" i="17"/>
  <c r="F1024" i="17"/>
  <c r="H1017" i="17"/>
  <c r="H1014" i="17"/>
  <c r="L1028" i="17"/>
  <c r="J1025" i="17"/>
  <c r="H1022" i="17"/>
  <c r="R1020" i="17"/>
  <c r="N1019" i="17"/>
  <c r="J1018" i="17"/>
  <c r="F1016" i="17"/>
  <c r="H1018" i="17"/>
  <c r="F1017" i="17"/>
  <c r="R1014" i="17"/>
  <c r="N1026" i="17"/>
  <c r="L1023" i="17"/>
  <c r="F1022" i="17"/>
  <c r="P1020" i="17"/>
  <c r="R1015" i="17"/>
  <c r="R1027" i="17"/>
  <c r="P1024" i="17"/>
  <c r="J1023" i="17"/>
  <c r="F1019" i="17"/>
  <c r="P1017" i="17"/>
  <c r="P1014" i="17"/>
  <c r="F1026" i="17"/>
  <c r="H1020" i="17"/>
  <c r="N1016" i="17"/>
  <c r="L1015" i="17"/>
  <c r="R1025" i="17"/>
  <c r="P1022" i="17"/>
  <c r="N1018" i="17"/>
  <c r="L1016" i="17"/>
  <c r="J1015" i="17"/>
  <c r="N1024" i="17"/>
  <c r="R1018" i="17"/>
  <c r="J1014" i="17"/>
  <c r="R1022" i="17"/>
  <c r="L1021" i="17"/>
  <c r="J1027" i="17"/>
  <c r="N1017" i="17"/>
  <c r="I1014" i="17"/>
  <c r="G1021" i="17"/>
  <c r="Q1018" i="17"/>
  <c r="K1015" i="17"/>
  <c r="I1022" i="17"/>
  <c r="I1017" i="17"/>
  <c r="K1028" i="17"/>
  <c r="M1015" i="17"/>
  <c r="Q1025" i="17"/>
  <c r="M1027" i="17"/>
  <c r="O1023" i="17"/>
  <c r="O1022" i="17"/>
  <c r="Q1014" i="17"/>
  <c r="G1025" i="17"/>
  <c r="Q1020" i="17"/>
  <c r="K1016" i="17"/>
  <c r="O1026" i="17"/>
  <c r="O1025" i="17"/>
  <c r="Q1026" i="17"/>
  <c r="K1018" i="17"/>
  <c r="O1016" i="17"/>
  <c r="M1014" i="17"/>
  <c r="Q1024" i="17"/>
  <c r="O1014" i="17"/>
  <c r="Q1023" i="17"/>
  <c r="M1019" i="17"/>
  <c r="Q1017" i="17"/>
  <c r="O1015" i="17"/>
  <c r="O1027" i="17"/>
  <c r="G1026" i="17"/>
  <c r="G1017" i="17"/>
  <c r="I1028" i="17"/>
  <c r="I1024" i="17"/>
  <c r="O1018" i="17"/>
  <c r="O1017" i="17"/>
  <c r="O1020" i="17"/>
  <c r="G1020" i="17"/>
  <c r="Q1016" i="17"/>
  <c r="Q1015" i="17"/>
  <c r="G1028" i="17"/>
  <c r="I1018" i="17"/>
  <c r="G1015" i="17"/>
  <c r="K1025" i="17"/>
  <c r="Q1019" i="17"/>
  <c r="K1023" i="17"/>
  <c r="Q1021" i="17"/>
  <c r="I1021" i="17"/>
  <c r="Q1028" i="17"/>
  <c r="G1024" i="17"/>
  <c r="K1022" i="17"/>
  <c r="I1020" i="17"/>
  <c r="I1019" i="17"/>
  <c r="M1020" i="17"/>
  <c r="K1017" i="17"/>
  <c r="M1028" i="17"/>
  <c r="G1027" i="17"/>
  <c r="I1023" i="17"/>
  <c r="M1024" i="17"/>
  <c r="M1016" i="17"/>
  <c r="G1016" i="17"/>
  <c r="K1026" i="17"/>
  <c r="K1014" i="17"/>
  <c r="O1024" i="17"/>
  <c r="M1022" i="17"/>
  <c r="M1021" i="17"/>
  <c r="Q1022" i="17"/>
  <c r="O1019" i="17"/>
  <c r="I1015" i="17"/>
  <c r="M1025" i="17"/>
  <c r="I1016" i="17"/>
  <c r="G1014" i="17"/>
  <c r="I1025" i="17"/>
  <c r="M1018" i="17"/>
  <c r="M1017" i="17"/>
  <c r="I1027" i="17"/>
  <c r="K1027" i="17"/>
  <c r="G1023" i="17"/>
  <c r="G1022" i="17"/>
  <c r="M1023" i="17"/>
  <c r="G1019" i="17"/>
  <c r="G1018" i="17"/>
  <c r="Q1027" i="17"/>
  <c r="M1026" i="17"/>
  <c r="K1024" i="17"/>
  <c r="K1021" i="17"/>
  <c r="K1020" i="17"/>
  <c r="K1019" i="17"/>
  <c r="O1028" i="17"/>
  <c r="O1021" i="17"/>
  <c r="I1026" i="17"/>
  <c r="L1268" i="17"/>
  <c r="P1267" i="17"/>
  <c r="L1266" i="17"/>
  <c r="H1265" i="17"/>
  <c r="N1264" i="17"/>
  <c r="J1263" i="17"/>
  <c r="N1262" i="17"/>
  <c r="J1261" i="17"/>
  <c r="P1260" i="17"/>
  <c r="L1259" i="17"/>
  <c r="H1258" i="17"/>
  <c r="L1257" i="17"/>
  <c r="R1256" i="17"/>
  <c r="N1255" i="17"/>
  <c r="J1254" i="17"/>
  <c r="J1268" i="17"/>
  <c r="F1267" i="17"/>
  <c r="P1265" i="17"/>
  <c r="R1263" i="17"/>
  <c r="H1263" i="17"/>
  <c r="R1261" i="17"/>
  <c r="F1260" i="17"/>
  <c r="P1258" i="17"/>
  <c r="F1258" i="17"/>
  <c r="H1256" i="17"/>
  <c r="R1254" i="17"/>
  <c r="R1268" i="17"/>
  <c r="N1267" i="17"/>
  <c r="J1266" i="17"/>
  <c r="F1265" i="17"/>
  <c r="L1264" i="17"/>
  <c r="P1263" i="17"/>
  <c r="L1262" i="17"/>
  <c r="H1261" i="17"/>
  <c r="N1260" i="17"/>
  <c r="J1259" i="17"/>
  <c r="N1258" i="17"/>
  <c r="J1257" i="17"/>
  <c r="P1256" i="17"/>
  <c r="L1255" i="17"/>
  <c r="H1254" i="17"/>
  <c r="H1268" i="17"/>
  <c r="R1266" i="17"/>
  <c r="N1265" i="17"/>
  <c r="J1264" i="17"/>
  <c r="F1263" i="17"/>
  <c r="P1261" i="17"/>
  <c r="R1259" i="17"/>
  <c r="H1259" i="17"/>
  <c r="R1257" i="17"/>
  <c r="F1256" i="17"/>
  <c r="P1254" i="17"/>
  <c r="F1254" i="17"/>
  <c r="P1268" i="17"/>
  <c r="L1267" i="17"/>
  <c r="H1266" i="17"/>
  <c r="L1265" i="17"/>
  <c r="R1264" i="17"/>
  <c r="N1263" i="17"/>
  <c r="J1262" i="17"/>
  <c r="F1261" i="17"/>
  <c r="L1260" i="17"/>
  <c r="P1259" i="17"/>
  <c r="L1258" i="17"/>
  <c r="H1257" i="17"/>
  <c r="N1256" i="17"/>
  <c r="J1255" i="17"/>
  <c r="N1254" i="17"/>
  <c r="P1266" i="17"/>
  <c r="R1260" i="17"/>
  <c r="P1257" i="17"/>
  <c r="J1256" i="17"/>
  <c r="F1268" i="17"/>
  <c r="N1266" i="17"/>
  <c r="H1262" i="17"/>
  <c r="F1259" i="17"/>
  <c r="L1263" i="17"/>
  <c r="F1262" i="17"/>
  <c r="J1260" i="17"/>
  <c r="N1257" i="17"/>
  <c r="R1255" i="17"/>
  <c r="L1254" i="17"/>
  <c r="N1261" i="17"/>
  <c r="H1260" i="17"/>
  <c r="F1257" i="17"/>
  <c r="J1267" i="17"/>
  <c r="R1265" i="17"/>
  <c r="H1264" i="17"/>
  <c r="R1262" i="17"/>
  <c r="L1261" i="17"/>
  <c r="J1258" i="17"/>
  <c r="H1255" i="17"/>
  <c r="H1267" i="17"/>
  <c r="N1268" i="17"/>
  <c r="J1265" i="17"/>
  <c r="F1264" i="17"/>
  <c r="P1262" i="17"/>
  <c r="N1259" i="17"/>
  <c r="L1256" i="17"/>
  <c r="F1255" i="17"/>
  <c r="P1255" i="17"/>
  <c r="P1264" i="17"/>
  <c r="R1258" i="17"/>
  <c r="R1267" i="17"/>
  <c r="F1266" i="17"/>
  <c r="I1267" i="17"/>
  <c r="K1263" i="17"/>
  <c r="I1256" i="17"/>
  <c r="M1266" i="17"/>
  <c r="M1255" i="17"/>
  <c r="Q1265" i="17"/>
  <c r="Q1256" i="17"/>
  <c r="O1254" i="17"/>
  <c r="Q1263" i="17"/>
  <c r="K1255" i="17"/>
  <c r="O1265" i="17"/>
  <c r="M1258" i="17"/>
  <c r="Q1257" i="17"/>
  <c r="I1260" i="17"/>
  <c r="Q1255" i="17"/>
  <c r="G1268" i="17"/>
  <c r="K1259" i="17"/>
  <c r="I1257" i="17"/>
  <c r="K1268" i="17"/>
  <c r="Q1259" i="17"/>
  <c r="M1256" i="17"/>
  <c r="Q1266" i="17"/>
  <c r="O1259" i="17"/>
  <c r="G1260" i="17"/>
  <c r="K1261" i="17"/>
  <c r="G1258" i="17"/>
  <c r="M1260" i="17"/>
  <c r="K1258" i="17"/>
  <c r="G1262" i="17"/>
  <c r="Q1258" i="17"/>
  <c r="G1263" i="17"/>
  <c r="K1262" i="17"/>
  <c r="M1267" i="17"/>
  <c r="O1263" i="17"/>
  <c r="K1260" i="17"/>
  <c r="I1262" i="17"/>
  <c r="G1255" i="17"/>
  <c r="K1265" i="17"/>
  <c r="K1254" i="17"/>
  <c r="O1264" i="17"/>
  <c r="O1255" i="17"/>
  <c r="Q1268" i="17"/>
  <c r="M1268" i="17"/>
  <c r="M1263" i="17"/>
  <c r="I1258" i="17"/>
  <c r="K1266" i="17"/>
  <c r="O1266" i="17"/>
  <c r="M1254" i="17"/>
  <c r="O1267" i="17"/>
  <c r="O1261" i="17"/>
  <c r="K1264" i="17"/>
  <c r="G1259" i="17"/>
  <c r="I1259" i="17"/>
  <c r="Q1262" i="17"/>
  <c r="G1256" i="17"/>
  <c r="G1254" i="17"/>
  <c r="M1265" i="17"/>
  <c r="M1262" i="17"/>
  <c r="M1261" i="17"/>
  <c r="G1265" i="17"/>
  <c r="M1259" i="17"/>
  <c r="G1267" i="17"/>
  <c r="I1254" i="17"/>
  <c r="Q1264" i="17"/>
  <c r="O1262" i="17"/>
  <c r="I1266" i="17"/>
  <c r="O1260" i="17"/>
  <c r="I1255" i="17"/>
  <c r="O1268" i="17"/>
  <c r="O1257" i="17"/>
  <c r="K1257" i="17"/>
  <c r="K1267" i="17"/>
  <c r="G1266" i="17"/>
  <c r="Q1267" i="17"/>
  <c r="I1268" i="17"/>
  <c r="Q1261" i="17"/>
  <c r="K1256" i="17"/>
  <c r="G1261" i="17"/>
  <c r="Q1260" i="17"/>
  <c r="O1256" i="17"/>
  <c r="Q1254" i="17"/>
  <c r="G1264" i="17"/>
  <c r="M1257" i="17"/>
  <c r="O1258" i="17"/>
  <c r="M1264" i="17"/>
  <c r="I1264" i="17"/>
  <c r="I1261" i="17"/>
  <c r="G1257" i="17"/>
  <c r="I1265" i="17"/>
  <c r="I1263" i="17"/>
  <c r="P773" i="17"/>
  <c r="H773" i="17"/>
  <c r="N772" i="17"/>
  <c r="F772" i="17"/>
  <c r="L771" i="17"/>
  <c r="R770" i="17"/>
  <c r="J770" i="17"/>
  <c r="P769" i="17"/>
  <c r="H769" i="17"/>
  <c r="N768" i="17"/>
  <c r="F768" i="17"/>
  <c r="L767" i="17"/>
  <c r="R766" i="17"/>
  <c r="J766" i="17"/>
  <c r="P765" i="17"/>
  <c r="H765" i="17"/>
  <c r="N764" i="17"/>
  <c r="F764" i="17"/>
  <c r="L763" i="17"/>
  <c r="R762" i="17"/>
  <c r="J762" i="17"/>
  <c r="P761" i="17"/>
  <c r="H761" i="17"/>
  <c r="N760" i="17"/>
  <c r="F760" i="17"/>
  <c r="L759" i="17"/>
  <c r="N773" i="17"/>
  <c r="F773" i="17"/>
  <c r="L772" i="17"/>
  <c r="R771" i="17"/>
  <c r="J771" i="17"/>
  <c r="P770" i="17"/>
  <c r="H770" i="17"/>
  <c r="N769" i="17"/>
  <c r="F769" i="17"/>
  <c r="L768" i="17"/>
  <c r="R767" i="17"/>
  <c r="J767" i="17"/>
  <c r="P766" i="17"/>
  <c r="H766" i="17"/>
  <c r="N765" i="17"/>
  <c r="F765" i="17"/>
  <c r="L764" i="17"/>
  <c r="R763" i="17"/>
  <c r="J763" i="17"/>
  <c r="P762" i="17"/>
  <c r="H762" i="17"/>
  <c r="N761" i="17"/>
  <c r="F761" i="17"/>
  <c r="L760" i="17"/>
  <c r="R759" i="17"/>
  <c r="J759" i="17"/>
  <c r="L773" i="17"/>
  <c r="R772" i="17"/>
  <c r="J772" i="17"/>
  <c r="P771" i="17"/>
  <c r="H771" i="17"/>
  <c r="N770" i="17"/>
  <c r="F770" i="17"/>
  <c r="L769" i="17"/>
  <c r="R768" i="17"/>
  <c r="J768" i="17"/>
  <c r="P767" i="17"/>
  <c r="H767" i="17"/>
  <c r="N766" i="17"/>
  <c r="F766" i="17"/>
  <c r="L765" i="17"/>
  <c r="R764" i="17"/>
  <c r="J764" i="17"/>
  <c r="P763" i="17"/>
  <c r="H763" i="17"/>
  <c r="N762" i="17"/>
  <c r="F762" i="17"/>
  <c r="L761" i="17"/>
  <c r="R760" i="17"/>
  <c r="J760" i="17"/>
  <c r="P759" i="17"/>
  <c r="H759" i="17"/>
  <c r="J769" i="17"/>
  <c r="L762" i="17"/>
  <c r="N759" i="17"/>
  <c r="J773" i="17"/>
  <c r="L766" i="17"/>
  <c r="N763" i="17"/>
  <c r="P760" i="17"/>
  <c r="L770" i="17"/>
  <c r="N767" i="17"/>
  <c r="P764" i="17"/>
  <c r="N771" i="17"/>
  <c r="P768" i="17"/>
  <c r="R761" i="17"/>
  <c r="F759" i="17"/>
  <c r="P772" i="17"/>
  <c r="R765" i="17"/>
  <c r="F763" i="17"/>
  <c r="H760" i="17"/>
  <c r="R773" i="17"/>
  <c r="F771" i="17"/>
  <c r="H768" i="17"/>
  <c r="J761" i="17"/>
  <c r="H772" i="17"/>
  <c r="J765" i="17"/>
  <c r="R769" i="17"/>
  <c r="H764" i="17"/>
  <c r="F767" i="17"/>
  <c r="Q771" i="17"/>
  <c r="G766" i="17"/>
  <c r="O759" i="17"/>
  <c r="K768" i="17"/>
  <c r="I759" i="17"/>
  <c r="I772" i="17"/>
  <c r="Q773" i="17"/>
  <c r="M761" i="17"/>
  <c r="Q763" i="17"/>
  <c r="I767" i="17"/>
  <c r="K760" i="17"/>
  <c r="I764" i="17"/>
  <c r="M769" i="17"/>
  <c r="O762" i="17"/>
  <c r="O772" i="17"/>
  <c r="G771" i="17"/>
  <c r="K765" i="17"/>
  <c r="Q768" i="17"/>
  <c r="Q765" i="17"/>
  <c r="Q772" i="17"/>
  <c r="I763" i="17"/>
  <c r="M764" i="17"/>
  <c r="K761" i="17"/>
  <c r="O771" i="17"/>
  <c r="M768" i="17"/>
  <c r="O760" i="17"/>
  <c r="G773" i="17"/>
  <c r="G768" i="17"/>
  <c r="Q759" i="17"/>
  <c r="K764" i="17"/>
  <c r="O765" i="17"/>
  <c r="M762" i="17"/>
  <c r="O773" i="17"/>
  <c r="K759" i="17"/>
  <c r="O769" i="17"/>
  <c r="Q760" i="17"/>
  <c r="I769" i="17"/>
  <c r="M765" i="17"/>
  <c r="Q766" i="17"/>
  <c r="O763" i="17"/>
  <c r="M760" i="17"/>
  <c r="Q770" i="17"/>
  <c r="M772" i="17"/>
  <c r="G764" i="17"/>
  <c r="M766" i="17"/>
  <c r="O767" i="17"/>
  <c r="G760" i="17"/>
  <c r="K770" i="17"/>
  <c r="O766" i="17"/>
  <c r="G769" i="17"/>
  <c r="Q764" i="17"/>
  <c r="O761" i="17"/>
  <c r="I765" i="17"/>
  <c r="I761" i="17"/>
  <c r="M771" i="17"/>
  <c r="Q767" i="17"/>
  <c r="I770" i="17"/>
  <c r="G767" i="17"/>
  <c r="Q762" i="17"/>
  <c r="K762" i="17"/>
  <c r="M773" i="17"/>
  <c r="G770" i="17"/>
  <c r="G761" i="17"/>
  <c r="K771" i="17"/>
  <c r="G772" i="17"/>
  <c r="I768" i="17"/>
  <c r="G765" i="17"/>
  <c r="M767" i="17"/>
  <c r="G763" i="17"/>
  <c r="O764" i="17"/>
  <c r="G762" i="17"/>
  <c r="I773" i="17"/>
  <c r="K763" i="17"/>
  <c r="I760" i="17"/>
  <c r="M770" i="17"/>
  <c r="K767" i="17"/>
  <c r="K772" i="17"/>
  <c r="Q769" i="17"/>
  <c r="I771" i="17"/>
  <c r="G759" i="17"/>
  <c r="K769" i="17"/>
  <c r="O770" i="17"/>
  <c r="I762" i="17"/>
  <c r="I766" i="17"/>
  <c r="Q761" i="17"/>
  <c r="M763" i="17"/>
  <c r="K773" i="17"/>
  <c r="K766" i="17"/>
  <c r="O768" i="17"/>
  <c r="M759" i="17"/>
  <c r="R983" i="17"/>
  <c r="J983" i="17"/>
  <c r="R982" i="17"/>
  <c r="F982" i="17"/>
  <c r="H981" i="17"/>
  <c r="J980" i="17"/>
  <c r="L979" i="17"/>
  <c r="R977" i="17"/>
  <c r="F976" i="17"/>
  <c r="L974" i="17"/>
  <c r="N973" i="17"/>
  <c r="P972" i="17"/>
  <c r="R971" i="17"/>
  <c r="F971" i="17"/>
  <c r="H970" i="17"/>
  <c r="L969" i="17"/>
  <c r="P983" i="17"/>
  <c r="P982" i="17"/>
  <c r="F981" i="17"/>
  <c r="H980" i="17"/>
  <c r="J979" i="17"/>
  <c r="N978" i="17"/>
  <c r="P977" i="17"/>
  <c r="R976" i="17"/>
  <c r="H975" i="17"/>
  <c r="J974" i="17"/>
  <c r="N972" i="17"/>
  <c r="J969" i="17"/>
  <c r="N983" i="17"/>
  <c r="R981" i="17"/>
  <c r="F980" i="17"/>
  <c r="L978" i="17"/>
  <c r="N977" i="17"/>
  <c r="P976" i="17"/>
  <c r="R975" i="17"/>
  <c r="F975" i="17"/>
  <c r="H974" i="17"/>
  <c r="L973" i="17"/>
  <c r="L972" i="17"/>
  <c r="P971" i="17"/>
  <c r="R970" i="17"/>
  <c r="F970" i="17"/>
  <c r="H969" i="17"/>
  <c r="L983" i="17"/>
  <c r="N982" i="17"/>
  <c r="P981" i="17"/>
  <c r="R980" i="17"/>
  <c r="H979" i="17"/>
  <c r="J978" i="17"/>
  <c r="N976" i="17"/>
  <c r="J973" i="17"/>
  <c r="N971" i="17"/>
  <c r="P970" i="17"/>
  <c r="F969" i="17"/>
  <c r="L982" i="17"/>
  <c r="N981" i="17"/>
  <c r="P980" i="17"/>
  <c r="R979" i="17"/>
  <c r="F979" i="17"/>
  <c r="H978" i="17"/>
  <c r="L977" i="17"/>
  <c r="L976" i="17"/>
  <c r="P975" i="17"/>
  <c r="R974" i="17"/>
  <c r="F974" i="17"/>
  <c r="H973" i="17"/>
  <c r="J972" i="17"/>
  <c r="L971" i="17"/>
  <c r="R969" i="17"/>
  <c r="H983" i="17"/>
  <c r="J982" i="17"/>
  <c r="N980" i="17"/>
  <c r="J977" i="17"/>
  <c r="N975" i="17"/>
  <c r="P974" i="17"/>
  <c r="F973" i="17"/>
  <c r="H972" i="17"/>
  <c r="J971" i="17"/>
  <c r="N970" i="17"/>
  <c r="P969" i="17"/>
  <c r="H982" i="17"/>
  <c r="H977" i="17"/>
  <c r="F972" i="17"/>
  <c r="N969" i="17"/>
  <c r="P979" i="17"/>
  <c r="F977" i="17"/>
  <c r="N979" i="17"/>
  <c r="N974" i="17"/>
  <c r="L981" i="17"/>
  <c r="J976" i="17"/>
  <c r="H971" i="17"/>
  <c r="J981" i="17"/>
  <c r="R978" i="17"/>
  <c r="H976" i="17"/>
  <c r="R973" i="17"/>
  <c r="P978" i="17"/>
  <c r="P973" i="17"/>
  <c r="L970" i="17"/>
  <c r="F983" i="17"/>
  <c r="L980" i="17"/>
  <c r="F978" i="17"/>
  <c r="L975" i="17"/>
  <c r="J970" i="17"/>
  <c r="J975" i="17"/>
  <c r="R972" i="17"/>
  <c r="Q972" i="17"/>
  <c r="M970" i="17"/>
  <c r="M978" i="17"/>
  <c r="K977" i="17"/>
  <c r="K982" i="17"/>
  <c r="I971" i="17"/>
  <c r="M981" i="17"/>
  <c r="K971" i="17"/>
  <c r="G974" i="17"/>
  <c r="Q970" i="17"/>
  <c r="G983" i="17"/>
  <c r="Q969" i="17"/>
  <c r="G980" i="17"/>
  <c r="M974" i="17"/>
  <c r="I978" i="17"/>
  <c r="M971" i="17"/>
  <c r="Q981" i="17"/>
  <c r="I976" i="17"/>
  <c r="K972" i="17"/>
  <c r="M983" i="17"/>
  <c r="M972" i="17"/>
  <c r="I975" i="17"/>
  <c r="G973" i="17"/>
  <c r="Q982" i="17"/>
  <c r="I981" i="17"/>
  <c r="O971" i="17"/>
  <c r="M973" i="17"/>
  <c r="O973" i="17"/>
  <c r="K976" i="17"/>
  <c r="I974" i="17"/>
  <c r="G972" i="17"/>
  <c r="I983" i="17"/>
  <c r="Q976" i="17"/>
  <c r="M980" i="17"/>
  <c r="Q973" i="17"/>
  <c r="O974" i="17"/>
  <c r="Q974" i="17"/>
  <c r="M977" i="17"/>
  <c r="K975" i="17"/>
  <c r="I973" i="17"/>
  <c r="G979" i="17"/>
  <c r="O981" i="17"/>
  <c r="G976" i="17"/>
  <c r="Q975" i="17"/>
  <c r="G977" i="17"/>
  <c r="M982" i="17"/>
  <c r="O978" i="17"/>
  <c r="M976" i="17"/>
  <c r="G978" i="17"/>
  <c r="G969" i="17"/>
  <c r="M969" i="17"/>
  <c r="Q979" i="17"/>
  <c r="O977" i="17"/>
  <c r="M975" i="17"/>
  <c r="G971" i="17"/>
  <c r="K981" i="17"/>
  <c r="I969" i="17"/>
  <c r="K978" i="17"/>
  <c r="Q980" i="17"/>
  <c r="K969" i="17"/>
  <c r="G970" i="17"/>
  <c r="K980" i="17"/>
  <c r="I970" i="17"/>
  <c r="Q971" i="17"/>
  <c r="O982" i="17"/>
  <c r="G981" i="17"/>
  <c r="Q977" i="17"/>
  <c r="K973" i="17"/>
  <c r="K970" i="17"/>
  <c r="O980" i="17"/>
  <c r="I979" i="17"/>
  <c r="O983" i="17"/>
  <c r="M979" i="17"/>
  <c r="Q983" i="17"/>
  <c r="G975" i="17"/>
  <c r="K974" i="17"/>
  <c r="I972" i="17"/>
  <c r="O969" i="17"/>
  <c r="O976" i="17"/>
  <c r="O975" i="17"/>
  <c r="I982" i="17"/>
  <c r="O979" i="17"/>
  <c r="Q978" i="17"/>
  <c r="I980" i="17"/>
  <c r="O972" i="17"/>
  <c r="G982" i="17"/>
  <c r="O970" i="17"/>
  <c r="K983" i="17"/>
  <c r="K979" i="17"/>
  <c r="I977" i="17"/>
  <c r="L1223" i="17"/>
  <c r="H1222" i="17"/>
  <c r="P1222" i="17"/>
  <c r="F1222" i="17"/>
  <c r="L1221" i="17"/>
  <c r="R1220" i="17"/>
  <c r="J1220" i="17"/>
  <c r="P1219" i="17"/>
  <c r="H1219" i="17"/>
  <c r="N1218" i="17"/>
  <c r="F1218" i="17"/>
  <c r="L1217" i="17"/>
  <c r="R1216" i="17"/>
  <c r="J1216" i="17"/>
  <c r="P1215" i="17"/>
  <c r="H1215" i="17"/>
  <c r="N1214" i="17"/>
  <c r="F1214" i="17"/>
  <c r="L1213" i="17"/>
  <c r="R1212" i="17"/>
  <c r="J1212" i="17"/>
  <c r="P1211" i="17"/>
  <c r="H1211" i="17"/>
  <c r="N1210" i="17"/>
  <c r="F1210" i="17"/>
  <c r="L1209" i="17"/>
  <c r="P1221" i="17"/>
  <c r="F1221" i="17"/>
  <c r="N1216" i="17"/>
  <c r="R1215" i="17"/>
  <c r="F1215" i="17"/>
  <c r="J1214" i="17"/>
  <c r="N1213" i="17"/>
  <c r="J1223" i="17"/>
  <c r="L1222" i="17"/>
  <c r="H1220" i="17"/>
  <c r="L1219" i="17"/>
  <c r="P1218" i="17"/>
  <c r="R1217" i="17"/>
  <c r="H1217" i="17"/>
  <c r="P1212" i="17"/>
  <c r="F1212" i="17"/>
  <c r="J1211" i="17"/>
  <c r="L1210" i="17"/>
  <c r="P1209" i="17"/>
  <c r="F1209" i="17"/>
  <c r="H1223" i="17"/>
  <c r="N1221" i="17"/>
  <c r="L1216" i="17"/>
  <c r="N1215" i="17"/>
  <c r="R1214" i="17"/>
  <c r="H1214" i="17"/>
  <c r="J1213" i="17"/>
  <c r="R1223" i="17"/>
  <c r="F1223" i="17"/>
  <c r="J1221" i="17"/>
  <c r="H1216" i="17"/>
  <c r="L1215" i="17"/>
  <c r="P1214" i="17"/>
  <c r="R1213" i="17"/>
  <c r="H1213" i="17"/>
  <c r="P1223" i="17"/>
  <c r="N1220" i="17"/>
  <c r="R1219" i="17"/>
  <c r="F1219" i="17"/>
  <c r="J1218" i="17"/>
  <c r="N1217" i="17"/>
  <c r="L1212" i="17"/>
  <c r="N1211" i="17"/>
  <c r="R1210" i="17"/>
  <c r="H1210" i="17"/>
  <c r="J1209" i="17"/>
  <c r="R1222" i="17"/>
  <c r="R1221" i="17"/>
  <c r="H1221" i="17"/>
  <c r="P1216" i="17"/>
  <c r="F1216" i="17"/>
  <c r="J1215" i="17"/>
  <c r="L1214" i="17"/>
  <c r="P1213" i="17"/>
  <c r="F1213" i="17"/>
  <c r="N1223" i="17"/>
  <c r="N1222" i="17"/>
  <c r="L1220" i="17"/>
  <c r="N1219" i="17"/>
  <c r="R1218" i="17"/>
  <c r="H1218" i="17"/>
  <c r="J1217" i="17"/>
  <c r="H1212" i="17"/>
  <c r="L1211" i="17"/>
  <c r="P1210" i="17"/>
  <c r="R1209" i="17"/>
  <c r="H1209" i="17"/>
  <c r="L1218" i="17"/>
  <c r="F1211" i="17"/>
  <c r="P1217" i="17"/>
  <c r="J1210" i="17"/>
  <c r="P1220" i="17"/>
  <c r="F1217" i="17"/>
  <c r="F1220" i="17"/>
  <c r="N1209" i="17"/>
  <c r="N1212" i="17"/>
  <c r="J1219" i="17"/>
  <c r="J1222" i="17"/>
  <c r="R1211" i="17"/>
  <c r="M1210" i="17"/>
  <c r="Q1220" i="17"/>
  <c r="M1212" i="17"/>
  <c r="O1223" i="17"/>
  <c r="G1214" i="17"/>
  <c r="K1215" i="17"/>
  <c r="Q1209" i="17"/>
  <c r="I1221" i="17"/>
  <c r="O1211" i="17"/>
  <c r="Q1212" i="17"/>
  <c r="Q1214" i="17"/>
  <c r="K1216" i="17"/>
  <c r="O1217" i="17"/>
  <c r="I1213" i="17"/>
  <c r="Q1216" i="17"/>
  <c r="O1214" i="17"/>
  <c r="I1217" i="17"/>
  <c r="G1215" i="17"/>
  <c r="G1217" i="17"/>
  <c r="M1217" i="17"/>
  <c r="O1222" i="17"/>
  <c r="Q1218" i="17"/>
  <c r="K1214" i="17"/>
  <c r="G1219" i="17"/>
  <c r="Q1215" i="17"/>
  <c r="I1222" i="17"/>
  <c r="K1218" i="17"/>
  <c r="I1216" i="17"/>
  <c r="K1217" i="17"/>
  <c r="G1209" i="17"/>
  <c r="K1219" i="17"/>
  <c r="M1222" i="17"/>
  <c r="Q1219" i="17"/>
  <c r="Q1210" i="17"/>
  <c r="G1223" i="17"/>
  <c r="O1216" i="17"/>
  <c r="G1211" i="17"/>
  <c r="K1221" i="17"/>
  <c r="K1209" i="17"/>
  <c r="O1219" i="17"/>
  <c r="K1211" i="17"/>
  <c r="O1221" i="17"/>
  <c r="Q1211" i="17"/>
  <c r="I1214" i="17"/>
  <c r="Q1222" i="17"/>
  <c r="G1220" i="17"/>
  <c r="I1210" i="17"/>
  <c r="M1209" i="17"/>
  <c r="K1213" i="17"/>
  <c r="I1211" i="17"/>
  <c r="O1213" i="17"/>
  <c r="O1210" i="17"/>
  <c r="M1214" i="17"/>
  <c r="K1212" i="17"/>
  <c r="O1220" i="17"/>
  <c r="Q1223" i="17"/>
  <c r="K1222" i="17"/>
  <c r="I1218" i="17"/>
  <c r="I1215" i="17"/>
  <c r="O1215" i="17"/>
  <c r="M1213" i="17"/>
  <c r="I1209" i="17"/>
  <c r="Q1221" i="17"/>
  <c r="M1218" i="17"/>
  <c r="M1220" i="17"/>
  <c r="O1218" i="17"/>
  <c r="G1212" i="17"/>
  <c r="I1220" i="17"/>
  <c r="G1218" i="17"/>
  <c r="O1209" i="17"/>
  <c r="M1215" i="17"/>
  <c r="K1223" i="17"/>
  <c r="I1219" i="17"/>
  <c r="M1211" i="17"/>
  <c r="G1213" i="17"/>
  <c r="Q1217" i="17"/>
  <c r="K1220" i="17"/>
  <c r="O1212" i="17"/>
  <c r="M1216" i="17"/>
  <c r="I1223" i="17"/>
  <c r="M1221" i="17"/>
  <c r="Q1213" i="17"/>
  <c r="K1210" i="17"/>
  <c r="G1222" i="17"/>
  <c r="G1221" i="17"/>
  <c r="I1212" i="17"/>
  <c r="G1210" i="17"/>
  <c r="M1223" i="17"/>
  <c r="G1216" i="17"/>
  <c r="M1219" i="17"/>
  <c r="BH106" i="22"/>
  <c r="L105" i="22"/>
  <c r="L104" i="22"/>
  <c r="BH103" i="22"/>
  <c r="DD102" i="22"/>
  <c r="L102" i="22"/>
  <c r="X106" i="22"/>
  <c r="X103" i="22"/>
  <c r="BT102" i="22"/>
  <c r="X101" i="22"/>
  <c r="BT100" i="22"/>
  <c r="X99" i="22"/>
  <c r="BT98" i="22"/>
  <c r="CF104" i="22"/>
  <c r="AJ104" i="22"/>
  <c r="CF103" i="22"/>
  <c r="AJ102" i="22"/>
  <c r="CR104" i="22"/>
  <c r="AV103" i="22"/>
  <c r="CR102" i="22"/>
  <c r="AV101" i="22"/>
  <c r="CR100" i="22"/>
  <c r="AV99" i="22"/>
  <c r="CF106" i="22"/>
  <c r="AJ105" i="22"/>
  <c r="AJ103" i="22"/>
  <c r="CF102" i="22"/>
  <c r="AJ101" i="22"/>
  <c r="CF100" i="22"/>
  <c r="AV105" i="22"/>
  <c r="BT104" i="22"/>
  <c r="BH104" i="22"/>
  <c r="CR103" i="22"/>
  <c r="AV102" i="22"/>
  <c r="CR101" i="22"/>
  <c r="AV100" i="22"/>
  <c r="BH102" i="22"/>
  <c r="DD100" i="22"/>
  <c r="DD98" i="22"/>
  <c r="AV98" i="22"/>
  <c r="BT105" i="22"/>
  <c r="AJ100" i="22"/>
  <c r="CR98" i="22"/>
  <c r="AJ98" i="22"/>
  <c r="CR97" i="22"/>
  <c r="AJ97" i="22"/>
  <c r="L103" i="22"/>
  <c r="X102" i="22"/>
  <c r="DD101" i="22"/>
  <c r="CF101" i="22"/>
  <c r="L101" i="22"/>
  <c r="CF97" i="22"/>
  <c r="DD96" i="22"/>
  <c r="L96" i="22"/>
  <c r="BH95" i="22"/>
  <c r="DD94" i="22"/>
  <c r="DD99" i="22"/>
  <c r="CF98" i="22"/>
  <c r="X98" i="22"/>
  <c r="X97" i="22"/>
  <c r="BH101" i="22"/>
  <c r="CF99" i="22"/>
  <c r="BT97" i="22"/>
  <c r="L97" i="22"/>
  <c r="CR96" i="22"/>
  <c r="CF95" i="22"/>
  <c r="X95" i="22"/>
  <c r="X94" i="22"/>
  <c r="BT93" i="22"/>
  <c r="X92" i="22"/>
  <c r="BT91" i="22"/>
  <c r="X90" i="22"/>
  <c r="BT89" i="22"/>
  <c r="X88" i="22"/>
  <c r="BT87" i="22"/>
  <c r="BT103" i="22"/>
  <c r="BH99" i="22"/>
  <c r="AJ99" i="22"/>
  <c r="L99" i="22"/>
  <c r="CF96" i="22"/>
  <c r="X96" i="22"/>
  <c r="CF94" i="22"/>
  <c r="AJ93" i="22"/>
  <c r="CF92" i="22"/>
  <c r="AJ91" i="22"/>
  <c r="CF90" i="22"/>
  <c r="AJ89" i="22"/>
  <c r="CF88" i="22"/>
  <c r="AJ87" i="22"/>
  <c r="CF86" i="22"/>
  <c r="BH100" i="22"/>
  <c r="BH98" i="22"/>
  <c r="BT96" i="22"/>
  <c r="X104" i="22"/>
  <c r="X100" i="22"/>
  <c r="DD97" i="22"/>
  <c r="L94" i="22"/>
  <c r="BH93" i="22"/>
  <c r="DD92" i="22"/>
  <c r="L92" i="22"/>
  <c r="BH91" i="22"/>
  <c r="DD90" i="22"/>
  <c r="L90" i="22"/>
  <c r="BH89" i="22"/>
  <c r="DD88" i="22"/>
  <c r="L88" i="22"/>
  <c r="BH87" i="22"/>
  <c r="DD105" i="22"/>
  <c r="DD103" i="22"/>
  <c r="L100" i="22"/>
  <c r="CR99" i="22"/>
  <c r="BT99" i="22"/>
  <c r="BH96" i="22"/>
  <c r="BT94" i="22"/>
  <c r="X93" i="22"/>
  <c r="BT92" i="22"/>
  <c r="X91" i="22"/>
  <c r="BT90" i="22"/>
  <c r="X89" i="22"/>
  <c r="BT88" i="22"/>
  <c r="X87" i="22"/>
  <c r="L98" i="22"/>
  <c r="AV97" i="22"/>
  <c r="DD95" i="22"/>
  <c r="AV95" i="22"/>
  <c r="AJ94" i="22"/>
  <c r="CF93" i="22"/>
  <c r="AJ92" i="22"/>
  <c r="CF91" i="22"/>
  <c r="AJ90" i="22"/>
  <c r="CF89" i="22"/>
  <c r="AJ88" i="22"/>
  <c r="CF87" i="22"/>
  <c r="AJ86" i="22"/>
  <c r="AV96" i="22"/>
  <c r="CR95" i="22"/>
  <c r="AJ95" i="22"/>
  <c r="DD93" i="22"/>
  <c r="AV88" i="22"/>
  <c r="DD86" i="22"/>
  <c r="CR85" i="22"/>
  <c r="AV85" i="22"/>
  <c r="CR84" i="22"/>
  <c r="AV83" i="22"/>
  <c r="CR82" i="22"/>
  <c r="AV81" i="22"/>
  <c r="CR80" i="22"/>
  <c r="AV79" i="22"/>
  <c r="CR78" i="22"/>
  <c r="AV77" i="22"/>
  <c r="L93" i="22"/>
  <c r="CR92" i="22"/>
  <c r="BH90" i="22"/>
  <c r="DD87" i="22"/>
  <c r="L85" i="22"/>
  <c r="BH84" i="22"/>
  <c r="DD83" i="22"/>
  <c r="L83" i="22"/>
  <c r="BH82" i="22"/>
  <c r="DD81" i="22"/>
  <c r="L81" i="22"/>
  <c r="BH80" i="22"/>
  <c r="DD79" i="22"/>
  <c r="L79" i="22"/>
  <c r="BT101" i="22"/>
  <c r="AV92" i="22"/>
  <c r="CR89" i="22"/>
  <c r="AV89" i="22"/>
  <c r="L87" i="22"/>
  <c r="CF85" i="22"/>
  <c r="X84" i="22"/>
  <c r="BT83" i="22"/>
  <c r="X82" i="22"/>
  <c r="BT81" i="22"/>
  <c r="X80" i="22"/>
  <c r="BT79" i="22"/>
  <c r="X78" i="22"/>
  <c r="BT77" i="22"/>
  <c r="BH94" i="22"/>
  <c r="DD91" i="22"/>
  <c r="AJ85" i="22"/>
  <c r="CF84" i="22"/>
  <c r="AJ83" i="22"/>
  <c r="CF82" i="22"/>
  <c r="AJ81" i="22"/>
  <c r="CF80" i="22"/>
  <c r="AJ79" i="22"/>
  <c r="CF78" i="22"/>
  <c r="AJ77" i="22"/>
  <c r="BH97" i="22"/>
  <c r="CR93" i="22"/>
  <c r="AV93" i="22"/>
  <c r="L91" i="22"/>
  <c r="CR90" i="22"/>
  <c r="BH88" i="22"/>
  <c r="BT85" i="22"/>
  <c r="CR94" i="22"/>
  <c r="BH92" i="22"/>
  <c r="DD89" i="22"/>
  <c r="X86" i="22"/>
  <c r="L86" i="22"/>
  <c r="X85" i="22"/>
  <c r="BT84" i="22"/>
  <c r="X83" i="22"/>
  <c r="BT82" i="22"/>
  <c r="X81" i="22"/>
  <c r="BT80" i="22"/>
  <c r="X79" i="22"/>
  <c r="BT78" i="22"/>
  <c r="BT95" i="22"/>
  <c r="AV90" i="22"/>
  <c r="CR87" i="22"/>
  <c r="BH86" i="22"/>
  <c r="BH77" i="22"/>
  <c r="AJ84" i="22"/>
  <c r="L84" i="22"/>
  <c r="CR83" i="22"/>
  <c r="CF81" i="22"/>
  <c r="BH81" i="22"/>
  <c r="DD78" i="22"/>
  <c r="AJ78" i="22"/>
  <c r="BT76" i="22"/>
  <c r="X75" i="22"/>
  <c r="BT74" i="22"/>
  <c r="AV86" i="22"/>
  <c r="DD84" i="22"/>
  <c r="AV80" i="22"/>
  <c r="DD77" i="22"/>
  <c r="X77" i="22"/>
  <c r="AJ76" i="22"/>
  <c r="CF75" i="22"/>
  <c r="AJ74" i="22"/>
  <c r="CF73" i="22"/>
  <c r="AJ72" i="22"/>
  <c r="CF71" i="22"/>
  <c r="AJ70" i="22"/>
  <c r="CF69" i="22"/>
  <c r="AJ68" i="22"/>
  <c r="CF67" i="22"/>
  <c r="AV94" i="22"/>
  <c r="CR91" i="22"/>
  <c r="CR86" i="22"/>
  <c r="DD85" i="22"/>
  <c r="DD82" i="22"/>
  <c r="AV78" i="22"/>
  <c r="L77" i="22"/>
  <c r="DD76" i="22"/>
  <c r="AV75" i="22"/>
  <c r="CR74" i="22"/>
  <c r="AV73" i="22"/>
  <c r="CR72" i="22"/>
  <c r="AV71" i="22"/>
  <c r="CR70" i="22"/>
  <c r="AV69" i="22"/>
  <c r="CR68" i="22"/>
  <c r="AV87" i="22"/>
  <c r="BH85" i="22"/>
  <c r="AV84" i="22"/>
  <c r="AJ82" i="22"/>
  <c r="L82" i="22"/>
  <c r="CR81" i="22"/>
  <c r="CF79" i="22"/>
  <c r="BH79" i="22"/>
  <c r="L78" i="22"/>
  <c r="BH76" i="22"/>
  <c r="DD75" i="22"/>
  <c r="L75" i="22"/>
  <c r="BH74" i="22"/>
  <c r="DD73" i="22"/>
  <c r="L73" i="22"/>
  <c r="BT86" i="22"/>
  <c r="CF83" i="22"/>
  <c r="BH83" i="22"/>
  <c r="DD80" i="22"/>
  <c r="BH78" i="22"/>
  <c r="CF76" i="22"/>
  <c r="AJ75" i="22"/>
  <c r="CF74" i="22"/>
  <c r="AJ73" i="22"/>
  <c r="CF72" i="22"/>
  <c r="AJ71" i="22"/>
  <c r="CF70" i="22"/>
  <c r="AJ69" i="22"/>
  <c r="L95" i="22"/>
  <c r="DD72" i="22"/>
  <c r="BT67" i="22"/>
  <c r="AJ66" i="22"/>
  <c r="CF65" i="22"/>
  <c r="AJ64" i="22"/>
  <c r="CF63" i="22"/>
  <c r="AJ62" i="22"/>
  <c r="CF61" i="22"/>
  <c r="AV91" i="22"/>
  <c r="AJ80" i="22"/>
  <c r="DD74" i="22"/>
  <c r="AV72" i="22"/>
  <c r="BH71" i="22"/>
  <c r="BT70" i="22"/>
  <c r="CR69" i="22"/>
  <c r="L69" i="22"/>
  <c r="DD68" i="22"/>
  <c r="CF68" i="22"/>
  <c r="BH68" i="22"/>
  <c r="CR66" i="22"/>
  <c r="AV65" i="22"/>
  <c r="CR64" i="22"/>
  <c r="AV63" i="22"/>
  <c r="CR62" i="22"/>
  <c r="CR76" i="22"/>
  <c r="AV76" i="22"/>
  <c r="X76" i="22"/>
  <c r="L74" i="22"/>
  <c r="CR73" i="22"/>
  <c r="BT73" i="22"/>
  <c r="BH72" i="22"/>
  <c r="BT71" i="22"/>
  <c r="DD69" i="22"/>
  <c r="BT68" i="22"/>
  <c r="AV68" i="22"/>
  <c r="X68" i="22"/>
  <c r="BH67" i="22"/>
  <c r="L67" i="22"/>
  <c r="BH66" i="22"/>
  <c r="DD65" i="22"/>
  <c r="L65" i="22"/>
  <c r="BH64" i="22"/>
  <c r="DD63" i="22"/>
  <c r="L63" i="22"/>
  <c r="BH62" i="22"/>
  <c r="DD61" i="22"/>
  <c r="L61" i="22"/>
  <c r="BH60" i="22"/>
  <c r="DD59" i="22"/>
  <c r="L59" i="22"/>
  <c r="BH58" i="22"/>
  <c r="L80" i="22"/>
  <c r="CR77" i="22"/>
  <c r="L70" i="22"/>
  <c r="X69" i="22"/>
  <c r="L68" i="22"/>
  <c r="DD67" i="22"/>
  <c r="AV67" i="22"/>
  <c r="X66" i="22"/>
  <c r="BT65" i="22"/>
  <c r="X64" i="22"/>
  <c r="BT63" i="22"/>
  <c r="CF77" i="22"/>
  <c r="BH75" i="22"/>
  <c r="BT72" i="22"/>
  <c r="CR71" i="22"/>
  <c r="L71" i="22"/>
  <c r="DD70" i="22"/>
  <c r="X70" i="22"/>
  <c r="AV82" i="22"/>
  <c r="CR79" i="22"/>
  <c r="AV74" i="22"/>
  <c r="X74" i="22"/>
  <c r="X73" i="22"/>
  <c r="DD71" i="22"/>
  <c r="CR67" i="22"/>
  <c r="AJ67" i="22"/>
  <c r="AV66" i="22"/>
  <c r="CR65" i="22"/>
  <c r="AV64" i="22"/>
  <c r="CR63" i="22"/>
  <c r="AJ96" i="22"/>
  <c r="L89" i="22"/>
  <c r="L72" i="22"/>
  <c r="X71" i="22"/>
  <c r="AV70" i="22"/>
  <c r="BH69" i="22"/>
  <c r="DD66" i="22"/>
  <c r="L66" i="22"/>
  <c r="BH65" i="22"/>
  <c r="DD64" i="22"/>
  <c r="L64" i="22"/>
  <c r="BH63" i="22"/>
  <c r="DD62" i="22"/>
  <c r="L62" i="22"/>
  <c r="BH61" i="22"/>
  <c r="DD60" i="22"/>
  <c r="BT75" i="22"/>
  <c r="BH70" i="22"/>
  <c r="X67" i="22"/>
  <c r="BT64" i="22"/>
  <c r="CR61" i="22"/>
  <c r="CR60" i="22"/>
  <c r="CF60" i="22"/>
  <c r="BT60" i="22"/>
  <c r="CF58" i="22"/>
  <c r="X58" i="22"/>
  <c r="BT57" i="22"/>
  <c r="AJ63" i="22"/>
  <c r="AV60" i="22"/>
  <c r="AJ60" i="22"/>
  <c r="X60" i="22"/>
  <c r="CF59" i="22"/>
  <c r="X59" i="22"/>
  <c r="AJ57" i="22"/>
  <c r="BH73" i="22"/>
  <c r="X65" i="22"/>
  <c r="BT59" i="22"/>
  <c r="BT58" i="22"/>
  <c r="CR57" i="22"/>
  <c r="X72" i="22"/>
  <c r="CF66" i="22"/>
  <c r="BT62" i="22"/>
  <c r="L60" i="22"/>
  <c r="L58" i="22"/>
  <c r="BH57" i="22"/>
  <c r="X63" i="22"/>
  <c r="AV62" i="22"/>
  <c r="BH59" i="22"/>
  <c r="X57" i="22"/>
  <c r="CF64" i="22"/>
  <c r="BT61" i="22"/>
  <c r="DD58" i="22"/>
  <c r="AV58" i="22"/>
  <c r="CF57" i="22"/>
  <c r="CR88" i="22"/>
  <c r="L76" i="22"/>
  <c r="BT66" i="22"/>
  <c r="X62" i="22"/>
  <c r="AV61" i="22"/>
  <c r="AJ61" i="22"/>
  <c r="X61" i="22"/>
  <c r="AV59" i="22"/>
  <c r="AV57" i="22"/>
  <c r="CR58" i="22"/>
  <c r="DD57" i="22"/>
  <c r="L57" i="22"/>
  <c r="BT69" i="22"/>
  <c r="AJ59" i="22"/>
  <c r="AJ65" i="22"/>
  <c r="CF62" i="22"/>
  <c r="CR59" i="22"/>
  <c r="CR75" i="22"/>
  <c r="AJ58" i="22"/>
  <c r="A14" i="14"/>
  <c r="DD104" i="22"/>
  <c r="CF105" i="22"/>
  <c r="BH105" i="22"/>
  <c r="BT106" i="22"/>
  <c r="AJ106" i="22"/>
  <c r="CR106" i="22"/>
  <c r="CR105" i="22"/>
  <c r="AV106" i="22"/>
  <c r="AV104" i="22"/>
  <c r="DD106" i="22"/>
  <c r="L106" i="22"/>
  <c r="X105" i="22"/>
  <c r="R1388" i="17"/>
  <c r="F1387" i="17"/>
  <c r="P1385" i="17"/>
  <c r="F1385" i="17"/>
  <c r="H1383" i="17"/>
  <c r="R1381" i="17"/>
  <c r="N1380" i="17"/>
  <c r="J1379" i="17"/>
  <c r="F1378" i="17"/>
  <c r="P1376" i="17"/>
  <c r="R1374" i="17"/>
  <c r="H1374" i="17"/>
  <c r="H1388" i="17"/>
  <c r="N1387" i="17"/>
  <c r="J1386" i="17"/>
  <c r="N1385" i="17"/>
  <c r="J1384" i="17"/>
  <c r="P1383" i="17"/>
  <c r="L1382" i="17"/>
  <c r="H1381" i="17"/>
  <c r="L1380" i="17"/>
  <c r="R1379" i="17"/>
  <c r="N1378" i="17"/>
  <c r="J1377" i="17"/>
  <c r="F1376" i="17"/>
  <c r="L1375" i="17"/>
  <c r="P1374" i="17"/>
  <c r="P1388" i="17"/>
  <c r="R1386" i="17"/>
  <c r="H1386" i="17"/>
  <c r="R1384" i="17"/>
  <c r="F1383" i="17"/>
  <c r="P1381" i="17"/>
  <c r="F1381" i="17"/>
  <c r="H1379" i="17"/>
  <c r="R1377" i="17"/>
  <c r="N1376" i="17"/>
  <c r="J1375" i="17"/>
  <c r="F1374" i="17"/>
  <c r="F1388" i="17"/>
  <c r="L1387" i="17"/>
  <c r="P1386" i="17"/>
  <c r="L1385" i="17"/>
  <c r="H1384" i="17"/>
  <c r="N1383" i="17"/>
  <c r="J1382" i="17"/>
  <c r="N1381" i="17"/>
  <c r="J1380" i="17"/>
  <c r="P1379" i="17"/>
  <c r="L1378" i="17"/>
  <c r="H1377" i="17"/>
  <c r="L1376" i="17"/>
  <c r="R1375" i="17"/>
  <c r="N1374" i="17"/>
  <c r="N1388" i="17"/>
  <c r="J1387" i="17"/>
  <c r="F1386" i="17"/>
  <c r="P1384" i="17"/>
  <c r="R1382" i="17"/>
  <c r="H1382" i="17"/>
  <c r="R1380" i="17"/>
  <c r="F1379" i="17"/>
  <c r="P1377" i="17"/>
  <c r="F1377" i="17"/>
  <c r="H1375" i="17"/>
  <c r="L1388" i="17"/>
  <c r="R1387" i="17"/>
  <c r="N1386" i="17"/>
  <c r="J1385" i="17"/>
  <c r="F1384" i="17"/>
  <c r="L1383" i="17"/>
  <c r="P1382" i="17"/>
  <c r="L1381" i="17"/>
  <c r="H1380" i="17"/>
  <c r="N1379" i="17"/>
  <c r="J1378" i="17"/>
  <c r="H1387" i="17"/>
  <c r="R1385" i="17"/>
  <c r="N1384" i="17"/>
  <c r="J1383" i="17"/>
  <c r="F1382" i="17"/>
  <c r="P1380" i="17"/>
  <c r="R1378" i="17"/>
  <c r="H1378" i="17"/>
  <c r="R1376" i="17"/>
  <c r="F1375" i="17"/>
  <c r="J1388" i="17"/>
  <c r="H1385" i="17"/>
  <c r="P1378" i="17"/>
  <c r="H1376" i="17"/>
  <c r="J1381" i="17"/>
  <c r="P1387" i="17"/>
  <c r="L1384" i="17"/>
  <c r="P1375" i="17"/>
  <c r="N1377" i="17"/>
  <c r="N1375" i="17"/>
  <c r="R1383" i="17"/>
  <c r="F1380" i="17"/>
  <c r="L1377" i="17"/>
  <c r="L1379" i="17"/>
  <c r="L1374" i="17"/>
  <c r="J1376" i="17"/>
  <c r="L1386" i="17"/>
  <c r="J1374" i="17"/>
  <c r="N1382" i="17"/>
  <c r="K1387" i="17"/>
  <c r="M1383" i="17"/>
  <c r="M1374" i="17"/>
  <c r="Q1384" i="17"/>
  <c r="M1381" i="17"/>
  <c r="M1375" i="17"/>
  <c r="Q1385" i="17"/>
  <c r="Q1376" i="17"/>
  <c r="O1387" i="17"/>
  <c r="Q1383" i="17"/>
  <c r="G1377" i="17"/>
  <c r="I1388" i="17"/>
  <c r="I1385" i="17"/>
  <c r="I1384" i="17"/>
  <c r="M1377" i="17"/>
  <c r="O1388" i="17"/>
  <c r="I1387" i="17"/>
  <c r="M1384" i="17"/>
  <c r="O1378" i="17"/>
  <c r="K1375" i="17"/>
  <c r="O1385" i="17"/>
  <c r="O1376" i="17"/>
  <c r="G1379" i="17"/>
  <c r="O1374" i="17"/>
  <c r="G1386" i="17"/>
  <c r="I1378" i="17"/>
  <c r="G1376" i="17"/>
  <c r="K1386" i="17"/>
  <c r="G1375" i="17"/>
  <c r="K1385" i="17"/>
  <c r="G1380" i="17"/>
  <c r="K1381" i="17"/>
  <c r="G1378" i="17"/>
  <c r="K1382" i="17"/>
  <c r="M1387" i="17"/>
  <c r="O1383" i="17"/>
  <c r="Q1377" i="17"/>
  <c r="K1380" i="17"/>
  <c r="I1386" i="17"/>
  <c r="O1380" i="17"/>
  <c r="M1378" i="17"/>
  <c r="Q1378" i="17"/>
  <c r="G1381" i="17"/>
  <c r="G1383" i="17"/>
  <c r="Q1386" i="17"/>
  <c r="I1381" i="17"/>
  <c r="O1382" i="17"/>
  <c r="Q1374" i="17"/>
  <c r="Q1381" i="17"/>
  <c r="O1379" i="17"/>
  <c r="O1384" i="17"/>
  <c r="G1388" i="17"/>
  <c r="Q1387" i="17"/>
  <c r="G1384" i="17"/>
  <c r="Q1380" i="17"/>
  <c r="Q1379" i="17"/>
  <c r="I1382" i="17"/>
  <c r="G1382" i="17"/>
  <c r="O1375" i="17"/>
  <c r="K1379" i="17"/>
  <c r="K1388" i="17"/>
  <c r="I1380" i="17"/>
  <c r="M1380" i="17"/>
  <c r="M1386" i="17"/>
  <c r="M1382" i="17"/>
  <c r="O1381" i="17"/>
  <c r="I1377" i="17"/>
  <c r="M1388" i="17"/>
  <c r="K1384" i="17"/>
  <c r="I1374" i="17"/>
  <c r="Q1388" i="17"/>
  <c r="Q1375" i="17"/>
  <c r="Q1382" i="17"/>
  <c r="K1378" i="17"/>
  <c r="I1376" i="17"/>
  <c r="G1374" i="17"/>
  <c r="M1385" i="17"/>
  <c r="M1376" i="17"/>
  <c r="G1387" i="17"/>
  <c r="I1375" i="17"/>
  <c r="K1376" i="17"/>
  <c r="K1383" i="17"/>
  <c r="K1374" i="17"/>
  <c r="I1379" i="17"/>
  <c r="G1385" i="17"/>
  <c r="M1379" i="17"/>
  <c r="K1377" i="17"/>
  <c r="O1386" i="17"/>
  <c r="O1377" i="17"/>
  <c r="I1383" i="17"/>
  <c r="D46" i="22"/>
  <c r="L862" i="17"/>
  <c r="P861" i="17"/>
  <c r="H860" i="17"/>
  <c r="P858" i="17"/>
  <c r="F858" i="17"/>
  <c r="J857" i="17"/>
  <c r="N856" i="17"/>
  <c r="R855" i="17"/>
  <c r="H855" i="17"/>
  <c r="P853" i="17"/>
  <c r="H852" i="17"/>
  <c r="P850" i="17"/>
  <c r="F850" i="17"/>
  <c r="J849" i="17"/>
  <c r="H863" i="17"/>
  <c r="J862" i="17"/>
  <c r="N861" i="17"/>
  <c r="R860" i="17"/>
  <c r="L859" i="17"/>
  <c r="L856" i="17"/>
  <c r="F855" i="17"/>
  <c r="J854" i="17"/>
  <c r="N853" i="17"/>
  <c r="R852" i="17"/>
  <c r="L851" i="17"/>
  <c r="R863" i="17"/>
  <c r="F863" i="17"/>
  <c r="H862" i="17"/>
  <c r="P860" i="17"/>
  <c r="F860" i="17"/>
  <c r="J859" i="17"/>
  <c r="N858" i="17"/>
  <c r="R857" i="17"/>
  <c r="H857" i="17"/>
  <c r="P855" i="17"/>
  <c r="H854" i="17"/>
  <c r="P852" i="17"/>
  <c r="F852" i="17"/>
  <c r="J851" i="17"/>
  <c r="N850" i="17"/>
  <c r="R849" i="17"/>
  <c r="H849" i="17"/>
  <c r="L861" i="17"/>
  <c r="L858" i="17"/>
  <c r="F857" i="17"/>
  <c r="J856" i="17"/>
  <c r="N855" i="17"/>
  <c r="R854" i="17"/>
  <c r="L853" i="17"/>
  <c r="L850" i="17"/>
  <c r="F849" i="17"/>
  <c r="N863" i="17"/>
  <c r="P862" i="17"/>
  <c r="L860" i="17"/>
  <c r="F859" i="17"/>
  <c r="J858" i="17"/>
  <c r="N857" i="17"/>
  <c r="R856" i="17"/>
  <c r="L855" i="17"/>
  <c r="L852" i="17"/>
  <c r="F851" i="17"/>
  <c r="J850" i="17"/>
  <c r="N849" i="17"/>
  <c r="J863" i="17"/>
  <c r="H858" i="17"/>
  <c r="P854" i="17"/>
  <c r="H853" i="17"/>
  <c r="P851" i="17"/>
  <c r="J861" i="17"/>
  <c r="R859" i="17"/>
  <c r="H856" i="17"/>
  <c r="N854" i="17"/>
  <c r="F853" i="17"/>
  <c r="N851" i="17"/>
  <c r="P849" i="17"/>
  <c r="R862" i="17"/>
  <c r="H861" i="17"/>
  <c r="P859" i="17"/>
  <c r="F856" i="17"/>
  <c r="L854" i="17"/>
  <c r="H851" i="17"/>
  <c r="F861" i="17"/>
  <c r="N859" i="17"/>
  <c r="P857" i="17"/>
  <c r="F854" i="17"/>
  <c r="N852" i="17"/>
  <c r="L849" i="17"/>
  <c r="N862" i="17"/>
  <c r="H859" i="17"/>
  <c r="R850" i="17"/>
  <c r="F862" i="17"/>
  <c r="N860" i="17"/>
  <c r="L857" i="17"/>
  <c r="J855" i="17"/>
  <c r="R853" i="17"/>
  <c r="J852" i="17"/>
  <c r="P863" i="17"/>
  <c r="R858" i="17"/>
  <c r="H850" i="17"/>
  <c r="L863" i="17"/>
  <c r="R861" i="17"/>
  <c r="J860" i="17"/>
  <c r="P856" i="17"/>
  <c r="J853" i="17"/>
  <c r="R851" i="17"/>
  <c r="Q855" i="17"/>
  <c r="G850" i="17"/>
  <c r="I856" i="17"/>
  <c r="I851" i="17"/>
  <c r="O851" i="17"/>
  <c r="Q860" i="17"/>
  <c r="Q852" i="17"/>
  <c r="K852" i="17"/>
  <c r="M853" i="17"/>
  <c r="O854" i="17"/>
  <c r="M858" i="17"/>
  <c r="K849" i="17"/>
  <c r="Q857" i="17"/>
  <c r="O853" i="17"/>
  <c r="K856" i="17"/>
  <c r="I854" i="17"/>
  <c r="Q856" i="17"/>
  <c r="K858" i="17"/>
  <c r="M859" i="17"/>
  <c r="K862" i="17"/>
  <c r="G858" i="17"/>
  <c r="Q862" i="17"/>
  <c r="G860" i="17"/>
  <c r="Q854" i="17"/>
  <c r="M857" i="17"/>
  <c r="K855" i="17"/>
  <c r="I859" i="17"/>
  <c r="Q849" i="17"/>
  <c r="I861" i="17"/>
  <c r="G857" i="17"/>
  <c r="M862" i="17"/>
  <c r="O858" i="17"/>
  <c r="M856" i="17"/>
  <c r="I860" i="17"/>
  <c r="I862" i="17"/>
  <c r="Q863" i="17"/>
  <c r="K860" i="17"/>
  <c r="G852" i="17"/>
  <c r="I863" i="17"/>
  <c r="G849" i="17"/>
  <c r="I858" i="17"/>
  <c r="M849" i="17"/>
  <c r="Q859" i="17"/>
  <c r="O857" i="17"/>
  <c r="G851" i="17"/>
  <c r="K861" i="17"/>
  <c r="I849" i="17"/>
  <c r="M861" i="17"/>
  <c r="I853" i="17"/>
  <c r="G862" i="17"/>
  <c r="K859" i="17"/>
  <c r="O850" i="17"/>
  <c r="O849" i="17"/>
  <c r="Q858" i="17"/>
  <c r="G855" i="17"/>
  <c r="M863" i="17"/>
  <c r="K854" i="17"/>
  <c r="I850" i="17"/>
  <c r="M860" i="17"/>
  <c r="Q851" i="17"/>
  <c r="O862" i="17"/>
  <c r="G861" i="17"/>
  <c r="K853" i="17"/>
  <c r="O852" i="17"/>
  <c r="K857" i="17"/>
  <c r="O856" i="17"/>
  <c r="M852" i="17"/>
  <c r="O863" i="17"/>
  <c r="I855" i="17"/>
  <c r="G853" i="17"/>
  <c r="O855" i="17"/>
  <c r="Q853" i="17"/>
  <c r="I857" i="17"/>
  <c r="M855" i="17"/>
  <c r="Q850" i="17"/>
  <c r="M851" i="17"/>
  <c r="M850" i="17"/>
  <c r="G863" i="17"/>
  <c r="I852" i="17"/>
  <c r="K850" i="17"/>
  <c r="G856" i="17"/>
  <c r="M854" i="17"/>
  <c r="Q861" i="17"/>
  <c r="O860" i="17"/>
  <c r="O859" i="17"/>
  <c r="K851" i="17"/>
  <c r="G854" i="17"/>
  <c r="G859" i="17"/>
  <c r="O861" i="17"/>
  <c r="K863" i="17"/>
  <c r="P1283" i="17"/>
  <c r="L1282" i="17"/>
  <c r="H1281" i="17"/>
  <c r="N1280" i="17"/>
  <c r="J1279" i="17"/>
  <c r="N1278" i="17"/>
  <c r="J1277" i="17"/>
  <c r="P1276" i="17"/>
  <c r="L1275" i="17"/>
  <c r="H1274" i="17"/>
  <c r="L1273" i="17"/>
  <c r="R1272" i="17"/>
  <c r="N1271" i="17"/>
  <c r="J1270" i="17"/>
  <c r="F1269" i="17"/>
  <c r="F1283" i="17"/>
  <c r="P1281" i="17"/>
  <c r="R1279" i="17"/>
  <c r="H1279" i="17"/>
  <c r="R1277" i="17"/>
  <c r="F1276" i="17"/>
  <c r="P1274" i="17"/>
  <c r="F1274" i="17"/>
  <c r="H1272" i="17"/>
  <c r="R1270" i="17"/>
  <c r="N1269" i="17"/>
  <c r="N1283" i="17"/>
  <c r="J1282" i="17"/>
  <c r="F1281" i="17"/>
  <c r="L1280" i="17"/>
  <c r="P1279" i="17"/>
  <c r="L1278" i="17"/>
  <c r="H1277" i="17"/>
  <c r="N1276" i="17"/>
  <c r="J1275" i="17"/>
  <c r="N1274" i="17"/>
  <c r="J1273" i="17"/>
  <c r="P1272" i="17"/>
  <c r="L1271" i="17"/>
  <c r="H1270" i="17"/>
  <c r="L1269" i="17"/>
  <c r="R1282" i="17"/>
  <c r="N1281" i="17"/>
  <c r="J1280" i="17"/>
  <c r="F1279" i="17"/>
  <c r="P1277" i="17"/>
  <c r="R1275" i="17"/>
  <c r="H1275" i="17"/>
  <c r="R1273" i="17"/>
  <c r="F1272" i="17"/>
  <c r="P1270" i="17"/>
  <c r="F1270" i="17"/>
  <c r="L1283" i="17"/>
  <c r="H1282" i="17"/>
  <c r="L1281" i="17"/>
  <c r="R1280" i="17"/>
  <c r="N1279" i="17"/>
  <c r="J1278" i="17"/>
  <c r="F1277" i="17"/>
  <c r="L1276" i="17"/>
  <c r="P1275" i="17"/>
  <c r="L1274" i="17"/>
  <c r="H1273" i="17"/>
  <c r="N1272" i="17"/>
  <c r="J1271" i="17"/>
  <c r="N1270" i="17"/>
  <c r="J1269" i="17"/>
  <c r="J1283" i="17"/>
  <c r="N1282" i="17"/>
  <c r="J1281" i="17"/>
  <c r="P1280" i="17"/>
  <c r="L1279" i="17"/>
  <c r="H1278" i="17"/>
  <c r="L1277" i="17"/>
  <c r="H1283" i="17"/>
  <c r="N1275" i="17"/>
  <c r="L1272" i="17"/>
  <c r="F1271" i="17"/>
  <c r="P1269" i="17"/>
  <c r="P1282" i="17"/>
  <c r="R1278" i="17"/>
  <c r="R1276" i="17"/>
  <c r="P1273" i="17"/>
  <c r="J1272" i="17"/>
  <c r="F1282" i="17"/>
  <c r="H1280" i="17"/>
  <c r="J1276" i="17"/>
  <c r="N1273" i="17"/>
  <c r="R1271" i="17"/>
  <c r="L1270" i="17"/>
  <c r="F1280" i="17"/>
  <c r="F1278" i="17"/>
  <c r="R1274" i="17"/>
  <c r="P1271" i="17"/>
  <c r="R1283" i="17"/>
  <c r="R1281" i="17"/>
  <c r="H1276" i="17"/>
  <c r="F1273" i="17"/>
  <c r="N1277" i="17"/>
  <c r="J1274" i="17"/>
  <c r="H1271" i="17"/>
  <c r="R1269" i="17"/>
  <c r="H1269" i="17"/>
  <c r="P1278" i="17"/>
  <c r="F1275" i="17"/>
  <c r="M1274" i="17"/>
  <c r="M1276" i="17"/>
  <c r="I1279" i="17"/>
  <c r="G1269" i="17"/>
  <c r="K1279" i="17"/>
  <c r="Q1273" i="17"/>
  <c r="Q1276" i="17"/>
  <c r="O1282" i="17"/>
  <c r="Q1278" i="17"/>
  <c r="I1271" i="17"/>
  <c r="M1281" i="17"/>
  <c r="K1271" i="17"/>
  <c r="O1281" i="17"/>
  <c r="I1277" i="17"/>
  <c r="K1269" i="17"/>
  <c r="O1279" i="17"/>
  <c r="M1277" i="17"/>
  <c r="Q1269" i="17"/>
  <c r="I1281" i="17"/>
  <c r="G1279" i="17"/>
  <c r="O1269" i="17"/>
  <c r="G1281" i="17"/>
  <c r="K1272" i="17"/>
  <c r="M1283" i="17"/>
  <c r="M1272" i="17"/>
  <c r="O1283" i="17"/>
  <c r="I1282" i="17"/>
  <c r="K1278" i="17"/>
  <c r="M1270" i="17"/>
  <c r="Q1280" i="17"/>
  <c r="M1269" i="17"/>
  <c r="O1278" i="17"/>
  <c r="G1272" i="17"/>
  <c r="I1283" i="17"/>
  <c r="G1271" i="17"/>
  <c r="K1281" i="17"/>
  <c r="G1273" i="17"/>
  <c r="O1274" i="17"/>
  <c r="Q1274" i="17"/>
  <c r="K1270" i="17"/>
  <c r="O1280" i="17"/>
  <c r="K1273" i="17"/>
  <c r="K1275" i="17"/>
  <c r="G1278" i="17"/>
  <c r="G1282" i="17"/>
  <c r="I1278" i="17"/>
  <c r="M1280" i="17"/>
  <c r="O1272" i="17"/>
  <c r="Q1272" i="17"/>
  <c r="M1275" i="17"/>
  <c r="I1272" i="17"/>
  <c r="Q1270" i="17"/>
  <c r="G1270" i="17"/>
  <c r="G1276" i="17"/>
  <c r="G1275" i="17"/>
  <c r="M1282" i="17"/>
  <c r="O1276" i="17"/>
  <c r="O1275" i="17"/>
  <c r="I1274" i="17"/>
  <c r="M1273" i="17"/>
  <c r="M1279" i="17"/>
  <c r="I1276" i="17"/>
  <c r="O1270" i="17"/>
  <c r="Q1277" i="17"/>
  <c r="I1280" i="17"/>
  <c r="O1277" i="17"/>
  <c r="Q1275" i="17"/>
  <c r="Q1281" i="17"/>
  <c r="K1277" i="17"/>
  <c r="Q1271" i="17"/>
  <c r="K1283" i="17"/>
  <c r="G1283" i="17"/>
  <c r="K1280" i="17"/>
  <c r="Q1283" i="17"/>
  <c r="M1278" i="17"/>
  <c r="G1274" i="17"/>
  <c r="I1270" i="17"/>
  <c r="I1275" i="17"/>
  <c r="Q1282" i="17"/>
  <c r="O1273" i="17"/>
  <c r="I1269" i="17"/>
  <c r="K1282" i="17"/>
  <c r="K1276" i="17"/>
  <c r="I1273" i="17"/>
  <c r="G1280" i="17"/>
  <c r="G1277" i="17"/>
  <c r="M1271" i="17"/>
  <c r="O1271" i="17"/>
  <c r="Q1279" i="17"/>
  <c r="K1274" i="17"/>
  <c r="P1178" i="17"/>
  <c r="F1178" i="17"/>
  <c r="H1176" i="17"/>
  <c r="R1174" i="17"/>
  <c r="N1173" i="17"/>
  <c r="J1172" i="17"/>
  <c r="F1171" i="17"/>
  <c r="P1169" i="17"/>
  <c r="R1167" i="17"/>
  <c r="H1167" i="17"/>
  <c r="R1165" i="17"/>
  <c r="F1164" i="17"/>
  <c r="N1178" i="17"/>
  <c r="J1177" i="17"/>
  <c r="P1176" i="17"/>
  <c r="L1175" i="17"/>
  <c r="H1174" i="17"/>
  <c r="L1173" i="17"/>
  <c r="R1172" i="17"/>
  <c r="N1171" i="17"/>
  <c r="J1170" i="17"/>
  <c r="F1169" i="17"/>
  <c r="L1168" i="17"/>
  <c r="P1167" i="17"/>
  <c r="L1166" i="17"/>
  <c r="H1165" i="17"/>
  <c r="N1164" i="17"/>
  <c r="R1177" i="17"/>
  <c r="F1176" i="17"/>
  <c r="P1174" i="17"/>
  <c r="F1174" i="17"/>
  <c r="H1172" i="17"/>
  <c r="R1170" i="17"/>
  <c r="N1169" i="17"/>
  <c r="J1168" i="17"/>
  <c r="F1167" i="17"/>
  <c r="P1165" i="17"/>
  <c r="P1177" i="17"/>
  <c r="R1175" i="17"/>
  <c r="H1175" i="17"/>
  <c r="R1173" i="17"/>
  <c r="F1172" i="17"/>
  <c r="P1170" i="17"/>
  <c r="F1170" i="17"/>
  <c r="H1168" i="17"/>
  <c r="R1166" i="17"/>
  <c r="N1165" i="17"/>
  <c r="J1164" i="17"/>
  <c r="J1178" i="17"/>
  <c r="F1177" i="17"/>
  <c r="L1176" i="17"/>
  <c r="P1175" i="17"/>
  <c r="L1174" i="17"/>
  <c r="H1173" i="17"/>
  <c r="N1172" i="17"/>
  <c r="J1171" i="17"/>
  <c r="N1170" i="17"/>
  <c r="J1169" i="17"/>
  <c r="P1168" i="17"/>
  <c r="L1167" i="17"/>
  <c r="H1166" i="17"/>
  <c r="L1165" i="17"/>
  <c r="R1164" i="17"/>
  <c r="R1178" i="17"/>
  <c r="N1177" i="17"/>
  <c r="J1176" i="17"/>
  <c r="F1175" i="17"/>
  <c r="P1173" i="17"/>
  <c r="R1171" i="17"/>
  <c r="H1171" i="17"/>
  <c r="R1169" i="17"/>
  <c r="F1168" i="17"/>
  <c r="P1166" i="17"/>
  <c r="F1166" i="17"/>
  <c r="H1164" i="17"/>
  <c r="H1178" i="17"/>
  <c r="L1177" i="17"/>
  <c r="R1176" i="17"/>
  <c r="N1175" i="17"/>
  <c r="J1174" i="17"/>
  <c r="F1173" i="17"/>
  <c r="L1172" i="17"/>
  <c r="P1171" i="17"/>
  <c r="L1170" i="17"/>
  <c r="H1169" i="17"/>
  <c r="N1168" i="17"/>
  <c r="J1167" i="17"/>
  <c r="N1166" i="17"/>
  <c r="J1165" i="17"/>
  <c r="P1164" i="17"/>
  <c r="N1167" i="17"/>
  <c r="J1166" i="17"/>
  <c r="N1176" i="17"/>
  <c r="P1172" i="17"/>
  <c r="L1169" i="17"/>
  <c r="J1175" i="17"/>
  <c r="R1168" i="17"/>
  <c r="F1165" i="17"/>
  <c r="L1178" i="17"/>
  <c r="L1171" i="17"/>
  <c r="N1174" i="17"/>
  <c r="J1173" i="17"/>
  <c r="H1177" i="17"/>
  <c r="L1164" i="17"/>
  <c r="H1170" i="17"/>
  <c r="O1165" i="17"/>
  <c r="Q1168" i="17"/>
  <c r="O1166" i="17"/>
  <c r="M1171" i="17"/>
  <c r="O1171" i="17"/>
  <c r="K1168" i="17"/>
  <c r="Q1166" i="17"/>
  <c r="G1169" i="17"/>
  <c r="I1172" i="17"/>
  <c r="G1170" i="17"/>
  <c r="O1164" i="17"/>
  <c r="Q1173" i="17"/>
  <c r="Q1164" i="17"/>
  <c r="G1175" i="17"/>
  <c r="O1170" i="17"/>
  <c r="G1165" i="17"/>
  <c r="K1175" i="17"/>
  <c r="G1172" i="17"/>
  <c r="M1173" i="17"/>
  <c r="I1170" i="17"/>
  <c r="I1177" i="17"/>
  <c r="K1173" i="17"/>
  <c r="I1171" i="17"/>
  <c r="O1177" i="17"/>
  <c r="G1176" i="17"/>
  <c r="Q1177" i="17"/>
  <c r="I1176" i="17"/>
  <c r="Q1171" i="17"/>
  <c r="I1166" i="17"/>
  <c r="M1176" i="17"/>
  <c r="G1177" i="17"/>
  <c r="I1173" i="17"/>
  <c r="O1174" i="17"/>
  <c r="K1171" i="17"/>
  <c r="M1172" i="17"/>
  <c r="K1165" i="17"/>
  <c r="O1175" i="17"/>
  <c r="K1164" i="17"/>
  <c r="G1168" i="17"/>
  <c r="I1168" i="17"/>
  <c r="I1175" i="17"/>
  <c r="M1168" i="17"/>
  <c r="M1164" i="17"/>
  <c r="Q1174" i="17"/>
  <c r="O1167" i="17"/>
  <c r="Q1178" i="17"/>
  <c r="M1165" i="17"/>
  <c r="K1170" i="17"/>
  <c r="M1170" i="17"/>
  <c r="I1167" i="17"/>
  <c r="K1178" i="17"/>
  <c r="G1167" i="17"/>
  <c r="G1174" i="17"/>
  <c r="M1167" i="17"/>
  <c r="K1169" i="17"/>
  <c r="K1176" i="17"/>
  <c r="O1168" i="17"/>
  <c r="Q1172" i="17"/>
  <c r="K1167" i="17"/>
  <c r="Q1169" i="17"/>
  <c r="I1164" i="17"/>
  <c r="K1177" i="17"/>
  <c r="I1178" i="17"/>
  <c r="O1169" i="17"/>
  <c r="K1174" i="17"/>
  <c r="M1166" i="17"/>
  <c r="Q1167" i="17"/>
  <c r="Q1165" i="17"/>
  <c r="Q1170" i="17"/>
  <c r="M1175" i="17"/>
  <c r="G1171" i="17"/>
  <c r="K1172" i="17"/>
  <c r="I1169" i="17"/>
  <c r="G1173" i="17"/>
  <c r="G1164" i="17"/>
  <c r="O1176" i="17"/>
  <c r="M1177" i="17"/>
  <c r="M1174" i="17"/>
  <c r="O1172" i="17"/>
  <c r="G1166" i="17"/>
  <c r="I1174" i="17"/>
  <c r="I1165" i="17"/>
  <c r="O1178" i="17"/>
  <c r="O1173" i="17"/>
  <c r="Q1176" i="17"/>
  <c r="G1178" i="17"/>
  <c r="M1169" i="17"/>
  <c r="M1178" i="17"/>
  <c r="K1166" i="17"/>
  <c r="Q1175" i="17"/>
  <c r="F46" i="22"/>
  <c r="G20" i="22" s="1"/>
  <c r="G12" i="24" s="1"/>
  <c r="H46" i="22"/>
  <c r="I20" i="22" s="1"/>
  <c r="I12" i="24" s="1"/>
  <c r="J833" i="17"/>
  <c r="N832" i="17"/>
  <c r="R831" i="17"/>
  <c r="N830" i="17"/>
  <c r="J829" i="17"/>
  <c r="F828" i="17"/>
  <c r="P826" i="17"/>
  <c r="R824" i="17"/>
  <c r="H824" i="17"/>
  <c r="R822" i="17"/>
  <c r="F821" i="17"/>
  <c r="P819" i="17"/>
  <c r="F819" i="17"/>
  <c r="L832" i="17"/>
  <c r="H831" i="17"/>
  <c r="L830" i="17"/>
  <c r="R829" i="17"/>
  <c r="N828" i="17"/>
  <c r="J827" i="17"/>
  <c r="F826" i="17"/>
  <c r="L825" i="17"/>
  <c r="P824" i="17"/>
  <c r="L823" i="17"/>
  <c r="H822" i="17"/>
  <c r="N821" i="17"/>
  <c r="J820" i="17"/>
  <c r="N819" i="17"/>
  <c r="R833" i="17"/>
  <c r="H833" i="17"/>
  <c r="P831" i="17"/>
  <c r="F831" i="17"/>
  <c r="H829" i="17"/>
  <c r="R827" i="17"/>
  <c r="N826" i="17"/>
  <c r="J825" i="17"/>
  <c r="F824" i="17"/>
  <c r="P822" i="17"/>
  <c r="R820" i="17"/>
  <c r="H820" i="17"/>
  <c r="F833" i="17"/>
  <c r="J832" i="17"/>
  <c r="N831" i="17"/>
  <c r="J830" i="17"/>
  <c r="P829" i="17"/>
  <c r="L828" i="17"/>
  <c r="H827" i="17"/>
  <c r="L826" i="17"/>
  <c r="R825" i="17"/>
  <c r="N824" i="17"/>
  <c r="J823" i="17"/>
  <c r="F822" i="17"/>
  <c r="L821" i="17"/>
  <c r="P820" i="17"/>
  <c r="L819" i="17"/>
  <c r="N833" i="17"/>
  <c r="R832" i="17"/>
  <c r="L831" i="17"/>
  <c r="H830" i="17"/>
  <c r="N829" i="17"/>
  <c r="J828" i="17"/>
  <c r="N827" i="17"/>
  <c r="J826" i="17"/>
  <c r="P825" i="17"/>
  <c r="L824" i="17"/>
  <c r="H823" i="17"/>
  <c r="L822" i="17"/>
  <c r="R821" i="17"/>
  <c r="N820" i="17"/>
  <c r="J819" i="17"/>
  <c r="J831" i="17"/>
  <c r="P832" i="17"/>
  <c r="H828" i="17"/>
  <c r="R826" i="17"/>
  <c r="N825" i="17"/>
  <c r="R823" i="17"/>
  <c r="J822" i="17"/>
  <c r="R830" i="17"/>
  <c r="H825" i="17"/>
  <c r="P823" i="17"/>
  <c r="H819" i="17"/>
  <c r="H832" i="17"/>
  <c r="P830" i="17"/>
  <c r="L829" i="17"/>
  <c r="F825" i="17"/>
  <c r="N823" i="17"/>
  <c r="L820" i="17"/>
  <c r="F832" i="17"/>
  <c r="F829" i="17"/>
  <c r="P827" i="17"/>
  <c r="P821" i="17"/>
  <c r="F820" i="17"/>
  <c r="P833" i="17"/>
  <c r="R828" i="17"/>
  <c r="L827" i="17"/>
  <c r="H821" i="17"/>
  <c r="R819" i="17"/>
  <c r="L833" i="17"/>
  <c r="F830" i="17"/>
  <c r="P828" i="17"/>
  <c r="F827" i="17"/>
  <c r="J824" i="17"/>
  <c r="N822" i="17"/>
  <c r="H826" i="17"/>
  <c r="J821" i="17"/>
  <c r="F823" i="17"/>
  <c r="Q832" i="17"/>
  <c r="I833" i="17"/>
  <c r="M825" i="17"/>
  <c r="K821" i="17"/>
  <c r="Q819" i="17"/>
  <c r="G822" i="17"/>
  <c r="K824" i="17"/>
  <c r="O826" i="17"/>
  <c r="Q827" i="17"/>
  <c r="G830" i="17"/>
  <c r="K829" i="17"/>
  <c r="I831" i="17"/>
  <c r="I823" i="17"/>
  <c r="G832" i="17"/>
  <c r="O820" i="17"/>
  <c r="I822" i="17"/>
  <c r="K833" i="17"/>
  <c r="Q823" i="17"/>
  <c r="M820" i="17"/>
  <c r="Q830" i="17"/>
  <c r="K825" i="17"/>
  <c r="Q825" i="17"/>
  <c r="K830" i="17"/>
  <c r="I820" i="17"/>
  <c r="M822" i="17"/>
  <c r="Q821" i="17"/>
  <c r="K823" i="17"/>
  <c r="G826" i="17"/>
  <c r="O821" i="17"/>
  <c r="O823" i="17"/>
  <c r="G827" i="17"/>
  <c r="O831" i="17"/>
  <c r="G824" i="17"/>
  <c r="M824" i="17"/>
  <c r="I827" i="17"/>
  <c r="Q822" i="17"/>
  <c r="O827" i="17"/>
  <c r="M831" i="17"/>
  <c r="M830" i="17"/>
  <c r="O833" i="17"/>
  <c r="I825" i="17"/>
  <c r="O825" i="17"/>
  <c r="I832" i="17"/>
  <c r="K828" i="17"/>
  <c r="G825" i="17"/>
  <c r="O819" i="17"/>
  <c r="Q828" i="17"/>
  <c r="M833" i="17"/>
  <c r="G820" i="17"/>
  <c r="K826" i="17"/>
  <c r="Q826" i="17"/>
  <c r="I819" i="17"/>
  <c r="M829" i="17"/>
  <c r="I826" i="17"/>
  <c r="M827" i="17"/>
  <c r="G829" i="17"/>
  <c r="K820" i="17"/>
  <c r="O830" i="17"/>
  <c r="K827" i="17"/>
  <c r="Q820" i="17"/>
  <c r="G833" i="17"/>
  <c r="M823" i="17"/>
  <c r="G819" i="17"/>
  <c r="M819" i="17"/>
  <c r="Q829" i="17"/>
  <c r="G821" i="17"/>
  <c r="K831" i="17"/>
  <c r="O822" i="17"/>
  <c r="Q833" i="17"/>
  <c r="K819" i="17"/>
  <c r="O829" i="17"/>
  <c r="I824" i="17"/>
  <c r="K822" i="17"/>
  <c r="I829" i="17"/>
  <c r="G828" i="17"/>
  <c r="Q824" i="17"/>
  <c r="M832" i="17"/>
  <c r="M821" i="17"/>
  <c r="O832" i="17"/>
  <c r="O828" i="17"/>
  <c r="I830" i="17"/>
  <c r="Q831" i="17"/>
  <c r="G823" i="17"/>
  <c r="M826" i="17"/>
  <c r="I821" i="17"/>
  <c r="G831" i="17"/>
  <c r="O824" i="17"/>
  <c r="I828" i="17"/>
  <c r="K832" i="17"/>
  <c r="M828" i="17"/>
  <c r="N1058" i="17"/>
  <c r="J1057" i="17"/>
  <c r="F1056" i="17"/>
  <c r="L1055" i="17"/>
  <c r="P1054" i="17"/>
  <c r="L1053" i="17"/>
  <c r="H1052" i="17"/>
  <c r="N1051" i="17"/>
  <c r="J1050" i="17"/>
  <c r="N1049" i="17"/>
  <c r="J1048" i="17"/>
  <c r="P1047" i="17"/>
  <c r="L1046" i="17"/>
  <c r="H1045" i="17"/>
  <c r="L1044" i="17"/>
  <c r="L1058" i="17"/>
  <c r="H1057" i="17"/>
  <c r="L1056" i="17"/>
  <c r="R1055" i="17"/>
  <c r="N1054" i="17"/>
  <c r="J1053" i="17"/>
  <c r="F1052" i="17"/>
  <c r="L1051" i="17"/>
  <c r="P1050" i="17"/>
  <c r="L1049" i="17"/>
  <c r="H1048" i="17"/>
  <c r="N1047" i="17"/>
  <c r="J1046" i="17"/>
  <c r="N1045" i="17"/>
  <c r="J1044" i="17"/>
  <c r="P1057" i="17"/>
  <c r="F1057" i="17"/>
  <c r="H1055" i="17"/>
  <c r="R1053" i="17"/>
  <c r="N1052" i="17"/>
  <c r="J1051" i="17"/>
  <c r="F1050" i="17"/>
  <c r="P1048" i="17"/>
  <c r="R1046" i="17"/>
  <c r="H1046" i="17"/>
  <c r="R1044" i="17"/>
  <c r="J1058" i="17"/>
  <c r="N1057" i="17"/>
  <c r="J1056" i="17"/>
  <c r="P1055" i="17"/>
  <c r="L1054" i="17"/>
  <c r="H1053" i="17"/>
  <c r="L1052" i="17"/>
  <c r="R1051" i="17"/>
  <c r="N1050" i="17"/>
  <c r="J1049" i="17"/>
  <c r="F1048" i="17"/>
  <c r="L1047" i="17"/>
  <c r="P1046" i="17"/>
  <c r="L1045" i="17"/>
  <c r="H1044" i="17"/>
  <c r="R1058" i="17"/>
  <c r="H1058" i="17"/>
  <c r="R1056" i="17"/>
  <c r="F1055" i="17"/>
  <c r="P1053" i="17"/>
  <c r="F1053" i="17"/>
  <c r="H1051" i="17"/>
  <c r="R1049" i="17"/>
  <c r="N1048" i="17"/>
  <c r="J1047" i="17"/>
  <c r="F1046" i="17"/>
  <c r="P1044" i="17"/>
  <c r="P1058" i="17"/>
  <c r="L1057" i="17"/>
  <c r="H1056" i="17"/>
  <c r="N1055" i="17"/>
  <c r="J1054" i="17"/>
  <c r="N1053" i="17"/>
  <c r="J1052" i="17"/>
  <c r="P1051" i="17"/>
  <c r="L1050" i="17"/>
  <c r="H1049" i="17"/>
  <c r="L1048" i="17"/>
  <c r="R1047" i="17"/>
  <c r="N1046" i="17"/>
  <c r="J1045" i="17"/>
  <c r="F1044" i="17"/>
  <c r="F1051" i="17"/>
  <c r="F1049" i="17"/>
  <c r="H1047" i="17"/>
  <c r="R1054" i="17"/>
  <c r="R1052" i="17"/>
  <c r="F1047" i="17"/>
  <c r="F1045" i="17"/>
  <c r="P1056" i="17"/>
  <c r="P1052" i="17"/>
  <c r="R1050" i="17"/>
  <c r="R1048" i="17"/>
  <c r="N1056" i="17"/>
  <c r="H1054" i="17"/>
  <c r="N1044" i="17"/>
  <c r="F1058" i="17"/>
  <c r="F1054" i="17"/>
  <c r="H1050" i="17"/>
  <c r="J1055" i="17"/>
  <c r="P1045" i="17"/>
  <c r="R1057" i="17"/>
  <c r="R1045" i="17"/>
  <c r="P1049" i="17"/>
  <c r="O1045" i="17"/>
  <c r="O1048" i="17"/>
  <c r="Q1044" i="17"/>
  <c r="I1056" i="17"/>
  <c r="I1055" i="17"/>
  <c r="K1047" i="17"/>
  <c r="M1058" i="17"/>
  <c r="K1050" i="17"/>
  <c r="I1052" i="17"/>
  <c r="O1046" i="17"/>
  <c r="Q1046" i="17"/>
  <c r="Q1049" i="17"/>
  <c r="G1047" i="17"/>
  <c r="I1058" i="17"/>
  <c r="G1046" i="17"/>
  <c r="K1056" i="17"/>
  <c r="G1049" i="17"/>
  <c r="G1052" i="17"/>
  <c r="I1048" i="17"/>
  <c r="I1047" i="17"/>
  <c r="K1058" i="17"/>
  <c r="O1049" i="17"/>
  <c r="O1052" i="17"/>
  <c r="I1057" i="17"/>
  <c r="M1054" i="17"/>
  <c r="I1051" i="17"/>
  <c r="I1050" i="17"/>
  <c r="G1057" i="17"/>
  <c r="I1053" i="17"/>
  <c r="K1049" i="17"/>
  <c r="K1048" i="17"/>
  <c r="Q1050" i="17"/>
  <c r="O1057" i="17"/>
  <c r="Q1053" i="17"/>
  <c r="K1045" i="17"/>
  <c r="O1055" i="17"/>
  <c r="K1052" i="17"/>
  <c r="K1051" i="17"/>
  <c r="G1044" i="17"/>
  <c r="K1054" i="17"/>
  <c r="M1052" i="17"/>
  <c r="I1045" i="17"/>
  <c r="M1055" i="17"/>
  <c r="O1051" i="17"/>
  <c r="O1050" i="17"/>
  <c r="I1054" i="17"/>
  <c r="Q1045" i="17"/>
  <c r="G1058" i="17"/>
  <c r="O1047" i="17"/>
  <c r="Q1058" i="17"/>
  <c r="K1044" i="17"/>
  <c r="Q1055" i="17"/>
  <c r="M1057" i="17"/>
  <c r="Q1054" i="17"/>
  <c r="M1047" i="17"/>
  <c r="O1058" i="17"/>
  <c r="Q1057" i="17"/>
  <c r="G1055" i="17"/>
  <c r="G1054" i="17"/>
  <c r="I1046" i="17"/>
  <c r="M1056" i="17"/>
  <c r="M1053" i="17"/>
  <c r="I1049" i="17"/>
  <c r="G1051" i="17"/>
  <c r="M1045" i="17"/>
  <c r="Q1047" i="17"/>
  <c r="O1044" i="17"/>
  <c r="G1048" i="17"/>
  <c r="I1044" i="17"/>
  <c r="M1050" i="17"/>
  <c r="M1049" i="17"/>
  <c r="M1051" i="17"/>
  <c r="M1046" i="17"/>
  <c r="K1057" i="17"/>
  <c r="Q1052" i="17"/>
  <c r="Q1051" i="17"/>
  <c r="G1056" i="17"/>
  <c r="Q1048" i="17"/>
  <c r="G1050" i="17"/>
  <c r="K1046" i="17"/>
  <c r="G1045" i="17"/>
  <c r="K1053" i="17"/>
  <c r="O1054" i="17"/>
  <c r="M1044" i="17"/>
  <c r="O1056" i="17"/>
  <c r="M1048" i="17"/>
  <c r="Q1056" i="17"/>
  <c r="O1053" i="17"/>
  <c r="G1053" i="17"/>
  <c r="K1055" i="17"/>
  <c r="L1298" i="17"/>
  <c r="H1297" i="17"/>
  <c r="N1296" i="17"/>
  <c r="J1295" i="17"/>
  <c r="N1294" i="17"/>
  <c r="J1293" i="17"/>
  <c r="P1292" i="17"/>
  <c r="L1291" i="17"/>
  <c r="H1290" i="17"/>
  <c r="L1289" i="17"/>
  <c r="R1288" i="17"/>
  <c r="N1287" i="17"/>
  <c r="J1286" i="17"/>
  <c r="F1285" i="17"/>
  <c r="L1284" i="17"/>
  <c r="P1297" i="17"/>
  <c r="R1295" i="17"/>
  <c r="H1295" i="17"/>
  <c r="R1293" i="17"/>
  <c r="F1292" i="17"/>
  <c r="P1290" i="17"/>
  <c r="F1290" i="17"/>
  <c r="H1288" i="17"/>
  <c r="R1286" i="17"/>
  <c r="N1285" i="17"/>
  <c r="J1284" i="17"/>
  <c r="J1298" i="17"/>
  <c r="F1297" i="17"/>
  <c r="L1296" i="17"/>
  <c r="P1295" i="17"/>
  <c r="L1294" i="17"/>
  <c r="H1293" i="17"/>
  <c r="N1292" i="17"/>
  <c r="J1291" i="17"/>
  <c r="N1290" i="17"/>
  <c r="J1289" i="17"/>
  <c r="P1288" i="17"/>
  <c r="L1287" i="17"/>
  <c r="H1286" i="17"/>
  <c r="L1285" i="17"/>
  <c r="R1284" i="17"/>
  <c r="R1298" i="17"/>
  <c r="N1297" i="17"/>
  <c r="J1296" i="17"/>
  <c r="F1295" i="17"/>
  <c r="P1293" i="17"/>
  <c r="R1291" i="17"/>
  <c r="H1291" i="17"/>
  <c r="R1289" i="17"/>
  <c r="F1288" i="17"/>
  <c r="P1286" i="17"/>
  <c r="F1286" i="17"/>
  <c r="H1284" i="17"/>
  <c r="H1298" i="17"/>
  <c r="L1297" i="17"/>
  <c r="R1296" i="17"/>
  <c r="N1295" i="17"/>
  <c r="J1294" i="17"/>
  <c r="F1293" i="17"/>
  <c r="L1292" i="17"/>
  <c r="P1291" i="17"/>
  <c r="L1290" i="17"/>
  <c r="H1289" i="17"/>
  <c r="N1288" i="17"/>
  <c r="J1287" i="17"/>
  <c r="N1286" i="17"/>
  <c r="J1285" i="17"/>
  <c r="P1284" i="17"/>
  <c r="N1298" i="17"/>
  <c r="J1297" i="17"/>
  <c r="P1296" i="17"/>
  <c r="L1295" i="17"/>
  <c r="H1294" i="17"/>
  <c r="L1293" i="17"/>
  <c r="R1292" i="17"/>
  <c r="N1291" i="17"/>
  <c r="J1290" i="17"/>
  <c r="F1289" i="17"/>
  <c r="L1288" i="17"/>
  <c r="P1287" i="17"/>
  <c r="L1286" i="17"/>
  <c r="H1285" i="17"/>
  <c r="N1284" i="17"/>
  <c r="F1291" i="17"/>
  <c r="F1287" i="17"/>
  <c r="P1298" i="17"/>
  <c r="R1294" i="17"/>
  <c r="R1290" i="17"/>
  <c r="F1298" i="17"/>
  <c r="H1296" i="17"/>
  <c r="H1292" i="17"/>
  <c r="F1284" i="17"/>
  <c r="F1296" i="17"/>
  <c r="F1294" i="17"/>
  <c r="R1287" i="17"/>
  <c r="R1285" i="17"/>
  <c r="R1297" i="17"/>
  <c r="P1289" i="17"/>
  <c r="P1285" i="17"/>
  <c r="N1293" i="17"/>
  <c r="N1289" i="17"/>
  <c r="H1287" i="17"/>
  <c r="P1294" i="17"/>
  <c r="J1288" i="17"/>
  <c r="J1292" i="17"/>
  <c r="M1284" i="17"/>
  <c r="Q1294" i="17"/>
  <c r="M1286" i="17"/>
  <c r="Q1296" i="17"/>
  <c r="I1289" i="17"/>
  <c r="K1289" i="17"/>
  <c r="G1286" i="17"/>
  <c r="K1296" i="17"/>
  <c r="Q1286" i="17"/>
  <c r="Q1288" i="17"/>
  <c r="M1291" i="17"/>
  <c r="O1291" i="17"/>
  <c r="K1288" i="17"/>
  <c r="G1293" i="17"/>
  <c r="O1288" i="17"/>
  <c r="I1291" i="17"/>
  <c r="G1289" i="17"/>
  <c r="G1291" i="17"/>
  <c r="O1292" i="17"/>
  <c r="Q1292" i="17"/>
  <c r="M1289" i="17"/>
  <c r="I1294" i="17"/>
  <c r="Q1289" i="17"/>
  <c r="K1292" i="17"/>
  <c r="K1291" i="17"/>
  <c r="I1284" i="17"/>
  <c r="K1293" i="17"/>
  <c r="O1284" i="17"/>
  <c r="G1296" i="17"/>
  <c r="Q1284" i="17"/>
  <c r="I1296" i="17"/>
  <c r="Q1291" i="17"/>
  <c r="M1297" i="17"/>
  <c r="O1293" i="17"/>
  <c r="K1285" i="17"/>
  <c r="O1295" i="17"/>
  <c r="G1288" i="17"/>
  <c r="I1288" i="17"/>
  <c r="M1294" i="17"/>
  <c r="Q1293" i="17"/>
  <c r="I1295" i="17"/>
  <c r="M1288" i="17"/>
  <c r="G1297" i="17"/>
  <c r="M1295" i="17"/>
  <c r="Q1298" i="17"/>
  <c r="G1298" i="17"/>
  <c r="Q1297" i="17"/>
  <c r="K1298" i="17"/>
  <c r="O1289" i="17"/>
  <c r="G1284" i="17"/>
  <c r="O1296" i="17"/>
  <c r="G1290" i="17"/>
  <c r="O1294" i="17"/>
  <c r="G1287" i="17"/>
  <c r="Q1290" i="17"/>
  <c r="I1285" i="17"/>
  <c r="O1298" i="17"/>
  <c r="M1293" i="17"/>
  <c r="M1290" i="17"/>
  <c r="K1295" i="17"/>
  <c r="K1286" i="17"/>
  <c r="G1295" i="17"/>
  <c r="M1296" i="17"/>
  <c r="M1287" i="17"/>
  <c r="K1284" i="17"/>
  <c r="Q1295" i="17"/>
  <c r="O1285" i="17"/>
  <c r="I1297" i="17"/>
  <c r="O1297" i="17"/>
  <c r="I1298" i="17"/>
  <c r="I1287" i="17"/>
  <c r="G1285" i="17"/>
  <c r="M1298" i="17"/>
  <c r="G1292" i="17"/>
  <c r="K1297" i="17"/>
  <c r="I1290" i="17"/>
  <c r="O1287" i="17"/>
  <c r="Q1285" i="17"/>
  <c r="O1290" i="17"/>
  <c r="I1286" i="17"/>
  <c r="I1293" i="17"/>
  <c r="M1285" i="17"/>
  <c r="O1286" i="17"/>
  <c r="Q1287" i="17"/>
  <c r="M1292" i="17"/>
  <c r="I1292" i="17"/>
  <c r="K1290" i="17"/>
  <c r="G1294" i="17"/>
  <c r="K1287" i="17"/>
  <c r="K1294" i="17"/>
  <c r="L803" i="17"/>
  <c r="R802" i="17"/>
  <c r="J802" i="17"/>
  <c r="P801" i="17"/>
  <c r="H801" i="17"/>
  <c r="N800" i="17"/>
  <c r="F800" i="17"/>
  <c r="L799" i="17"/>
  <c r="R798" i="17"/>
  <c r="J798" i="17"/>
  <c r="P797" i="17"/>
  <c r="H797" i="17"/>
  <c r="N796" i="17"/>
  <c r="F796" i="17"/>
  <c r="L795" i="17"/>
  <c r="R794" i="17"/>
  <c r="J794" i="17"/>
  <c r="P793" i="17"/>
  <c r="H793" i="17"/>
  <c r="N792" i="17"/>
  <c r="F792" i="17"/>
  <c r="L791" i="17"/>
  <c r="R790" i="17"/>
  <c r="J790" i="17"/>
  <c r="P789" i="17"/>
  <c r="H789" i="17"/>
  <c r="R803" i="17"/>
  <c r="J803" i="17"/>
  <c r="P802" i="17"/>
  <c r="H802" i="17"/>
  <c r="N801" i="17"/>
  <c r="F801" i="17"/>
  <c r="L800" i="17"/>
  <c r="R799" i="17"/>
  <c r="J799" i="17"/>
  <c r="P798" i="17"/>
  <c r="H798" i="17"/>
  <c r="N797" i="17"/>
  <c r="F797" i="17"/>
  <c r="L796" i="17"/>
  <c r="R795" i="17"/>
  <c r="J795" i="17"/>
  <c r="P794" i="17"/>
  <c r="H794" i="17"/>
  <c r="N793" i="17"/>
  <c r="F793" i="17"/>
  <c r="L792" i="17"/>
  <c r="R791" i="17"/>
  <c r="J791" i="17"/>
  <c r="P790" i="17"/>
  <c r="H790" i="17"/>
  <c r="N789" i="17"/>
  <c r="F789" i="17"/>
  <c r="P803" i="17"/>
  <c r="H803" i="17"/>
  <c r="N802" i="17"/>
  <c r="F802" i="17"/>
  <c r="L801" i="17"/>
  <c r="R800" i="17"/>
  <c r="J800" i="17"/>
  <c r="P799" i="17"/>
  <c r="H799" i="17"/>
  <c r="N798" i="17"/>
  <c r="F798" i="17"/>
  <c r="L797" i="17"/>
  <c r="R796" i="17"/>
  <c r="J796" i="17"/>
  <c r="P795" i="17"/>
  <c r="H795" i="17"/>
  <c r="N794" i="17"/>
  <c r="F794" i="17"/>
  <c r="L793" i="17"/>
  <c r="R792" i="17"/>
  <c r="J792" i="17"/>
  <c r="P791" i="17"/>
  <c r="H791" i="17"/>
  <c r="N790" i="17"/>
  <c r="F790" i="17"/>
  <c r="L789" i="17"/>
  <c r="J801" i="17"/>
  <c r="L794" i="17"/>
  <c r="N791" i="17"/>
  <c r="L798" i="17"/>
  <c r="N795" i="17"/>
  <c r="P792" i="17"/>
  <c r="L802" i="17"/>
  <c r="N799" i="17"/>
  <c r="P796" i="17"/>
  <c r="R789" i="17"/>
  <c r="N803" i="17"/>
  <c r="P800" i="17"/>
  <c r="R793" i="17"/>
  <c r="F791" i="17"/>
  <c r="R797" i="17"/>
  <c r="F795" i="17"/>
  <c r="H792" i="17"/>
  <c r="F803" i="17"/>
  <c r="H800" i="17"/>
  <c r="J793" i="17"/>
  <c r="J797" i="17"/>
  <c r="L790" i="17"/>
  <c r="H796" i="17"/>
  <c r="J789" i="17"/>
  <c r="F799" i="17"/>
  <c r="R801" i="17"/>
  <c r="K796" i="17"/>
  <c r="O798" i="17"/>
  <c r="M802" i="17"/>
  <c r="Q791" i="17"/>
  <c r="K801" i="17"/>
  <c r="I795" i="17"/>
  <c r="M797" i="17"/>
  <c r="O790" i="17"/>
  <c r="Q799" i="17"/>
  <c r="K793" i="17"/>
  <c r="G794" i="17"/>
  <c r="I802" i="17"/>
  <c r="M799" i="17"/>
  <c r="G797" i="17"/>
  <c r="Q790" i="17"/>
  <c r="G803" i="17"/>
  <c r="M793" i="17"/>
  <c r="O791" i="17"/>
  <c r="Q797" i="17"/>
  <c r="K790" i="17"/>
  <c r="O800" i="17"/>
  <c r="G789" i="17"/>
  <c r="I798" i="17"/>
  <c r="G793" i="17"/>
  <c r="O794" i="17"/>
  <c r="M800" i="17"/>
  <c r="M791" i="17"/>
  <c r="Q801" i="17"/>
  <c r="G802" i="17"/>
  <c r="K799" i="17"/>
  <c r="I794" i="17"/>
  <c r="Q795" i="17"/>
  <c r="O801" i="17"/>
  <c r="G795" i="17"/>
  <c r="Q802" i="17"/>
  <c r="I801" i="17"/>
  <c r="I792" i="17"/>
  <c r="O792" i="17"/>
  <c r="Q803" i="17"/>
  <c r="I790" i="17"/>
  <c r="K795" i="17"/>
  <c r="G798" i="17"/>
  <c r="O803" i="17"/>
  <c r="I796" i="17"/>
  <c r="G792" i="17"/>
  <c r="G791" i="17"/>
  <c r="G799" i="17"/>
  <c r="Q793" i="17"/>
  <c r="K791" i="17"/>
  <c r="M796" i="17"/>
  <c r="I799" i="17"/>
  <c r="M794" i="17"/>
  <c r="O795" i="17"/>
  <c r="Q796" i="17"/>
  <c r="G796" i="17"/>
  <c r="M792" i="17"/>
  <c r="O797" i="17"/>
  <c r="G790" i="17"/>
  <c r="K800" i="17"/>
  <c r="K802" i="17"/>
  <c r="M798" i="17"/>
  <c r="I803" i="17"/>
  <c r="K794" i="17"/>
  <c r="M789" i="17"/>
  <c r="I800" i="17"/>
  <c r="I789" i="17"/>
  <c r="K798" i="17"/>
  <c r="Q794" i="17"/>
  <c r="O802" i="17"/>
  <c r="G801" i="17"/>
  <c r="K792" i="17"/>
  <c r="M803" i="17"/>
  <c r="M790" i="17"/>
  <c r="Q800" i="17"/>
  <c r="O796" i="17"/>
  <c r="I793" i="17"/>
  <c r="K803" i="17"/>
  <c r="K789" i="17"/>
  <c r="M795" i="17"/>
  <c r="Q792" i="17"/>
  <c r="G800" i="17"/>
  <c r="K797" i="17"/>
  <c r="O799" i="17"/>
  <c r="O789" i="17"/>
  <c r="I791" i="17"/>
  <c r="I797" i="17"/>
  <c r="O793" i="17"/>
  <c r="Q798" i="17"/>
  <c r="M801" i="17"/>
  <c r="Q789" i="17"/>
  <c r="L1013" i="17"/>
  <c r="R1012" i="17"/>
  <c r="J1012" i="17"/>
  <c r="P1011" i="17"/>
  <c r="H1011" i="17"/>
  <c r="R1013" i="17"/>
  <c r="J1013" i="17"/>
  <c r="P1012" i="17"/>
  <c r="H1012" i="17"/>
  <c r="N1011" i="17"/>
  <c r="F1011" i="17"/>
  <c r="F1013" i="17"/>
  <c r="L1010" i="17"/>
  <c r="P1009" i="17"/>
  <c r="L1008" i="17"/>
  <c r="H1007" i="17"/>
  <c r="N1006" i="17"/>
  <c r="R1011" i="17"/>
  <c r="J1010" i="17"/>
  <c r="F1009" i="17"/>
  <c r="P1007" i="17"/>
  <c r="R1005" i="17"/>
  <c r="J1005" i="17"/>
  <c r="P1004" i="17"/>
  <c r="H1004" i="17"/>
  <c r="N1003" i="17"/>
  <c r="F1003" i="17"/>
  <c r="L1002" i="17"/>
  <c r="R1001" i="17"/>
  <c r="J1001" i="17"/>
  <c r="P1000" i="17"/>
  <c r="H1000" i="17"/>
  <c r="N999" i="17"/>
  <c r="F999" i="17"/>
  <c r="P1013" i="17"/>
  <c r="R1010" i="17"/>
  <c r="N1009" i="17"/>
  <c r="J1008" i="17"/>
  <c r="F1007" i="17"/>
  <c r="L1006" i="17"/>
  <c r="N1012" i="17"/>
  <c r="H1010" i="17"/>
  <c r="R1008" i="17"/>
  <c r="N1007" i="17"/>
  <c r="J1006" i="17"/>
  <c r="P1005" i="17"/>
  <c r="H1005" i="17"/>
  <c r="N1004" i="17"/>
  <c r="F1004" i="17"/>
  <c r="L1003" i="17"/>
  <c r="R1002" i="17"/>
  <c r="J1002" i="17"/>
  <c r="P1001" i="17"/>
  <c r="H1001" i="17"/>
  <c r="N1000" i="17"/>
  <c r="F1000" i="17"/>
  <c r="L999" i="17"/>
  <c r="N1013" i="17"/>
  <c r="L1011" i="17"/>
  <c r="P1010" i="17"/>
  <c r="L1009" i="17"/>
  <c r="H1008" i="17"/>
  <c r="L1007" i="17"/>
  <c r="R1006" i="17"/>
  <c r="L1012" i="17"/>
  <c r="F1010" i="17"/>
  <c r="P1008" i="17"/>
  <c r="F1008" i="17"/>
  <c r="H1006" i="17"/>
  <c r="N1005" i="17"/>
  <c r="F1005" i="17"/>
  <c r="L1004" i="17"/>
  <c r="R1003" i="17"/>
  <c r="J1003" i="17"/>
  <c r="P1002" i="17"/>
  <c r="H1002" i="17"/>
  <c r="N1001" i="17"/>
  <c r="F1001" i="17"/>
  <c r="L1000" i="17"/>
  <c r="R999" i="17"/>
  <c r="J999" i="17"/>
  <c r="F1012" i="17"/>
  <c r="R1009" i="17"/>
  <c r="H1009" i="17"/>
  <c r="R1007" i="17"/>
  <c r="F1006" i="17"/>
  <c r="L1005" i="17"/>
  <c r="R1004" i="17"/>
  <c r="J1004" i="17"/>
  <c r="P1003" i="17"/>
  <c r="H1003" i="17"/>
  <c r="N1002" i="17"/>
  <c r="F1002" i="17"/>
  <c r="L1001" i="17"/>
  <c r="R1000" i="17"/>
  <c r="J1000" i="17"/>
  <c r="P999" i="17"/>
  <c r="H999" i="17"/>
  <c r="N1008" i="17"/>
  <c r="J1011" i="17"/>
  <c r="J1007" i="17"/>
  <c r="N1010" i="17"/>
  <c r="P1006" i="17"/>
  <c r="J1009" i="17"/>
  <c r="H1013" i="17"/>
  <c r="M1006" i="17"/>
  <c r="G1013" i="17"/>
  <c r="K1005" i="17"/>
  <c r="Q1008" i="17"/>
  <c r="G1011" i="17"/>
  <c r="G1006" i="17"/>
  <c r="M1005" i="17"/>
  <c r="K1003" i="17"/>
  <c r="K1002" i="17"/>
  <c r="M1013" i="17"/>
  <c r="K1012" i="17"/>
  <c r="M1008" i="17"/>
  <c r="I1005" i="17"/>
  <c r="I1007" i="17"/>
  <c r="O1006" i="17"/>
  <c r="M1004" i="17"/>
  <c r="M1003" i="17"/>
  <c r="G1003" i="17"/>
  <c r="I1012" i="17"/>
  <c r="K1008" i="17"/>
  <c r="Q1007" i="17"/>
  <c r="O1005" i="17"/>
  <c r="O1004" i="17"/>
  <c r="G999" i="17"/>
  <c r="G1007" i="17"/>
  <c r="M1000" i="17"/>
  <c r="Q1010" i="17"/>
  <c r="M1007" i="17"/>
  <c r="I999" i="17"/>
  <c r="M1009" i="17"/>
  <c r="Q1012" i="17"/>
  <c r="G1010" i="17"/>
  <c r="Q1006" i="17"/>
  <c r="Q1005" i="17"/>
  <c r="I1000" i="17"/>
  <c r="I1008" i="17"/>
  <c r="O1001" i="17"/>
  <c r="M999" i="17"/>
  <c r="O1008" i="17"/>
  <c r="K1000" i="17"/>
  <c r="O1010" i="17"/>
  <c r="Q999" i="17"/>
  <c r="I1011" i="17"/>
  <c r="Q1000" i="17"/>
  <c r="I1004" i="17"/>
  <c r="M1001" i="17"/>
  <c r="Q1011" i="17"/>
  <c r="G1002" i="17"/>
  <c r="I1013" i="17"/>
  <c r="I1010" i="17"/>
  <c r="I1009" i="17"/>
  <c r="M1002" i="17"/>
  <c r="M1010" i="17"/>
  <c r="G1005" i="17"/>
  <c r="O1000" i="17"/>
  <c r="O999" i="17"/>
  <c r="Q1003" i="17"/>
  <c r="K1004" i="17"/>
  <c r="I1002" i="17"/>
  <c r="K1013" i="17"/>
  <c r="I1001" i="17"/>
  <c r="M1011" i="17"/>
  <c r="O1013" i="17"/>
  <c r="K1007" i="17"/>
  <c r="G1004" i="17"/>
  <c r="O1002" i="17"/>
  <c r="O1009" i="17"/>
  <c r="Q1009" i="17"/>
  <c r="Q1013" i="17"/>
  <c r="G1001" i="17"/>
  <c r="G1000" i="17"/>
  <c r="Q1004" i="17"/>
  <c r="I1003" i="17"/>
  <c r="G1009" i="17"/>
  <c r="G1008" i="17"/>
  <c r="K1009" i="17"/>
  <c r="K1011" i="17"/>
  <c r="K1010" i="17"/>
  <c r="G1012" i="17"/>
  <c r="O1011" i="17"/>
  <c r="O1012" i="17"/>
  <c r="K1001" i="17"/>
  <c r="O1003" i="17"/>
  <c r="K999" i="17"/>
  <c r="M1012" i="17"/>
  <c r="Q1002" i="17"/>
  <c r="Q1001" i="17"/>
  <c r="O1007" i="17"/>
  <c r="I1006" i="17"/>
  <c r="K1006" i="17"/>
  <c r="F1253" i="17"/>
  <c r="L1252" i="17"/>
  <c r="P1251" i="17"/>
  <c r="L1250" i="17"/>
  <c r="H1249" i="17"/>
  <c r="N1248" i="17"/>
  <c r="J1247" i="17"/>
  <c r="N1246" i="17"/>
  <c r="J1245" i="17"/>
  <c r="P1244" i="17"/>
  <c r="L1243" i="17"/>
  <c r="H1242" i="17"/>
  <c r="L1241" i="17"/>
  <c r="R1240" i="17"/>
  <c r="N1239" i="17"/>
  <c r="N1253" i="17"/>
  <c r="J1252" i="17"/>
  <c r="F1251" i="17"/>
  <c r="P1249" i="17"/>
  <c r="R1247" i="17"/>
  <c r="H1247" i="17"/>
  <c r="R1245" i="17"/>
  <c r="F1244" i="17"/>
  <c r="P1242" i="17"/>
  <c r="F1242" i="17"/>
  <c r="H1240" i="17"/>
  <c r="L1253" i="17"/>
  <c r="R1252" i="17"/>
  <c r="N1251" i="17"/>
  <c r="J1250" i="17"/>
  <c r="F1249" i="17"/>
  <c r="L1248" i="17"/>
  <c r="P1247" i="17"/>
  <c r="L1246" i="17"/>
  <c r="H1245" i="17"/>
  <c r="N1244" i="17"/>
  <c r="J1243" i="17"/>
  <c r="N1242" i="17"/>
  <c r="J1241" i="17"/>
  <c r="P1240" i="17"/>
  <c r="L1239" i="17"/>
  <c r="H1252" i="17"/>
  <c r="R1250" i="17"/>
  <c r="N1249" i="17"/>
  <c r="J1248" i="17"/>
  <c r="F1247" i="17"/>
  <c r="P1245" i="17"/>
  <c r="R1243" i="17"/>
  <c r="H1243" i="17"/>
  <c r="R1241" i="17"/>
  <c r="F1240" i="17"/>
  <c r="J1253" i="17"/>
  <c r="P1252" i="17"/>
  <c r="L1251" i="17"/>
  <c r="H1250" i="17"/>
  <c r="L1249" i="17"/>
  <c r="R1248" i="17"/>
  <c r="N1247" i="17"/>
  <c r="J1246" i="17"/>
  <c r="F1245" i="17"/>
  <c r="L1244" i="17"/>
  <c r="P1243" i="17"/>
  <c r="L1242" i="17"/>
  <c r="H1241" i="17"/>
  <c r="N1240" i="17"/>
  <c r="J1239" i="17"/>
  <c r="L1247" i="17"/>
  <c r="F1246" i="17"/>
  <c r="J1244" i="17"/>
  <c r="N1241" i="17"/>
  <c r="R1239" i="17"/>
  <c r="H1253" i="17"/>
  <c r="R1251" i="17"/>
  <c r="F1250" i="17"/>
  <c r="P1248" i="17"/>
  <c r="R1242" i="17"/>
  <c r="P1239" i="17"/>
  <c r="N1245" i="17"/>
  <c r="H1244" i="17"/>
  <c r="F1241" i="17"/>
  <c r="H1251" i="17"/>
  <c r="R1253" i="17"/>
  <c r="N1252" i="17"/>
  <c r="J1249" i="17"/>
  <c r="F1248" i="17"/>
  <c r="P1246" i="17"/>
  <c r="N1243" i="17"/>
  <c r="L1240" i="17"/>
  <c r="F1239" i="17"/>
  <c r="P1250" i="17"/>
  <c r="R1244" i="17"/>
  <c r="P1241" i="17"/>
  <c r="J1240" i="17"/>
  <c r="P1253" i="17"/>
  <c r="F1252" i="17"/>
  <c r="N1250" i="17"/>
  <c r="H1246" i="17"/>
  <c r="F1243" i="17"/>
  <c r="L1245" i="17"/>
  <c r="H1239" i="17"/>
  <c r="H1248" i="17"/>
  <c r="J1242" i="17"/>
  <c r="J1251" i="17"/>
  <c r="R1246" i="17"/>
  <c r="R1249" i="17"/>
  <c r="G1243" i="17"/>
  <c r="Q1242" i="17"/>
  <c r="M1245" i="17"/>
  <c r="Q1246" i="17"/>
  <c r="M1243" i="17"/>
  <c r="K1245" i="17"/>
  <c r="I1246" i="17"/>
  <c r="Q1247" i="17"/>
  <c r="I1250" i="17"/>
  <c r="Q1245" i="17"/>
  <c r="G1239" i="17"/>
  <c r="K1249" i="17"/>
  <c r="G1246" i="17"/>
  <c r="M1239" i="17"/>
  <c r="O1248" i="17"/>
  <c r="M1246" i="17"/>
  <c r="K1247" i="17"/>
  <c r="Q1239" i="17"/>
  <c r="G1250" i="17"/>
  <c r="G1241" i="17"/>
  <c r="K1251" i="17"/>
  <c r="G1248" i="17"/>
  <c r="I1240" i="17"/>
  <c r="M1250" i="17"/>
  <c r="I1247" i="17"/>
  <c r="M1252" i="17"/>
  <c r="Q1249" i="17"/>
  <c r="O1239" i="17"/>
  <c r="O1252" i="17"/>
  <c r="Q1248" i="17"/>
  <c r="K1239" i="17"/>
  <c r="O1249" i="17"/>
  <c r="G1242" i="17"/>
  <c r="I1253" i="17"/>
  <c r="K1243" i="17"/>
  <c r="G1240" i="17"/>
  <c r="K1250" i="17"/>
  <c r="G1253" i="17"/>
  <c r="O1241" i="17"/>
  <c r="K1244" i="17"/>
  <c r="O1245" i="17"/>
  <c r="K1252" i="17"/>
  <c r="K1253" i="17"/>
  <c r="M1253" i="17"/>
  <c r="Q1244" i="17"/>
  <c r="I1252" i="17"/>
  <c r="Q1251" i="17"/>
  <c r="I1244" i="17"/>
  <c r="M1240" i="17"/>
  <c r="Q1252" i="17"/>
  <c r="G1247" i="17"/>
  <c r="K1240" i="17"/>
  <c r="Q1253" i="17"/>
  <c r="M1247" i="17"/>
  <c r="O1247" i="17"/>
  <c r="G1245" i="17"/>
  <c r="I1243" i="17"/>
  <c r="I1248" i="17"/>
  <c r="M1241" i="17"/>
  <c r="G1251" i="17"/>
  <c r="M1248" i="17"/>
  <c r="O1246" i="17"/>
  <c r="I1241" i="17"/>
  <c r="O1251" i="17"/>
  <c r="O1242" i="17"/>
  <c r="Q1250" i="17"/>
  <c r="I1251" i="17"/>
  <c r="K1242" i="17"/>
  <c r="G1252" i="17"/>
  <c r="O1253" i="17"/>
  <c r="Q1243" i="17"/>
  <c r="O1240" i="17"/>
  <c r="Q1240" i="17"/>
  <c r="I1242" i="17"/>
  <c r="O1244" i="17"/>
  <c r="K1241" i="17"/>
  <c r="K1248" i="17"/>
  <c r="Q1241" i="17"/>
  <c r="M1244" i="17"/>
  <c r="I1249" i="17"/>
  <c r="M1242" i="17"/>
  <c r="M1249" i="17"/>
  <c r="G1244" i="17"/>
  <c r="K1246" i="17"/>
  <c r="G1249" i="17"/>
  <c r="M1251" i="17"/>
  <c r="O1243" i="17"/>
  <c r="I1239" i="17"/>
  <c r="O1250" i="17"/>
  <c r="I1245" i="17"/>
  <c r="I46" i="22"/>
  <c r="J20" i="22" s="1"/>
  <c r="J12" i="24" s="1"/>
  <c r="F1088" i="17"/>
  <c r="L1087" i="17"/>
  <c r="P1086" i="17"/>
  <c r="L1085" i="17"/>
  <c r="H1084" i="17"/>
  <c r="N1083" i="17"/>
  <c r="J1082" i="17"/>
  <c r="N1081" i="17"/>
  <c r="J1080" i="17"/>
  <c r="P1079" i="17"/>
  <c r="L1078" i="17"/>
  <c r="H1077" i="17"/>
  <c r="L1076" i="17"/>
  <c r="R1075" i="17"/>
  <c r="N1074" i="17"/>
  <c r="L1088" i="17"/>
  <c r="R1087" i="17"/>
  <c r="N1086" i="17"/>
  <c r="J1085" i="17"/>
  <c r="F1084" i="17"/>
  <c r="L1083" i="17"/>
  <c r="P1082" i="17"/>
  <c r="L1081" i="17"/>
  <c r="H1080" i="17"/>
  <c r="N1079" i="17"/>
  <c r="J1078" i="17"/>
  <c r="N1077" i="17"/>
  <c r="J1076" i="17"/>
  <c r="P1075" i="17"/>
  <c r="L1074" i="17"/>
  <c r="H1087" i="17"/>
  <c r="R1085" i="17"/>
  <c r="N1084" i="17"/>
  <c r="J1083" i="17"/>
  <c r="F1082" i="17"/>
  <c r="P1080" i="17"/>
  <c r="R1078" i="17"/>
  <c r="H1078" i="17"/>
  <c r="R1076" i="17"/>
  <c r="F1075" i="17"/>
  <c r="J1088" i="17"/>
  <c r="P1087" i="17"/>
  <c r="L1086" i="17"/>
  <c r="H1085" i="17"/>
  <c r="L1084" i="17"/>
  <c r="R1083" i="17"/>
  <c r="N1082" i="17"/>
  <c r="J1081" i="17"/>
  <c r="F1080" i="17"/>
  <c r="L1079" i="17"/>
  <c r="P1078" i="17"/>
  <c r="L1077" i="17"/>
  <c r="H1076" i="17"/>
  <c r="N1075" i="17"/>
  <c r="J1074" i="17"/>
  <c r="R1088" i="17"/>
  <c r="F1087" i="17"/>
  <c r="P1085" i="17"/>
  <c r="F1085" i="17"/>
  <c r="H1083" i="17"/>
  <c r="R1081" i="17"/>
  <c r="N1080" i="17"/>
  <c r="J1079" i="17"/>
  <c r="F1078" i="17"/>
  <c r="P1076" i="17"/>
  <c r="R1074" i="17"/>
  <c r="H1074" i="17"/>
  <c r="H1088" i="17"/>
  <c r="N1087" i="17"/>
  <c r="J1086" i="17"/>
  <c r="N1085" i="17"/>
  <c r="J1084" i="17"/>
  <c r="P1083" i="17"/>
  <c r="L1082" i="17"/>
  <c r="H1081" i="17"/>
  <c r="L1080" i="17"/>
  <c r="R1079" i="17"/>
  <c r="N1078" i="17"/>
  <c r="J1077" i="17"/>
  <c r="F1076" i="17"/>
  <c r="L1075" i="17"/>
  <c r="P1074" i="17"/>
  <c r="F1083" i="17"/>
  <c r="F1081" i="17"/>
  <c r="H1079" i="17"/>
  <c r="H1075" i="17"/>
  <c r="R1086" i="17"/>
  <c r="R1084" i="17"/>
  <c r="F1079" i="17"/>
  <c r="F1077" i="17"/>
  <c r="P1088" i="17"/>
  <c r="P1084" i="17"/>
  <c r="R1082" i="17"/>
  <c r="R1080" i="17"/>
  <c r="N1088" i="17"/>
  <c r="H1086" i="17"/>
  <c r="N1076" i="17"/>
  <c r="F1086" i="17"/>
  <c r="H1082" i="17"/>
  <c r="F1074" i="17"/>
  <c r="J1087" i="17"/>
  <c r="P1077" i="17"/>
  <c r="J1075" i="17"/>
  <c r="R1077" i="17"/>
  <c r="P1081" i="17"/>
  <c r="I1078" i="17"/>
  <c r="I1088" i="17"/>
  <c r="G1080" i="17"/>
  <c r="M1078" i="17"/>
  <c r="K1076" i="17"/>
  <c r="O1086" i="17"/>
  <c r="O1077" i="17"/>
  <c r="Q1088" i="17"/>
  <c r="Q1081" i="17"/>
  <c r="M1074" i="17"/>
  <c r="O1083" i="17"/>
  <c r="O1082" i="17"/>
  <c r="K1079" i="17"/>
  <c r="I1081" i="17"/>
  <c r="O1079" i="17"/>
  <c r="M1080" i="17"/>
  <c r="K1082" i="17"/>
  <c r="Q1080" i="17"/>
  <c r="O1078" i="17"/>
  <c r="G1081" i="17"/>
  <c r="I1085" i="17"/>
  <c r="O1075" i="17"/>
  <c r="O1074" i="17"/>
  <c r="G1086" i="17"/>
  <c r="O1081" i="17"/>
  <c r="K1087" i="17"/>
  <c r="M1083" i="17"/>
  <c r="G1083" i="17"/>
  <c r="Q1079" i="17"/>
  <c r="I1082" i="17"/>
  <c r="G1076" i="17"/>
  <c r="K1086" i="17"/>
  <c r="Q1076" i="17"/>
  <c r="Q1075" i="17"/>
  <c r="G1088" i="17"/>
  <c r="K1074" i="17"/>
  <c r="O1084" i="17"/>
  <c r="Q1074" i="17"/>
  <c r="Q1082" i="17"/>
  <c r="M1075" i="17"/>
  <c r="Q1085" i="17"/>
  <c r="G1075" i="17"/>
  <c r="K1085" i="17"/>
  <c r="G1087" i="17"/>
  <c r="I1083" i="17"/>
  <c r="I1087" i="17"/>
  <c r="M1084" i="17"/>
  <c r="K1078" i="17"/>
  <c r="I1080" i="17"/>
  <c r="I1079" i="17"/>
  <c r="G1077" i="17"/>
  <c r="I1086" i="17"/>
  <c r="Q1077" i="17"/>
  <c r="K1077" i="17"/>
  <c r="M1088" i="17"/>
  <c r="I1075" i="17"/>
  <c r="M1085" i="17"/>
  <c r="M1076" i="17"/>
  <c r="Q1086" i="17"/>
  <c r="O1080" i="17"/>
  <c r="M1082" i="17"/>
  <c r="M1081" i="17"/>
  <c r="Q1087" i="17"/>
  <c r="I1084" i="17"/>
  <c r="G1074" i="17"/>
  <c r="O1085" i="17"/>
  <c r="M1086" i="17"/>
  <c r="M1077" i="17"/>
  <c r="I1077" i="17"/>
  <c r="O1087" i="17"/>
  <c r="G1082" i="17"/>
  <c r="M1079" i="17"/>
  <c r="M1087" i="17"/>
  <c r="G1078" i="17"/>
  <c r="K1084" i="17"/>
  <c r="G1084" i="17"/>
  <c r="G1079" i="17"/>
  <c r="K1080" i="17"/>
  <c r="O1088" i="17"/>
  <c r="I1074" i="17"/>
  <c r="K1088" i="17"/>
  <c r="K1081" i="17"/>
  <c r="Q1083" i="17"/>
  <c r="G1085" i="17"/>
  <c r="K1075" i="17"/>
  <c r="Q1084" i="17"/>
  <c r="Q1078" i="17"/>
  <c r="O1076" i="17"/>
  <c r="I1076" i="17"/>
  <c r="K1083" i="17"/>
  <c r="N1328" i="17"/>
  <c r="J1327" i="17"/>
  <c r="N1326" i="17"/>
  <c r="J1325" i="17"/>
  <c r="P1324" i="17"/>
  <c r="L1323" i="17"/>
  <c r="H1322" i="17"/>
  <c r="L1321" i="17"/>
  <c r="R1320" i="17"/>
  <c r="N1319" i="17"/>
  <c r="J1318" i="17"/>
  <c r="F1317" i="17"/>
  <c r="L1316" i="17"/>
  <c r="P1315" i="17"/>
  <c r="L1314" i="17"/>
  <c r="R1327" i="17"/>
  <c r="H1327" i="17"/>
  <c r="R1325" i="17"/>
  <c r="F1324" i="17"/>
  <c r="P1322" i="17"/>
  <c r="F1322" i="17"/>
  <c r="H1320" i="17"/>
  <c r="R1318" i="17"/>
  <c r="N1317" i="17"/>
  <c r="J1316" i="17"/>
  <c r="F1315" i="17"/>
  <c r="L1328" i="17"/>
  <c r="P1327" i="17"/>
  <c r="L1326" i="17"/>
  <c r="H1325" i="17"/>
  <c r="N1324" i="17"/>
  <c r="J1323" i="17"/>
  <c r="N1322" i="17"/>
  <c r="J1321" i="17"/>
  <c r="P1320" i="17"/>
  <c r="L1319" i="17"/>
  <c r="H1318" i="17"/>
  <c r="L1317" i="17"/>
  <c r="R1316" i="17"/>
  <c r="N1315" i="17"/>
  <c r="J1314" i="17"/>
  <c r="J1328" i="17"/>
  <c r="F1327" i="17"/>
  <c r="P1325" i="17"/>
  <c r="R1323" i="17"/>
  <c r="H1323" i="17"/>
  <c r="R1321" i="17"/>
  <c r="F1320" i="17"/>
  <c r="P1318" i="17"/>
  <c r="F1318" i="17"/>
  <c r="H1316" i="17"/>
  <c r="R1314" i="17"/>
  <c r="R1328" i="17"/>
  <c r="N1327" i="17"/>
  <c r="J1326" i="17"/>
  <c r="F1325" i="17"/>
  <c r="L1324" i="17"/>
  <c r="P1323" i="17"/>
  <c r="L1322" i="17"/>
  <c r="H1321" i="17"/>
  <c r="N1320" i="17"/>
  <c r="J1319" i="17"/>
  <c r="N1318" i="17"/>
  <c r="J1317" i="17"/>
  <c r="P1316" i="17"/>
  <c r="L1315" i="17"/>
  <c r="H1314" i="17"/>
  <c r="P1328" i="17"/>
  <c r="L1327" i="17"/>
  <c r="H1326" i="17"/>
  <c r="L1325" i="17"/>
  <c r="R1324" i="17"/>
  <c r="N1323" i="17"/>
  <c r="J1322" i="17"/>
  <c r="F1321" i="17"/>
  <c r="L1320" i="17"/>
  <c r="P1319" i="17"/>
  <c r="L1318" i="17"/>
  <c r="H1317" i="17"/>
  <c r="N1316" i="17"/>
  <c r="J1315" i="17"/>
  <c r="N1314" i="17"/>
  <c r="F1323" i="17"/>
  <c r="F1319" i="17"/>
  <c r="H1315" i="17"/>
  <c r="R1326" i="17"/>
  <c r="R1322" i="17"/>
  <c r="P1314" i="17"/>
  <c r="H1328" i="17"/>
  <c r="H1324" i="17"/>
  <c r="F1316" i="17"/>
  <c r="F1314" i="17"/>
  <c r="F1328" i="17"/>
  <c r="F1326" i="17"/>
  <c r="R1319" i="17"/>
  <c r="R1317" i="17"/>
  <c r="P1321" i="17"/>
  <c r="P1317" i="17"/>
  <c r="R1315" i="17"/>
  <c r="N1325" i="17"/>
  <c r="N1321" i="17"/>
  <c r="H1319" i="17"/>
  <c r="P1326" i="17"/>
  <c r="J1320" i="17"/>
  <c r="J1324" i="17"/>
  <c r="G1317" i="17"/>
  <c r="I1328" i="17"/>
  <c r="O1320" i="17"/>
  <c r="G1323" i="17"/>
  <c r="M1317" i="17"/>
  <c r="O1328" i="17"/>
  <c r="K1319" i="17"/>
  <c r="G1324" i="17"/>
  <c r="G1315" i="17"/>
  <c r="K1325" i="17"/>
  <c r="Q1319" i="17"/>
  <c r="I1327" i="17"/>
  <c r="K1323" i="17"/>
  <c r="G1320" i="17"/>
  <c r="G1319" i="17"/>
  <c r="O1314" i="17"/>
  <c r="Q1323" i="17"/>
  <c r="G1326" i="17"/>
  <c r="M1320" i="17"/>
  <c r="I1325" i="17"/>
  <c r="I1316" i="17"/>
  <c r="M1326" i="17"/>
  <c r="G1322" i="17"/>
  <c r="I1314" i="17"/>
  <c r="M1324" i="17"/>
  <c r="I1321" i="17"/>
  <c r="I1320" i="17"/>
  <c r="O1327" i="17"/>
  <c r="Q1322" i="17"/>
  <c r="I1317" i="17"/>
  <c r="K1328" i="17"/>
  <c r="M1318" i="17"/>
  <c r="G1327" i="17"/>
  <c r="K1324" i="17"/>
  <c r="Q1314" i="17"/>
  <c r="I1326" i="17"/>
  <c r="M1319" i="17"/>
  <c r="Q1320" i="17"/>
  <c r="G1325" i="17"/>
  <c r="Q1321" i="17"/>
  <c r="K1316" i="17"/>
  <c r="M1316" i="17"/>
  <c r="M1323" i="17"/>
  <c r="K1321" i="17"/>
  <c r="I1319" i="17"/>
  <c r="K1326" i="17"/>
  <c r="O1318" i="17"/>
  <c r="O1317" i="17"/>
  <c r="O1324" i="17"/>
  <c r="M1322" i="17"/>
  <c r="K1320" i="17"/>
  <c r="K1317" i="17"/>
  <c r="I1323" i="17"/>
  <c r="Q1318" i="17"/>
  <c r="K1314" i="17"/>
  <c r="Q1325" i="17"/>
  <c r="O1323" i="17"/>
  <c r="M1321" i="17"/>
  <c r="O1319" i="17"/>
  <c r="M1325" i="17"/>
  <c r="G1321" i="17"/>
  <c r="K1327" i="17"/>
  <c r="Q1324" i="17"/>
  <c r="O1322" i="17"/>
  <c r="I1324" i="17"/>
  <c r="O1326" i="17"/>
  <c r="I1322" i="17"/>
  <c r="M1315" i="17"/>
  <c r="M1327" i="17"/>
  <c r="G1328" i="17"/>
  <c r="Q1327" i="17"/>
  <c r="M1328" i="17"/>
  <c r="O1325" i="17"/>
  <c r="O1316" i="17"/>
  <c r="M1314" i="17"/>
  <c r="I1318" i="17"/>
  <c r="G1316" i="17"/>
  <c r="G1314" i="17"/>
  <c r="Q1326" i="17"/>
  <c r="Q1317" i="17"/>
  <c r="O1315" i="17"/>
  <c r="Q1315" i="17"/>
  <c r="G1318" i="17"/>
  <c r="O1321" i="17"/>
  <c r="K1318" i="17"/>
  <c r="I1315" i="17"/>
  <c r="K1315" i="17"/>
  <c r="Q1328" i="17"/>
  <c r="K1322" i="17"/>
  <c r="Q1316" i="17"/>
  <c r="R1043" i="17"/>
  <c r="N1042" i="17"/>
  <c r="J1041" i="17"/>
  <c r="F1040" i="17"/>
  <c r="L1039" i="17"/>
  <c r="P1038" i="17"/>
  <c r="L1037" i="17"/>
  <c r="H1036" i="17"/>
  <c r="N1035" i="17"/>
  <c r="J1034" i="17"/>
  <c r="N1033" i="17"/>
  <c r="J1032" i="17"/>
  <c r="P1043" i="17"/>
  <c r="L1042" i="17"/>
  <c r="H1041" i="17"/>
  <c r="L1040" i="17"/>
  <c r="R1039" i="17"/>
  <c r="N1038" i="17"/>
  <c r="J1037" i="17"/>
  <c r="F1036" i="17"/>
  <c r="L1035" i="17"/>
  <c r="P1034" i="17"/>
  <c r="L1033" i="17"/>
  <c r="H1032" i="17"/>
  <c r="N1031" i="17"/>
  <c r="J1030" i="17"/>
  <c r="N1029" i="17"/>
  <c r="F1043" i="17"/>
  <c r="P1041" i="17"/>
  <c r="F1041" i="17"/>
  <c r="H1039" i="17"/>
  <c r="R1037" i="17"/>
  <c r="N1036" i="17"/>
  <c r="J1035" i="17"/>
  <c r="F1034" i="17"/>
  <c r="P1032" i="17"/>
  <c r="R1030" i="17"/>
  <c r="H1030" i="17"/>
  <c r="N1043" i="17"/>
  <c r="J1042" i="17"/>
  <c r="N1041" i="17"/>
  <c r="J1040" i="17"/>
  <c r="P1039" i="17"/>
  <c r="L1038" i="17"/>
  <c r="H1037" i="17"/>
  <c r="L1036" i="17"/>
  <c r="R1035" i="17"/>
  <c r="N1034" i="17"/>
  <c r="J1033" i="17"/>
  <c r="F1032" i="17"/>
  <c r="L1031" i="17"/>
  <c r="P1030" i="17"/>
  <c r="L1029" i="17"/>
  <c r="R1042" i="17"/>
  <c r="H1042" i="17"/>
  <c r="R1040" i="17"/>
  <c r="F1039" i="17"/>
  <c r="P1037" i="17"/>
  <c r="F1037" i="17"/>
  <c r="H1035" i="17"/>
  <c r="R1033" i="17"/>
  <c r="N1032" i="17"/>
  <c r="J1031" i="17"/>
  <c r="F1030" i="17"/>
  <c r="L1043" i="17"/>
  <c r="P1042" i="17"/>
  <c r="L1041" i="17"/>
  <c r="H1040" i="17"/>
  <c r="N1039" i="17"/>
  <c r="J1038" i="17"/>
  <c r="N1037" i="17"/>
  <c r="J1036" i="17"/>
  <c r="P1035" i="17"/>
  <c r="L1034" i="17"/>
  <c r="H1033" i="17"/>
  <c r="L1032" i="17"/>
  <c r="R1031" i="17"/>
  <c r="N1030" i="17"/>
  <c r="J1029" i="17"/>
  <c r="H1043" i="17"/>
  <c r="F1035" i="17"/>
  <c r="F1033" i="17"/>
  <c r="R1038" i="17"/>
  <c r="R1036" i="17"/>
  <c r="H1031" i="17"/>
  <c r="R1029" i="17"/>
  <c r="P1040" i="17"/>
  <c r="P1036" i="17"/>
  <c r="R1034" i="17"/>
  <c r="R1032" i="17"/>
  <c r="N1040" i="17"/>
  <c r="H1038" i="17"/>
  <c r="F1031" i="17"/>
  <c r="P1029" i="17"/>
  <c r="F1042" i="17"/>
  <c r="F1038" i="17"/>
  <c r="H1034" i="17"/>
  <c r="H1029" i="17"/>
  <c r="J1043" i="17"/>
  <c r="J1039" i="17"/>
  <c r="P1031" i="17"/>
  <c r="R1041" i="17"/>
  <c r="L1030" i="17"/>
  <c r="F1029" i="17"/>
  <c r="P1033" i="17"/>
  <c r="G1031" i="17"/>
  <c r="O1035" i="17"/>
  <c r="M1037" i="17"/>
  <c r="Q1034" i="17"/>
  <c r="O1032" i="17"/>
  <c r="Q1043" i="17"/>
  <c r="G1035" i="17"/>
  <c r="G1030" i="17"/>
  <c r="K1040" i="17"/>
  <c r="Q1030" i="17"/>
  <c r="G1043" i="17"/>
  <c r="O1036" i="17"/>
  <c r="Q1036" i="17"/>
  <c r="M1029" i="17"/>
  <c r="O1038" i="17"/>
  <c r="G1037" i="17"/>
  <c r="Q1033" i="17"/>
  <c r="I1032" i="17"/>
  <c r="G1039" i="17"/>
  <c r="M1042" i="17"/>
  <c r="Q1039" i="17"/>
  <c r="G1029" i="17"/>
  <c r="I1038" i="17"/>
  <c r="G1036" i="17"/>
  <c r="K1037" i="17"/>
  <c r="K1032" i="17"/>
  <c r="M1043" i="17"/>
  <c r="I1034" i="17"/>
  <c r="Q1042" i="17"/>
  <c r="G1040" i="17"/>
  <c r="I1040" i="17"/>
  <c r="O1030" i="17"/>
  <c r="G1042" i="17"/>
  <c r="K1039" i="17"/>
  <c r="I1037" i="17"/>
  <c r="K1042" i="17"/>
  <c r="M1038" i="17"/>
  <c r="M1033" i="17"/>
  <c r="K1035" i="17"/>
  <c r="Q1029" i="17"/>
  <c r="I1041" i="17"/>
  <c r="K1041" i="17"/>
  <c r="Q1031" i="17"/>
  <c r="K1043" i="17"/>
  <c r="G1034" i="17"/>
  <c r="K1031" i="17"/>
  <c r="O1041" i="17"/>
  <c r="I1029" i="17"/>
  <c r="M1039" i="17"/>
  <c r="M1030" i="17"/>
  <c r="Q1040" i="17"/>
  <c r="Q1035" i="17"/>
  <c r="O1037" i="17"/>
  <c r="I1033" i="17"/>
  <c r="M1034" i="17"/>
  <c r="K1036" i="17"/>
  <c r="O1033" i="17"/>
  <c r="M1031" i="17"/>
  <c r="Q1041" i="17"/>
  <c r="Q1032" i="17"/>
  <c r="I1039" i="17"/>
  <c r="O1042" i="17"/>
  <c r="G1041" i="17"/>
  <c r="M1035" i="17"/>
  <c r="M1040" i="17"/>
  <c r="K1038" i="17"/>
  <c r="K1029" i="17"/>
  <c r="Q1038" i="17"/>
  <c r="Q1037" i="17"/>
  <c r="O1043" i="17"/>
  <c r="O1040" i="17"/>
  <c r="O1031" i="17"/>
  <c r="I1043" i="17"/>
  <c r="I1036" i="17"/>
  <c r="I1035" i="17"/>
  <c r="O1039" i="17"/>
  <c r="K1033" i="17"/>
  <c r="I1031" i="17"/>
  <c r="O1034" i="17"/>
  <c r="O1029" i="17"/>
  <c r="I1030" i="17"/>
  <c r="I1042" i="17"/>
  <c r="G1038" i="17"/>
  <c r="G1033" i="17"/>
  <c r="G1032" i="17"/>
  <c r="M1032" i="17"/>
  <c r="K1030" i="17"/>
  <c r="M1041" i="17"/>
  <c r="M1036" i="17"/>
  <c r="K1034" i="17"/>
  <c r="L878" i="17"/>
  <c r="N877" i="17"/>
  <c r="P876" i="17"/>
  <c r="R875" i="17"/>
  <c r="F875" i="17"/>
  <c r="H874" i="17"/>
  <c r="L873" i="17"/>
  <c r="L872" i="17"/>
  <c r="P871" i="17"/>
  <c r="R870" i="17"/>
  <c r="F870" i="17"/>
  <c r="H869" i="17"/>
  <c r="J868" i="17"/>
  <c r="L867" i="17"/>
  <c r="R865" i="17"/>
  <c r="F864" i="17"/>
  <c r="J878" i="17"/>
  <c r="N876" i="17"/>
  <c r="J873" i="17"/>
  <c r="N871" i="17"/>
  <c r="P870" i="17"/>
  <c r="F869" i="17"/>
  <c r="H868" i="17"/>
  <c r="J867" i="17"/>
  <c r="N866" i="17"/>
  <c r="P865" i="17"/>
  <c r="R864" i="17"/>
  <c r="H878" i="17"/>
  <c r="L877" i="17"/>
  <c r="L876" i="17"/>
  <c r="P875" i="17"/>
  <c r="R874" i="17"/>
  <c r="F874" i="17"/>
  <c r="H873" i="17"/>
  <c r="J872" i="17"/>
  <c r="L871" i="17"/>
  <c r="R869" i="17"/>
  <c r="F868" i="17"/>
  <c r="L866" i="17"/>
  <c r="N865" i="17"/>
  <c r="P864" i="17"/>
  <c r="J877" i="17"/>
  <c r="N875" i="17"/>
  <c r="P874" i="17"/>
  <c r="F873" i="17"/>
  <c r="H872" i="17"/>
  <c r="J871" i="17"/>
  <c r="N870" i="17"/>
  <c r="P869" i="17"/>
  <c r="R868" i="17"/>
  <c r="H867" i="17"/>
  <c r="J866" i="17"/>
  <c r="N864" i="17"/>
  <c r="P878" i="17"/>
  <c r="F877" i="17"/>
  <c r="H876" i="17"/>
  <c r="J875" i="17"/>
  <c r="N874" i="17"/>
  <c r="P873" i="17"/>
  <c r="R872" i="17"/>
  <c r="H871" i="17"/>
  <c r="J870" i="17"/>
  <c r="N868" i="17"/>
  <c r="J865" i="17"/>
  <c r="N878" i="17"/>
  <c r="J876" i="17"/>
  <c r="L874" i="17"/>
  <c r="N872" i="17"/>
  <c r="L870" i="17"/>
  <c r="P868" i="17"/>
  <c r="F865" i="17"/>
  <c r="F878" i="17"/>
  <c r="F876" i="17"/>
  <c r="J874" i="17"/>
  <c r="F872" i="17"/>
  <c r="H870" i="17"/>
  <c r="L868" i="17"/>
  <c r="R866" i="17"/>
  <c r="P866" i="17"/>
  <c r="L864" i="17"/>
  <c r="R877" i="17"/>
  <c r="L875" i="17"/>
  <c r="R873" i="17"/>
  <c r="R871" i="17"/>
  <c r="H866" i="17"/>
  <c r="J864" i="17"/>
  <c r="P877" i="17"/>
  <c r="N873" i="17"/>
  <c r="N869" i="17"/>
  <c r="R867" i="17"/>
  <c r="F866" i="17"/>
  <c r="H864" i="17"/>
  <c r="H877" i="17"/>
  <c r="H875" i="17"/>
  <c r="L869" i="17"/>
  <c r="P867" i="17"/>
  <c r="R878" i="17"/>
  <c r="F871" i="17"/>
  <c r="J869" i="17"/>
  <c r="N867" i="17"/>
  <c r="L865" i="17"/>
  <c r="R876" i="17"/>
  <c r="P872" i="17"/>
  <c r="F867" i="17"/>
  <c r="H865" i="17"/>
  <c r="K867" i="17"/>
  <c r="M876" i="17"/>
  <c r="Q870" i="17"/>
  <c r="I874" i="17"/>
  <c r="I866" i="17"/>
  <c r="K875" i="17"/>
  <c r="Q865" i="17"/>
  <c r="G878" i="17"/>
  <c r="Q867" i="17"/>
  <c r="Q864" i="17"/>
  <c r="G875" i="17"/>
  <c r="M867" i="17"/>
  <c r="O878" i="17"/>
  <c r="I877" i="17"/>
  <c r="M874" i="17"/>
  <c r="Q866" i="17"/>
  <c r="K876" i="17"/>
  <c r="G873" i="17"/>
  <c r="G868" i="17"/>
  <c r="G870" i="17"/>
  <c r="Q877" i="17"/>
  <c r="I876" i="17"/>
  <c r="O868" i="17"/>
  <c r="K865" i="17"/>
  <c r="O875" i="17"/>
  <c r="O869" i="17"/>
  <c r="M878" i="17"/>
  <c r="I869" i="17"/>
  <c r="I871" i="17"/>
  <c r="G867" i="17"/>
  <c r="I878" i="17"/>
  <c r="Q869" i="17"/>
  <c r="M866" i="17"/>
  <c r="Q876" i="17"/>
  <c r="I870" i="17"/>
  <c r="K868" i="17"/>
  <c r="K870" i="17"/>
  <c r="K872" i="17"/>
  <c r="I868" i="17"/>
  <c r="G872" i="17"/>
  <c r="O867" i="17"/>
  <c r="Q878" i="17"/>
  <c r="K871" i="17"/>
  <c r="Q871" i="17"/>
  <c r="G866" i="17"/>
  <c r="M871" i="17"/>
  <c r="K877" i="17"/>
  <c r="M873" i="17"/>
  <c r="K869" i="17"/>
  <c r="G864" i="17"/>
  <c r="I873" i="17"/>
  <c r="Q868" i="17"/>
  <c r="O872" i="17"/>
  <c r="K864" i="17"/>
  <c r="O874" i="17"/>
  <c r="M870" i="17"/>
  <c r="G877" i="17"/>
  <c r="K874" i="17"/>
  <c r="G871" i="17"/>
  <c r="M864" i="17"/>
  <c r="O873" i="17"/>
  <c r="M869" i="17"/>
  <c r="M868" i="17"/>
  <c r="O877" i="17"/>
  <c r="G876" i="17"/>
  <c r="O866" i="17"/>
  <c r="Q872" i="17"/>
  <c r="K866" i="17"/>
  <c r="O876" i="17"/>
  <c r="I864" i="17"/>
  <c r="K873" i="17"/>
  <c r="O865" i="17"/>
  <c r="G874" i="17"/>
  <c r="Q873" i="17"/>
  <c r="M872" i="17"/>
  <c r="Q874" i="17"/>
  <c r="G865" i="17"/>
  <c r="M865" i="17"/>
  <c r="Q875" i="17"/>
  <c r="I872" i="17"/>
  <c r="I875" i="17"/>
  <c r="I867" i="17"/>
  <c r="I865" i="17"/>
  <c r="O870" i="17"/>
  <c r="O871" i="17"/>
  <c r="M875" i="17"/>
  <c r="M877" i="17"/>
  <c r="K878" i="17"/>
  <c r="O864" i="17"/>
  <c r="G869" i="17"/>
  <c r="R1118" i="17"/>
  <c r="J1118" i="17"/>
  <c r="P1117" i="17"/>
  <c r="H1117" i="17"/>
  <c r="N1116" i="17"/>
  <c r="F1116" i="17"/>
  <c r="L1115" i="17"/>
  <c r="R1114" i="17"/>
  <c r="J1114" i="17"/>
  <c r="P1113" i="17"/>
  <c r="H1113" i="17"/>
  <c r="N1112" i="17"/>
  <c r="F1112" i="17"/>
  <c r="L1111" i="17"/>
  <c r="R1110" i="17"/>
  <c r="J1110" i="17"/>
  <c r="P1109" i="17"/>
  <c r="H1109" i="17"/>
  <c r="N1108" i="17"/>
  <c r="F1108" i="17"/>
  <c r="L1107" i="17"/>
  <c r="R1106" i="17"/>
  <c r="J1106" i="17"/>
  <c r="P1105" i="17"/>
  <c r="H1105" i="17"/>
  <c r="N1104" i="17"/>
  <c r="F1104" i="17"/>
  <c r="P1118" i="17"/>
  <c r="H1118" i="17"/>
  <c r="N1117" i="17"/>
  <c r="F1117" i="17"/>
  <c r="L1116" i="17"/>
  <c r="R1115" i="17"/>
  <c r="J1115" i="17"/>
  <c r="P1114" i="17"/>
  <c r="H1114" i="17"/>
  <c r="N1113" i="17"/>
  <c r="F1113" i="17"/>
  <c r="L1112" i="17"/>
  <c r="R1111" i="17"/>
  <c r="J1111" i="17"/>
  <c r="P1110" i="17"/>
  <c r="H1110" i="17"/>
  <c r="N1109" i="17"/>
  <c r="F1109" i="17"/>
  <c r="L1108" i="17"/>
  <c r="R1107" i="17"/>
  <c r="J1107" i="17"/>
  <c r="P1106" i="17"/>
  <c r="H1106" i="17"/>
  <c r="N1105" i="17"/>
  <c r="F1105" i="17"/>
  <c r="L1104" i="17"/>
  <c r="N1118" i="17"/>
  <c r="F1118" i="17"/>
  <c r="L1117" i="17"/>
  <c r="R1116" i="17"/>
  <c r="J1116" i="17"/>
  <c r="P1115" i="17"/>
  <c r="H1115" i="17"/>
  <c r="N1114" i="17"/>
  <c r="F1114" i="17"/>
  <c r="L1113" i="17"/>
  <c r="R1112" i="17"/>
  <c r="J1112" i="17"/>
  <c r="P1111" i="17"/>
  <c r="H1111" i="17"/>
  <c r="N1110" i="17"/>
  <c r="F1110" i="17"/>
  <c r="L1109" i="17"/>
  <c r="R1108" i="17"/>
  <c r="J1108" i="17"/>
  <c r="P1107" i="17"/>
  <c r="H1107" i="17"/>
  <c r="N1106" i="17"/>
  <c r="F1106" i="17"/>
  <c r="L1105" i="17"/>
  <c r="R1104" i="17"/>
  <c r="J1104" i="17"/>
  <c r="L1118" i="17"/>
  <c r="R1117" i="17"/>
  <c r="J1117" i="17"/>
  <c r="P1116" i="17"/>
  <c r="H1116" i="17"/>
  <c r="N1115" i="17"/>
  <c r="F1115" i="17"/>
  <c r="L1114" i="17"/>
  <c r="R1113" i="17"/>
  <c r="J1113" i="17"/>
  <c r="P1112" i="17"/>
  <c r="H1112" i="17"/>
  <c r="N1111" i="17"/>
  <c r="F1111" i="17"/>
  <c r="L1110" i="17"/>
  <c r="R1109" i="17"/>
  <c r="J1109" i="17"/>
  <c r="P1108" i="17"/>
  <c r="H1108" i="17"/>
  <c r="N1107" i="17"/>
  <c r="F1107" i="17"/>
  <c r="L1106" i="17"/>
  <c r="R1105" i="17"/>
  <c r="J1105" i="17"/>
  <c r="P1104" i="17"/>
  <c r="H1104" i="17"/>
  <c r="O1109" i="17"/>
  <c r="O1112" i="17"/>
  <c r="Q1108" i="17"/>
  <c r="I1111" i="17"/>
  <c r="I1110" i="17"/>
  <c r="G1104" i="17"/>
  <c r="Q1117" i="17"/>
  <c r="I1116" i="17"/>
  <c r="I1115" i="17"/>
  <c r="O1116" i="17"/>
  <c r="M1113" i="17"/>
  <c r="Q1110" i="17"/>
  <c r="O1117" i="17"/>
  <c r="Q1113" i="17"/>
  <c r="G1111" i="17"/>
  <c r="G1113" i="17"/>
  <c r="O1104" i="17"/>
  <c r="G1116" i="17"/>
  <c r="I1112" i="17"/>
  <c r="K1104" i="17"/>
  <c r="M1112" i="17"/>
  <c r="K1106" i="17"/>
  <c r="I1108" i="17"/>
  <c r="I1107" i="17"/>
  <c r="K1118" i="17"/>
  <c r="Q1115" i="17"/>
  <c r="I1114" i="17"/>
  <c r="Q1105" i="17"/>
  <c r="I1104" i="17"/>
  <c r="K1113" i="17"/>
  <c r="K1117" i="17"/>
  <c r="M1104" i="17"/>
  <c r="O1113" i="17"/>
  <c r="M1107" i="17"/>
  <c r="K1109" i="17"/>
  <c r="K1108" i="17"/>
  <c r="G1105" i="17"/>
  <c r="K1115" i="17"/>
  <c r="G1108" i="17"/>
  <c r="I1106" i="17"/>
  <c r="M1116" i="17"/>
  <c r="I1109" i="17"/>
  <c r="K1105" i="17"/>
  <c r="O1115" i="17"/>
  <c r="O1106" i="17"/>
  <c r="O1105" i="17"/>
  <c r="Q1109" i="17"/>
  <c r="O1111" i="17"/>
  <c r="O1110" i="17"/>
  <c r="I1113" i="17"/>
  <c r="M1108" i="17"/>
  <c r="M1111" i="17"/>
  <c r="O1107" i="17"/>
  <c r="Q1118" i="17"/>
  <c r="G1110" i="17"/>
  <c r="G1109" i="17"/>
  <c r="G1117" i="17"/>
  <c r="Q1104" i="17"/>
  <c r="G1115" i="17"/>
  <c r="G1114" i="17"/>
  <c r="M1115" i="17"/>
  <c r="K1112" i="17"/>
  <c r="M1118" i="17"/>
  <c r="Q1107" i="17"/>
  <c r="Q1114" i="17"/>
  <c r="O1114" i="17"/>
  <c r="I1105" i="17"/>
  <c r="K1110" i="17"/>
  <c r="O1108" i="17"/>
  <c r="G1106" i="17"/>
  <c r="G1112" i="17"/>
  <c r="G1107" i="17"/>
  <c r="M1109" i="17"/>
  <c r="I1117" i="17"/>
  <c r="M1110" i="17"/>
  <c r="Q1111" i="17"/>
  <c r="G1118" i="17"/>
  <c r="M1106" i="17"/>
  <c r="M1117" i="17"/>
  <c r="Q1112" i="17"/>
  <c r="K1116" i="17"/>
  <c r="M1114" i="17"/>
  <c r="Q1106" i="17"/>
  <c r="I1118" i="17"/>
  <c r="K1114" i="17"/>
  <c r="K1107" i="17"/>
  <c r="Q1116" i="17"/>
  <c r="M1105" i="17"/>
  <c r="K1111" i="17"/>
  <c r="O1118" i="17"/>
  <c r="R1358" i="17"/>
  <c r="H1358" i="17"/>
  <c r="R1356" i="17"/>
  <c r="F1355" i="17"/>
  <c r="P1353" i="17"/>
  <c r="F1353" i="17"/>
  <c r="H1351" i="17"/>
  <c r="P1358" i="17"/>
  <c r="L1357" i="17"/>
  <c r="H1356" i="17"/>
  <c r="N1358" i="17"/>
  <c r="J1357" i="17"/>
  <c r="F1356" i="17"/>
  <c r="L1355" i="17"/>
  <c r="P1354" i="17"/>
  <c r="L1353" i="17"/>
  <c r="H1352" i="17"/>
  <c r="N1351" i="17"/>
  <c r="J1350" i="17"/>
  <c r="N1349" i="17"/>
  <c r="J1348" i="17"/>
  <c r="P1347" i="17"/>
  <c r="L1346" i="17"/>
  <c r="H1345" i="17"/>
  <c r="L1344" i="17"/>
  <c r="R1357" i="17"/>
  <c r="N1356" i="17"/>
  <c r="J1355" i="17"/>
  <c r="F1354" i="17"/>
  <c r="P1352" i="17"/>
  <c r="R1350" i="17"/>
  <c r="H1350" i="17"/>
  <c r="R1348" i="17"/>
  <c r="F1347" i="17"/>
  <c r="P1357" i="17"/>
  <c r="F1357" i="17"/>
  <c r="H1355" i="17"/>
  <c r="R1353" i="17"/>
  <c r="N1352" i="17"/>
  <c r="J1351" i="17"/>
  <c r="F1350" i="17"/>
  <c r="P1348" i="17"/>
  <c r="R1346" i="17"/>
  <c r="H1346" i="17"/>
  <c r="R1344" i="17"/>
  <c r="L1358" i="17"/>
  <c r="N1355" i="17"/>
  <c r="J1354" i="17"/>
  <c r="R1351" i="17"/>
  <c r="P1350" i="17"/>
  <c r="R1347" i="17"/>
  <c r="P1346" i="17"/>
  <c r="F1345" i="17"/>
  <c r="H1344" i="17"/>
  <c r="J1358" i="17"/>
  <c r="P1356" i="17"/>
  <c r="H1354" i="17"/>
  <c r="R1352" i="17"/>
  <c r="P1351" i="17"/>
  <c r="N1350" i="17"/>
  <c r="P1349" i="17"/>
  <c r="R1345" i="17"/>
  <c r="F1358" i="17"/>
  <c r="L1356" i="17"/>
  <c r="L1349" i="17"/>
  <c r="N1348" i="17"/>
  <c r="N1347" i="17"/>
  <c r="N1346" i="17"/>
  <c r="P1345" i="17"/>
  <c r="F1344" i="17"/>
  <c r="J1356" i="17"/>
  <c r="L1352" i="17"/>
  <c r="L1351" i="17"/>
  <c r="L1350" i="17"/>
  <c r="J1349" i="17"/>
  <c r="L1348" i="17"/>
  <c r="L1347" i="17"/>
  <c r="N1345" i="17"/>
  <c r="P1344" i="17"/>
  <c r="N1353" i="17"/>
  <c r="J1352" i="17"/>
  <c r="J1347" i="17"/>
  <c r="L1345" i="17"/>
  <c r="R1355" i="17"/>
  <c r="N1354" i="17"/>
  <c r="J1353" i="17"/>
  <c r="F1352" i="17"/>
  <c r="F1351" i="17"/>
  <c r="F1349" i="17"/>
  <c r="F1348" i="17"/>
  <c r="H1347" i="17"/>
  <c r="J1345" i="17"/>
  <c r="L1354" i="17"/>
  <c r="N1344" i="17"/>
  <c r="N1357" i="17"/>
  <c r="J1344" i="17"/>
  <c r="H1357" i="17"/>
  <c r="J1346" i="17"/>
  <c r="H1349" i="17"/>
  <c r="P1355" i="17"/>
  <c r="H1348" i="17"/>
  <c r="R1354" i="17"/>
  <c r="F1346" i="17"/>
  <c r="R1349" i="17"/>
  <c r="H1353" i="17"/>
  <c r="G1357" i="17"/>
  <c r="I1353" i="17"/>
  <c r="I1357" i="17"/>
  <c r="K1353" i="17"/>
  <c r="Q1347" i="17"/>
  <c r="I1345" i="17"/>
  <c r="M1355" i="17"/>
  <c r="K1345" i="17"/>
  <c r="O1355" i="17"/>
  <c r="I1351" i="17"/>
  <c r="M1357" i="17"/>
  <c r="Q1354" i="17"/>
  <c r="O1352" i="17"/>
  <c r="M1350" i="17"/>
  <c r="G1346" i="17"/>
  <c r="K1356" i="17"/>
  <c r="I1354" i="17"/>
  <c r="I1347" i="17"/>
  <c r="K1358" i="17"/>
  <c r="G1345" i="17"/>
  <c r="K1355" i="17"/>
  <c r="K1346" i="17"/>
  <c r="O1356" i="17"/>
  <c r="M1346" i="17"/>
  <c r="Q1356" i="17"/>
  <c r="K1352" i="17"/>
  <c r="O1345" i="17"/>
  <c r="O1357" i="17"/>
  <c r="Q1353" i="17"/>
  <c r="O1351" i="17"/>
  <c r="O1348" i="17"/>
  <c r="Q1348" i="17"/>
  <c r="K1344" i="17"/>
  <c r="O1354" i="17"/>
  <c r="G1352" i="17"/>
  <c r="I1352" i="17"/>
  <c r="Q1349" i="17"/>
  <c r="M1344" i="17"/>
  <c r="M1351" i="17"/>
  <c r="I1348" i="17"/>
  <c r="K1354" i="17"/>
  <c r="Q1346" i="17"/>
  <c r="G1356" i="17"/>
  <c r="K1349" i="17"/>
  <c r="M1349" i="17"/>
  <c r="O1358" i="17"/>
  <c r="I1344" i="17"/>
  <c r="K1357" i="17"/>
  <c r="G1349" i="17"/>
  <c r="G1358" i="17"/>
  <c r="Q1352" i="17"/>
  <c r="O1350" i="17"/>
  <c r="M1356" i="17"/>
  <c r="I1346" i="17"/>
  <c r="O1347" i="17"/>
  <c r="M1345" i="17"/>
  <c r="I1350" i="17"/>
  <c r="O1344" i="17"/>
  <c r="G1355" i="17"/>
  <c r="M1358" i="17"/>
  <c r="G1354" i="17"/>
  <c r="G1351" i="17"/>
  <c r="O1346" i="17"/>
  <c r="K1351" i="17"/>
  <c r="Q1345" i="17"/>
  <c r="I1356" i="17"/>
  <c r="M1354" i="17"/>
  <c r="G1350" i="17"/>
  <c r="M1352" i="17"/>
  <c r="G1348" i="17"/>
  <c r="Q1344" i="17"/>
  <c r="I1358" i="17"/>
  <c r="I1355" i="17"/>
  <c r="K1347" i="17"/>
  <c r="G1344" i="17"/>
  <c r="Q1358" i="17"/>
  <c r="M1353" i="17"/>
  <c r="O1353" i="17"/>
  <c r="I1349" i="17"/>
  <c r="Q1357" i="17"/>
  <c r="M1348" i="17"/>
  <c r="Q1350" i="17"/>
  <c r="Q1351" i="17"/>
  <c r="M1347" i="17"/>
  <c r="Q1355" i="17"/>
  <c r="K1350" i="17"/>
  <c r="G1347" i="17"/>
  <c r="O1349" i="17"/>
  <c r="K1348" i="17"/>
  <c r="G1353" i="17"/>
  <c r="N848" i="17"/>
  <c r="R847" i="17"/>
  <c r="H847" i="17"/>
  <c r="P845" i="17"/>
  <c r="H844" i="17"/>
  <c r="P842" i="17"/>
  <c r="F842" i="17"/>
  <c r="J841" i="17"/>
  <c r="N840" i="17"/>
  <c r="R839" i="17"/>
  <c r="H839" i="17"/>
  <c r="P837" i="17"/>
  <c r="H836" i="17"/>
  <c r="P834" i="17"/>
  <c r="F834" i="17"/>
  <c r="L848" i="17"/>
  <c r="F847" i="17"/>
  <c r="J846" i="17"/>
  <c r="N845" i="17"/>
  <c r="R844" i="17"/>
  <c r="L843" i="17"/>
  <c r="L840" i="17"/>
  <c r="F839" i="17"/>
  <c r="J838" i="17"/>
  <c r="N837" i="17"/>
  <c r="R836" i="17"/>
  <c r="L835" i="17"/>
  <c r="P847" i="17"/>
  <c r="H846" i="17"/>
  <c r="P844" i="17"/>
  <c r="F844" i="17"/>
  <c r="J843" i="17"/>
  <c r="N842" i="17"/>
  <c r="R841" i="17"/>
  <c r="H841" i="17"/>
  <c r="P839" i="17"/>
  <c r="H838" i="17"/>
  <c r="P836" i="17"/>
  <c r="F836" i="17"/>
  <c r="J835" i="17"/>
  <c r="N834" i="17"/>
  <c r="J848" i="17"/>
  <c r="N847" i="17"/>
  <c r="R846" i="17"/>
  <c r="L845" i="17"/>
  <c r="L842" i="17"/>
  <c r="F841" i="17"/>
  <c r="J840" i="17"/>
  <c r="N839" i="17"/>
  <c r="R838" i="17"/>
  <c r="L837" i="17"/>
  <c r="L834" i="17"/>
  <c r="R848" i="17"/>
  <c r="L847" i="17"/>
  <c r="L844" i="17"/>
  <c r="F843" i="17"/>
  <c r="J842" i="17"/>
  <c r="N841" i="17"/>
  <c r="R840" i="17"/>
  <c r="L839" i="17"/>
  <c r="L836" i="17"/>
  <c r="F835" i="17"/>
  <c r="J834" i="17"/>
  <c r="F848" i="17"/>
  <c r="L846" i="17"/>
  <c r="H843" i="17"/>
  <c r="R834" i="17"/>
  <c r="F846" i="17"/>
  <c r="N844" i="17"/>
  <c r="L841" i="17"/>
  <c r="J839" i="17"/>
  <c r="R837" i="17"/>
  <c r="J836" i="17"/>
  <c r="R842" i="17"/>
  <c r="H834" i="17"/>
  <c r="J847" i="17"/>
  <c r="R845" i="17"/>
  <c r="J844" i="17"/>
  <c r="P840" i="17"/>
  <c r="J837" i="17"/>
  <c r="R835" i="17"/>
  <c r="H842" i="17"/>
  <c r="P838" i="17"/>
  <c r="H837" i="17"/>
  <c r="P835" i="17"/>
  <c r="P848" i="17"/>
  <c r="J845" i="17"/>
  <c r="R843" i="17"/>
  <c r="H840" i="17"/>
  <c r="N838" i="17"/>
  <c r="F837" i="17"/>
  <c r="N835" i="17"/>
  <c r="P846" i="17"/>
  <c r="H845" i="17"/>
  <c r="P843" i="17"/>
  <c r="F840" i="17"/>
  <c r="L838" i="17"/>
  <c r="H835" i="17"/>
  <c r="H848" i="17"/>
  <c r="N846" i="17"/>
  <c r="F845" i="17"/>
  <c r="N843" i="17"/>
  <c r="P841" i="17"/>
  <c r="F838" i="17"/>
  <c r="N836" i="17"/>
  <c r="M843" i="17"/>
  <c r="K847" i="17"/>
  <c r="O844" i="17"/>
  <c r="M835" i="17"/>
  <c r="O836" i="17"/>
  <c r="Q842" i="17"/>
  <c r="Q837" i="17"/>
  <c r="G840" i="17"/>
  <c r="I841" i="17"/>
  <c r="O841" i="17"/>
  <c r="K842" i="17"/>
  <c r="I838" i="17"/>
  <c r="K834" i="17"/>
  <c r="G847" i="17"/>
  <c r="O848" i="17"/>
  <c r="M842" i="17"/>
  <c r="G836" i="17"/>
  <c r="K846" i="17"/>
  <c r="I844" i="17"/>
  <c r="K835" i="17"/>
  <c r="O845" i="17"/>
  <c r="G846" i="17"/>
  <c r="Q845" i="17"/>
  <c r="G834" i="17"/>
  <c r="M834" i="17"/>
  <c r="O843" i="17"/>
  <c r="I837" i="17"/>
  <c r="K848" i="17"/>
  <c r="G835" i="17"/>
  <c r="K845" i="17"/>
  <c r="I835" i="17"/>
  <c r="M847" i="17"/>
  <c r="Q844" i="17"/>
  <c r="K838" i="17"/>
  <c r="I836" i="17"/>
  <c r="M846" i="17"/>
  <c r="O837" i="17"/>
  <c r="Q848" i="17"/>
  <c r="O834" i="17"/>
  <c r="M840" i="17"/>
  <c r="K836" i="17"/>
  <c r="G842" i="17"/>
  <c r="O835" i="17"/>
  <c r="M839" i="17"/>
  <c r="K837" i="17"/>
  <c r="M848" i="17"/>
  <c r="Q838" i="17"/>
  <c r="Q835" i="17"/>
  <c r="K839" i="17"/>
  <c r="Q834" i="17"/>
  <c r="I848" i="17"/>
  <c r="M837" i="17"/>
  <c r="I843" i="17"/>
  <c r="Q836" i="17"/>
  <c r="O840" i="17"/>
  <c r="M838" i="17"/>
  <c r="G845" i="17"/>
  <c r="Q847" i="17"/>
  <c r="O838" i="17"/>
  <c r="K844" i="17"/>
  <c r="G839" i="17"/>
  <c r="Q841" i="17"/>
  <c r="O839" i="17"/>
  <c r="I842" i="17"/>
  <c r="M841" i="17"/>
  <c r="K840" i="17"/>
  <c r="G837" i="17"/>
  <c r="I846" i="17"/>
  <c r="O846" i="17"/>
  <c r="K841" i="17"/>
  <c r="I845" i="17"/>
  <c r="G843" i="17"/>
  <c r="I847" i="17"/>
  <c r="M844" i="17"/>
  <c r="Q843" i="17"/>
  <c r="M845" i="17"/>
  <c r="Q840" i="17"/>
  <c r="K843" i="17"/>
  <c r="G848" i="17"/>
  <c r="Q846" i="17"/>
  <c r="I839" i="17"/>
  <c r="Q839" i="17"/>
  <c r="I840" i="17"/>
  <c r="G844" i="17"/>
  <c r="I834" i="17"/>
  <c r="O847" i="17"/>
  <c r="M836" i="17"/>
  <c r="G838" i="17"/>
  <c r="G841" i="17"/>
  <c r="O842" i="17"/>
  <c r="J1073" i="17"/>
  <c r="F1072" i="17"/>
  <c r="L1071" i="17"/>
  <c r="P1070" i="17"/>
  <c r="L1069" i="17"/>
  <c r="H1068" i="17"/>
  <c r="N1067" i="17"/>
  <c r="J1066" i="17"/>
  <c r="N1065" i="17"/>
  <c r="J1064" i="17"/>
  <c r="P1063" i="17"/>
  <c r="L1062" i="17"/>
  <c r="H1061" i="17"/>
  <c r="L1060" i="17"/>
  <c r="R1059" i="17"/>
  <c r="H1073" i="17"/>
  <c r="L1072" i="17"/>
  <c r="R1071" i="17"/>
  <c r="N1070" i="17"/>
  <c r="J1069" i="17"/>
  <c r="F1068" i="17"/>
  <c r="L1067" i="17"/>
  <c r="P1066" i="17"/>
  <c r="L1065" i="17"/>
  <c r="H1064" i="17"/>
  <c r="N1063" i="17"/>
  <c r="J1062" i="17"/>
  <c r="N1061" i="17"/>
  <c r="J1060" i="17"/>
  <c r="P1059" i="17"/>
  <c r="P1073" i="17"/>
  <c r="F1073" i="17"/>
  <c r="H1071" i="17"/>
  <c r="R1069" i="17"/>
  <c r="N1068" i="17"/>
  <c r="J1067" i="17"/>
  <c r="F1066" i="17"/>
  <c r="P1064" i="17"/>
  <c r="R1062" i="17"/>
  <c r="H1062" i="17"/>
  <c r="R1060" i="17"/>
  <c r="F1059" i="17"/>
  <c r="N1073" i="17"/>
  <c r="J1072" i="17"/>
  <c r="P1071" i="17"/>
  <c r="L1070" i="17"/>
  <c r="H1069" i="17"/>
  <c r="L1068" i="17"/>
  <c r="R1067" i="17"/>
  <c r="N1066" i="17"/>
  <c r="J1065" i="17"/>
  <c r="F1064" i="17"/>
  <c r="L1063" i="17"/>
  <c r="P1062" i="17"/>
  <c r="L1061" i="17"/>
  <c r="H1060" i="17"/>
  <c r="N1059" i="17"/>
  <c r="R1072" i="17"/>
  <c r="F1071" i="17"/>
  <c r="P1069" i="17"/>
  <c r="F1069" i="17"/>
  <c r="H1067" i="17"/>
  <c r="R1065" i="17"/>
  <c r="N1064" i="17"/>
  <c r="J1063" i="17"/>
  <c r="F1062" i="17"/>
  <c r="P1060" i="17"/>
  <c r="L1073" i="17"/>
  <c r="H1072" i="17"/>
  <c r="N1071" i="17"/>
  <c r="J1070" i="17"/>
  <c r="N1069" i="17"/>
  <c r="J1068" i="17"/>
  <c r="P1067" i="17"/>
  <c r="L1066" i="17"/>
  <c r="H1065" i="17"/>
  <c r="L1064" i="17"/>
  <c r="R1063" i="17"/>
  <c r="N1062" i="17"/>
  <c r="J1061" i="17"/>
  <c r="F1060" i="17"/>
  <c r="L1059" i="17"/>
  <c r="F1067" i="17"/>
  <c r="F1065" i="17"/>
  <c r="H1063" i="17"/>
  <c r="H1059" i="17"/>
  <c r="R1070" i="17"/>
  <c r="R1068" i="17"/>
  <c r="F1063" i="17"/>
  <c r="F1061" i="17"/>
  <c r="P1072" i="17"/>
  <c r="P1068" i="17"/>
  <c r="R1066" i="17"/>
  <c r="R1064" i="17"/>
  <c r="N1072" i="17"/>
  <c r="H1070" i="17"/>
  <c r="N1060" i="17"/>
  <c r="F1070" i="17"/>
  <c r="H1066" i="17"/>
  <c r="J1071" i="17"/>
  <c r="P1061" i="17"/>
  <c r="J1059" i="17"/>
  <c r="R1073" i="17"/>
  <c r="R1061" i="17"/>
  <c r="P1065" i="17"/>
  <c r="G1059" i="17"/>
  <c r="I1068" i="17"/>
  <c r="Q1072" i="17"/>
  <c r="G1070" i="17"/>
  <c r="I1066" i="17"/>
  <c r="I1065" i="17"/>
  <c r="O1067" i="17"/>
  <c r="K1060" i="17"/>
  <c r="O1070" i="17"/>
  <c r="K1063" i="17"/>
  <c r="K1062" i="17"/>
  <c r="M1073" i="17"/>
  <c r="G1072" i="17"/>
  <c r="K1069" i="17"/>
  <c r="Q1059" i="17"/>
  <c r="I1071" i="17"/>
  <c r="K1067" i="17"/>
  <c r="I1060" i="17"/>
  <c r="M1070" i="17"/>
  <c r="G1062" i="17"/>
  <c r="I1073" i="17"/>
  <c r="K1059" i="17"/>
  <c r="M1068" i="17"/>
  <c r="M1067" i="17"/>
  <c r="O1059" i="17"/>
  <c r="G1071" i="17"/>
  <c r="O1062" i="17"/>
  <c r="Q1073" i="17"/>
  <c r="O1065" i="17"/>
  <c r="O1064" i="17"/>
  <c r="K1061" i="17"/>
  <c r="O1071" i="17"/>
  <c r="I1063" i="17"/>
  <c r="K1072" i="17"/>
  <c r="O1069" i="17"/>
  <c r="M1072" i="17"/>
  <c r="O1068" i="17"/>
  <c r="Q1060" i="17"/>
  <c r="G1073" i="17"/>
  <c r="Q1063" i="17"/>
  <c r="Q1066" i="17"/>
  <c r="Q1065" i="17"/>
  <c r="M1062" i="17"/>
  <c r="O1073" i="17"/>
  <c r="K1064" i="17"/>
  <c r="O1063" i="17"/>
  <c r="M1065" i="17"/>
  <c r="O1061" i="17"/>
  <c r="O1060" i="17"/>
  <c r="I1064" i="17"/>
  <c r="I1067" i="17"/>
  <c r="I1070" i="17"/>
  <c r="I1069" i="17"/>
  <c r="G1067" i="17"/>
  <c r="Q1067" i="17"/>
  <c r="G1065" i="17"/>
  <c r="G1064" i="17"/>
  <c r="M1066" i="17"/>
  <c r="I1072" i="17"/>
  <c r="M1069" i="17"/>
  <c r="I1062" i="17"/>
  <c r="K1073" i="17"/>
  <c r="I1061" i="17"/>
  <c r="M1071" i="17"/>
  <c r="O1072" i="17"/>
  <c r="Q1071" i="17"/>
  <c r="G1069" i="17"/>
  <c r="K1070" i="17"/>
  <c r="G1063" i="17"/>
  <c r="K1071" i="17"/>
  <c r="K1065" i="17"/>
  <c r="Q1068" i="17"/>
  <c r="M1060" i="17"/>
  <c r="M1059" i="17"/>
  <c r="I1059" i="17"/>
  <c r="Q1062" i="17"/>
  <c r="Q1061" i="17"/>
  <c r="M1061" i="17"/>
  <c r="G1060" i="17"/>
  <c r="O1066" i="17"/>
  <c r="Q1070" i="17"/>
  <c r="K1066" i="17"/>
  <c r="G1066" i="17"/>
  <c r="G1061" i="17"/>
  <c r="M1063" i="17"/>
  <c r="Q1064" i="17"/>
  <c r="Q1069" i="17"/>
  <c r="K1068" i="17"/>
  <c r="M1064" i="17"/>
  <c r="G1068" i="17"/>
  <c r="H1313" i="17"/>
  <c r="N1312" i="17"/>
  <c r="J1311" i="17"/>
  <c r="N1310" i="17"/>
  <c r="J1309" i="17"/>
  <c r="P1308" i="17"/>
  <c r="L1307" i="17"/>
  <c r="H1306" i="17"/>
  <c r="L1305" i="17"/>
  <c r="R1304" i="17"/>
  <c r="N1303" i="17"/>
  <c r="J1302" i="17"/>
  <c r="F1301" i="17"/>
  <c r="L1300" i="17"/>
  <c r="P1299" i="17"/>
  <c r="P1313" i="17"/>
  <c r="R1311" i="17"/>
  <c r="H1311" i="17"/>
  <c r="R1309" i="17"/>
  <c r="F1308" i="17"/>
  <c r="P1306" i="17"/>
  <c r="F1306" i="17"/>
  <c r="H1304" i="17"/>
  <c r="R1302" i="17"/>
  <c r="N1301" i="17"/>
  <c r="J1300" i="17"/>
  <c r="F1299" i="17"/>
  <c r="F1313" i="17"/>
  <c r="L1312" i="17"/>
  <c r="P1311" i="17"/>
  <c r="L1310" i="17"/>
  <c r="H1309" i="17"/>
  <c r="N1308" i="17"/>
  <c r="J1307" i="17"/>
  <c r="N1306" i="17"/>
  <c r="J1305" i="17"/>
  <c r="P1304" i="17"/>
  <c r="L1303" i="17"/>
  <c r="H1302" i="17"/>
  <c r="L1301" i="17"/>
  <c r="R1300" i="17"/>
  <c r="N1299" i="17"/>
  <c r="N1313" i="17"/>
  <c r="J1312" i="17"/>
  <c r="F1311" i="17"/>
  <c r="P1309" i="17"/>
  <c r="R1307" i="17"/>
  <c r="H1307" i="17"/>
  <c r="R1305" i="17"/>
  <c r="F1304" i="17"/>
  <c r="P1302" i="17"/>
  <c r="F1302" i="17"/>
  <c r="H1300" i="17"/>
  <c r="L1313" i="17"/>
  <c r="R1312" i="17"/>
  <c r="N1311" i="17"/>
  <c r="J1310" i="17"/>
  <c r="F1309" i="17"/>
  <c r="L1308" i="17"/>
  <c r="P1307" i="17"/>
  <c r="L1306" i="17"/>
  <c r="H1305" i="17"/>
  <c r="N1304" i="17"/>
  <c r="J1303" i="17"/>
  <c r="N1302" i="17"/>
  <c r="J1301" i="17"/>
  <c r="P1300" i="17"/>
  <c r="L1299" i="17"/>
  <c r="J1313" i="17"/>
  <c r="P1312" i="17"/>
  <c r="L1311" i="17"/>
  <c r="H1310" i="17"/>
  <c r="L1309" i="17"/>
  <c r="R1308" i="17"/>
  <c r="N1307" i="17"/>
  <c r="J1306" i="17"/>
  <c r="F1305" i="17"/>
  <c r="L1304" i="17"/>
  <c r="P1303" i="17"/>
  <c r="L1302" i="17"/>
  <c r="H1301" i="17"/>
  <c r="N1300" i="17"/>
  <c r="J1299" i="17"/>
  <c r="F1307" i="17"/>
  <c r="F1303" i="17"/>
  <c r="H1299" i="17"/>
  <c r="R1310" i="17"/>
  <c r="R1306" i="17"/>
  <c r="H1312" i="17"/>
  <c r="H1308" i="17"/>
  <c r="F1300" i="17"/>
  <c r="F1312" i="17"/>
  <c r="F1310" i="17"/>
  <c r="R1303" i="17"/>
  <c r="R1301" i="17"/>
  <c r="R1313" i="17"/>
  <c r="P1305" i="17"/>
  <c r="P1301" i="17"/>
  <c r="R1299" i="17"/>
  <c r="N1309" i="17"/>
  <c r="N1305" i="17"/>
  <c r="H1303" i="17"/>
  <c r="P1310" i="17"/>
  <c r="J1304" i="17"/>
  <c r="J1308" i="17"/>
  <c r="G1307" i="17"/>
  <c r="I1312" i="17"/>
  <c r="M1309" i="17"/>
  <c r="K1299" i="17"/>
  <c r="O1309" i="17"/>
  <c r="K1306" i="17"/>
  <c r="G1312" i="17"/>
  <c r="K1309" i="17"/>
  <c r="G1301" i="17"/>
  <c r="M1301" i="17"/>
  <c r="Q1311" i="17"/>
  <c r="O1301" i="17"/>
  <c r="M1312" i="17"/>
  <c r="O1308" i="17"/>
  <c r="G1303" i="17"/>
  <c r="Q1299" i="17"/>
  <c r="G1310" i="17"/>
  <c r="G1309" i="17"/>
  <c r="M1303" i="17"/>
  <c r="I1300" i="17"/>
  <c r="M1310" i="17"/>
  <c r="I1302" i="17"/>
  <c r="O1302" i="17"/>
  <c r="Q1313" i="17"/>
  <c r="Q1302" i="17"/>
  <c r="M1299" i="17"/>
  <c r="Q1309" i="17"/>
  <c r="I1304" i="17"/>
  <c r="Q1312" i="17"/>
  <c r="I1311" i="17"/>
  <c r="I1310" i="17"/>
  <c r="O1304" i="17"/>
  <c r="M1302" i="17"/>
  <c r="O1313" i="17"/>
  <c r="M1304" i="17"/>
  <c r="G1306" i="17"/>
  <c r="I1306" i="17"/>
  <c r="Q1301" i="17"/>
  <c r="Q1304" i="17"/>
  <c r="Q1306" i="17"/>
  <c r="I1299" i="17"/>
  <c r="K1308" i="17"/>
  <c r="K1312" i="17"/>
  <c r="M1308" i="17"/>
  <c r="G1299" i="17"/>
  <c r="K1307" i="17"/>
  <c r="Q1300" i="17"/>
  <c r="Q1307" i="17"/>
  <c r="K1301" i="17"/>
  <c r="Q1310" i="17"/>
  <c r="K1305" i="17"/>
  <c r="I1313" i="17"/>
  <c r="G1308" i="17"/>
  <c r="O1303" i="17"/>
  <c r="K1303" i="17"/>
  <c r="K1300" i="17"/>
  <c r="O1300" i="17"/>
  <c r="M1306" i="17"/>
  <c r="K1311" i="17"/>
  <c r="I1309" i="17"/>
  <c r="K1313" i="17"/>
  <c r="K1310" i="17"/>
  <c r="I1308" i="17"/>
  <c r="O1305" i="17"/>
  <c r="Q1303" i="17"/>
  <c r="G1304" i="17"/>
  <c r="O1307" i="17"/>
  <c r="G1302" i="17"/>
  <c r="O1311" i="17"/>
  <c r="I1307" i="17"/>
  <c r="I1305" i="17"/>
  <c r="Q1308" i="17"/>
  <c r="I1303" i="17"/>
  <c r="M1311" i="17"/>
  <c r="O1310" i="17"/>
  <c r="M1307" i="17"/>
  <c r="G1311" i="17"/>
  <c r="K1304" i="17"/>
  <c r="G1300" i="17"/>
  <c r="M1313" i="17"/>
  <c r="M1300" i="17"/>
  <c r="O1299" i="17"/>
  <c r="G1313" i="17"/>
  <c r="M1305" i="17"/>
  <c r="I1301" i="17"/>
  <c r="G1305" i="17"/>
  <c r="O1312" i="17"/>
  <c r="O1306" i="17"/>
  <c r="K1302" i="17"/>
  <c r="Q1305" i="17"/>
  <c r="K33" i="22"/>
  <c r="K25" i="24" s="1"/>
  <c r="K25" i="22"/>
  <c r="K17" i="24" s="1"/>
  <c r="K26" i="22"/>
  <c r="K18" i="24" s="1"/>
  <c r="K31" i="22"/>
  <c r="K23" i="24" s="1"/>
  <c r="K32" i="22"/>
  <c r="K24" i="24" s="1"/>
  <c r="K22" i="22"/>
  <c r="K14" i="24" s="1"/>
  <c r="K17" i="22"/>
  <c r="K9" i="24" s="1"/>
  <c r="K23" i="22"/>
  <c r="K15" i="24" s="1"/>
  <c r="K18" i="22"/>
  <c r="K10" i="24" s="1"/>
  <c r="K10" i="22"/>
  <c r="K27" i="22"/>
  <c r="K19" i="24" s="1"/>
  <c r="K20" i="22"/>
  <c r="K12" i="24" s="1"/>
  <c r="K12" i="22"/>
  <c r="K4" i="24" s="1"/>
  <c r="K28" i="22"/>
  <c r="K20" i="24" s="1"/>
  <c r="K21" i="22"/>
  <c r="K13" i="24" s="1"/>
  <c r="K13" i="22"/>
  <c r="K5" i="24" s="1"/>
  <c r="K19" i="22"/>
  <c r="K11" i="24" s="1"/>
  <c r="L5" i="22"/>
  <c r="K30" i="22"/>
  <c r="K22" i="24" s="1"/>
  <c r="K29" i="22"/>
  <c r="K21" i="24" s="1"/>
  <c r="K14" i="22"/>
  <c r="K6" i="24" s="1"/>
  <c r="K24" i="22"/>
  <c r="K16" i="24" s="1"/>
  <c r="K11" i="22"/>
  <c r="K3" i="24" s="1"/>
  <c r="D15" i="24"/>
  <c r="C23" i="22"/>
  <c r="C15" i="24" s="1"/>
  <c r="B23" i="22"/>
  <c r="B15" i="24" s="1"/>
  <c r="F60" i="20" l="1"/>
  <c r="Q1449" i="17"/>
  <c r="L67" i="20"/>
  <c r="J61" i="20"/>
  <c r="J62" i="20"/>
  <c r="D72" i="20"/>
  <c r="K61" i="20"/>
  <c r="E63" i="20"/>
  <c r="M73" i="20"/>
  <c r="E72" i="20"/>
  <c r="C63" i="20"/>
  <c r="K2" i="24"/>
  <c r="L65" i="20"/>
  <c r="H66" i="20"/>
  <c r="F61" i="20"/>
  <c r="J64" i="20"/>
  <c r="F66" i="20"/>
  <c r="H73" i="20"/>
  <c r="F72" i="20"/>
  <c r="D62" i="20"/>
  <c r="B64" i="20"/>
  <c r="L64" i="20"/>
  <c r="J72" i="20"/>
  <c r="K68" i="20"/>
  <c r="G63" i="20"/>
  <c r="K73" i="20"/>
  <c r="C66" i="20"/>
  <c r="M66" i="20"/>
  <c r="G61" i="20"/>
  <c r="E60" i="20"/>
  <c r="G72" i="20"/>
  <c r="AN10" i="16"/>
  <c r="AM14" i="16"/>
  <c r="B72" i="20"/>
  <c r="H62" i="20"/>
  <c r="L72" i="20"/>
  <c r="H61" i="20"/>
  <c r="F68" i="20"/>
  <c r="J1449" i="17"/>
  <c r="E67" i="20"/>
  <c r="E61" i="20"/>
  <c r="C60" i="20"/>
  <c r="K70" i="20"/>
  <c r="F47" i="22"/>
  <c r="G15" i="22" s="1"/>
  <c r="J47" i="22"/>
  <c r="K15" i="22" s="1"/>
  <c r="K7" i="24" s="1"/>
  <c r="D65" i="20"/>
  <c r="L62" i="20"/>
  <c r="D60" i="20"/>
  <c r="G1449" i="17"/>
  <c r="B67" i="20"/>
  <c r="H60" i="20"/>
  <c r="F70" i="20"/>
  <c r="L1449" i="17"/>
  <c r="G67" i="20"/>
  <c r="C73" i="20"/>
  <c r="I64" i="20"/>
  <c r="E70" i="20"/>
  <c r="I62" i="20"/>
  <c r="G68" i="20"/>
  <c r="I65" i="20"/>
  <c r="M60" i="20"/>
  <c r="G64" i="20"/>
  <c r="I47" i="22"/>
  <c r="J15" i="22" s="1"/>
  <c r="H72" i="20"/>
  <c r="B68" i="20"/>
  <c r="B63" i="20"/>
  <c r="L60" i="20"/>
  <c r="F63" i="20"/>
  <c r="F65" i="20"/>
  <c r="L63" i="20"/>
  <c r="D61" i="20"/>
  <c r="M63" i="20"/>
  <c r="R1449" i="17"/>
  <c r="M67" i="20"/>
  <c r="G62" i="20"/>
  <c r="C72" i="20"/>
  <c r="I70" i="20"/>
  <c r="G66" i="20"/>
  <c r="I73" i="20"/>
  <c r="AM15" i="16"/>
  <c r="AN11" i="16"/>
  <c r="E20" i="22"/>
  <c r="E12" i="24" s="1"/>
  <c r="G47" i="22"/>
  <c r="B65" i="20"/>
  <c r="J68" i="20"/>
  <c r="K1449" i="17"/>
  <c r="F67" i="20"/>
  <c r="L66" i="20"/>
  <c r="D68" i="20"/>
  <c r="B66" i="20"/>
  <c r="B70" i="20"/>
  <c r="L68" i="20"/>
  <c r="H65" i="20"/>
  <c r="I60" i="20"/>
  <c r="I66" i="20"/>
  <c r="M68" i="20"/>
  <c r="C64" i="20"/>
  <c r="K72" i="20"/>
  <c r="F1449" i="17"/>
  <c r="I63" i="20"/>
  <c r="C62" i="20"/>
  <c r="I61" i="20"/>
  <c r="C65" i="20"/>
  <c r="L2" i="25"/>
  <c r="O2" i="23"/>
  <c r="D64" i="20"/>
  <c r="J73" i="20"/>
  <c r="B73" i="20"/>
  <c r="L70" i="20"/>
  <c r="J60" i="20"/>
  <c r="O1449" i="17"/>
  <c r="J67" i="20"/>
  <c r="J70" i="20"/>
  <c r="D73" i="20"/>
  <c r="H63" i="20"/>
  <c r="F73" i="20"/>
  <c r="C61" i="20"/>
  <c r="C68" i="20"/>
  <c r="K64" i="20"/>
  <c r="E73" i="20"/>
  <c r="N1449" i="17"/>
  <c r="I67" i="20"/>
  <c r="K62" i="20"/>
  <c r="I68" i="20"/>
  <c r="C70" i="20"/>
  <c r="K65" i="20"/>
  <c r="D20" i="22"/>
  <c r="AG93" i="20"/>
  <c r="AG96" i="20"/>
  <c r="AG97" i="20"/>
  <c r="AG92" i="20"/>
  <c r="AG94" i="20"/>
  <c r="AG101" i="20"/>
  <c r="AG100" i="20"/>
  <c r="AG99" i="20"/>
  <c r="AG95" i="20"/>
  <c r="L26" i="22"/>
  <c r="L18" i="24" s="1"/>
  <c r="L27" i="22"/>
  <c r="L19" i="24" s="1"/>
  <c r="L32" i="22"/>
  <c r="L24" i="24" s="1"/>
  <c r="L22" i="22"/>
  <c r="L14" i="24" s="1"/>
  <c r="L17" i="22"/>
  <c r="L9" i="24" s="1"/>
  <c r="L33" i="22"/>
  <c r="L25" i="24" s="1"/>
  <c r="L23" i="22"/>
  <c r="L15" i="24" s="1"/>
  <c r="L18" i="22"/>
  <c r="L10" i="24" s="1"/>
  <c r="L10" i="22"/>
  <c r="L24" i="22"/>
  <c r="L16" i="24" s="1"/>
  <c r="L19" i="22"/>
  <c r="L11" i="24" s="1"/>
  <c r="L11" i="22"/>
  <c r="L3" i="24" s="1"/>
  <c r="L28" i="22"/>
  <c r="L20" i="24" s="1"/>
  <c r="L21" i="22"/>
  <c r="L13" i="24" s="1"/>
  <c r="L13" i="22"/>
  <c r="L5" i="24" s="1"/>
  <c r="L29" i="22"/>
  <c r="L21" i="24" s="1"/>
  <c r="L14" i="22"/>
  <c r="L6" i="24" s="1"/>
  <c r="L31" i="22"/>
  <c r="L23" i="24" s="1"/>
  <c r="L30" i="22"/>
  <c r="L22" i="24" s="1"/>
  <c r="L12" i="22"/>
  <c r="L4" i="24" s="1"/>
  <c r="L25" i="22"/>
  <c r="L17" i="24" s="1"/>
  <c r="L20" i="22"/>
  <c r="L12" i="24" s="1"/>
  <c r="M5" i="22"/>
  <c r="Y106" i="22"/>
  <c r="AW104" i="22"/>
  <c r="Y103" i="22"/>
  <c r="BU102" i="22"/>
  <c r="CG104" i="22"/>
  <c r="AK104" i="22"/>
  <c r="CG103" i="22"/>
  <c r="AK102" i="22"/>
  <c r="CG101" i="22"/>
  <c r="AK100" i="22"/>
  <c r="CG99" i="22"/>
  <c r="AK98" i="22"/>
  <c r="CG97" i="22"/>
  <c r="CS105" i="22"/>
  <c r="AW103" i="22"/>
  <c r="CS102" i="22"/>
  <c r="DE105" i="22"/>
  <c r="DE103" i="22"/>
  <c r="M103" i="22"/>
  <c r="BI102" i="22"/>
  <c r="DE101" i="22"/>
  <c r="M101" i="22"/>
  <c r="BI100" i="22"/>
  <c r="DE99" i="22"/>
  <c r="M99" i="22"/>
  <c r="AW106" i="22"/>
  <c r="BI104" i="22"/>
  <c r="CS103" i="22"/>
  <c r="AW102" i="22"/>
  <c r="CS101" i="22"/>
  <c r="AW100" i="22"/>
  <c r="BI106" i="22"/>
  <c r="M105" i="22"/>
  <c r="M104" i="22"/>
  <c r="BI103" i="22"/>
  <c r="DE102" i="22"/>
  <c r="M102" i="22"/>
  <c r="BI101" i="22"/>
  <c r="DE100" i="22"/>
  <c r="M100" i="22"/>
  <c r="BU105" i="22"/>
  <c r="BU100" i="22"/>
  <c r="CS98" i="22"/>
  <c r="CS97" i="22"/>
  <c r="Y102" i="22"/>
  <c r="AW101" i="22"/>
  <c r="CG98" i="22"/>
  <c r="Y98" i="22"/>
  <c r="Y97" i="22"/>
  <c r="BU96" i="22"/>
  <c r="Y95" i="22"/>
  <c r="CG106" i="22"/>
  <c r="CG102" i="22"/>
  <c r="CG100" i="22"/>
  <c r="CS99" i="22"/>
  <c r="BU99" i="22"/>
  <c r="BU97" i="22"/>
  <c r="BU103" i="22"/>
  <c r="Y101" i="22"/>
  <c r="BI99" i="22"/>
  <c r="AK99" i="22"/>
  <c r="DE96" i="22"/>
  <c r="CG96" i="22"/>
  <c r="Y96" i="22"/>
  <c r="CG94" i="22"/>
  <c r="AK93" i="22"/>
  <c r="CG92" i="22"/>
  <c r="AK91" i="22"/>
  <c r="CG90" i="22"/>
  <c r="AK89" i="22"/>
  <c r="CG88" i="22"/>
  <c r="AK87" i="22"/>
  <c r="CG86" i="22"/>
  <c r="AK105" i="22"/>
  <c r="CS100" i="22"/>
  <c r="BI98" i="22"/>
  <c r="BU95" i="22"/>
  <c r="M95" i="22"/>
  <c r="AW94" i="22"/>
  <c r="CS93" i="22"/>
  <c r="AW92" i="22"/>
  <c r="CS91" i="22"/>
  <c r="AW90" i="22"/>
  <c r="CS89" i="22"/>
  <c r="AW88" i="22"/>
  <c r="CS87" i="22"/>
  <c r="AW86" i="22"/>
  <c r="CS85" i="22"/>
  <c r="Y104" i="22"/>
  <c r="Y100" i="22"/>
  <c r="DE97" i="22"/>
  <c r="AK97" i="22"/>
  <c r="BI96" i="22"/>
  <c r="BI95" i="22"/>
  <c r="BU94" i="22"/>
  <c r="Y93" i="22"/>
  <c r="BU92" i="22"/>
  <c r="Y91" i="22"/>
  <c r="BU90" i="22"/>
  <c r="Y89" i="22"/>
  <c r="BU88" i="22"/>
  <c r="Y87" i="22"/>
  <c r="AW99" i="22"/>
  <c r="BU98" i="22"/>
  <c r="M98" i="22"/>
  <c r="AW97" i="22"/>
  <c r="DE95" i="22"/>
  <c r="AW95" i="22"/>
  <c r="DE94" i="22"/>
  <c r="AK94" i="22"/>
  <c r="CG93" i="22"/>
  <c r="AK92" i="22"/>
  <c r="CG91" i="22"/>
  <c r="AK90" i="22"/>
  <c r="CG89" i="22"/>
  <c r="AK88" i="22"/>
  <c r="CG87" i="22"/>
  <c r="AK103" i="22"/>
  <c r="Y99" i="22"/>
  <c r="AW96" i="22"/>
  <c r="CS94" i="22"/>
  <c r="AW93" i="22"/>
  <c r="CS92" i="22"/>
  <c r="AW91" i="22"/>
  <c r="CS90" i="22"/>
  <c r="AW89" i="22"/>
  <c r="CS88" i="22"/>
  <c r="AW87" i="22"/>
  <c r="CS86" i="22"/>
  <c r="BU101" i="22"/>
  <c r="BI97" i="22"/>
  <c r="AK96" i="22"/>
  <c r="CS95" i="22"/>
  <c r="BI93" i="22"/>
  <c r="M93" i="22"/>
  <c r="DE90" i="22"/>
  <c r="BI90" i="22"/>
  <c r="Y88" i="22"/>
  <c r="DE87" i="22"/>
  <c r="M85" i="22"/>
  <c r="BI84" i="22"/>
  <c r="DE83" i="22"/>
  <c r="M83" i="22"/>
  <c r="BI82" i="22"/>
  <c r="DE81" i="22"/>
  <c r="M81" i="22"/>
  <c r="BI80" i="22"/>
  <c r="DE79" i="22"/>
  <c r="M79" i="22"/>
  <c r="BI78" i="22"/>
  <c r="DE77" i="22"/>
  <c r="CS96" i="22"/>
  <c r="M90" i="22"/>
  <c r="BI87" i="22"/>
  <c r="M87" i="22"/>
  <c r="CG85" i="22"/>
  <c r="Y84" i="22"/>
  <c r="BU83" i="22"/>
  <c r="Y82" i="22"/>
  <c r="BU81" i="22"/>
  <c r="Y80" i="22"/>
  <c r="BU79" i="22"/>
  <c r="CG95" i="22"/>
  <c r="BI94" i="22"/>
  <c r="Y92" i="22"/>
  <c r="DE91" i="22"/>
  <c r="BU89" i="22"/>
  <c r="AK85" i="22"/>
  <c r="CG84" i="22"/>
  <c r="AK83" i="22"/>
  <c r="CG82" i="22"/>
  <c r="AK81" i="22"/>
  <c r="CG80" i="22"/>
  <c r="AK79" i="22"/>
  <c r="CG78" i="22"/>
  <c r="AK77" i="22"/>
  <c r="CG76" i="22"/>
  <c r="AK101" i="22"/>
  <c r="M96" i="22"/>
  <c r="M94" i="22"/>
  <c r="BI91" i="22"/>
  <c r="M91" i="22"/>
  <c r="DE88" i="22"/>
  <c r="BI88" i="22"/>
  <c r="BU85" i="22"/>
  <c r="AW84" i="22"/>
  <c r="CS83" i="22"/>
  <c r="AW82" i="22"/>
  <c r="CS81" i="22"/>
  <c r="AW80" i="22"/>
  <c r="CS79" i="22"/>
  <c r="AW78" i="22"/>
  <c r="CS77" i="22"/>
  <c r="DE98" i="22"/>
  <c r="BU93" i="22"/>
  <c r="M88" i="22"/>
  <c r="BU86" i="22"/>
  <c r="BI86" i="22"/>
  <c r="BI85" i="22"/>
  <c r="DE84" i="22"/>
  <c r="M92" i="22"/>
  <c r="BI89" i="22"/>
  <c r="M89" i="22"/>
  <c r="DE85" i="22"/>
  <c r="AK84" i="22"/>
  <c r="CG83" i="22"/>
  <c r="AK82" i="22"/>
  <c r="CG81" i="22"/>
  <c r="AK80" i="22"/>
  <c r="CG79" i="22"/>
  <c r="AK78" i="22"/>
  <c r="CG77" i="22"/>
  <c r="DE92" i="22"/>
  <c r="M86" i="22"/>
  <c r="M84" i="22"/>
  <c r="BI81" i="22"/>
  <c r="AW79" i="22"/>
  <c r="Y79" i="22"/>
  <c r="DE78" i="22"/>
  <c r="BU78" i="22"/>
  <c r="AW98" i="22"/>
  <c r="DE86" i="22"/>
  <c r="Y77" i="22"/>
  <c r="AK76" i="22"/>
  <c r="CG75" i="22"/>
  <c r="AK74" i="22"/>
  <c r="CG73" i="22"/>
  <c r="Y90" i="22"/>
  <c r="BU87" i="22"/>
  <c r="AW83" i="22"/>
  <c r="Y83" i="22"/>
  <c r="DE82" i="22"/>
  <c r="CS80" i="22"/>
  <c r="BU80" i="22"/>
  <c r="BU77" i="22"/>
  <c r="M77" i="22"/>
  <c r="DE76" i="22"/>
  <c r="AW75" i="22"/>
  <c r="CS74" i="22"/>
  <c r="AW73" i="22"/>
  <c r="CS72" i="22"/>
  <c r="AW71" i="22"/>
  <c r="CS70" i="22"/>
  <c r="AW69" i="22"/>
  <c r="CS68" i="22"/>
  <c r="AW67" i="22"/>
  <c r="M97" i="22"/>
  <c r="AK95" i="22"/>
  <c r="M82" i="22"/>
  <c r="BI79" i="22"/>
  <c r="M78" i="22"/>
  <c r="BI76" i="22"/>
  <c r="DE75" i="22"/>
  <c r="M75" i="22"/>
  <c r="BI74" i="22"/>
  <c r="DE73" i="22"/>
  <c r="M73" i="22"/>
  <c r="BI72" i="22"/>
  <c r="DE71" i="22"/>
  <c r="M71" i="22"/>
  <c r="BI70" i="22"/>
  <c r="DE69" i="22"/>
  <c r="M69" i="22"/>
  <c r="BI68" i="22"/>
  <c r="DE67" i="22"/>
  <c r="BI92" i="22"/>
  <c r="DE89" i="22"/>
  <c r="AK86" i="22"/>
  <c r="Y85" i="22"/>
  <c r="BU84" i="22"/>
  <c r="CS76" i="22"/>
  <c r="Y76" i="22"/>
  <c r="BU75" i="22"/>
  <c r="Y74" i="22"/>
  <c r="BU73" i="22"/>
  <c r="Y86" i="22"/>
  <c r="M80" i="22"/>
  <c r="Y78" i="22"/>
  <c r="AW76" i="22"/>
  <c r="CS75" i="22"/>
  <c r="AW74" i="22"/>
  <c r="CS73" i="22"/>
  <c r="AW72" i="22"/>
  <c r="CS71" i="22"/>
  <c r="AW70" i="22"/>
  <c r="CS69" i="22"/>
  <c r="BU91" i="22"/>
  <c r="Y81" i="22"/>
  <c r="AW77" i="22"/>
  <c r="Y75" i="22"/>
  <c r="DE74" i="22"/>
  <c r="CG74" i="22"/>
  <c r="AK72" i="22"/>
  <c r="BI71" i="22"/>
  <c r="BU70" i="22"/>
  <c r="CG69" i="22"/>
  <c r="DE68" i="22"/>
  <c r="CG68" i="22"/>
  <c r="CS66" i="22"/>
  <c r="AW65" i="22"/>
  <c r="CS64" i="22"/>
  <c r="AW63" i="22"/>
  <c r="CS62" i="22"/>
  <c r="CS82" i="22"/>
  <c r="M74" i="22"/>
  <c r="BU71" i="22"/>
  <c r="CG70" i="22"/>
  <c r="BU68" i="22"/>
  <c r="AW68" i="22"/>
  <c r="Y68" i="22"/>
  <c r="BI67" i="22"/>
  <c r="M67" i="22"/>
  <c r="BI66" i="22"/>
  <c r="DE65" i="22"/>
  <c r="M65" i="22"/>
  <c r="BI64" i="22"/>
  <c r="DE63" i="22"/>
  <c r="M63" i="22"/>
  <c r="BI62" i="22"/>
  <c r="DE61" i="22"/>
  <c r="Y94" i="22"/>
  <c r="BI83" i="22"/>
  <c r="DE80" i="22"/>
  <c r="BU76" i="22"/>
  <c r="M70" i="22"/>
  <c r="Y69" i="22"/>
  <c r="AK68" i="22"/>
  <c r="M68" i="22"/>
  <c r="Y66" i="22"/>
  <c r="BU65" i="22"/>
  <c r="Y64" i="22"/>
  <c r="BU63" i="22"/>
  <c r="Y62" i="22"/>
  <c r="BU61" i="22"/>
  <c r="Y60" i="22"/>
  <c r="BU59" i="22"/>
  <c r="Y58" i="22"/>
  <c r="DE93" i="22"/>
  <c r="AW85" i="22"/>
  <c r="BU82" i="22"/>
  <c r="BI75" i="22"/>
  <c r="AK75" i="22"/>
  <c r="BU72" i="22"/>
  <c r="CG71" i="22"/>
  <c r="DE70" i="22"/>
  <c r="Y70" i="22"/>
  <c r="AK69" i="22"/>
  <c r="CG66" i="22"/>
  <c r="AK65" i="22"/>
  <c r="CG64" i="22"/>
  <c r="AK63" i="22"/>
  <c r="CG62" i="22"/>
  <c r="Y73" i="22"/>
  <c r="CG72" i="22"/>
  <c r="BU74" i="22"/>
  <c r="M72" i="22"/>
  <c r="Y71" i="22"/>
  <c r="AK70" i="22"/>
  <c r="BI69" i="22"/>
  <c r="DE66" i="22"/>
  <c r="M66" i="22"/>
  <c r="BI65" i="22"/>
  <c r="DE64" i="22"/>
  <c r="M64" i="22"/>
  <c r="BI63" i="22"/>
  <c r="DE62" i="22"/>
  <c r="CS84" i="22"/>
  <c r="AW81" i="22"/>
  <c r="CS78" i="22"/>
  <c r="M76" i="22"/>
  <c r="BI73" i="22"/>
  <c r="AK73" i="22"/>
  <c r="Y72" i="22"/>
  <c r="AK71" i="22"/>
  <c r="BU69" i="22"/>
  <c r="CG67" i="22"/>
  <c r="Y67" i="22"/>
  <c r="BU66" i="22"/>
  <c r="Y65" i="22"/>
  <c r="BU64" i="22"/>
  <c r="Y63" i="22"/>
  <c r="BU62" i="22"/>
  <c r="Y61" i="22"/>
  <c r="BU60" i="22"/>
  <c r="AK64" i="22"/>
  <c r="BI60" i="22"/>
  <c r="AW60" i="22"/>
  <c r="AK60" i="22"/>
  <c r="CG59" i="22"/>
  <c r="Y59" i="22"/>
  <c r="AK57" i="22"/>
  <c r="BI77" i="22"/>
  <c r="CS67" i="22"/>
  <c r="CS65" i="22"/>
  <c r="AK62" i="22"/>
  <c r="BU58" i="22"/>
  <c r="CS57" i="22"/>
  <c r="M60" i="22"/>
  <c r="M59" i="22"/>
  <c r="M58" i="22"/>
  <c r="BI57" i="22"/>
  <c r="AW66" i="22"/>
  <c r="CS63" i="22"/>
  <c r="AW62" i="22"/>
  <c r="BI59" i="22"/>
  <c r="BI58" i="22"/>
  <c r="Y57" i="22"/>
  <c r="CG65" i="22"/>
  <c r="M62" i="22"/>
  <c r="DE58" i="22"/>
  <c r="AW58" i="22"/>
  <c r="CG57" i="22"/>
  <c r="DE72" i="22"/>
  <c r="AK67" i="22"/>
  <c r="AW64" i="22"/>
  <c r="CG61" i="22"/>
  <c r="BI61" i="22"/>
  <c r="AW61" i="22"/>
  <c r="AK61" i="22"/>
  <c r="DE59" i="22"/>
  <c r="AW59" i="22"/>
  <c r="BU67" i="22"/>
  <c r="AK66" i="22"/>
  <c r="CG63" i="22"/>
  <c r="M61" i="22"/>
  <c r="CS59" i="22"/>
  <c r="AK59" i="22"/>
  <c r="CS58" i="22"/>
  <c r="AK58" i="22"/>
  <c r="DE57" i="22"/>
  <c r="M57" i="22"/>
  <c r="CG58" i="22"/>
  <c r="AW57" i="22"/>
  <c r="CS61" i="22"/>
  <c r="DE60" i="22"/>
  <c r="CS60" i="22"/>
  <c r="CG60" i="22"/>
  <c r="BU57" i="22"/>
  <c r="A15" i="14"/>
  <c r="M106" i="22"/>
  <c r="BU106" i="22"/>
  <c r="CG105" i="22"/>
  <c r="CS104" i="22"/>
  <c r="BU104" i="22"/>
  <c r="AW105" i="22"/>
  <c r="DE106" i="22"/>
  <c r="Y105" i="22"/>
  <c r="AK106" i="22"/>
  <c r="DE104" i="22"/>
  <c r="BI105" i="22"/>
  <c r="CS106" i="22"/>
  <c r="C47" i="22"/>
  <c r="D15" i="22" s="1"/>
  <c r="E47" i="22"/>
  <c r="L61" i="20"/>
  <c r="B61" i="20"/>
  <c r="L73" i="20"/>
  <c r="F62" i="20"/>
  <c r="J66" i="20"/>
  <c r="M1449" i="17"/>
  <c r="H67" i="20"/>
  <c r="H70" i="20"/>
  <c r="D66" i="20"/>
  <c r="B62" i="20"/>
  <c r="G60" i="20"/>
  <c r="M65" i="20"/>
  <c r="I72" i="20"/>
  <c r="M61" i="20"/>
  <c r="G65" i="20"/>
  <c r="K60" i="20"/>
  <c r="E64" i="20"/>
  <c r="M72" i="20"/>
  <c r="H1449" i="17"/>
  <c r="C67" i="20"/>
  <c r="K63" i="20"/>
  <c r="E62" i="20"/>
  <c r="H47" i="22"/>
  <c r="I15" i="22" s="1"/>
  <c r="K47" i="22"/>
  <c r="L15" i="22" s="1"/>
  <c r="L7" i="24" s="1"/>
  <c r="D47" i="22"/>
  <c r="E15" i="22" s="1"/>
  <c r="J63" i="20"/>
  <c r="F64" i="20"/>
  <c r="H68" i="20"/>
  <c r="J65" i="20"/>
  <c r="I1449" i="17"/>
  <c r="D67" i="20"/>
  <c r="D70" i="20"/>
  <c r="H64" i="20"/>
  <c r="D63" i="20"/>
  <c r="B60" i="20"/>
  <c r="M70" i="20"/>
  <c r="E68" i="20"/>
  <c r="K66" i="20"/>
  <c r="E65" i="20"/>
  <c r="G70" i="20"/>
  <c r="E66" i="20"/>
  <c r="M64" i="20"/>
  <c r="G73" i="20"/>
  <c r="P1449" i="17"/>
  <c r="K67" i="20"/>
  <c r="M62" i="20"/>
  <c r="H15" i="22" l="1"/>
  <c r="G7" i="24"/>
  <c r="M27" i="22"/>
  <c r="M19" i="24" s="1"/>
  <c r="M28" i="22"/>
  <c r="M20" i="24" s="1"/>
  <c r="M33" i="22"/>
  <c r="M25" i="24" s="1"/>
  <c r="M23" i="22"/>
  <c r="M15" i="24" s="1"/>
  <c r="M18" i="22"/>
  <c r="M10" i="24" s="1"/>
  <c r="M10" i="22"/>
  <c r="M24" i="22"/>
  <c r="M16" i="24" s="1"/>
  <c r="M19" i="22"/>
  <c r="M11" i="24" s="1"/>
  <c r="M11" i="22"/>
  <c r="M3" i="24" s="1"/>
  <c r="M25" i="22"/>
  <c r="M17" i="24" s="1"/>
  <c r="M20" i="22"/>
  <c r="M12" i="24" s="1"/>
  <c r="M12" i="22"/>
  <c r="M4" i="24" s="1"/>
  <c r="M29" i="22"/>
  <c r="M21" i="24" s="1"/>
  <c r="M14" i="22"/>
  <c r="M6" i="24" s="1"/>
  <c r="M30" i="22"/>
  <c r="M22" i="24" s="1"/>
  <c r="N5" i="22"/>
  <c r="M21" i="22"/>
  <c r="M13" i="24" s="1"/>
  <c r="M26" i="22"/>
  <c r="M18" i="24" s="1"/>
  <c r="M13" i="22"/>
  <c r="M5" i="24" s="1"/>
  <c r="M22" i="22"/>
  <c r="M14" i="24" s="1"/>
  <c r="M32" i="22"/>
  <c r="M24" i="24" s="1"/>
  <c r="M31" i="22"/>
  <c r="M23" i="24" s="1"/>
  <c r="M17" i="22"/>
  <c r="M9" i="24" s="1"/>
  <c r="L2" i="24"/>
  <c r="M2" i="25"/>
  <c r="P2" i="23"/>
  <c r="AN15" i="16"/>
  <c r="AO11" i="16"/>
  <c r="E7" i="24"/>
  <c r="CH104" i="22"/>
  <c r="AL104" i="22"/>
  <c r="CH103" i="22"/>
  <c r="AL102" i="22"/>
  <c r="CH101" i="22"/>
  <c r="CT105" i="22"/>
  <c r="AX103" i="22"/>
  <c r="CT102" i="22"/>
  <c r="AX101" i="22"/>
  <c r="CT100" i="22"/>
  <c r="AX99" i="22"/>
  <c r="CT98" i="22"/>
  <c r="AX97" i="22"/>
  <c r="BJ105" i="22"/>
  <c r="DF103" i="22"/>
  <c r="N103" i="22"/>
  <c r="BJ102" i="22"/>
  <c r="BV105" i="22"/>
  <c r="Z104" i="22"/>
  <c r="BV103" i="22"/>
  <c r="Z102" i="22"/>
  <c r="BV101" i="22"/>
  <c r="Z100" i="22"/>
  <c r="BV99" i="22"/>
  <c r="N106" i="22"/>
  <c r="DF104" i="22"/>
  <c r="N104" i="22"/>
  <c r="BJ103" i="22"/>
  <c r="DF102" i="22"/>
  <c r="N102" i="22"/>
  <c r="BJ101" i="22"/>
  <c r="DF100" i="22"/>
  <c r="N100" i="22"/>
  <c r="Z106" i="22"/>
  <c r="AX104" i="22"/>
  <c r="Z103" i="22"/>
  <c r="BV102" i="22"/>
  <c r="Z101" i="22"/>
  <c r="BV100" i="22"/>
  <c r="AL100" i="22"/>
  <c r="AL98" i="22"/>
  <c r="DF106" i="22"/>
  <c r="DF101" i="22"/>
  <c r="N101" i="22"/>
  <c r="CH98" i="22"/>
  <c r="Z98" i="22"/>
  <c r="CH97" i="22"/>
  <c r="Z97" i="22"/>
  <c r="CH106" i="22"/>
  <c r="CH102" i="22"/>
  <c r="CH100" i="22"/>
  <c r="DF99" i="22"/>
  <c r="CT99" i="22"/>
  <c r="BV97" i="22"/>
  <c r="AL96" i="22"/>
  <c r="CH95" i="22"/>
  <c r="AX102" i="22"/>
  <c r="AX100" i="22"/>
  <c r="CH99" i="22"/>
  <c r="BJ99" i="22"/>
  <c r="AL99" i="22"/>
  <c r="BV98" i="22"/>
  <c r="N98" i="22"/>
  <c r="CT96" i="22"/>
  <c r="AL105" i="22"/>
  <c r="N99" i="22"/>
  <c r="BJ98" i="22"/>
  <c r="BV95" i="22"/>
  <c r="N95" i="22"/>
  <c r="AX94" i="22"/>
  <c r="CT93" i="22"/>
  <c r="AX92" i="22"/>
  <c r="CT91" i="22"/>
  <c r="AX90" i="22"/>
  <c r="CT89" i="22"/>
  <c r="AX88" i="22"/>
  <c r="CT87" i="22"/>
  <c r="BJ100" i="22"/>
  <c r="DF97" i="22"/>
  <c r="BV96" i="22"/>
  <c r="N96" i="22"/>
  <c r="N94" i="22"/>
  <c r="BJ93" i="22"/>
  <c r="DF92" i="22"/>
  <c r="N92" i="22"/>
  <c r="BJ91" i="22"/>
  <c r="DF90" i="22"/>
  <c r="N90" i="22"/>
  <c r="BJ89" i="22"/>
  <c r="DF88" i="22"/>
  <c r="N88" i="22"/>
  <c r="BJ87" i="22"/>
  <c r="DF86" i="22"/>
  <c r="N86" i="22"/>
  <c r="BJ85" i="22"/>
  <c r="CT101" i="22"/>
  <c r="AL97" i="22"/>
  <c r="BJ96" i="22"/>
  <c r="AX106" i="22"/>
  <c r="DF95" i="22"/>
  <c r="AX95" i="22"/>
  <c r="DF94" i="22"/>
  <c r="AL94" i="22"/>
  <c r="CH93" i="22"/>
  <c r="AL92" i="22"/>
  <c r="CH91" i="22"/>
  <c r="AL90" i="22"/>
  <c r="CH89" i="22"/>
  <c r="AL88" i="22"/>
  <c r="CH87" i="22"/>
  <c r="AL103" i="22"/>
  <c r="Z99" i="22"/>
  <c r="AX96" i="22"/>
  <c r="CT94" i="22"/>
  <c r="AX93" i="22"/>
  <c r="CT92" i="22"/>
  <c r="AX91" i="22"/>
  <c r="CT90" i="22"/>
  <c r="AX89" i="22"/>
  <c r="CT88" i="22"/>
  <c r="AX87" i="22"/>
  <c r="BJ97" i="22"/>
  <c r="CT95" i="22"/>
  <c r="AL95" i="22"/>
  <c r="BJ94" i="22"/>
  <c r="DF93" i="22"/>
  <c r="N93" i="22"/>
  <c r="BJ92" i="22"/>
  <c r="DF91" i="22"/>
  <c r="N91" i="22"/>
  <c r="BJ90" i="22"/>
  <c r="DF89" i="22"/>
  <c r="N89" i="22"/>
  <c r="BJ88" i="22"/>
  <c r="DF87" i="22"/>
  <c r="N87" i="22"/>
  <c r="BJ86" i="22"/>
  <c r="DF85" i="22"/>
  <c r="AL101" i="22"/>
  <c r="DF98" i="22"/>
  <c r="AX98" i="22"/>
  <c r="N97" i="22"/>
  <c r="DF96" i="22"/>
  <c r="Z96" i="22"/>
  <c r="BJ95" i="22"/>
  <c r="AL93" i="22"/>
  <c r="CH90" i="22"/>
  <c r="CH85" i="22"/>
  <c r="Z84" i="22"/>
  <c r="BV83" i="22"/>
  <c r="Z82" i="22"/>
  <c r="BV81" i="22"/>
  <c r="Z80" i="22"/>
  <c r="BV79" i="22"/>
  <c r="Z78" i="22"/>
  <c r="BV77" i="22"/>
  <c r="BV92" i="22"/>
  <c r="Z92" i="22"/>
  <c r="BV89" i="22"/>
  <c r="AL87" i="22"/>
  <c r="AL85" i="22"/>
  <c r="CH84" i="22"/>
  <c r="AL83" i="22"/>
  <c r="CH82" i="22"/>
  <c r="AL81" i="22"/>
  <c r="CH80" i="22"/>
  <c r="AL79" i="22"/>
  <c r="CT97" i="22"/>
  <c r="CH96" i="22"/>
  <c r="CH94" i="22"/>
  <c r="Z89" i="22"/>
  <c r="BV85" i="22"/>
  <c r="AX84" i="22"/>
  <c r="CT83" i="22"/>
  <c r="AX82" i="22"/>
  <c r="CT81" i="22"/>
  <c r="AX80" i="22"/>
  <c r="CT79" i="22"/>
  <c r="AX78" i="22"/>
  <c r="CT77" i="22"/>
  <c r="Z95" i="22"/>
  <c r="BV93" i="22"/>
  <c r="AL91" i="22"/>
  <c r="CH88" i="22"/>
  <c r="BV86" i="22"/>
  <c r="DF84" i="22"/>
  <c r="N84" i="22"/>
  <c r="BJ83" i="22"/>
  <c r="DF82" i="22"/>
  <c r="N82" i="22"/>
  <c r="BJ81" i="22"/>
  <c r="DF80" i="22"/>
  <c r="N80" i="22"/>
  <c r="BJ79" i="22"/>
  <c r="DF78" i="22"/>
  <c r="N78" i="22"/>
  <c r="BJ77" i="22"/>
  <c r="DF76" i="22"/>
  <c r="Z93" i="22"/>
  <c r="BV90" i="22"/>
  <c r="Z90" i="22"/>
  <c r="BV87" i="22"/>
  <c r="AX86" i="22"/>
  <c r="AL86" i="22"/>
  <c r="Z86" i="22"/>
  <c r="Z85" i="22"/>
  <c r="CT103" i="22"/>
  <c r="BV94" i="22"/>
  <c r="Z94" i="22"/>
  <c r="BV91" i="22"/>
  <c r="AL89" i="22"/>
  <c r="CT86" i="22"/>
  <c r="AX85" i="22"/>
  <c r="CT84" i="22"/>
  <c r="AX83" i="22"/>
  <c r="CT82" i="22"/>
  <c r="AX81" i="22"/>
  <c r="CT80" i="22"/>
  <c r="AX79" i="22"/>
  <c r="CT78" i="22"/>
  <c r="AX77" i="22"/>
  <c r="BJ84" i="22"/>
  <c r="AL84" i="22"/>
  <c r="DF81" i="22"/>
  <c r="CH81" i="22"/>
  <c r="AL78" i="22"/>
  <c r="Z77" i="22"/>
  <c r="Z91" i="22"/>
  <c r="BV88" i="22"/>
  <c r="Z83" i="22"/>
  <c r="N81" i="22"/>
  <c r="BV80" i="22"/>
  <c r="DF77" i="22"/>
  <c r="N77" i="22"/>
  <c r="AX75" i="22"/>
  <c r="CT74" i="22"/>
  <c r="AX73" i="22"/>
  <c r="CH92" i="22"/>
  <c r="CH78" i="22"/>
  <c r="AL77" i="22"/>
  <c r="BJ76" i="22"/>
  <c r="DF75" i="22"/>
  <c r="N75" i="22"/>
  <c r="BJ74" i="22"/>
  <c r="DF73" i="22"/>
  <c r="N73" i="22"/>
  <c r="BJ72" i="22"/>
  <c r="DF71" i="22"/>
  <c r="N71" i="22"/>
  <c r="BJ70" i="22"/>
  <c r="DF69" i="22"/>
  <c r="N69" i="22"/>
  <c r="BJ68" i="22"/>
  <c r="DF67" i="22"/>
  <c r="BV84" i="22"/>
  <c r="BJ82" i="22"/>
  <c r="AL82" i="22"/>
  <c r="DF79" i="22"/>
  <c r="CH79" i="22"/>
  <c r="CT76" i="22"/>
  <c r="Z76" i="22"/>
  <c r="BV75" i="22"/>
  <c r="Z74" i="22"/>
  <c r="BV73" i="22"/>
  <c r="Z72" i="22"/>
  <c r="BV71" i="22"/>
  <c r="Z70" i="22"/>
  <c r="BV69" i="22"/>
  <c r="Z68" i="22"/>
  <c r="CH86" i="22"/>
  <c r="Z81" i="22"/>
  <c r="N79" i="22"/>
  <c r="CH77" i="22"/>
  <c r="AL75" i="22"/>
  <c r="CH74" i="22"/>
  <c r="AL73" i="22"/>
  <c r="Z87" i="22"/>
  <c r="N83" i="22"/>
  <c r="BV82" i="22"/>
  <c r="BJ80" i="22"/>
  <c r="AL80" i="22"/>
  <c r="N76" i="22"/>
  <c r="BJ75" i="22"/>
  <c r="DF74" i="22"/>
  <c r="N74" i="22"/>
  <c r="BJ73" i="22"/>
  <c r="DF72" i="22"/>
  <c r="N72" i="22"/>
  <c r="BJ71" i="22"/>
  <c r="DF70" i="22"/>
  <c r="N70" i="22"/>
  <c r="BJ69" i="22"/>
  <c r="DF68" i="22"/>
  <c r="Z88" i="22"/>
  <c r="CT85" i="22"/>
  <c r="CH83" i="22"/>
  <c r="AX72" i="22"/>
  <c r="CH70" i="22"/>
  <c r="CT69" i="22"/>
  <c r="CT68" i="22"/>
  <c r="BV68" i="22"/>
  <c r="AX68" i="22"/>
  <c r="BJ67" i="22"/>
  <c r="N67" i="22"/>
  <c r="BJ66" i="22"/>
  <c r="DF65" i="22"/>
  <c r="N65" i="22"/>
  <c r="BJ64" i="22"/>
  <c r="DF63" i="22"/>
  <c r="N63" i="22"/>
  <c r="BJ62" i="22"/>
  <c r="DF61" i="22"/>
  <c r="BV78" i="22"/>
  <c r="BV76" i="22"/>
  <c r="AX76" i="22"/>
  <c r="AL74" i="22"/>
  <c r="CT73" i="22"/>
  <c r="Z69" i="22"/>
  <c r="AL68" i="22"/>
  <c r="N68" i="22"/>
  <c r="Z66" i="22"/>
  <c r="BV65" i="22"/>
  <c r="Z64" i="22"/>
  <c r="BV63" i="22"/>
  <c r="Z62" i="22"/>
  <c r="BJ78" i="22"/>
  <c r="BV72" i="22"/>
  <c r="CH71" i="22"/>
  <c r="CT70" i="22"/>
  <c r="AL69" i="22"/>
  <c r="AX67" i="22"/>
  <c r="CH66" i="22"/>
  <c r="AL65" i="22"/>
  <c r="CH64" i="22"/>
  <c r="AL63" i="22"/>
  <c r="CH62" i="22"/>
  <c r="AL61" i="22"/>
  <c r="CH60" i="22"/>
  <c r="AL59" i="22"/>
  <c r="CH58" i="22"/>
  <c r="Z79" i="22"/>
  <c r="CH75" i="22"/>
  <c r="Z73" i="22"/>
  <c r="CH72" i="22"/>
  <c r="CT71" i="22"/>
  <c r="CT67" i="22"/>
  <c r="AL67" i="22"/>
  <c r="AX66" i="22"/>
  <c r="CT65" i="22"/>
  <c r="AX64" i="22"/>
  <c r="CT63" i="22"/>
  <c r="BV74" i="22"/>
  <c r="AX74" i="22"/>
  <c r="Z71" i="22"/>
  <c r="AL70" i="22"/>
  <c r="AX69" i="22"/>
  <c r="N85" i="22"/>
  <c r="CH76" i="22"/>
  <c r="CT72" i="22"/>
  <c r="AL71" i="22"/>
  <c r="AX70" i="22"/>
  <c r="CH67" i="22"/>
  <c r="Z67" i="22"/>
  <c r="BV66" i="22"/>
  <c r="Z65" i="22"/>
  <c r="BV64" i="22"/>
  <c r="Z63" i="22"/>
  <c r="DF83" i="22"/>
  <c r="AL76" i="22"/>
  <c r="CT75" i="22"/>
  <c r="CH73" i="22"/>
  <c r="BV67" i="22"/>
  <c r="AL66" i="22"/>
  <c r="CH65" i="22"/>
  <c r="AL64" i="22"/>
  <c r="CH63" i="22"/>
  <c r="AL62" i="22"/>
  <c r="CH61" i="22"/>
  <c r="AL60" i="22"/>
  <c r="CT66" i="22"/>
  <c r="Z60" i="22"/>
  <c r="BV58" i="22"/>
  <c r="CT57" i="22"/>
  <c r="AX71" i="22"/>
  <c r="BJ65" i="22"/>
  <c r="DF62" i="22"/>
  <c r="N60" i="22"/>
  <c r="BV59" i="22"/>
  <c r="N59" i="22"/>
  <c r="N58" i="22"/>
  <c r="BJ57" i="22"/>
  <c r="Z75" i="22"/>
  <c r="AL72" i="22"/>
  <c r="CT64" i="22"/>
  <c r="BV62" i="22"/>
  <c r="AX62" i="22"/>
  <c r="BJ59" i="22"/>
  <c r="BJ58" i="22"/>
  <c r="Z57" i="22"/>
  <c r="N66" i="22"/>
  <c r="BJ63" i="22"/>
  <c r="N62" i="22"/>
  <c r="DF58" i="22"/>
  <c r="AX58" i="22"/>
  <c r="CH57" i="22"/>
  <c r="AX65" i="22"/>
  <c r="CT62" i="22"/>
  <c r="BV61" i="22"/>
  <c r="BJ61" i="22"/>
  <c r="AX61" i="22"/>
  <c r="DF59" i="22"/>
  <c r="AX59" i="22"/>
  <c r="AX57" i="22"/>
  <c r="DF66" i="22"/>
  <c r="N64" i="22"/>
  <c r="Z61" i="22"/>
  <c r="N61" i="22"/>
  <c r="CT59" i="22"/>
  <c r="CT58" i="22"/>
  <c r="AL58" i="22"/>
  <c r="DF57" i="22"/>
  <c r="CH69" i="22"/>
  <c r="CH68" i="22"/>
  <c r="AX63" i="22"/>
  <c r="CT61" i="22"/>
  <c r="DF60" i="22"/>
  <c r="CT60" i="22"/>
  <c r="BV57" i="22"/>
  <c r="N57" i="22"/>
  <c r="BV70" i="22"/>
  <c r="Z59" i="22"/>
  <c r="AL57" i="22"/>
  <c r="BV60" i="22"/>
  <c r="DF64" i="22"/>
  <c r="BJ60" i="22"/>
  <c r="CH59" i="22"/>
  <c r="AX60" i="22"/>
  <c r="Z58" i="22"/>
  <c r="N105" i="22"/>
  <c r="BV106" i="22"/>
  <c r="Z105" i="22"/>
  <c r="DF105" i="22"/>
  <c r="CH105" i="22"/>
  <c r="CT106" i="22"/>
  <c r="CT104" i="22"/>
  <c r="BJ106" i="22"/>
  <c r="AL106" i="22"/>
  <c r="AX105" i="22"/>
  <c r="BJ104" i="22"/>
  <c r="BV104" i="22"/>
  <c r="L47" i="22"/>
  <c r="M47" i="22" s="1"/>
  <c r="N47" i="22" s="1"/>
  <c r="O47" i="22" s="1"/>
  <c r="P47" i="22" s="1"/>
  <c r="Q47" i="22" s="1"/>
  <c r="R47" i="22" s="1"/>
  <c r="S47" i="22" s="1"/>
  <c r="T47" i="22" s="1"/>
  <c r="U47" i="22" s="1"/>
  <c r="V47" i="22" s="1"/>
  <c r="W47" i="22" s="1"/>
  <c r="X47" i="22" s="1"/>
  <c r="Y47" i="22" s="1"/>
  <c r="Z47" i="22" s="1"/>
  <c r="AA47" i="22" s="1"/>
  <c r="AB47" i="22" s="1"/>
  <c r="AC47" i="22" s="1"/>
  <c r="AD47" i="22" s="1"/>
  <c r="AE47" i="22" s="1"/>
  <c r="F15" i="22"/>
  <c r="D12" i="24"/>
  <c r="C20" i="22"/>
  <c r="C12" i="24" s="1"/>
  <c r="B20" i="22"/>
  <c r="B12" i="24" s="1"/>
  <c r="I7" i="24"/>
  <c r="D7" i="24"/>
  <c r="B15" i="22"/>
  <c r="B7" i="24" s="1"/>
  <c r="C15" i="22"/>
  <c r="C7" i="24" s="1"/>
  <c r="J7" i="24"/>
  <c r="AN14" i="16"/>
  <c r="AO10" i="16"/>
  <c r="F7" i="24" l="1"/>
  <c r="I48" i="22"/>
  <c r="E48" i="22"/>
  <c r="AP11" i="16"/>
  <c r="AO15" i="16"/>
  <c r="D48" i="22"/>
  <c r="G48" i="22"/>
  <c r="J48" i="22"/>
  <c r="K48" i="22"/>
  <c r="N28" i="22"/>
  <c r="N20" i="24" s="1"/>
  <c r="N29" i="22"/>
  <c r="N21" i="24" s="1"/>
  <c r="N24" i="22"/>
  <c r="N16" i="24" s="1"/>
  <c r="N19" i="22"/>
  <c r="N11" i="24" s="1"/>
  <c r="N11" i="22"/>
  <c r="N3" i="24" s="1"/>
  <c r="N25" i="22"/>
  <c r="N17" i="24" s="1"/>
  <c r="N20" i="22"/>
  <c r="N12" i="24" s="1"/>
  <c r="N12" i="22"/>
  <c r="N4" i="24" s="1"/>
  <c r="N26" i="22"/>
  <c r="N18" i="24" s="1"/>
  <c r="N21" i="22"/>
  <c r="N13" i="24" s="1"/>
  <c r="N13" i="22"/>
  <c r="N5" i="24" s="1"/>
  <c r="N30" i="22"/>
  <c r="N22" i="24" s="1"/>
  <c r="N15" i="22"/>
  <c r="N7" i="24" s="1"/>
  <c r="O5" i="22"/>
  <c r="N31" i="22"/>
  <c r="N23" i="24" s="1"/>
  <c r="N10" i="22"/>
  <c r="N14" i="22"/>
  <c r="N6" i="24" s="1"/>
  <c r="N27" i="22"/>
  <c r="N19" i="24" s="1"/>
  <c r="N18" i="22"/>
  <c r="N10" i="24" s="1"/>
  <c r="N23" i="22"/>
  <c r="N15" i="24" s="1"/>
  <c r="N22" i="22"/>
  <c r="N14" i="24" s="1"/>
  <c r="N33" i="22"/>
  <c r="N25" i="24" s="1"/>
  <c r="N32" i="22"/>
  <c r="N24" i="24" s="1"/>
  <c r="N17" i="22"/>
  <c r="N9" i="24" s="1"/>
  <c r="F48" i="22"/>
  <c r="M15" i="22"/>
  <c r="M7" i="24" s="1"/>
  <c r="H48" i="22"/>
  <c r="AO14" i="16"/>
  <c r="AP10" i="16"/>
  <c r="N2" i="25"/>
  <c r="Q2" i="23"/>
  <c r="M2" i="24"/>
  <c r="C48" i="22"/>
  <c r="H7" i="24"/>
  <c r="I16" i="22" l="1"/>
  <c r="H50" i="22"/>
  <c r="O2" i="25"/>
  <c r="R2" i="23"/>
  <c r="O29" i="22"/>
  <c r="O21" i="24" s="1"/>
  <c r="O30" i="22"/>
  <c r="O22" i="24" s="1"/>
  <c r="O22" i="22"/>
  <c r="O14" i="24" s="1"/>
  <c r="O25" i="22"/>
  <c r="O17" i="24" s="1"/>
  <c r="O20" i="22"/>
  <c r="O12" i="24" s="1"/>
  <c r="O12" i="22"/>
  <c r="O4" i="24" s="1"/>
  <c r="O26" i="22"/>
  <c r="O18" i="24" s="1"/>
  <c r="O21" i="22"/>
  <c r="O13" i="24" s="1"/>
  <c r="O13" i="22"/>
  <c r="O5" i="24" s="1"/>
  <c r="O27" i="22"/>
  <c r="O19" i="24" s="1"/>
  <c r="O14" i="22"/>
  <c r="O6" i="24" s="1"/>
  <c r="O31" i="22"/>
  <c r="O23" i="24" s="1"/>
  <c r="O32" i="22"/>
  <c r="O24" i="24" s="1"/>
  <c r="O17" i="22"/>
  <c r="O9" i="24" s="1"/>
  <c r="O28" i="22"/>
  <c r="O20" i="24" s="1"/>
  <c r="O18" i="22"/>
  <c r="O10" i="24" s="1"/>
  <c r="O24" i="22"/>
  <c r="O16" i="24" s="1"/>
  <c r="O23" i="22"/>
  <c r="O15" i="24" s="1"/>
  <c r="O11" i="22"/>
  <c r="O3" i="24" s="1"/>
  <c r="O33" i="22"/>
  <c r="O25" i="24" s="1"/>
  <c r="O15" i="22"/>
  <c r="O7" i="24" s="1"/>
  <c r="P5" i="22"/>
  <c r="O10" i="22"/>
  <c r="O2" i="24" s="1"/>
  <c r="O19" i="22"/>
  <c r="O11" i="24" s="1"/>
  <c r="H16" i="22"/>
  <c r="G50" i="22"/>
  <c r="L48" i="22"/>
  <c r="L16" i="22"/>
  <c r="K50" i="22"/>
  <c r="L50" i="22" s="1"/>
  <c r="M50" i="22" s="1"/>
  <c r="N50" i="22" s="1"/>
  <c r="O50" i="22" s="1"/>
  <c r="P50" i="22" s="1"/>
  <c r="Q50" i="22" s="1"/>
  <c r="R50" i="22" s="1"/>
  <c r="S50" i="22" s="1"/>
  <c r="T50" i="22" s="1"/>
  <c r="U50" i="22" s="1"/>
  <c r="V50" i="22" s="1"/>
  <c r="W50" i="22" s="1"/>
  <c r="X50" i="22" s="1"/>
  <c r="Y50" i="22" s="1"/>
  <c r="Z50" i="22" s="1"/>
  <c r="AA50" i="22" s="1"/>
  <c r="AB50" i="22" s="1"/>
  <c r="AC50" i="22" s="1"/>
  <c r="AD50" i="22" s="1"/>
  <c r="AE50" i="22" s="1"/>
  <c r="AQ10" i="16"/>
  <c r="AP14" i="16"/>
  <c r="E16" i="22"/>
  <c r="D50" i="22"/>
  <c r="AP15" i="16"/>
  <c r="AQ11" i="16"/>
  <c r="G16" i="22"/>
  <c r="F50" i="22"/>
  <c r="F16" i="22"/>
  <c r="E50" i="22"/>
  <c r="D16" i="22"/>
  <c r="C50" i="22"/>
  <c r="N2" i="24"/>
  <c r="J16" i="22"/>
  <c r="I50" i="22"/>
  <c r="K16" i="22"/>
  <c r="J50" i="22"/>
  <c r="L8" i="24" l="1"/>
  <c r="L35" i="22"/>
  <c r="AR11" i="16"/>
  <c r="AQ15" i="16"/>
  <c r="M48" i="22"/>
  <c r="M16" i="22"/>
  <c r="E8" i="24"/>
  <c r="E35" i="22"/>
  <c r="P2" i="25"/>
  <c r="S2" i="23"/>
  <c r="G8" i="24"/>
  <c r="G35" i="22"/>
  <c r="H8" i="24"/>
  <c r="H35" i="22"/>
  <c r="D8" i="24"/>
  <c r="C16" i="22"/>
  <c r="C8" i="24" s="1"/>
  <c r="B16" i="22"/>
  <c r="B8" i="24" s="1"/>
  <c r="D35" i="22"/>
  <c r="K8" i="24"/>
  <c r="K35" i="22"/>
  <c r="F8" i="24"/>
  <c r="F35" i="22"/>
  <c r="AR10" i="16"/>
  <c r="AQ14" i="16"/>
  <c r="P30" i="22"/>
  <c r="P22" i="24" s="1"/>
  <c r="P22" i="22"/>
  <c r="P14" i="24" s="1"/>
  <c r="P31" i="22"/>
  <c r="P23" i="24" s="1"/>
  <c r="P23" i="22"/>
  <c r="P15" i="24" s="1"/>
  <c r="P26" i="22"/>
  <c r="P18" i="24" s="1"/>
  <c r="P21" i="22"/>
  <c r="P13" i="24" s="1"/>
  <c r="P13" i="22"/>
  <c r="P5" i="24" s="1"/>
  <c r="P27" i="22"/>
  <c r="P19" i="24" s="1"/>
  <c r="P14" i="22"/>
  <c r="P6" i="24" s="1"/>
  <c r="P28" i="22"/>
  <c r="P20" i="24" s="1"/>
  <c r="P15" i="22"/>
  <c r="P7" i="24" s="1"/>
  <c r="Q5" i="22"/>
  <c r="P32" i="22"/>
  <c r="P24" i="24" s="1"/>
  <c r="P17" i="22"/>
  <c r="P9" i="24" s="1"/>
  <c r="P33" i="22"/>
  <c r="P25" i="24" s="1"/>
  <c r="P18" i="22"/>
  <c r="P10" i="24" s="1"/>
  <c r="P10" i="22"/>
  <c r="P2" i="24" s="1"/>
  <c r="P29" i="22"/>
  <c r="P21" i="24" s="1"/>
  <c r="P12" i="22"/>
  <c r="P4" i="24" s="1"/>
  <c r="P25" i="22"/>
  <c r="P17" i="24" s="1"/>
  <c r="P24" i="22"/>
  <c r="P16" i="24" s="1"/>
  <c r="P20" i="22"/>
  <c r="P12" i="24" s="1"/>
  <c r="P11" i="22"/>
  <c r="P3" i="24" s="1"/>
  <c r="P19" i="22"/>
  <c r="P11" i="24" s="1"/>
  <c r="J8" i="24"/>
  <c r="J35" i="22"/>
  <c r="I8" i="24"/>
  <c r="I35" i="22"/>
  <c r="M8" i="24" l="1"/>
  <c r="M35" i="22"/>
  <c r="N48" i="22"/>
  <c r="N16" i="22"/>
  <c r="AR15" i="16"/>
  <c r="AS11" i="16"/>
  <c r="AR14" i="16"/>
  <c r="AS10" i="16"/>
  <c r="Q31" i="22"/>
  <c r="Q23" i="24" s="1"/>
  <c r="Q23" i="22"/>
  <c r="Q15" i="24" s="1"/>
  <c r="Q32" i="22"/>
  <c r="Q24" i="24" s="1"/>
  <c r="Q24" i="22"/>
  <c r="Q16" i="24" s="1"/>
  <c r="Q27" i="22"/>
  <c r="Q19" i="24" s="1"/>
  <c r="Q14" i="22"/>
  <c r="Q6" i="24" s="1"/>
  <c r="Q28" i="22"/>
  <c r="Q20" i="24" s="1"/>
  <c r="Q15" i="22"/>
  <c r="Q7" i="24" s="1"/>
  <c r="R5" i="22"/>
  <c r="Q29" i="22"/>
  <c r="Q21" i="24" s="1"/>
  <c r="Q33" i="22"/>
  <c r="Q25" i="24" s="1"/>
  <c r="Q18" i="22"/>
  <c r="Q10" i="24" s="1"/>
  <c r="Q10" i="22"/>
  <c r="Q2" i="24" s="1"/>
  <c r="Q22" i="22"/>
  <c r="Q14" i="24" s="1"/>
  <c r="Q19" i="22"/>
  <c r="Q11" i="24" s="1"/>
  <c r="Q11" i="22"/>
  <c r="Q3" i="24" s="1"/>
  <c r="Q26" i="22"/>
  <c r="Q18" i="24" s="1"/>
  <c r="Q25" i="22"/>
  <c r="Q17" i="24" s="1"/>
  <c r="Q20" i="22"/>
  <c r="Q12" i="24" s="1"/>
  <c r="Q13" i="22"/>
  <c r="Q5" i="24" s="1"/>
  <c r="Q17" i="22"/>
  <c r="Q9" i="24" s="1"/>
  <c r="Q21" i="22"/>
  <c r="Q13" i="24" s="1"/>
  <c r="Q12" i="22"/>
  <c r="Q4" i="24" s="1"/>
  <c r="Q30" i="22"/>
  <c r="Q22" i="24" s="1"/>
  <c r="Q2" i="25"/>
  <c r="T2" i="23"/>
  <c r="AS14" i="16" l="1"/>
  <c r="AT10" i="16"/>
  <c r="AT11" i="16"/>
  <c r="AS15" i="16"/>
  <c r="N8" i="24"/>
  <c r="N35" i="22"/>
  <c r="R2" i="25"/>
  <c r="U2" i="23"/>
  <c r="O48" i="22"/>
  <c r="O16" i="22"/>
  <c r="O8" i="24" s="1"/>
  <c r="R32" i="22"/>
  <c r="R24" i="24" s="1"/>
  <c r="R24" i="22"/>
  <c r="R16" i="24" s="1"/>
  <c r="R33" i="22"/>
  <c r="R25" i="24" s="1"/>
  <c r="R25" i="22"/>
  <c r="R17" i="24" s="1"/>
  <c r="R28" i="22"/>
  <c r="R20" i="24" s="1"/>
  <c r="R15" i="22"/>
  <c r="R7" i="24" s="1"/>
  <c r="S5" i="22"/>
  <c r="R29" i="22"/>
  <c r="R21" i="24" s="1"/>
  <c r="R30" i="22"/>
  <c r="R22" i="24" s="1"/>
  <c r="R17" i="22"/>
  <c r="R9" i="24" s="1"/>
  <c r="R22" i="22"/>
  <c r="R14" i="24" s="1"/>
  <c r="R19" i="22"/>
  <c r="R11" i="24" s="1"/>
  <c r="R11" i="22"/>
  <c r="R3" i="24" s="1"/>
  <c r="R23" i="22"/>
  <c r="R15" i="24" s="1"/>
  <c r="R20" i="22"/>
  <c r="R12" i="24" s="1"/>
  <c r="R12" i="22"/>
  <c r="R4" i="24" s="1"/>
  <c r="R14" i="22"/>
  <c r="R6" i="24" s="1"/>
  <c r="R27" i="22"/>
  <c r="R19" i="24" s="1"/>
  <c r="R26" i="22"/>
  <c r="R18" i="24" s="1"/>
  <c r="R18" i="22"/>
  <c r="R10" i="24" s="1"/>
  <c r="R13" i="22"/>
  <c r="R5" i="24" s="1"/>
  <c r="R31" i="22"/>
  <c r="R23" i="24" s="1"/>
  <c r="R21" i="22"/>
  <c r="R13" i="24" s="1"/>
  <c r="R10" i="22"/>
  <c r="R2" i="24" s="1"/>
  <c r="S2" i="25" l="1"/>
  <c r="V2" i="23"/>
  <c r="AT15" i="16"/>
  <c r="AU11" i="16"/>
  <c r="AT14" i="16"/>
  <c r="AU10" i="16"/>
  <c r="S33" i="22"/>
  <c r="S25" i="24" s="1"/>
  <c r="S25" i="22"/>
  <c r="S17" i="24" s="1"/>
  <c r="S26" i="22"/>
  <c r="S18" i="24" s="1"/>
  <c r="S29" i="22"/>
  <c r="S21" i="24" s="1"/>
  <c r="S30" i="22"/>
  <c r="S22" i="24" s="1"/>
  <c r="S17" i="22"/>
  <c r="S9" i="24" s="1"/>
  <c r="S31" i="22"/>
  <c r="S23" i="24" s="1"/>
  <c r="S18" i="22"/>
  <c r="S10" i="24" s="1"/>
  <c r="S10" i="22"/>
  <c r="S2" i="24" s="1"/>
  <c r="S23" i="22"/>
  <c r="S15" i="24" s="1"/>
  <c r="S20" i="22"/>
  <c r="S12" i="24" s="1"/>
  <c r="S12" i="22"/>
  <c r="S4" i="24" s="1"/>
  <c r="S24" i="22"/>
  <c r="S16" i="24" s="1"/>
  <c r="S21" i="22"/>
  <c r="S13" i="24" s="1"/>
  <c r="S13" i="22"/>
  <c r="S5" i="24" s="1"/>
  <c r="S28" i="22"/>
  <c r="S20" i="24" s="1"/>
  <c r="S27" i="22"/>
  <c r="S19" i="24" s="1"/>
  <c r="S11" i="22"/>
  <c r="S3" i="24" s="1"/>
  <c r="S22" i="22"/>
  <c r="S14" i="24" s="1"/>
  <c r="S15" i="22"/>
  <c r="S7" i="24" s="1"/>
  <c r="S32" i="22"/>
  <c r="S24" i="24" s="1"/>
  <c r="S19" i="22"/>
  <c r="S11" i="24" s="1"/>
  <c r="T5" i="22"/>
  <c r="S14" i="22"/>
  <c r="S6" i="24" s="1"/>
  <c r="P48" i="22"/>
  <c r="P16" i="22"/>
  <c r="P8" i="24" s="1"/>
  <c r="T26" i="22" l="1"/>
  <c r="T18" i="24" s="1"/>
  <c r="T27" i="22"/>
  <c r="T19" i="24" s="1"/>
  <c r="T30" i="22"/>
  <c r="T22" i="24" s="1"/>
  <c r="T17" i="22"/>
  <c r="T9" i="24" s="1"/>
  <c r="T31" i="22"/>
  <c r="T23" i="24" s="1"/>
  <c r="T18" i="22"/>
  <c r="T10" i="24" s="1"/>
  <c r="T10" i="22"/>
  <c r="T2" i="24" s="1"/>
  <c r="T32" i="22"/>
  <c r="T24" i="24" s="1"/>
  <c r="T22" i="22"/>
  <c r="T14" i="24" s="1"/>
  <c r="T19" i="22"/>
  <c r="T11" i="24" s="1"/>
  <c r="T11" i="22"/>
  <c r="T3" i="24" s="1"/>
  <c r="T24" i="22"/>
  <c r="T16" i="24" s="1"/>
  <c r="T21" i="22"/>
  <c r="T13" i="24" s="1"/>
  <c r="T13" i="22"/>
  <c r="T5" i="24" s="1"/>
  <c r="T25" i="22"/>
  <c r="T17" i="24" s="1"/>
  <c r="T14" i="22"/>
  <c r="T6" i="24" s="1"/>
  <c r="T20" i="22"/>
  <c r="T12" i="24" s="1"/>
  <c r="T23" i="22"/>
  <c r="T15" i="24" s="1"/>
  <c r="T15" i="22"/>
  <c r="T7" i="24" s="1"/>
  <c r="T33" i="22"/>
  <c r="T25" i="24" s="1"/>
  <c r="U5" i="22"/>
  <c r="T12" i="22"/>
  <c r="T4" i="24" s="1"/>
  <c r="T28" i="22"/>
  <c r="T20" i="24" s="1"/>
  <c r="T29" i="22"/>
  <c r="T21" i="24" s="1"/>
  <c r="AU14" i="16"/>
  <c r="AV10" i="16"/>
  <c r="AU15" i="16"/>
  <c r="AV11" i="16"/>
  <c r="Q48" i="22"/>
  <c r="Q16" i="22"/>
  <c r="Q8" i="24" s="1"/>
  <c r="T2" i="25"/>
  <c r="W2" i="23"/>
  <c r="R48" i="22" l="1"/>
  <c r="R16" i="22"/>
  <c r="R8" i="24" s="1"/>
  <c r="U27" i="22"/>
  <c r="U19" i="24" s="1"/>
  <c r="U28" i="22"/>
  <c r="U20" i="24" s="1"/>
  <c r="U31" i="22"/>
  <c r="U23" i="24" s="1"/>
  <c r="U18" i="22"/>
  <c r="U10" i="24" s="1"/>
  <c r="U10" i="22"/>
  <c r="U2" i="24" s="1"/>
  <c r="U32" i="22"/>
  <c r="U24" i="24" s="1"/>
  <c r="U22" i="22"/>
  <c r="U14" i="24" s="1"/>
  <c r="U19" i="22"/>
  <c r="U11" i="24" s="1"/>
  <c r="U11" i="22"/>
  <c r="U3" i="24" s="1"/>
  <c r="U33" i="22"/>
  <c r="U25" i="24" s="1"/>
  <c r="U23" i="22"/>
  <c r="U15" i="24" s="1"/>
  <c r="U20" i="22"/>
  <c r="U12" i="24" s="1"/>
  <c r="U12" i="22"/>
  <c r="U4" i="24" s="1"/>
  <c r="U25" i="22"/>
  <c r="U17" i="24" s="1"/>
  <c r="U14" i="22"/>
  <c r="U6" i="24" s="1"/>
  <c r="U26" i="22"/>
  <c r="U18" i="24" s="1"/>
  <c r="U15" i="22"/>
  <c r="U7" i="24" s="1"/>
  <c r="V5" i="22"/>
  <c r="U24" i="22"/>
  <c r="U16" i="24" s="1"/>
  <c r="U13" i="22"/>
  <c r="U5" i="24" s="1"/>
  <c r="U17" i="22"/>
  <c r="U9" i="24" s="1"/>
  <c r="U21" i="22"/>
  <c r="U13" i="24" s="1"/>
  <c r="U30" i="22"/>
  <c r="U22" i="24" s="1"/>
  <c r="U29" i="22"/>
  <c r="U21" i="24" s="1"/>
  <c r="U2" i="25"/>
  <c r="X2" i="23"/>
  <c r="AW11" i="16"/>
  <c r="AV15" i="16"/>
  <c r="AV14" i="16"/>
  <c r="AW10" i="16"/>
  <c r="V2" i="25" l="1"/>
  <c r="Y2" i="23"/>
  <c r="V28" i="22"/>
  <c r="V20" i="24" s="1"/>
  <c r="V29" i="22"/>
  <c r="V21" i="24" s="1"/>
  <c r="V32" i="22"/>
  <c r="V24" i="24" s="1"/>
  <c r="V22" i="22"/>
  <c r="V14" i="24" s="1"/>
  <c r="V19" i="22"/>
  <c r="V11" i="24" s="1"/>
  <c r="V11" i="22"/>
  <c r="V3" i="24" s="1"/>
  <c r="V33" i="22"/>
  <c r="V25" i="24" s="1"/>
  <c r="V23" i="22"/>
  <c r="V15" i="24" s="1"/>
  <c r="V20" i="22"/>
  <c r="V12" i="24" s="1"/>
  <c r="V12" i="22"/>
  <c r="V4" i="24" s="1"/>
  <c r="V24" i="22"/>
  <c r="V16" i="24" s="1"/>
  <c r="V21" i="22"/>
  <c r="V13" i="24" s="1"/>
  <c r="V13" i="22"/>
  <c r="V5" i="24" s="1"/>
  <c r="V26" i="22"/>
  <c r="V18" i="24" s="1"/>
  <c r="V15" i="22"/>
  <c r="V7" i="24" s="1"/>
  <c r="W5" i="22"/>
  <c r="V27" i="22"/>
  <c r="V19" i="24" s="1"/>
  <c r="V18" i="22"/>
  <c r="V10" i="24" s="1"/>
  <c r="V25" i="22"/>
  <c r="V17" i="24" s="1"/>
  <c r="V17" i="22"/>
  <c r="V9" i="24" s="1"/>
  <c r="V31" i="22"/>
  <c r="V23" i="24" s="1"/>
  <c r="V30" i="22"/>
  <c r="V22" i="24" s="1"/>
  <c r="V10" i="22"/>
  <c r="V2" i="24" s="1"/>
  <c r="V14" i="22"/>
  <c r="V6" i="24" s="1"/>
  <c r="AW15" i="16"/>
  <c r="AX11" i="16"/>
  <c r="AW14" i="16"/>
  <c r="AX10" i="16"/>
  <c r="S48" i="22"/>
  <c r="S16" i="22"/>
  <c r="S8" i="24" s="1"/>
  <c r="T48" i="22" l="1"/>
  <c r="T16" i="22"/>
  <c r="T8" i="24" s="1"/>
  <c r="AX15" i="16"/>
  <c r="AY11" i="16"/>
  <c r="AY10" i="16"/>
  <c r="AX14" i="16"/>
  <c r="W29" i="22"/>
  <c r="W21" i="24" s="1"/>
  <c r="W30" i="22"/>
  <c r="W22" i="24" s="1"/>
  <c r="W22" i="22"/>
  <c r="W14" i="24" s="1"/>
  <c r="W33" i="22"/>
  <c r="W25" i="24" s="1"/>
  <c r="W23" i="22"/>
  <c r="W15" i="24" s="1"/>
  <c r="W20" i="22"/>
  <c r="W12" i="24" s="1"/>
  <c r="W12" i="22"/>
  <c r="W4" i="24" s="1"/>
  <c r="W24" i="22"/>
  <c r="W16" i="24" s="1"/>
  <c r="W21" i="22"/>
  <c r="W13" i="24" s="1"/>
  <c r="W13" i="22"/>
  <c r="W5" i="24" s="1"/>
  <c r="W25" i="22"/>
  <c r="W17" i="24" s="1"/>
  <c r="W14" i="22"/>
  <c r="W6" i="24" s="1"/>
  <c r="W27" i="22"/>
  <c r="W19" i="24" s="1"/>
  <c r="W28" i="22"/>
  <c r="W20" i="24" s="1"/>
  <c r="W17" i="22"/>
  <c r="W9" i="24" s="1"/>
  <c r="W26" i="22"/>
  <c r="W18" i="24" s="1"/>
  <c r="W11" i="22"/>
  <c r="W3" i="24" s="1"/>
  <c r="W15" i="22"/>
  <c r="W7" i="24" s="1"/>
  <c r="X5" i="22"/>
  <c r="W32" i="22"/>
  <c r="W24" i="24" s="1"/>
  <c r="W31" i="22"/>
  <c r="W23" i="24" s="1"/>
  <c r="W19" i="22"/>
  <c r="W11" i="24" s="1"/>
  <c r="W10" i="22"/>
  <c r="W2" i="24" s="1"/>
  <c r="W18" i="22"/>
  <c r="W10" i="24" s="1"/>
  <c r="W2" i="25"/>
  <c r="Z2" i="23"/>
  <c r="AZ10" i="16" l="1"/>
  <c r="AY14" i="16"/>
  <c r="AZ11" i="16"/>
  <c r="AY15" i="16"/>
  <c r="X30" i="22"/>
  <c r="X22" i="24" s="1"/>
  <c r="X22" i="22"/>
  <c r="X14" i="24" s="1"/>
  <c r="X31" i="22"/>
  <c r="X23" i="24" s="1"/>
  <c r="X23" i="22"/>
  <c r="X15" i="24" s="1"/>
  <c r="X24" i="22"/>
  <c r="X16" i="24" s="1"/>
  <c r="X21" i="22"/>
  <c r="X13" i="24" s="1"/>
  <c r="X13" i="22"/>
  <c r="X5" i="24" s="1"/>
  <c r="X25" i="22"/>
  <c r="X17" i="24" s="1"/>
  <c r="X14" i="22"/>
  <c r="X6" i="24" s="1"/>
  <c r="X26" i="22"/>
  <c r="X18" i="24" s="1"/>
  <c r="X15" i="22"/>
  <c r="X7" i="24" s="1"/>
  <c r="Y5" i="22"/>
  <c r="X28" i="22"/>
  <c r="X20" i="24" s="1"/>
  <c r="X17" i="22"/>
  <c r="X9" i="24" s="1"/>
  <c r="X29" i="22"/>
  <c r="X21" i="24" s="1"/>
  <c r="X18" i="22"/>
  <c r="X10" i="24" s="1"/>
  <c r="X10" i="22"/>
  <c r="X2" i="24" s="1"/>
  <c r="X20" i="22"/>
  <c r="X12" i="24" s="1"/>
  <c r="X11" i="22"/>
  <c r="X3" i="24" s="1"/>
  <c r="X33" i="22"/>
  <c r="X25" i="24" s="1"/>
  <c r="X32" i="22"/>
  <c r="X24" i="24" s="1"/>
  <c r="X19" i="22"/>
  <c r="X11" i="24" s="1"/>
  <c r="X12" i="22"/>
  <c r="X4" i="24" s="1"/>
  <c r="X27" i="22"/>
  <c r="X19" i="24" s="1"/>
  <c r="X2" i="25"/>
  <c r="AA2" i="23"/>
  <c r="U48" i="22"/>
  <c r="U16" i="22"/>
  <c r="U8" i="24" s="1"/>
  <c r="V48" i="22" l="1"/>
  <c r="V16" i="22"/>
  <c r="V8" i="24" s="1"/>
  <c r="Y31" i="22"/>
  <c r="Y23" i="24" s="1"/>
  <c r="Y23" i="22"/>
  <c r="Y15" i="24" s="1"/>
  <c r="Y32" i="22"/>
  <c r="Y24" i="24" s="1"/>
  <c r="Y24" i="22"/>
  <c r="Y16" i="24" s="1"/>
  <c r="Y25" i="22"/>
  <c r="Y17" i="24" s="1"/>
  <c r="Y14" i="22"/>
  <c r="Y6" i="24" s="1"/>
  <c r="Y26" i="22"/>
  <c r="Y18" i="24" s="1"/>
  <c r="Y15" i="22"/>
  <c r="Y7" i="24" s="1"/>
  <c r="Z5" i="22"/>
  <c r="Y27" i="22"/>
  <c r="Y19" i="24" s="1"/>
  <c r="Y29" i="22"/>
  <c r="Y21" i="24" s="1"/>
  <c r="Y18" i="22"/>
  <c r="Y10" i="24" s="1"/>
  <c r="Y10" i="22"/>
  <c r="Y2" i="24" s="1"/>
  <c r="Y30" i="22"/>
  <c r="Y22" i="24" s="1"/>
  <c r="Y19" i="22"/>
  <c r="Y11" i="24" s="1"/>
  <c r="Y11" i="22"/>
  <c r="Y3" i="24" s="1"/>
  <c r="Y13" i="22"/>
  <c r="Y5" i="24" s="1"/>
  <c r="Y33" i="22"/>
  <c r="Y25" i="24" s="1"/>
  <c r="Y17" i="22"/>
  <c r="Y9" i="24" s="1"/>
  <c r="Y22" i="22"/>
  <c r="Y14" i="24" s="1"/>
  <c r="Y21" i="22"/>
  <c r="Y13" i="24" s="1"/>
  <c r="Y12" i="22"/>
  <c r="Y4" i="24" s="1"/>
  <c r="Y28" i="22"/>
  <c r="Y20" i="24" s="1"/>
  <c r="Y20" i="22"/>
  <c r="Y12" i="24" s="1"/>
  <c r="Y2" i="25"/>
  <c r="AB2" i="23"/>
  <c r="AZ15" i="16"/>
  <c r="BA11" i="16"/>
  <c r="AZ14" i="16"/>
  <c r="BA10" i="16"/>
  <c r="Z2" i="25" l="1"/>
  <c r="AC2" i="23"/>
  <c r="BB11" i="16"/>
  <c r="BA15" i="16"/>
  <c r="Z32" i="22"/>
  <c r="Z24" i="24" s="1"/>
  <c r="Z24" i="22"/>
  <c r="Z16" i="24" s="1"/>
  <c r="Z33" i="22"/>
  <c r="Z25" i="24" s="1"/>
  <c r="Z25" i="22"/>
  <c r="Z17" i="24" s="1"/>
  <c r="Z26" i="22"/>
  <c r="Z18" i="24" s="1"/>
  <c r="Z15" i="22"/>
  <c r="Z7" i="24" s="1"/>
  <c r="AA5" i="22"/>
  <c r="Z27" i="22"/>
  <c r="Z19" i="24" s="1"/>
  <c r="Z28" i="22"/>
  <c r="Z20" i="24" s="1"/>
  <c r="Z17" i="22"/>
  <c r="Z9" i="24" s="1"/>
  <c r="Z30" i="22"/>
  <c r="Z22" i="24" s="1"/>
  <c r="Z19" i="22"/>
  <c r="Z11" i="24" s="1"/>
  <c r="Z11" i="22"/>
  <c r="Z3" i="24" s="1"/>
  <c r="Z31" i="22"/>
  <c r="Z23" i="24" s="1"/>
  <c r="Z20" i="22"/>
  <c r="Z12" i="24" s="1"/>
  <c r="Z12" i="22"/>
  <c r="Z4" i="24" s="1"/>
  <c r="Z13" i="22"/>
  <c r="Z5" i="24" s="1"/>
  <c r="Z23" i="22"/>
  <c r="Z15" i="24" s="1"/>
  <c r="Z22" i="22"/>
  <c r="Z14" i="24" s="1"/>
  <c r="Z21" i="22"/>
  <c r="Z13" i="24" s="1"/>
  <c r="Z10" i="22"/>
  <c r="Z2" i="24" s="1"/>
  <c r="Z29" i="22"/>
  <c r="Z21" i="24" s="1"/>
  <c r="Z14" i="22"/>
  <c r="Z6" i="24" s="1"/>
  <c r="Z18" i="22"/>
  <c r="Z10" i="24" s="1"/>
  <c r="BB10" i="16"/>
  <c r="BA14" i="16"/>
  <c r="W48" i="22"/>
  <c r="W16" i="22"/>
  <c r="W8" i="24" s="1"/>
  <c r="X48" i="22" l="1"/>
  <c r="X16" i="22"/>
  <c r="X8" i="24" s="1"/>
  <c r="BB14" i="16"/>
  <c r="BC10" i="16"/>
  <c r="AA33" i="22"/>
  <c r="AA25" i="24" s="1"/>
  <c r="AA25" i="22"/>
  <c r="AA17" i="24" s="1"/>
  <c r="AA26" i="22"/>
  <c r="AA18" i="24" s="1"/>
  <c r="AA27" i="22"/>
  <c r="AA19" i="24" s="1"/>
  <c r="AA28" i="22"/>
  <c r="AA20" i="24" s="1"/>
  <c r="AA17" i="22"/>
  <c r="AA9" i="24" s="1"/>
  <c r="AA29" i="22"/>
  <c r="AA21" i="24" s="1"/>
  <c r="AA18" i="22"/>
  <c r="AA10" i="24" s="1"/>
  <c r="AA10" i="22"/>
  <c r="AA2" i="24" s="1"/>
  <c r="AA31" i="22"/>
  <c r="AA23" i="24" s="1"/>
  <c r="AA20" i="22"/>
  <c r="AA12" i="24" s="1"/>
  <c r="AA12" i="22"/>
  <c r="AA4" i="24" s="1"/>
  <c r="AA32" i="22"/>
  <c r="AA24" i="24" s="1"/>
  <c r="AA22" i="22"/>
  <c r="AA14" i="24" s="1"/>
  <c r="AA21" i="22"/>
  <c r="AA13" i="24" s="1"/>
  <c r="AA13" i="22"/>
  <c r="AA5" i="24" s="1"/>
  <c r="AA24" i="22"/>
  <c r="AA16" i="24" s="1"/>
  <c r="AA23" i="22"/>
  <c r="AA15" i="24" s="1"/>
  <c r="AA15" i="22"/>
  <c r="AA7" i="24" s="1"/>
  <c r="AA19" i="22"/>
  <c r="AA11" i="24" s="1"/>
  <c r="AB5" i="22"/>
  <c r="AA30" i="22"/>
  <c r="AA22" i="24" s="1"/>
  <c r="AA14" i="22"/>
  <c r="AA6" i="24" s="1"/>
  <c r="AA11" i="22"/>
  <c r="AA3" i="24" s="1"/>
  <c r="BC11" i="16"/>
  <c r="BB15" i="16"/>
  <c r="AA2" i="25"/>
  <c r="AD2" i="23"/>
  <c r="BC14" i="16" l="1"/>
  <c r="BD10" i="16"/>
  <c r="BC15" i="16"/>
  <c r="BD11" i="16"/>
  <c r="AB26" i="22"/>
  <c r="AB18" i="24" s="1"/>
  <c r="AB27" i="22"/>
  <c r="AB19" i="24" s="1"/>
  <c r="AB28" i="22"/>
  <c r="AB20" i="24" s="1"/>
  <c r="AB17" i="22"/>
  <c r="AB9" i="24" s="1"/>
  <c r="AB29" i="22"/>
  <c r="AB21" i="24" s="1"/>
  <c r="AB18" i="22"/>
  <c r="AB10" i="24" s="1"/>
  <c r="AB10" i="22"/>
  <c r="AB2" i="24" s="1"/>
  <c r="AB30" i="22"/>
  <c r="AB22" i="24" s="1"/>
  <c r="AB19" i="22"/>
  <c r="AB11" i="24" s="1"/>
  <c r="AB11" i="22"/>
  <c r="AB3" i="24" s="1"/>
  <c r="AB32" i="22"/>
  <c r="AB24" i="24" s="1"/>
  <c r="AB22" i="22"/>
  <c r="AB14" i="24" s="1"/>
  <c r="AB21" i="22"/>
  <c r="AB13" i="24" s="1"/>
  <c r="AB13" i="22"/>
  <c r="AB5" i="24" s="1"/>
  <c r="AB33" i="22"/>
  <c r="AB25" i="24" s="1"/>
  <c r="AB23" i="22"/>
  <c r="AB15" i="24" s="1"/>
  <c r="AB14" i="22"/>
  <c r="AB6" i="24" s="1"/>
  <c r="AB25" i="22"/>
  <c r="AB17" i="24" s="1"/>
  <c r="AB24" i="22"/>
  <c r="AB16" i="24" s="1"/>
  <c r="AB15" i="22"/>
  <c r="AB7" i="24" s="1"/>
  <c r="AC5" i="22"/>
  <c r="AB31" i="22"/>
  <c r="AB23" i="24" s="1"/>
  <c r="AB12" i="22"/>
  <c r="AB4" i="24" s="1"/>
  <c r="AB20" i="22"/>
  <c r="AB12" i="24" s="1"/>
  <c r="AB2" i="25"/>
  <c r="AE2" i="23"/>
  <c r="Y48" i="22"/>
  <c r="Y16" i="22"/>
  <c r="Y8" i="24" s="1"/>
  <c r="Z48" i="22" l="1"/>
  <c r="Z16" i="22"/>
  <c r="Z8" i="24" s="1"/>
  <c r="BD15" i="16"/>
  <c r="BE11" i="16"/>
  <c r="AC2" i="25"/>
  <c r="AF2" i="23"/>
  <c r="BD14" i="16"/>
  <c r="BE10" i="16"/>
  <c r="AC27" i="22"/>
  <c r="AC19" i="24" s="1"/>
  <c r="AC28" i="22"/>
  <c r="AC20" i="24" s="1"/>
  <c r="AC29" i="22"/>
  <c r="AC21" i="24" s="1"/>
  <c r="AC18" i="22"/>
  <c r="AC10" i="24" s="1"/>
  <c r="AC10" i="22"/>
  <c r="AC2" i="24" s="1"/>
  <c r="AC30" i="22"/>
  <c r="AC22" i="24" s="1"/>
  <c r="AC19" i="22"/>
  <c r="AC11" i="24" s="1"/>
  <c r="AC11" i="22"/>
  <c r="AC3" i="24" s="1"/>
  <c r="AC31" i="22"/>
  <c r="AC23" i="24" s="1"/>
  <c r="AC20" i="22"/>
  <c r="AC12" i="24" s="1"/>
  <c r="AC12" i="22"/>
  <c r="AC4" i="24" s="1"/>
  <c r="AC33" i="22"/>
  <c r="AC25" i="24" s="1"/>
  <c r="AC23" i="22"/>
  <c r="AC15" i="24" s="1"/>
  <c r="AC14" i="22"/>
  <c r="AC6" i="24" s="1"/>
  <c r="AC24" i="22"/>
  <c r="AC16" i="24" s="1"/>
  <c r="AC15" i="22"/>
  <c r="AC7" i="24" s="1"/>
  <c r="AD5" i="22"/>
  <c r="AC22" i="22"/>
  <c r="AC14" i="24" s="1"/>
  <c r="AC17" i="22"/>
  <c r="AC9" i="24" s="1"/>
  <c r="AC32" i="22"/>
  <c r="AC24" i="24" s="1"/>
  <c r="AC21" i="22"/>
  <c r="AC13" i="24" s="1"/>
  <c r="AC26" i="22"/>
  <c r="AC18" i="24" s="1"/>
  <c r="AC25" i="22"/>
  <c r="AC17" i="24" s="1"/>
  <c r="AC13" i="22"/>
  <c r="AC5" i="24" s="1"/>
  <c r="BE14" i="16" l="1"/>
  <c r="BF10" i="16"/>
  <c r="BF11" i="16"/>
  <c r="BE15" i="16"/>
  <c r="AD2" i="25"/>
  <c r="AG2" i="23"/>
  <c r="AD28" i="22"/>
  <c r="AD20" i="24" s="1"/>
  <c r="AD29" i="22"/>
  <c r="AD21" i="24" s="1"/>
  <c r="AD21" i="22"/>
  <c r="AD13" i="24" s="1"/>
  <c r="AD30" i="22"/>
  <c r="AD22" i="24" s="1"/>
  <c r="AD19" i="22"/>
  <c r="AD11" i="24" s="1"/>
  <c r="AD11" i="22"/>
  <c r="AD3" i="24" s="1"/>
  <c r="AD31" i="22"/>
  <c r="AD23" i="24" s="1"/>
  <c r="AD20" i="22"/>
  <c r="AD12" i="24" s="1"/>
  <c r="AD12" i="22"/>
  <c r="AD4" i="24" s="1"/>
  <c r="AD32" i="22"/>
  <c r="AD24" i="24" s="1"/>
  <c r="AD22" i="22"/>
  <c r="AD14" i="24" s="1"/>
  <c r="AD13" i="22"/>
  <c r="AD5" i="24" s="1"/>
  <c r="AD24" i="22"/>
  <c r="AD16" i="24" s="1"/>
  <c r="AD15" i="22"/>
  <c r="AD7" i="24" s="1"/>
  <c r="AE5" i="22"/>
  <c r="AD25" i="22"/>
  <c r="AD17" i="24" s="1"/>
  <c r="AD23" i="22"/>
  <c r="AD15" i="24" s="1"/>
  <c r="AD17" i="22"/>
  <c r="AD9" i="24" s="1"/>
  <c r="AD33" i="22"/>
  <c r="AD25" i="24" s="1"/>
  <c r="AD10" i="22"/>
  <c r="AD2" i="24" s="1"/>
  <c r="AD14" i="22"/>
  <c r="AD6" i="24" s="1"/>
  <c r="AD18" i="22"/>
  <c r="AD10" i="24" s="1"/>
  <c r="AD27" i="22"/>
  <c r="AD19" i="24" s="1"/>
  <c r="AD26" i="22"/>
  <c r="AD18" i="24" s="1"/>
  <c r="AA48" i="22"/>
  <c r="AA16" i="22"/>
  <c r="AA8" i="24" s="1"/>
  <c r="AE29" i="22" l="1"/>
  <c r="AE21" i="24" s="1"/>
  <c r="AE30" i="22"/>
  <c r="AE22" i="24" s="1"/>
  <c r="AE22" i="22"/>
  <c r="AE14" i="24" s="1"/>
  <c r="AE31" i="22"/>
  <c r="AE23" i="24" s="1"/>
  <c r="AE20" i="22"/>
  <c r="AE12" i="24" s="1"/>
  <c r="AE12" i="22"/>
  <c r="AE4" i="24" s="1"/>
  <c r="AE32" i="22"/>
  <c r="AE24" i="24" s="1"/>
  <c r="AE13" i="22"/>
  <c r="AE5" i="24" s="1"/>
  <c r="AE33" i="22"/>
  <c r="AE25" i="24" s="1"/>
  <c r="AE23" i="22"/>
  <c r="AE15" i="24" s="1"/>
  <c r="AE21" i="22"/>
  <c r="AE13" i="24" s="1"/>
  <c r="AE14" i="22"/>
  <c r="AE6" i="24" s="1"/>
  <c r="AE25" i="22"/>
  <c r="AE17" i="24" s="1"/>
  <c r="AE26" i="22"/>
  <c r="AE18" i="24" s="1"/>
  <c r="AE17" i="22"/>
  <c r="AE9" i="24" s="1"/>
  <c r="AF5" i="22"/>
  <c r="AE19" i="22"/>
  <c r="AE11" i="24" s="1"/>
  <c r="AE10" i="22"/>
  <c r="AE2" i="24" s="1"/>
  <c r="AE18" i="22"/>
  <c r="AE10" i="24" s="1"/>
  <c r="AE28" i="22"/>
  <c r="AE20" i="24" s="1"/>
  <c r="AE27" i="22"/>
  <c r="AE19" i="24" s="1"/>
  <c r="AE11" i="22"/>
  <c r="AE3" i="24" s="1"/>
  <c r="AE15" i="22"/>
  <c r="AE7" i="24" s="1"/>
  <c r="AE24" i="22"/>
  <c r="AE16" i="24" s="1"/>
  <c r="BF15" i="16"/>
  <c r="BG11" i="16"/>
  <c r="AE2" i="25"/>
  <c r="AH2" i="23"/>
  <c r="AF2" i="25" s="1"/>
  <c r="BF14" i="16"/>
  <c r="BG10" i="16"/>
  <c r="AB48" i="22"/>
  <c r="AB16" i="22"/>
  <c r="AB8" i="24" s="1"/>
  <c r="BH10" i="16" l="1"/>
  <c r="BG14" i="16"/>
  <c r="AC48" i="22"/>
  <c r="AC16" i="22"/>
  <c r="AC8" i="24" s="1"/>
  <c r="BG15" i="16"/>
  <c r="BH11" i="16"/>
  <c r="AF30" i="22"/>
  <c r="AF22" i="24" s="1"/>
  <c r="AF22" i="22"/>
  <c r="AF14" i="24" s="1"/>
  <c r="AF31" i="22"/>
  <c r="AF23" i="24" s="1"/>
  <c r="AF23" i="22"/>
  <c r="AF15" i="24" s="1"/>
  <c r="AF32" i="22"/>
  <c r="AF24" i="24" s="1"/>
  <c r="AF13" i="22"/>
  <c r="AF5" i="24" s="1"/>
  <c r="AF33" i="22"/>
  <c r="AF25" i="24" s="1"/>
  <c r="AF21" i="22"/>
  <c r="AF13" i="24" s="1"/>
  <c r="AF14" i="22"/>
  <c r="AF6" i="24" s="1"/>
  <c r="AF24" i="22"/>
  <c r="AF16" i="24" s="1"/>
  <c r="AF15" i="22"/>
  <c r="AF7" i="24" s="1"/>
  <c r="AF26" i="22"/>
  <c r="AF18" i="24" s="1"/>
  <c r="AF17" i="22"/>
  <c r="AF9" i="24" s="1"/>
  <c r="AF27" i="22"/>
  <c r="AF19" i="24" s="1"/>
  <c r="AF18" i="22"/>
  <c r="AF10" i="24" s="1"/>
  <c r="AF10" i="22"/>
  <c r="AF2" i="24" s="1"/>
  <c r="AF19" i="22"/>
  <c r="AF11" i="24" s="1"/>
  <c r="AF12" i="22"/>
  <c r="AF4" i="24" s="1"/>
  <c r="AF29" i="22"/>
  <c r="AF21" i="24" s="1"/>
  <c r="AF28" i="22"/>
  <c r="AF20" i="24" s="1"/>
  <c r="AF20" i="22"/>
  <c r="AF12" i="24" s="1"/>
  <c r="AF11" i="22"/>
  <c r="AF3" i="24" s="1"/>
  <c r="AF25" i="22"/>
  <c r="AF17" i="24" s="1"/>
  <c r="BH15" i="16" l="1"/>
  <c r="BI11" i="16"/>
  <c r="AD48" i="22"/>
  <c r="AD16" i="22"/>
  <c r="AD8" i="24" s="1"/>
  <c r="BH14" i="16"/>
  <c r="BI10" i="16"/>
  <c r="BJ10" i="16" l="1"/>
  <c r="BI14" i="16"/>
  <c r="AE48" i="22"/>
  <c r="AF16" i="22" s="1"/>
  <c r="AF8" i="24" s="1"/>
  <c r="AE16" i="22"/>
  <c r="AE8" i="24" s="1"/>
  <c r="BJ11" i="16"/>
  <c r="BI15" i="16"/>
  <c r="BK11" i="16" l="1"/>
  <c r="BJ15" i="16"/>
  <c r="BJ14" i="16"/>
  <c r="BK10" i="16"/>
  <c r="BK14" i="16" s="1"/>
  <c r="BK15" i="16" l="1"/>
</calcChain>
</file>

<file path=xl/sharedStrings.xml><?xml version="1.0" encoding="utf-8"?>
<sst xmlns="http://schemas.openxmlformats.org/spreadsheetml/2006/main" count="14165" uniqueCount="911">
  <si>
    <t>EIaE BAU Imported Electricity</t>
  </si>
  <si>
    <t>Colorado</t>
  </si>
  <si>
    <t>Alabama</t>
  </si>
  <si>
    <t>AL</t>
  </si>
  <si>
    <t>EIaE BAU Exported Electricity</t>
  </si>
  <si>
    <t>Alaska</t>
  </si>
  <si>
    <t>AK</t>
  </si>
  <si>
    <t>EIaE Imported Electricity Price</t>
  </si>
  <si>
    <t>Arizona</t>
  </si>
  <si>
    <t>AZ</t>
  </si>
  <si>
    <t>EIaE BAU Exported Electricity Price</t>
  </si>
  <si>
    <t>Arkansas</t>
  </si>
  <si>
    <t>AR</t>
  </si>
  <si>
    <t>California</t>
  </si>
  <si>
    <t>CA</t>
  </si>
  <si>
    <t>Source:</t>
  </si>
  <si>
    <t>Quantity of Imports and Exports</t>
  </si>
  <si>
    <t>CO</t>
  </si>
  <si>
    <t>Energy Information Administration</t>
  </si>
  <si>
    <t>State Imports Weighted by Fuel Mix of External States</t>
  </si>
  <si>
    <t>Connecticut</t>
  </si>
  <si>
    <t>CT</t>
  </si>
  <si>
    <t>2021 and 2022</t>
  </si>
  <si>
    <t>From EPS Outputs from TCAMRB</t>
  </si>
  <si>
    <t>Delaware</t>
  </si>
  <si>
    <t>DE</t>
  </si>
  <si>
    <t>Annual Energy Outlook 2021 and 2022</t>
  </si>
  <si>
    <t>ReEDs generation by resource (Mid-case)</t>
  </si>
  <si>
    <t>Florida</t>
  </si>
  <si>
    <t>FL</t>
  </si>
  <si>
    <t>https://www.eia.gov/outlooks/aeo/tables_side.php</t>
  </si>
  <si>
    <t>Georgia</t>
  </si>
  <si>
    <t>GA</t>
  </si>
  <si>
    <t>Table 10</t>
  </si>
  <si>
    <t>Hawaii</t>
  </si>
  <si>
    <t>HI</t>
  </si>
  <si>
    <t>Idaho</t>
  </si>
  <si>
    <t>ID</t>
  </si>
  <si>
    <t>Canadian Electricity Generation by Type</t>
  </si>
  <si>
    <t>Illinois</t>
  </si>
  <si>
    <t>IL</t>
  </si>
  <si>
    <t>National Energy Board, Government of Canada</t>
  </si>
  <si>
    <t>Imports and Export EIA SEDS</t>
  </si>
  <si>
    <t>Indiana</t>
  </si>
  <si>
    <t>IN</t>
  </si>
  <si>
    <t>Iowa</t>
  </si>
  <si>
    <t>IA</t>
  </si>
  <si>
    <t>Canada's Energy Future 2021, Appendices</t>
  </si>
  <si>
    <t>Kansas</t>
  </si>
  <si>
    <t>KS</t>
  </si>
  <si>
    <t>https://apps.neb-one.gc.ca/ftrppndc/dflt.aspx?GoCTemplateCulture=en-CA</t>
  </si>
  <si>
    <t>Example Link: https://www.eia.gov/electricity/state/virginia/state_tables.php</t>
  </si>
  <si>
    <t>Kentucky</t>
  </si>
  <si>
    <t>KY</t>
  </si>
  <si>
    <t>Table "Electricity Generation," Reference Case, Canada</t>
  </si>
  <si>
    <t>Tab 10: Imports and Exports (lines 15,28)</t>
  </si>
  <si>
    <t>Louisiana</t>
  </si>
  <si>
    <t>LA</t>
  </si>
  <si>
    <t>Maine</t>
  </si>
  <si>
    <t>ME</t>
  </si>
  <si>
    <t>Imported and Exported Electricity Prices</t>
  </si>
  <si>
    <t>Maryland</t>
  </si>
  <si>
    <t>MD</t>
  </si>
  <si>
    <t>Mexican Electricity Generation by Type</t>
  </si>
  <si>
    <t>Massachusetts</t>
  </si>
  <si>
    <t>MA</t>
  </si>
  <si>
    <t>Energy Information Agency</t>
  </si>
  <si>
    <t>Michigan</t>
  </si>
  <si>
    <t>MI</t>
  </si>
  <si>
    <t>Minnesota</t>
  </si>
  <si>
    <t>MN</t>
  </si>
  <si>
    <t>Mexico Analysis</t>
  </si>
  <si>
    <t>Mississippi</t>
  </si>
  <si>
    <t>MS</t>
  </si>
  <si>
    <t>Table 3</t>
  </si>
  <si>
    <t>https://www.eia.gov/international/analysis/country/MEX</t>
  </si>
  <si>
    <t>Missouri</t>
  </si>
  <si>
    <t>MO</t>
  </si>
  <si>
    <t>Table 12, 14</t>
  </si>
  <si>
    <t>Montana</t>
  </si>
  <si>
    <t>MT</t>
  </si>
  <si>
    <t>Canada NG Generation by Turbine Type</t>
  </si>
  <si>
    <t>Nebraska</t>
  </si>
  <si>
    <t>NE</t>
  </si>
  <si>
    <t>Statistics Canada</t>
  </si>
  <si>
    <t>Nevada</t>
  </si>
  <si>
    <t>NV</t>
  </si>
  <si>
    <t>New Hampshire</t>
  </si>
  <si>
    <t>NH</t>
  </si>
  <si>
    <t>Electric power generation, monthly generation by type of electricity</t>
  </si>
  <si>
    <t>New Jersey</t>
  </si>
  <si>
    <t>NJ</t>
  </si>
  <si>
    <t>https://www150.statcan.gc.ca/t1/tbl1/en/tv.action?pid=2510001501&amp;pickMembers%5B0%5D=1.1&amp;pickMembers%5B1%5D=2.2&amp;cubeTimeFrame.startMonth=01&amp;cubeTimeFrame.startYear=2015&amp;cubeTimeFrame.endMonth=12&amp;cubeTimeFrame.endYear=2015&amp;referencePeriods=20150101%2C20151201</t>
  </si>
  <si>
    <t>New Mexico</t>
  </si>
  <si>
    <t>NM</t>
  </si>
  <si>
    <t>Data after 2015 does not break out turbine types, so we use data from 2015.</t>
  </si>
  <si>
    <t>New York</t>
  </si>
  <si>
    <t>NY</t>
  </si>
  <si>
    <t>North Carolina</t>
  </si>
  <si>
    <t>NC</t>
  </si>
  <si>
    <t>Notes</t>
  </si>
  <si>
    <t>North Dakota</t>
  </si>
  <si>
    <t>ND</t>
  </si>
  <si>
    <t>We need to know the mix of imported electricity types if we will be including</t>
  </si>
  <si>
    <t>Ohio</t>
  </si>
  <si>
    <t>OH</t>
  </si>
  <si>
    <t>pollutant emissions associated with imported electricity into the totals, which</t>
  </si>
  <si>
    <t>Oklahoma</t>
  </si>
  <si>
    <t>OK</t>
  </si>
  <si>
    <t>is managed by a control lever.  If these emissions will not be included in the</t>
  </si>
  <si>
    <t>Oregon</t>
  </si>
  <si>
    <t>OR</t>
  </si>
  <si>
    <t>emissions totals, the breakdown is unimportant, and you may assign all</t>
  </si>
  <si>
    <t>Pennsylvania</t>
  </si>
  <si>
    <t>PA</t>
  </si>
  <si>
    <t>imported electricity emissions to any one electricity source, if you prefer.</t>
  </si>
  <si>
    <t>Rhode Island</t>
  </si>
  <si>
    <t>RI</t>
  </si>
  <si>
    <t>South Carolina</t>
  </si>
  <si>
    <t>SC</t>
  </si>
  <si>
    <t>Electricity exports are supplied by power plants in the modeled region and</t>
  </si>
  <si>
    <t>South Dakota</t>
  </si>
  <si>
    <t>SD</t>
  </si>
  <si>
    <t>hence do not need their electricity source to be specified here.</t>
  </si>
  <si>
    <t>Tennessee</t>
  </si>
  <si>
    <t>TN</t>
  </si>
  <si>
    <t>Texas</t>
  </si>
  <si>
    <t>TX</t>
  </si>
  <si>
    <t>Since electricity imported to the U.S. comes overwhelmingly from Canada,</t>
  </si>
  <si>
    <t>Utah</t>
  </si>
  <si>
    <t>UT</t>
  </si>
  <si>
    <t>we use Canada's electricity generation mix to approximate the mix</t>
  </si>
  <si>
    <t>Vermont</t>
  </si>
  <si>
    <t>VT</t>
  </si>
  <si>
    <t>of all imported electricity.</t>
  </si>
  <si>
    <t>Virginia</t>
  </si>
  <si>
    <t>VA</t>
  </si>
  <si>
    <t>Washington</t>
  </si>
  <si>
    <t>WA</t>
  </si>
  <si>
    <t>All Canadian natural gas was assigned to the "natural gas nonpeaker" plant type</t>
  </si>
  <si>
    <t>West Virginia</t>
  </si>
  <si>
    <t>WV</t>
  </si>
  <si>
    <t>because the breakdown between NG peaker and NG nonpeaker for imported</t>
  </si>
  <si>
    <t>Wisconsin</t>
  </si>
  <si>
    <t>WI</t>
  </si>
  <si>
    <t>electricity is not important.</t>
  </si>
  <si>
    <t>Wyoming</t>
  </si>
  <si>
    <t>WY</t>
  </si>
  <si>
    <t>Electricity Prices</t>
  </si>
  <si>
    <t>We do not have explicit data on the prices of electricity imported to or exported</t>
  </si>
  <si>
    <t>from the United States (i.e. via transmission lines to Canada and Mexico), so we</t>
  </si>
  <si>
    <t>use the average U.S. electricity price to all consumers from AEO Table 3.</t>
  </si>
  <si>
    <t>Conversion Factors</t>
  </si>
  <si>
    <t>MWh/BTU</t>
  </si>
  <si>
    <t>2012 USD/2020 USD</t>
  </si>
  <si>
    <t>2012 USD/2021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</si>
  <si>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</si>
  <si>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</si>
  <si>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</si>
  <si>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</si>
  <si>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</si>
  <si>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</si>
  <si>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</si>
  <si>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</si>
  <si>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</si>
  <si>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</si>
  <si>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</si>
  <si>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Import Mexico?</t>
  </si>
  <si>
    <t>Import from Canada?</t>
  </si>
  <si>
    <t>ref2023.d020623a</t>
  </si>
  <si>
    <t>Report</t>
  </si>
  <si>
    <t>Annual Energy Outlook 2023</t>
  </si>
  <si>
    <t>Scenario</t>
  </si>
  <si>
    <t>ref2023</t>
  </si>
  <si>
    <t>Reference</t>
  </si>
  <si>
    <t>Datekey</t>
  </si>
  <si>
    <t>d020623a</t>
  </si>
  <si>
    <t>Release Date</t>
  </si>
  <si>
    <t xml:space="preserve"> March 2023</t>
  </si>
  <si>
    <t>ETT000</t>
  </si>
  <si>
    <t>10. Electricity Trade</t>
  </si>
  <si>
    <t>Average</t>
  </si>
  <si>
    <t>(billion kilowatthours, unless otherwise noted)</t>
  </si>
  <si>
    <t>Annual</t>
  </si>
  <si>
    <t>Change</t>
  </si>
  <si>
    <t xml:space="preserve"> Electricity Trade</t>
  </si>
  <si>
    <t>2022–2050</t>
  </si>
  <si>
    <t>Interregional Electricity Trade</t>
  </si>
  <si>
    <t xml:space="preserve">  Gross Domestic Sales</t>
  </si>
  <si>
    <t>ETT000:ca_GrossDomestic</t>
  </si>
  <si>
    <t xml:space="preserve">    Firm Power</t>
  </si>
  <si>
    <t>ETT000:da_GrossDomestic</t>
  </si>
  <si>
    <t xml:space="preserve">    Economy</t>
  </si>
  <si>
    <t>ETT000:ea_GrossDomestic</t>
  </si>
  <si>
    <t xml:space="preserve">      Total Gross Domestic Sales</t>
  </si>
  <si>
    <t xml:space="preserve">  Gross Domestic Sales (million 2022 dollars)</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</si>
  <si>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</si>
  <si>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</si>
  <si>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</si>
  <si>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</si>
  <si>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</si>
  <si>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</si>
  <si>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</si>
  <si>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</si>
  <si>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Total Imports from Canada and Mexico</t>
  </si>
  <si>
    <t xml:space="preserve">  Exports to Canada and Mexico</t>
  </si>
  <si>
    <t>ETT000:ka_FirmPowerExpo</t>
  </si>
  <si>
    <t>--</t>
  </si>
  <si>
    <t>ETT000:ka_EconomyExport</t>
  </si>
  <si>
    <t>ETT000:ka_GrossExportst</t>
  </si>
  <si>
    <t xml:space="preserve">      Total Exports to Canada and Mexico</t>
  </si>
  <si>
    <t>- - = Not applicable.</t>
  </si>
  <si>
    <t>Note:  Totals may not equal sum of components due to independent rounding.</t>
  </si>
  <si>
    <t>Firm power sales are capacity sales, meaning the delivery of the power is</t>
  </si>
  <si>
    <t>scheduled as part of the normal operating conditions of the affected electric systems.  Economy sales are subject to</t>
  </si>
  <si>
    <t>curtailment or cessation of delivery by the supplier in accordance with prior agreements or under specified conditions.</t>
  </si>
  <si>
    <t>Data source: 2022:  U.S. Energy Information Administration (EIA), Short-Term Energy Outlook, November 2022 and EIA, AEO2023</t>
  </si>
  <si>
    <t>National Energy Modeling System run ref2023.d020623a.  Projections:  EIA, AEO2023 National Energy</t>
  </si>
  <si>
    <t>Modeling System run ref2023.d020623a.</t>
  </si>
  <si>
    <t>ref2022.d011222a</t>
  </si>
  <si>
    <t>Annual Energy Outlook 2022</t>
  </si>
  <si>
    <t>ref2022</t>
  </si>
  <si>
    <t>d011222a</t>
  </si>
  <si>
    <t xml:space="preserve"> March 2022</t>
  </si>
  <si>
    <t>2021–2050</t>
  </si>
  <si>
    <t xml:space="preserve">  Gross Domestic Sales (million 2021 dollars)</t>
  </si>
  <si>
    <t>Sources:  2021:  U.S. Energy Information Administration (EIA), Short-Term Energy Outlook, November 2021 and EIA,</t>
  </si>
  <si>
    <t>National Energy Modeling System run ref2022.d011222a.  Projections:  EIA, AEO2022 National Energy Modeling System run ref2022.d011222a.</t>
  </si>
  <si>
    <t>highogs.d120120a</t>
  </si>
  <si>
    <t>Annual Energy Outlook 2021</t>
  </si>
  <si>
    <t>ref2021</t>
  </si>
  <si>
    <t>Reference case</t>
  </si>
  <si>
    <t>d113020a</t>
  </si>
  <si>
    <t xml:space="preserve"> January 2021</t>
  </si>
  <si>
    <t>Compound</t>
  </si>
  <si>
    <t xml:space="preserve"> Growth </t>
  </si>
  <si>
    <t xml:space="preserve">2020-2050 </t>
  </si>
  <si>
    <t>(percent)</t>
  </si>
  <si>
    <t xml:space="preserve">  Gross Domestic Sales (million 2020 dollars)</t>
  </si>
  <si>
    <t>- -</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</si>
  <si>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</si>
  <si>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</si>
  <si>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</si>
  <si>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Select Report Version: Canada’s Energy Future 2021</t>
  </si>
  <si>
    <t>Select Appendices: Electricity Generation</t>
  </si>
  <si>
    <t>Select Case: Evolving Policies</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</si>
  <si>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</si>
  <si>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</si>
  <si>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</si>
  <si>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</si>
  <si>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</si>
  <si>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</si>
  <si>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</si>
  <si>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</si>
  <si>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</si>
  <si>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</si>
  <si>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</si>
  <si>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</si>
  <si>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</si>
  <si>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</si>
  <si>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</si>
  <si>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</si>
  <si>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</si>
  <si>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</si>
  <si>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</si>
  <si>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</si>
  <si>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</si>
  <si>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</si>
  <si>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</si>
  <si>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</si>
  <si>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</si>
  <si>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</si>
  <si>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</si>
  <si>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</si>
  <si>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</si>
  <si>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</si>
  <si>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</si>
  <si>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</si>
  <si>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</si>
  <si>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</si>
  <si>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</si>
  <si>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</si>
  <si>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</si>
  <si>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</si>
  <si>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</si>
  <si>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</si>
  <si>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</si>
  <si>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</si>
  <si>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</si>
  <si>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</si>
  <si>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</si>
  <si>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</si>
  <si>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</si>
  <si>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</si>
  <si>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</si>
  <si>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</si>
  <si>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</si>
  <si>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</si>
  <si>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</si>
  <si>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</si>
  <si>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</si>
  <si>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</si>
  <si>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</si>
  <si>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</si>
  <si>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</si>
  <si>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</si>
  <si>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</si>
  <si>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</si>
  <si>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</si>
  <si>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</si>
  <si>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</si>
  <si>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</si>
  <si>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</si>
  <si>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</si>
  <si>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</si>
  <si>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</si>
  <si>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</si>
  <si>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</si>
  <si>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</si>
  <si>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</si>
  <si>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</si>
  <si>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</si>
  <si>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</si>
  <si>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</si>
  <si>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</si>
  <si>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2015 Total</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</si>
  <si>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</si>
  <si>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</si>
  <si>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</si>
  <si>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</si>
  <si>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</si>
  <si>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</si>
  <si>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</si>
  <si>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</si>
  <si>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</si>
  <si>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</si>
  <si>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</si>
  <si>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</si>
  <si>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</si>
  <si>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</si>
  <si>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</si>
  <si>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</si>
  <si>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</si>
  <si>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</si>
  <si>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</si>
  <si>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</si>
  <si>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</si>
  <si>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</si>
  <si>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</si>
  <si>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</si>
  <si>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</si>
  <si>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</si>
  <si>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</si>
  <si>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</si>
  <si>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</si>
  <si>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</si>
  <si>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</si>
  <si>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</si>
  <si>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NG Breakdown by EPS Plant Type</t>
  </si>
  <si>
    <t>natural gas steam turbine</t>
  </si>
  <si>
    <t>natural gas combined cycle</t>
  </si>
  <si>
    <t>natural gas peaker</t>
  </si>
  <si>
    <t>hard coal</t>
  </si>
  <si>
    <t>nuclear</t>
  </si>
  <si>
    <t>hydro</t>
  </si>
  <si>
    <t>onshore wind</t>
  </si>
  <si>
    <t>solar PV</t>
  </si>
  <si>
    <t>solar thermal</t>
  </si>
  <si>
    <t>biomass</t>
  </si>
  <si>
    <t>geothermal</t>
  </si>
  <si>
    <t>petroleum</t>
  </si>
  <si>
    <t>lignite</t>
  </si>
  <si>
    <t>offshore wind</t>
  </si>
  <si>
    <t>crude oil</t>
  </si>
  <si>
    <t>heavy or residual fuel oil</t>
  </si>
  <si>
    <t>municipal solid waste</t>
  </si>
  <si>
    <t>Sum of Canada Generation</t>
  </si>
  <si>
    <t>PRC000</t>
  </si>
  <si>
    <t>3. Energy Prices by Sector and Source</t>
  </si>
  <si>
    <t>(2022 dollars per million Btu, unless otherwise noted)</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</si>
  <si>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</si>
  <si>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</si>
  <si>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</si>
  <si>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</si>
  <si>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</si>
  <si>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</si>
  <si>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</si>
  <si>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</si>
  <si>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</si>
  <si>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</si>
  <si>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</si>
  <si>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</si>
  <si>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</si>
  <si>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</si>
  <si>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</si>
  <si>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</si>
  <si>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</si>
  <si>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</si>
  <si>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</si>
  <si>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</si>
  <si>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</si>
  <si>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</si>
  <si>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</si>
  <si>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</si>
  <si>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</si>
  <si>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</si>
  <si>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</si>
  <si>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</si>
  <si>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</si>
  <si>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</si>
  <si>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</si>
  <si>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</si>
  <si>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</si>
  <si>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</si>
  <si>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</si>
  <si>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</si>
  <si>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</si>
  <si>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</si>
  <si>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</si>
  <si>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</si>
  <si>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</si>
  <si>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</si>
  <si>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</si>
  <si>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</si>
  <si>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</si>
  <si>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</si>
  <si>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</si>
  <si>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</si>
  <si>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</si>
  <si>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</si>
  <si>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</si>
  <si>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</si>
  <si>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</si>
  <si>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</si>
  <si>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</si>
  <si>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</si>
  <si>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</si>
  <si>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</si>
  <si>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</si>
  <si>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</si>
  <si>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</si>
  <si>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</si>
  <si>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</si>
  <si>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</si>
  <si>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</si>
  <si>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</si>
  <si>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2022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</si>
  <si>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</si>
  <si>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</si>
  <si>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</si>
  <si>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</si>
  <si>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</si>
  <si>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</si>
  <si>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</si>
  <si>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</si>
  <si>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</si>
  <si>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</si>
  <si>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</si>
  <si>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</si>
  <si>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</si>
  <si>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</si>
  <si>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</si>
  <si>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</si>
  <si>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</si>
  <si>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</si>
  <si>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</si>
  <si>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</si>
  <si>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</si>
  <si>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</si>
  <si>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</si>
  <si>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</si>
  <si>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</si>
  <si>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</si>
  <si>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</si>
  <si>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</si>
  <si>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</si>
  <si>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</si>
  <si>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</si>
  <si>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</si>
  <si>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</si>
  <si>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</si>
  <si>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</si>
  <si>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</si>
  <si>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</si>
  <si>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</si>
  <si>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</si>
  <si>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</si>
  <si>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</si>
  <si>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</si>
  <si>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</si>
  <si>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</si>
  <si>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</si>
  <si>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</si>
  <si>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</si>
  <si>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</si>
  <si>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</si>
  <si>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</si>
  <si>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</si>
  <si>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</si>
  <si>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</si>
  <si>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</si>
  <si>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</si>
  <si>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</si>
  <si>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</si>
  <si>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</si>
  <si>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</si>
  <si>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</si>
  <si>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1/ Includes energy for combined-heat-and-power plants that have a non-regulatory status and small on-site generating systems.</t>
  </si>
  <si>
    <t>2/ Excludes use for lease and plant fuel and fuel used for liquefaction in export facilities.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</si>
  <si>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</si>
  <si>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</si>
  <si>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</si>
  <si>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</si>
  <si>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</si>
  <si>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</si>
  <si>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and estimated dispensing costs or charges.</t>
  </si>
  <si>
    <t>8/ Includes electricity-only and combined-heat-and-power plants that have a regulatory status.</t>
  </si>
  <si>
    <t>9/ Weighted averages of end-use fuel prices are derived from the prices shown in each sector and the corresponding sectoral consumption.</t>
  </si>
  <si>
    <t>Btu = British thermal unit.</t>
  </si>
  <si>
    <t>National Energy Modeling System run ref2023.d020623a.  Projections:  EIA, AEO2023 National Energy Modeling System run ref2023.d020623a.</t>
  </si>
  <si>
    <t>(2021 dollars per million Btu, unless otherwise noted)</t>
  </si>
  <si>
    <t>(billion 2021 dollars)</t>
  </si>
  <si>
    <t>1/ Includes energy for combined heat and power plants that have a non-regulatory status, and small on-site generating systems.</t>
  </si>
  <si>
    <t>3/ E85 refers to a blend of 85 % ethanol (renewable) and 15 % motor gasoline (nonrenewable).  To address cold starting issues,</t>
  </si>
  <si>
    <t>the percentage of ethanol varies seasonally.  The annual average ethanol content of 74 percent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</si>
  <si>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</si>
  <si>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</si>
  <si>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 heat and power plants that have a regulatory status.</t>
  </si>
  <si>
    <t>Sources:  2021:  U.S. Energy Information Administration (EIA), Short-Term Energy Outlook, November 2021 and EIA, AEO2022</t>
  </si>
  <si>
    <t>(2020 dollars per million Btu, unless otherwise noted)</t>
  </si>
  <si>
    <t>(billion 2020 dollars)</t>
  </si>
  <si>
    <t>3/ E85 refers to a blend of 85 percent ethanol (renewable) and 15 percent motor gasoline (nonrenewable).  To address cold starting issues,</t>
  </si>
  <si>
    <t>Sources:  2020:  U.S. Energy Information Administration (EIA), Short-Term Energy Outlook, October 2020 and EIA, AEO2021</t>
  </si>
  <si>
    <t>National Energy Modeling System run highogs.d120120a.  Projections:  EIA, AEO2021 National Energy Modeling System run highogs.d120120a.</t>
  </si>
  <si>
    <t>state year</t>
  </si>
  <si>
    <t>state</t>
  </si>
  <si>
    <t>t</t>
  </si>
  <si>
    <t>battery_MW</t>
  </si>
  <si>
    <t>bio_MW</t>
  </si>
  <si>
    <t>coal_ccs_MW</t>
  </si>
  <si>
    <t>coal_MW</t>
  </si>
  <si>
    <t>csp_MW</t>
  </si>
  <si>
    <t>distpv_MW</t>
  </si>
  <si>
    <t>gas_cc_ccs_MW</t>
  </si>
  <si>
    <t>gas_cc_MW</t>
  </si>
  <si>
    <t>gas_ct_MW</t>
  </si>
  <si>
    <t>geo_MW</t>
  </si>
  <si>
    <t>hydro_MW</t>
  </si>
  <si>
    <t>nuclear_MW</t>
  </si>
  <si>
    <t>nuclear_smr_MW</t>
  </si>
  <si>
    <t>o-g-s_MW</t>
  </si>
  <si>
    <t>pumped-hydro_MW</t>
  </si>
  <si>
    <t>re_ct_MW</t>
  </si>
  <si>
    <t>upv_MW</t>
  </si>
  <si>
    <t>wind_offshore_MW</t>
  </si>
  <si>
    <t>wind_onshore_MW</t>
  </si>
  <si>
    <t>battery_MWh</t>
  </si>
  <si>
    <t>bio_MWh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</si>
  <si>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</si>
  <si>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</si>
  <si>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</si>
  <si>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</si>
  <si>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</si>
  <si>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</si>
  <si>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</si>
  <si>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</si>
  <si>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</si>
  <si>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</si>
  <si>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</si>
  <si>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</si>
  <si>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</si>
  <si>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</si>
  <si>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re_ct_MWh</t>
  </si>
  <si>
    <t>upv_MWh</t>
  </si>
  <si>
    <t>wind_offshore_MWh</t>
  </si>
  <si>
    <t>wind_onshore_MWh</t>
  </si>
  <si>
    <t>generation</t>
  </si>
  <si>
    <t>co2_c_mmt</t>
  </si>
  <si>
    <t>battery</t>
  </si>
  <si>
    <t>solar pv</t>
  </si>
  <si>
    <t>pumped hydro</t>
  </si>
  <si>
    <t>REEDS Data Summarized</t>
  </si>
  <si>
    <t>Percent of Total</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</si>
  <si>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</si>
  <si>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</si>
  <si>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</si>
  <si>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</si>
  <si>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</si>
  <si>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</si>
  <si>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</si>
  <si>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</si>
  <si>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</si>
  <si>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</si>
  <si>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</si>
  <si>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</si>
  <si>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</si>
  <si>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</si>
  <si>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</si>
  <si>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</si>
  <si>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</si>
  <si>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</si>
  <si>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Generation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</si>
  <si>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</si>
  <si>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</si>
  <si>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</si>
  <si>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</si>
  <si>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</si>
  <si>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</si>
  <si>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</si>
  <si>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EIA SEDs: Collected data from each individual state worksheet</t>
  </si>
  <si>
    <t>Data represents imports and exports in MWh</t>
  </si>
  <si>
    <t>Keep steady exports for BAU following 2018</t>
  </si>
  <si>
    <t>imports</t>
  </si>
  <si>
    <t>exports</t>
  </si>
  <si>
    <t>International</t>
  </si>
  <si>
    <t>Net International</t>
  </si>
  <si>
    <t>BAU: Generation MWh (NREL REEDs Database)</t>
  </si>
  <si>
    <t>Key</t>
  </si>
  <si>
    <t>Tech</t>
  </si>
  <si>
    <t>Tech grouped</t>
  </si>
  <si>
    <t>Biopower</t>
  </si>
  <si>
    <t>Coal</t>
  </si>
  <si>
    <t>CSP</t>
  </si>
  <si>
    <t>Geothermal</t>
  </si>
  <si>
    <t>Hydro</t>
  </si>
  <si>
    <t>Land-based Wind</t>
  </si>
  <si>
    <t>Imports</t>
  </si>
  <si>
    <t>NG-CC</t>
  </si>
  <si>
    <t>natural gas nonpeaker</t>
  </si>
  <si>
    <t>NG-CT</t>
  </si>
  <si>
    <t>Nuclear</t>
  </si>
  <si>
    <t>Offshore Wind</t>
  </si>
  <si>
    <t>Oil-Gas-Steam</t>
  </si>
  <si>
    <t>Rooftop PV</t>
  </si>
  <si>
    <t>Storage</t>
  </si>
  <si>
    <t>storage</t>
  </si>
  <si>
    <t>Utility PV</t>
  </si>
  <si>
    <t>Converted to Fraction and weighed by transmission capacity (in Calculations tab)</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</si>
  <si>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</si>
  <si>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</si>
  <si>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</si>
  <si>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</si>
  <si>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</si>
  <si>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</si>
  <si>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</si>
  <si>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</si>
  <si>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</si>
  <si>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</si>
  <si>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</si>
  <si>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</si>
  <si>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</si>
  <si>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</si>
  <si>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</si>
  <si>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</si>
  <si>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</si>
  <si>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</si>
  <si>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</si>
  <si>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</si>
  <si>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</si>
  <si>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</si>
  <si>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</si>
  <si>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</si>
  <si>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</si>
  <si>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</si>
  <si>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</si>
  <si>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</si>
  <si>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</si>
  <si>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</si>
  <si>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</si>
  <si>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</si>
  <si>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</si>
  <si>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</si>
  <si>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</si>
  <si>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</si>
  <si>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</si>
  <si>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</si>
  <si>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</si>
  <si>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</si>
  <si>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</si>
  <si>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</si>
  <si>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</si>
  <si>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</si>
  <si>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</si>
  <si>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</si>
  <si>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</si>
  <si>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</si>
  <si>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</si>
  <si>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</si>
  <si>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</si>
  <si>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</si>
  <si>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</si>
  <si>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</si>
  <si>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</si>
  <si>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</si>
  <si>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</si>
  <si>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</si>
  <si>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</si>
  <si>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</si>
  <si>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</si>
  <si>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</si>
  <si>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</si>
  <si>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</si>
  <si>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</si>
  <si>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</si>
  <si>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</si>
  <si>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</si>
  <si>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</si>
  <si>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</si>
  <si>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</si>
  <si>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</si>
  <si>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</si>
  <si>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</si>
  <si>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</si>
  <si>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</si>
  <si>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</si>
  <si>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</si>
  <si>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</si>
  <si>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</si>
  <si>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</si>
  <si>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</si>
  <si>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</si>
  <si>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</si>
  <si>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</si>
  <si>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</si>
  <si>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</si>
  <si>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</si>
  <si>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</si>
  <si>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</si>
  <si>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</si>
  <si>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</si>
  <si>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</si>
  <si>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</si>
  <si>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</si>
  <si>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</si>
  <si>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</si>
  <si>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</si>
  <si>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</si>
  <si>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</si>
  <si>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</si>
  <si>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</si>
  <si>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</si>
  <si>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</si>
  <si>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</si>
  <si>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</si>
  <si>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</si>
  <si>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</si>
  <si>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</si>
  <si>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</si>
  <si>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</si>
  <si>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</si>
  <si>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</si>
  <si>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</si>
  <si>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</si>
  <si>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</si>
  <si>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</si>
  <si>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</si>
  <si>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</si>
  <si>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</si>
  <si>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</si>
  <si>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</si>
  <si>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</si>
  <si>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</si>
  <si>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</si>
  <si>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</si>
  <si>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</si>
  <si>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</si>
  <si>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</si>
  <si>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</si>
  <si>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</si>
  <si>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</si>
  <si>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</si>
  <si>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</si>
  <si>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</si>
  <si>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</si>
  <si>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</si>
  <si>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</si>
  <si>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</si>
  <si>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</si>
  <si>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</si>
  <si>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</si>
  <si>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</si>
  <si>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</si>
  <si>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</si>
  <si>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</si>
  <si>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</si>
  <si>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</si>
  <si>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</si>
  <si>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</si>
  <si>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</si>
  <si>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</si>
  <si>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</si>
  <si>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</si>
  <si>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</si>
  <si>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</si>
  <si>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</si>
  <si>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</si>
  <si>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</si>
  <si>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</si>
  <si>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</si>
  <si>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</si>
  <si>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</si>
  <si>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</si>
  <si>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</si>
  <si>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</si>
  <si>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</si>
  <si>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</si>
  <si>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</si>
  <si>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</si>
  <si>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</si>
  <si>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</si>
  <si>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</si>
  <si>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</si>
  <si>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</si>
  <si>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</si>
  <si>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</si>
  <si>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</si>
  <si>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</si>
  <si>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</si>
  <si>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</si>
  <si>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</si>
  <si>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</si>
  <si>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</si>
  <si>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</si>
  <si>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</si>
  <si>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</si>
  <si>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</si>
  <si>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</si>
  <si>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</si>
  <si>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Table 10. Supply and disposition of electricity, 1990 through 2021</t>
  </si>
  <si>
    <t>megawatthours</t>
  </si>
  <si>
    <t>Category</t>
  </si>
  <si>
    <t>Year
2021</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</si>
  <si>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</si>
  <si>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</si>
  <si>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</si>
  <si>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</si>
  <si>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</si>
  <si>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</si>
  <si>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</si>
  <si>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</si>
  <si>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</si>
  <si>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</si>
  <si>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</si>
  <si>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</si>
  <si>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</si>
  <si>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</si>
  <si>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</si>
  <si>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</si>
  <si>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</si>
  <si>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</si>
  <si>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</si>
  <si>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</si>
  <si>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</si>
  <si>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</si>
  <si>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</si>
  <si>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</si>
  <si>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</si>
  <si>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</si>
  <si>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</si>
  <si>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</si>
  <si>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</si>
  <si>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</si>
  <si>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</si>
  <si>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</si>
  <si>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</si>
  <si>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</si>
  <si>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</si>
  <si>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</si>
  <si>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</si>
  <si>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</si>
  <si>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</si>
  <si>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</si>
  <si>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</si>
  <si>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</si>
  <si>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</si>
  <si>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</si>
  <si>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</si>
  <si>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</si>
  <si>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</si>
  <si>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</si>
  <si>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</si>
  <si>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</si>
  <si>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</si>
  <si>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</si>
  <si>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</si>
  <si>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</si>
  <si>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</si>
  <si>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</si>
  <si>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</si>
  <si>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</si>
  <si>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Mexico</t>
  </si>
  <si>
    <t>FINAL SUMMARY</t>
  </si>
  <si>
    <t>Imported Electricity (MW*hour)</t>
  </si>
  <si>
    <t>hard coal w CCS</t>
  </si>
  <si>
    <t>natural gas combined cycle w CCS</t>
  </si>
  <si>
    <t>biomass w CCS</t>
  </si>
  <si>
    <t>lignite w CCS</t>
  </si>
  <si>
    <t>small modular reactor</t>
  </si>
  <si>
    <t>hydrogen combustion turbine</t>
  </si>
  <si>
    <t>hydrogen combined cycle</t>
  </si>
  <si>
    <t>Weighted US Import Shares</t>
  </si>
  <si>
    <t>REEDS</t>
  </si>
  <si>
    <t>Hold constant</t>
  </si>
  <si>
    <t>REEDS Fuel</t>
  </si>
  <si>
    <t>REEDS Fuel Mix IRA-Mid</t>
  </si>
  <si>
    <t>Fraction of Total Transmission Imports</t>
  </si>
  <si>
    <t>Exported Electricity (MW*hour)</t>
  </si>
  <si>
    <t>Electricity Exports (MWh)</t>
  </si>
  <si>
    <t>Unit: 2012 USD/MWh</t>
  </si>
  <si>
    <t>Imported Electricity Price</t>
  </si>
  <si>
    <t>Exported Electricity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</si>
</sst>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49">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3">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xf numFmtId="0" fontId="3" fillId="0" borderId="1">
      <alignment wrapText="1"/>
    </xf>
    <xf numFmtId="0" fontId="5" fillId="0" borderId="0">
      <alignment horizontal="left"/>
    </xf>
    <xf numFmtId="0" fontId="3" fillId="0" borderId="2">
      <alignment wrapText="1"/>
    </xf>
    <xf numFmtId="0" fontId="2" fillId="0" borderId="3">
      <alignment wrapText="1"/>
    </xf>
    <xf numFmtId="0" fontId="2" fillId="0" borderId="4">
      <alignment wrapText="1"/>
    </xf>
    <xf numFmtId="0" fontId="2" fillId="0" borderId="0"/>
    <xf numFmtId="0" fontId="7" fillId="0" borderId="0"/>
    <xf numFmtId="0" fontId="10" fillId="0" borderId="0"/>
    <xf numFmtId="43" fontId="11" fillId="0" borderId="0"/>
    <xf numFmtId="0" fontId="2" fillId="0" borderId="0"/>
    <xf numFmtId="0" fontId="3" fillId="0" borderId="1">
      <alignment wrapText="1"/>
    </xf>
    <xf numFmtId="0" fontId="5" fillId="0" borderId="0">
      <alignment horizontal="left"/>
    </xf>
    <xf numFmtId="0" fontId="3" fillId="0" borderId="2">
      <alignment wrapText="1"/>
    </xf>
    <xf numFmtId="0" fontId="2" fillId="0" borderId="3">
      <alignment wrapText="1"/>
    </xf>
    <xf numFmtId="0" fontId="2" fillId="0" borderId="4">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9" fillId="0" borderId="0"/>
    <xf numFmtId="43" fontId="29" fillId="0" borderId="0"/>
    <xf numFmtId="9" fontId="29" fillId="0" borderId="0"/>
    <xf numFmtId="9" fontId="11" fillId="0" borderId="0"/>
  </cellStyleXfs>
  <cellXfs count="18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4"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5" fontId="0" fillId="0" borderId="3" xfId="5" applyNumberFormat="1" applyFont="1" applyAlignment="1">
      <alignment horizontal="right" wrapText="1"/>
    </xf>
    <xf numFmtId="3" fontId="3" fillId="0" borderId="2" xfId="4" applyNumberFormat="1" applyAlignment="1">
      <alignment horizontal="right" wrapText="1"/>
    </xf>
    <xf numFmtId="165" fontId="3" fillId="0" borderId="2" xfId="4" applyNumberFormat="1" applyAlignment="1">
      <alignment horizontal="right" wrapText="1"/>
    </xf>
    <xf numFmtId="166" fontId="0" fillId="0" borderId="3" xfId="5" applyNumberFormat="1" applyFont="1" applyAlignment="1">
      <alignment horizontal="right" wrapText="1"/>
    </xf>
    <xf numFmtId="166"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6"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7"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8" fillId="0" borderId="0" xfId="22" applyFont="1">
      <alignment horizontal="left"/>
    </xf>
    <xf numFmtId="0" fontId="19" fillId="0" borderId="0" xfId="7" applyFont="1" applyAlignment="1">
      <alignment horizontal="right"/>
    </xf>
    <xf numFmtId="0" fontId="6" fillId="0" borderId="0" xfId="18" applyFont="1"/>
    <xf numFmtId="0" fontId="6" fillId="0" borderId="0" xfId="7" applyFont="1" applyAlignment="1">
      <alignment horizontal="left"/>
    </xf>
    <xf numFmtId="0" fontId="19" fillId="0" borderId="1" xfId="20" applyFont="1">
      <alignment wrapText="1"/>
    </xf>
    <xf numFmtId="0" fontId="19" fillId="0" borderId="1" xfId="20" applyFont="1" applyAlignment="1">
      <alignment horizontal="right"/>
    </xf>
    <xf numFmtId="0" fontId="19" fillId="0" borderId="2" xfId="21" applyFont="1">
      <alignment wrapText="1"/>
    </xf>
    <xf numFmtId="0" fontId="6" fillId="0" borderId="3" xfId="17" applyFont="1">
      <alignment wrapText="1"/>
    </xf>
    <xf numFmtId="165" fontId="6" fillId="0" borderId="3" xfId="17" applyNumberFormat="1" applyFont="1" applyAlignment="1">
      <alignment horizontal="right" wrapText="1"/>
    </xf>
    <xf numFmtId="165" fontId="19" fillId="0" borderId="2" xfId="21" applyNumberFormat="1" applyFont="1" applyAlignment="1">
      <alignment horizontal="right" wrapText="1"/>
    </xf>
    <xf numFmtId="3" fontId="6" fillId="0" borderId="3" xfId="17" applyNumberFormat="1" applyFont="1" applyAlignment="1">
      <alignment horizontal="right" wrapText="1"/>
    </xf>
    <xf numFmtId="166" fontId="6" fillId="0" borderId="3" xfId="17" applyNumberFormat="1" applyFont="1" applyAlignment="1">
      <alignment horizontal="right" wrapText="1"/>
    </xf>
    <xf numFmtId="0" fontId="6" fillId="0" borderId="4" xfId="19" applyFont="1">
      <alignment wrapText="1"/>
    </xf>
    <xf numFmtId="3" fontId="19" fillId="0" borderId="2" xfId="21" applyNumberFormat="1" applyFont="1" applyAlignment="1">
      <alignment horizontal="right" wrapText="1"/>
    </xf>
    <xf numFmtId="166" fontId="19" fillId="0" borderId="2" xfId="21" applyNumberFormat="1" applyFont="1" applyAlignment="1">
      <alignment horizontal="right" wrapText="1"/>
    </xf>
    <xf numFmtId="0" fontId="20" fillId="0" borderId="0" xfId="7" applyFont="1"/>
    <xf numFmtId="0" fontId="2" fillId="0" borderId="4" xfId="7" applyBorder="1"/>
    <xf numFmtId="0" fontId="2" fillId="0" borderId="0" xfId="33"/>
    <xf numFmtId="0" fontId="3" fillId="0" borderId="1" xfId="35">
      <alignment wrapText="1"/>
    </xf>
    <xf numFmtId="0" fontId="18" fillId="0" borderId="0" xfId="37" applyFont="1">
      <alignment horizontal="left"/>
    </xf>
    <xf numFmtId="0" fontId="6" fillId="0" borderId="0" xfId="33" applyFont="1"/>
    <xf numFmtId="0" fontId="19" fillId="0" borderId="1" xfId="35" applyFont="1">
      <alignment wrapText="1"/>
    </xf>
    <xf numFmtId="0" fontId="19" fillId="0" borderId="1" xfId="35" applyFont="1" applyAlignment="1">
      <alignment horizontal="right"/>
    </xf>
    <xf numFmtId="0" fontId="19"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5" fontId="6" fillId="0" borderId="3" xfId="32" applyNumberFormat="1" applyFont="1" applyAlignment="1">
      <alignment horizontal="right" wrapText="1"/>
    </xf>
    <xf numFmtId="165" fontId="19" fillId="0" borderId="2" xfId="36" applyNumberFormat="1" applyFont="1" applyAlignment="1">
      <alignment horizontal="right" wrapText="1"/>
    </xf>
    <xf numFmtId="3" fontId="6" fillId="0" borderId="3" xfId="32" applyNumberFormat="1" applyFont="1" applyAlignment="1">
      <alignment horizontal="right" wrapText="1"/>
    </xf>
    <xf numFmtId="3" fontId="19" fillId="0" borderId="2" xfId="36" applyNumberFormat="1" applyFont="1" applyAlignment="1">
      <alignment horizontal="right" wrapText="1"/>
    </xf>
    <xf numFmtId="4" fontId="6" fillId="0" borderId="3" xfId="32" applyNumberFormat="1" applyFont="1">
      <alignment wrapText="1"/>
    </xf>
    <xf numFmtId="165" fontId="6" fillId="0" borderId="3" xfId="32" applyNumberFormat="1" applyFont="1">
      <alignment wrapText="1"/>
    </xf>
    <xf numFmtId="0" fontId="22"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3" fillId="0" borderId="0" xfId="0" applyNumberFormat="1" applyFont="1"/>
    <xf numFmtId="0" fontId="23" fillId="0" borderId="0" xfId="0" applyFont="1"/>
    <xf numFmtId="0" fontId="24" fillId="4" borderId="0" xfId="0" applyFont="1" applyFill="1"/>
    <xf numFmtId="0" fontId="23" fillId="0" borderId="0" xfId="0" applyFont="1" applyAlignment="1">
      <alignment horizontal="left"/>
    </xf>
    <xf numFmtId="0" fontId="24" fillId="0" borderId="0" xfId="0" applyFont="1"/>
    <xf numFmtId="0" fontId="23" fillId="0" borderId="0" xfId="38" applyFont="1"/>
    <xf numFmtId="0" fontId="25" fillId="0" borderId="0" xfId="38" applyFont="1"/>
    <xf numFmtId="0" fontId="26" fillId="0" borderId="0" xfId="38" applyFont="1"/>
    <xf numFmtId="0" fontId="27" fillId="5" borderId="0" xfId="38" applyFont="1" applyFill="1" applyAlignment="1">
      <alignment horizontal="left"/>
    </xf>
    <xf numFmtId="0" fontId="24" fillId="0" borderId="0" xfId="38" applyFont="1"/>
    <xf numFmtId="4" fontId="23" fillId="0" borderId="6" xfId="38" applyNumberFormat="1" applyFont="1" applyBorder="1" applyAlignment="1">
      <alignment horizontal="right" wrapText="1"/>
    </xf>
    <xf numFmtId="0" fontId="24" fillId="4" borderId="0" xfId="38" applyFont="1" applyFill="1"/>
    <xf numFmtId="0" fontId="7" fillId="0" borderId="0" xfId="38" applyFont="1" applyAlignment="1">
      <alignment horizontal="left"/>
    </xf>
    <xf numFmtId="0" fontId="11" fillId="3" borderId="0" xfId="23" applyFill="1"/>
    <xf numFmtId="0" fontId="11" fillId="0" borderId="0" xfId="23"/>
    <xf numFmtId="0" fontId="24" fillId="0" borderId="0" xfId="38" applyFont="1" applyAlignment="1">
      <alignment wrapText="1"/>
    </xf>
    <xf numFmtId="0" fontId="30"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8" fillId="11" borderId="0" xfId="38" applyFont="1" applyFill="1"/>
    <xf numFmtId="0" fontId="7" fillId="11" borderId="0" xfId="38" applyFont="1" applyFill="1"/>
    <xf numFmtId="0" fontId="7" fillId="0" borderId="0" xfId="38" applyFont="1"/>
    <xf numFmtId="0" fontId="28" fillId="0" borderId="0" xfId="38" applyFont="1"/>
    <xf numFmtId="0" fontId="31" fillId="0" borderId="0" xfId="38" applyFont="1"/>
    <xf numFmtId="0" fontId="28" fillId="12" borderId="0" xfId="38" applyFont="1" applyFill="1"/>
    <xf numFmtId="0" fontId="23" fillId="0" borderId="0" xfId="38" applyFont="1" applyAlignment="1">
      <alignment horizontal="left"/>
    </xf>
    <xf numFmtId="0" fontId="24" fillId="0" borderId="0" xfId="38" applyFont="1" applyAlignment="1">
      <alignment horizontal="left"/>
    </xf>
    <xf numFmtId="0" fontId="23" fillId="4" borderId="0" xfId="38" applyFont="1" applyFill="1"/>
    <xf numFmtId="0" fontId="32" fillId="0" borderId="0" xfId="38" applyFont="1"/>
    <xf numFmtId="0" fontId="9" fillId="0" borderId="0" xfId="38" applyFont="1"/>
    <xf numFmtId="0" fontId="33" fillId="13" borderId="0" xfId="38" applyFont="1" applyFill="1"/>
    <xf numFmtId="164" fontId="7" fillId="0" borderId="0" xfId="38" applyNumberFormat="1" applyFont="1" applyAlignment="1">
      <alignment horizontal="right"/>
    </xf>
    <xf numFmtId="0" fontId="7" fillId="0" borderId="0" xfId="38" applyFont="1" applyAlignment="1">
      <alignment horizontal="right"/>
    </xf>
    <xf numFmtId="0" fontId="23" fillId="14" borderId="0" xfId="38" applyFont="1" applyFill="1"/>
    <xf numFmtId="164" fontId="24" fillId="0" borderId="0" xfId="38" applyNumberFormat="1" applyFont="1"/>
    <xf numFmtId="0" fontId="24" fillId="14" borderId="0" xfId="38" applyFont="1" applyFill="1"/>
    <xf numFmtId="164" fontId="23" fillId="0" borderId="0" xfId="38" applyNumberFormat="1" applyFont="1"/>
    <xf numFmtId="0" fontId="24" fillId="15" borderId="0" xfId="38" applyFont="1" applyFill="1"/>
    <xf numFmtId="0" fontId="23" fillId="15" borderId="0" xfId="38" applyFont="1" applyFill="1"/>
    <xf numFmtId="0" fontId="34" fillId="0" borderId="0" xfId="38" applyFont="1"/>
    <xf numFmtId="0" fontId="35" fillId="0" borderId="1" xfId="38" applyFont="1" applyBorder="1" applyAlignment="1">
      <alignment wrapText="1"/>
    </xf>
    <xf numFmtId="0" fontId="36" fillId="0" borderId="0" xfId="38" applyFont="1"/>
    <xf numFmtId="0" fontId="37" fillId="0" borderId="0" xfId="38" applyFont="1"/>
    <xf numFmtId="0" fontId="27" fillId="0" borderId="0" xfId="38" applyFont="1" applyAlignment="1">
      <alignment horizontal="left"/>
    </xf>
    <xf numFmtId="0" fontId="35" fillId="0" borderId="2" xfId="38" applyFont="1" applyBorder="1" applyAlignment="1">
      <alignment wrapText="1"/>
    </xf>
    <xf numFmtId="0" fontId="23" fillId="0" borderId="6" xfId="38" applyFont="1" applyBorder="1" applyAlignment="1">
      <alignment wrapText="1"/>
    </xf>
    <xf numFmtId="165" fontId="23" fillId="0" borderId="6" xfId="38" applyNumberFormat="1" applyFont="1" applyBorder="1" applyAlignment="1">
      <alignment horizontal="right" wrapText="1"/>
    </xf>
    <xf numFmtId="3" fontId="23" fillId="0" borderId="6" xfId="38" applyNumberFormat="1" applyFont="1" applyBorder="1" applyAlignment="1">
      <alignment horizontal="right" wrapText="1"/>
    </xf>
    <xf numFmtId="3" fontId="35" fillId="0" borderId="2" xfId="38" applyNumberFormat="1" applyFont="1" applyBorder="1" applyAlignment="1">
      <alignment horizontal="right" wrapText="1"/>
    </xf>
    <xf numFmtId="165" fontId="35" fillId="0" borderId="2" xfId="38" applyNumberFormat="1" applyFont="1" applyBorder="1" applyAlignment="1">
      <alignment horizontal="right" wrapText="1"/>
    </xf>
    <xf numFmtId="0" fontId="38" fillId="0" borderId="0" xfId="38" applyFont="1"/>
    <xf numFmtId="0" fontId="39" fillId="0" borderId="8" xfId="38" applyFont="1" applyBorder="1"/>
    <xf numFmtId="0" fontId="39" fillId="14" borderId="8" xfId="38" applyFont="1" applyFill="1" applyBorder="1"/>
    <xf numFmtId="0" fontId="40" fillId="0" borderId="0" xfId="38" applyFont="1"/>
    <xf numFmtId="0" fontId="39" fillId="0" borderId="8" xfId="38" applyFont="1" applyBorder="1" applyAlignment="1">
      <alignment horizontal="right"/>
    </xf>
    <xf numFmtId="0" fontId="41" fillId="0" borderId="8" xfId="38" applyFont="1" applyBorder="1"/>
    <xf numFmtId="0" fontId="41" fillId="0" borderId="0" xfId="38" applyFont="1"/>
    <xf numFmtId="0" fontId="23" fillId="0" borderId="0" xfId="38" applyFont="1" applyAlignment="1">
      <alignment wrapText="1"/>
    </xf>
    <xf numFmtId="0" fontId="42" fillId="5" borderId="0" xfId="38" applyFont="1" applyFill="1"/>
    <xf numFmtId="0" fontId="43" fillId="0" borderId="0" xfId="38" applyFont="1"/>
    <xf numFmtId="0" fontId="44" fillId="0" borderId="0" xfId="38" applyFont="1"/>
    <xf numFmtId="0" fontId="43" fillId="0" borderId="0" xfId="38" applyFont="1" applyAlignment="1">
      <alignment horizontal="right"/>
    </xf>
    <xf numFmtId="0" fontId="44" fillId="0" borderId="0" xfId="38" applyFont="1" applyAlignment="1">
      <alignment horizontal="right"/>
    </xf>
    <xf numFmtId="9" fontId="23"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5" fillId="18" borderId="0" xfId="0" applyFont="1" applyFill="1"/>
    <xf numFmtId="0" fontId="46" fillId="18" borderId="0" xfId="0" applyFont="1" applyFill="1"/>
    <xf numFmtId="0" fontId="0" fillId="7" borderId="0" xfId="0" applyFill="1"/>
    <xf numFmtId="0" fontId="47" fillId="19" borderId="0" xfId="0" applyFont="1" applyFill="1"/>
    <xf numFmtId="0" fontId="48"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8"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2" fillId="0" borderId="0" xfId="7"/>
    <xf numFmtId="0" fontId="0" fillId="0" borderId="0" xfId="0"/>
    <xf numFmtId="0" fontId="21" fillId="0" borderId="0" xfId="7" applyFont="1"/>
    <xf numFmtId="0" fontId="14" fillId="0" borderId="0" xfId="0" applyFont="1"/>
    <xf numFmtId="0" fontId="21" fillId="0" borderId="4" xfId="34" applyFont="1">
      <alignment wrapText="1"/>
    </xf>
    <xf numFmtId="0" fontId="0" fillId="0" borderId="4" xfId="0" applyBorder="1"/>
    <xf numFmtId="0" fontId="0" fillId="0" borderId="3" xfId="5" applyFont="1">
      <alignment wrapText="1"/>
    </xf>
    <xf numFmtId="0" fontId="0" fillId="0" borderId="3" xfId="0" applyBorder="1"/>
    <xf numFmtId="0" fontId="14" fillId="0" borderId="4" xfId="6" applyFont="1">
      <alignment wrapText="1"/>
    </xf>
    <xf numFmtId="0" fontId="27" fillId="5" borderId="0" xfId="38" applyFont="1" applyFill="1" applyAlignment="1">
      <alignment horizontal="left"/>
    </xf>
    <xf numFmtId="0" fontId="25" fillId="0" borderId="0" xfId="38" applyFont="1"/>
    <xf numFmtId="0" fontId="34" fillId="0" borderId="4" xfId="38" applyFont="1" applyBorder="1" applyAlignment="1">
      <alignment wrapText="1"/>
    </xf>
  </cellXfs>
  <cellStyles count="42">
    <cellStyle name="Body: normal cell" xfId="5" xr:uid="{00000000-0005-0000-0000-000005000000}"/>
    <cellStyle name="Body: normal cell 2" xfId="15" xr:uid="{00000000-0005-0000-0000-00000F000000}"/>
    <cellStyle name="Body: normal cell 2 2" xfId="32" xr:uid="{00000000-0005-0000-0000-000020000000}"/>
    <cellStyle name="Body: normal cell 3" xfId="25" xr:uid="{00000000-0005-0000-0000-000019000000}"/>
    <cellStyle name="Body: normal cell 4" xfId="17" xr:uid="{00000000-0005-0000-0000-000011000000}"/>
    <cellStyle name="Comma" xfId="10" builtinId="3"/>
    <cellStyle name="Comma 2" xfId="39" xr:uid="{00000000-0005-0000-0000-000027000000}"/>
    <cellStyle name="Font: Calibri, 9pt regular" xfId="1" xr:uid="{00000000-0005-0000-0000-000001000000}"/>
    <cellStyle name="Font: Calibri, 9pt regular 2" xfId="11" xr:uid="{00000000-0005-0000-0000-00000B000000}"/>
    <cellStyle name="Font: Calibri, 9pt regular 2 2" xfId="33" xr:uid="{00000000-0005-0000-0000-000021000000}"/>
    <cellStyle name="Font: Calibri, 9pt regular 3" xfId="26" xr:uid="{00000000-0005-0000-0000-00001A000000}"/>
    <cellStyle name="Font: Calibri, 9pt regular 4" xfId="18" xr:uid="{00000000-0005-0000-0000-000012000000}"/>
    <cellStyle name="Footnotes: top row" xfId="6" xr:uid="{00000000-0005-0000-0000-000006000000}"/>
    <cellStyle name="Footnotes: top row 2" xfId="16" xr:uid="{00000000-0005-0000-0000-000010000000}"/>
    <cellStyle name="Footnotes: top row 2 2" xfId="34" xr:uid="{00000000-0005-0000-0000-000022000000}"/>
    <cellStyle name="Footnotes: top row 3" xfId="27" xr:uid="{00000000-0005-0000-0000-00001B000000}"/>
    <cellStyle name="Footnotes: top row 4" xfId="19" xr:uid="{00000000-0005-0000-0000-000013000000}"/>
    <cellStyle name="Header: bottom row" xfId="2" xr:uid="{00000000-0005-0000-0000-000002000000}"/>
    <cellStyle name="Header: bottom row 2" xfId="12" xr:uid="{00000000-0005-0000-0000-00000C000000}"/>
    <cellStyle name="Header: bottom row 2 2" xfId="35" xr:uid="{00000000-0005-0000-0000-000023000000}"/>
    <cellStyle name="Header: bottom row 3" xfId="28" xr:uid="{00000000-0005-0000-0000-00001C000000}"/>
    <cellStyle name="Header: bottom row 4" xfId="20" xr:uid="{00000000-0005-0000-0000-000014000000}"/>
    <cellStyle name="Hyperlink" xfId="9" builtinId="8"/>
    <cellStyle name="Normal" xfId="0" builtinId="0"/>
    <cellStyle name="Normal 2" xfId="7" xr:uid="{00000000-0005-0000-0000-000007000000}"/>
    <cellStyle name="Normal 2 2" xfId="8" xr:uid="{00000000-0005-0000-0000-000008000000}"/>
    <cellStyle name="Normal 3" xfId="31" xr:uid="{00000000-0005-0000-0000-00001F000000}"/>
    <cellStyle name="Normal 4" xfId="24" xr:uid="{00000000-0005-0000-0000-000018000000}"/>
    <cellStyle name="Normal 5" xfId="23" xr:uid="{00000000-0005-0000-0000-000017000000}"/>
    <cellStyle name="Normal 6" xfId="38" xr:uid="{00000000-0005-0000-0000-000026000000}"/>
    <cellStyle name="Parent row" xfId="4" xr:uid="{00000000-0005-0000-0000-000004000000}"/>
    <cellStyle name="Parent row 2" xfId="14" xr:uid="{00000000-0005-0000-0000-00000E000000}"/>
    <cellStyle name="Parent row 2 2" xfId="36" xr:uid="{00000000-0005-0000-0000-000024000000}"/>
    <cellStyle name="Parent row 3" xfId="29" xr:uid="{00000000-0005-0000-0000-00001D000000}"/>
    <cellStyle name="Parent row 4" xfId="21" xr:uid="{00000000-0005-0000-0000-000015000000}"/>
    <cellStyle name="Percent" xfId="41" builtinId="5"/>
    <cellStyle name="Percent 2" xfId="40" xr:uid="{00000000-0005-0000-0000-000028000000}"/>
    <cellStyle name="Table title" xfId="3" xr:uid="{00000000-0005-0000-0000-000003000000}"/>
    <cellStyle name="Table title 2" xfId="13" xr:uid="{00000000-0005-0000-0000-00000D000000}"/>
    <cellStyle name="Table title 2 2" xfId="37" xr:uid="{00000000-0005-0000-0000-000025000000}"/>
    <cellStyle name="Table title 3" xfId="30" xr:uid="{00000000-0005-0000-0000-00001E000000}"/>
    <cellStyle name="Table title 4" xfId="22" xr:uid="{00000000-0005-0000-0000-000016000000}"/>
  </cellStyles>
  <dxfs count="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5" displayName="Table15" ref="A8:AU16" totalsRowShown="0">
  <tableColumns count="47">
    <tableColumn id="1" xr3:uid="{00000000-0010-0000-0000-000001000000}" name="_"/>
    <tableColumn id="2" xr3:uid="{00000000-0010-0000-0000-000002000000}" name="2005"/>
    <tableColumn id="3" xr3:uid="{00000000-0010-0000-0000-000003000000}" name="2006"/>
    <tableColumn id="4" xr3:uid="{00000000-0010-0000-0000-000004000000}" name="2007"/>
    <tableColumn id="5" xr3:uid="{00000000-0010-0000-0000-000005000000}" name="2008"/>
    <tableColumn id="6" xr3:uid="{00000000-0010-0000-0000-000006000000}" name="2009"/>
    <tableColumn id="7" xr3:uid="{00000000-0010-0000-0000-000007000000}" name="2010"/>
    <tableColumn id="8" xr3:uid="{00000000-0010-0000-0000-000008000000}" name="2011"/>
    <tableColumn id="9" xr3:uid="{00000000-0010-0000-0000-000009000000}" name="2012"/>
    <tableColumn id="10" xr3:uid="{00000000-0010-0000-0000-00000A000000}" name="2013"/>
    <tableColumn id="11" xr3:uid="{00000000-0010-0000-0000-00000B000000}" name="2014"/>
    <tableColumn id="12" xr3:uid="{00000000-0010-0000-0000-00000C000000}" name="2015"/>
    <tableColumn id="13" xr3:uid="{00000000-0010-0000-0000-00000D000000}" name="2016"/>
    <tableColumn id="14" xr3:uid="{00000000-0010-0000-0000-00000E000000}" name="2017"/>
    <tableColumn id="15" xr3:uid="{00000000-0010-0000-0000-00000F000000}" name="2018"/>
    <tableColumn id="16" xr3:uid="{00000000-0010-0000-0000-000010000000}" name="2019"/>
    <tableColumn id="17" xr3:uid="{00000000-0010-0000-0000-000011000000}" name="2020"/>
    <tableColumn id="18" xr3:uid="{00000000-0010-0000-0000-000012000000}" name="2021"/>
    <tableColumn id="19" xr3:uid="{00000000-0010-0000-0000-000013000000}" name="2022"/>
    <tableColumn id="20" xr3:uid="{00000000-0010-0000-0000-000014000000}" name="2023"/>
    <tableColumn id="21" xr3:uid="{00000000-0010-0000-0000-000015000000}" name="2024"/>
    <tableColumn id="22" xr3:uid="{00000000-0010-0000-0000-000016000000}" name="2025"/>
    <tableColumn id="23" xr3:uid="{00000000-0010-0000-0000-000017000000}" name="2026"/>
    <tableColumn id="24" xr3:uid="{00000000-0010-0000-0000-000018000000}" name="2027"/>
    <tableColumn id="25" xr3:uid="{00000000-0010-0000-0000-000019000000}" name="2028"/>
    <tableColumn id="26" xr3:uid="{00000000-0010-0000-0000-00001A000000}" name="2029"/>
    <tableColumn id="27" xr3:uid="{00000000-0010-0000-0000-00001B000000}" name="2030"/>
    <tableColumn id="28" xr3:uid="{00000000-0010-0000-0000-00001C000000}" name="2031"/>
    <tableColumn id="29" xr3:uid="{00000000-0010-0000-0000-00001D000000}" name="2032"/>
    <tableColumn id="30" xr3:uid="{00000000-0010-0000-0000-00001E000000}" name="2033"/>
    <tableColumn id="31" xr3:uid="{00000000-0010-0000-0000-00001F000000}" name="2034"/>
    <tableColumn id="32" xr3:uid="{00000000-0010-0000-0000-000020000000}" name="2035"/>
    <tableColumn id="33" xr3:uid="{00000000-0010-0000-0000-000021000000}" name="2036"/>
    <tableColumn id="34" xr3:uid="{00000000-0010-0000-0000-000022000000}" name="2037"/>
    <tableColumn id="35" xr3:uid="{00000000-0010-0000-0000-000023000000}" name="2038"/>
    <tableColumn id="36" xr3:uid="{00000000-0010-0000-0000-000024000000}" name="2039"/>
    <tableColumn id="37" xr3:uid="{00000000-0010-0000-0000-000025000000}" name="2040"/>
    <tableColumn id="38" xr3:uid="{00000000-0010-0000-0000-000026000000}" name="2041"/>
    <tableColumn id="39" xr3:uid="{00000000-0010-0000-0000-000027000000}" name="2042"/>
    <tableColumn id="40" xr3:uid="{00000000-0010-0000-0000-000028000000}" name="2043"/>
    <tableColumn id="41" xr3:uid="{00000000-0010-0000-0000-000029000000}" name="2044"/>
    <tableColumn id="42" xr3:uid="{00000000-0010-0000-0000-00002A000000}" name="2045"/>
    <tableColumn id="43" xr3:uid="{00000000-0010-0000-0000-00002B000000}" name="2046"/>
    <tableColumn id="44" xr3:uid="{00000000-0010-0000-0000-00002C000000}" name="2047"/>
    <tableColumn id="45" xr3:uid="{00000000-0010-0000-0000-00002D000000}" name="2048"/>
    <tableColumn id="46" xr3:uid="{00000000-0010-0000-0000-00002E000000}" name="2049"/>
    <tableColumn id="47" xr3:uid="{00000000-0010-0000-0000-00002F000000}"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3" displayName="Table23" ref="A19:AU27" totalsRowShown="0">
  <tableColumns count="47">
    <tableColumn id="1" xr3:uid="{00000000-0010-0000-0100-000001000000}" name="_"/>
    <tableColumn id="2" xr3:uid="{00000000-0010-0000-0100-000002000000}" name="2005"/>
    <tableColumn id="3" xr3:uid="{00000000-0010-0000-0100-000003000000}" name="2006"/>
    <tableColumn id="4" xr3:uid="{00000000-0010-0000-0100-000004000000}" name="2007"/>
    <tableColumn id="5" xr3:uid="{00000000-0010-0000-0100-000005000000}" name="2008"/>
    <tableColumn id="6" xr3:uid="{00000000-0010-0000-0100-000006000000}" name="2009"/>
    <tableColumn id="7" xr3:uid="{00000000-0010-0000-0100-000007000000}" name="2010"/>
    <tableColumn id="8" xr3:uid="{00000000-0010-0000-0100-000008000000}" name="2011"/>
    <tableColumn id="9" xr3:uid="{00000000-0010-0000-0100-000009000000}" name="2012"/>
    <tableColumn id="10" xr3:uid="{00000000-0010-0000-0100-00000A000000}" name="2013"/>
    <tableColumn id="11" xr3:uid="{00000000-0010-0000-0100-00000B000000}" name="2014"/>
    <tableColumn id="12" xr3:uid="{00000000-0010-0000-0100-00000C000000}" name="2015"/>
    <tableColumn id="13" xr3:uid="{00000000-0010-0000-0100-00000D000000}" name="2016"/>
    <tableColumn id="14" xr3:uid="{00000000-0010-0000-0100-00000E000000}" name="2017"/>
    <tableColumn id="15" xr3:uid="{00000000-0010-0000-0100-00000F000000}" name="2018"/>
    <tableColumn id="16" xr3:uid="{00000000-0010-0000-0100-000010000000}" name="2019"/>
    <tableColumn id="17" xr3:uid="{00000000-0010-0000-0100-000011000000}" name="2020"/>
    <tableColumn id="18" xr3:uid="{00000000-0010-0000-0100-000012000000}" name="2021"/>
    <tableColumn id="19" xr3:uid="{00000000-0010-0000-0100-000013000000}" name="2022"/>
    <tableColumn id="20" xr3:uid="{00000000-0010-0000-0100-000014000000}" name="2023"/>
    <tableColumn id="21" xr3:uid="{00000000-0010-0000-0100-000015000000}" name="2024"/>
    <tableColumn id="22" xr3:uid="{00000000-0010-0000-0100-000016000000}" name="2025"/>
    <tableColumn id="23" xr3:uid="{00000000-0010-0000-0100-000017000000}" name="2026"/>
    <tableColumn id="24" xr3:uid="{00000000-0010-0000-0100-000018000000}" name="2027"/>
    <tableColumn id="25" xr3:uid="{00000000-0010-0000-0100-000019000000}" name="2028"/>
    <tableColumn id="26" xr3:uid="{00000000-0010-0000-0100-00001A000000}" name="2029"/>
    <tableColumn id="27" xr3:uid="{00000000-0010-0000-0100-00001B000000}" name="2030"/>
    <tableColumn id="28" xr3:uid="{00000000-0010-0000-0100-00001C000000}" name="2031"/>
    <tableColumn id="29" xr3:uid="{00000000-0010-0000-0100-00001D000000}" name="2032"/>
    <tableColumn id="30" xr3:uid="{00000000-0010-0000-0100-00001E000000}" name="2033"/>
    <tableColumn id="31" xr3:uid="{00000000-0010-0000-0100-00001F000000}" name="2034"/>
    <tableColumn id="32" xr3:uid="{00000000-0010-0000-0100-000020000000}" name="2035"/>
    <tableColumn id="33" xr3:uid="{00000000-0010-0000-0100-000021000000}" name="2036"/>
    <tableColumn id="34" xr3:uid="{00000000-0010-0000-0100-000022000000}" name="2037"/>
    <tableColumn id="35" xr3:uid="{00000000-0010-0000-0100-000023000000}" name="2038"/>
    <tableColumn id="36" xr3:uid="{00000000-0010-0000-0100-000024000000}" name="2039"/>
    <tableColumn id="37" xr3:uid="{00000000-0010-0000-0100-000025000000}" name="2040"/>
    <tableColumn id="38" xr3:uid="{00000000-0010-0000-0100-000026000000}" name="2041"/>
    <tableColumn id="39" xr3:uid="{00000000-0010-0000-0100-000027000000}" name="2042"/>
    <tableColumn id="40" xr3:uid="{00000000-0010-0000-0100-000028000000}" name="2043"/>
    <tableColumn id="41" xr3:uid="{00000000-0010-0000-0100-000029000000}" name="2044"/>
    <tableColumn id="42" xr3:uid="{00000000-0010-0000-0100-00002A000000}" name="2045"/>
    <tableColumn id="43" xr3:uid="{00000000-0010-0000-0100-00002B000000}" name="2046"/>
    <tableColumn id="44" xr3:uid="{00000000-0010-0000-0100-00002C000000}" name="2047"/>
    <tableColumn id="45" xr3:uid="{00000000-0010-0000-0100-00002D000000}" name="2048"/>
    <tableColumn id="46" xr3:uid="{00000000-0010-0000-0100-00002E000000}" name="2049"/>
    <tableColumn id="47" xr3:uid="{00000000-0010-0000-0100-00002F000000}"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4" displayName="Table34" ref="A30:AU38" totalsRowShown="0">
  <tableColumns count="47">
    <tableColumn id="1" xr3:uid="{00000000-0010-0000-0200-000001000000}" name="_"/>
    <tableColumn id="2" xr3:uid="{00000000-0010-0000-0200-000002000000}" name="2005"/>
    <tableColumn id="3" xr3:uid="{00000000-0010-0000-0200-000003000000}" name="2006"/>
    <tableColumn id="4" xr3:uid="{00000000-0010-0000-0200-000004000000}" name="2007"/>
    <tableColumn id="5" xr3:uid="{00000000-0010-0000-0200-000005000000}" name="2008"/>
    <tableColumn id="6" xr3:uid="{00000000-0010-0000-0200-000006000000}" name="2009"/>
    <tableColumn id="7" xr3:uid="{00000000-0010-0000-0200-000007000000}" name="2010"/>
    <tableColumn id="8" xr3:uid="{00000000-0010-0000-0200-000008000000}" name="2011"/>
    <tableColumn id="9" xr3:uid="{00000000-0010-0000-0200-000009000000}" name="2012"/>
    <tableColumn id="10" xr3:uid="{00000000-0010-0000-0200-00000A000000}" name="2013"/>
    <tableColumn id="11" xr3:uid="{00000000-0010-0000-0200-00000B000000}" name="2014"/>
    <tableColumn id="12" xr3:uid="{00000000-0010-0000-0200-00000C000000}" name="2015"/>
    <tableColumn id="13" xr3:uid="{00000000-0010-0000-0200-00000D000000}" name="2016"/>
    <tableColumn id="14" xr3:uid="{00000000-0010-0000-0200-00000E000000}" name="2017"/>
    <tableColumn id="15" xr3:uid="{00000000-0010-0000-0200-00000F000000}" name="2018"/>
    <tableColumn id="16" xr3:uid="{00000000-0010-0000-0200-000010000000}" name="2019"/>
    <tableColumn id="17" xr3:uid="{00000000-0010-0000-0200-000011000000}" name="2020"/>
    <tableColumn id="18" xr3:uid="{00000000-0010-0000-0200-000012000000}" name="2021"/>
    <tableColumn id="19" xr3:uid="{00000000-0010-0000-0200-000013000000}" name="2022"/>
    <tableColumn id="20" xr3:uid="{00000000-0010-0000-0200-000014000000}" name="2023"/>
    <tableColumn id="21" xr3:uid="{00000000-0010-0000-0200-000015000000}" name="2024"/>
    <tableColumn id="22" xr3:uid="{00000000-0010-0000-0200-000016000000}" name="2025"/>
    <tableColumn id="23" xr3:uid="{00000000-0010-0000-0200-000017000000}" name="2026"/>
    <tableColumn id="24" xr3:uid="{00000000-0010-0000-0200-000018000000}" name="2027"/>
    <tableColumn id="25" xr3:uid="{00000000-0010-0000-0200-000019000000}" name="2028"/>
    <tableColumn id="26" xr3:uid="{00000000-0010-0000-0200-00001A000000}" name="2029"/>
    <tableColumn id="27" xr3:uid="{00000000-0010-0000-0200-00001B000000}" name="2030"/>
    <tableColumn id="28" xr3:uid="{00000000-0010-0000-0200-00001C000000}" name="2031"/>
    <tableColumn id="29" xr3:uid="{00000000-0010-0000-0200-00001D000000}" name="2032"/>
    <tableColumn id="30" xr3:uid="{00000000-0010-0000-0200-00001E000000}" name="2033"/>
    <tableColumn id="31" xr3:uid="{00000000-0010-0000-0200-00001F000000}" name="2034"/>
    <tableColumn id="32" xr3:uid="{00000000-0010-0000-0200-000020000000}" name="2035"/>
    <tableColumn id="33" xr3:uid="{00000000-0010-0000-0200-000021000000}" name="2036"/>
    <tableColumn id="34" xr3:uid="{00000000-0010-0000-0200-000022000000}" name="2037"/>
    <tableColumn id="35" xr3:uid="{00000000-0010-0000-0200-000023000000}" name="2038"/>
    <tableColumn id="36" xr3:uid="{00000000-0010-0000-0200-000024000000}" name="2039"/>
    <tableColumn id="37" xr3:uid="{00000000-0010-0000-0200-000025000000}" name="2040"/>
    <tableColumn id="38" xr3:uid="{00000000-0010-0000-0200-000026000000}" name="2041"/>
    <tableColumn id="39" xr3:uid="{00000000-0010-0000-0200-000027000000}" name="2042"/>
    <tableColumn id="40" xr3:uid="{00000000-0010-0000-0200-000028000000}" name="2043"/>
    <tableColumn id="41" xr3:uid="{00000000-0010-0000-0200-000029000000}" name="2044"/>
    <tableColumn id="42" xr3:uid="{00000000-0010-0000-0200-00002A000000}" name="2045"/>
    <tableColumn id="43" xr3:uid="{00000000-0010-0000-0200-00002B000000}" name="2046"/>
    <tableColumn id="44" xr3:uid="{00000000-0010-0000-0200-00002C000000}" name="2047"/>
    <tableColumn id="45" xr3:uid="{00000000-0010-0000-0200-00002D000000}" name="2048"/>
    <tableColumn id="46" xr3:uid="{00000000-0010-0000-0200-00002E000000}" name="2049"/>
    <tableColumn id="47" xr3:uid="{00000000-0010-0000-0200-00002F000000}"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5" displayName="Table45" ref="A41:AU49" totalsRowShown="0">
  <tableColumns count="47">
    <tableColumn id="1" xr3:uid="{00000000-0010-0000-0300-000001000000}" name="_"/>
    <tableColumn id="2" xr3:uid="{00000000-0010-0000-0300-000002000000}" name="2005"/>
    <tableColumn id="3" xr3:uid="{00000000-0010-0000-0300-000003000000}" name="2006"/>
    <tableColumn id="4" xr3:uid="{00000000-0010-0000-0300-000004000000}" name="2007"/>
    <tableColumn id="5" xr3:uid="{00000000-0010-0000-0300-000005000000}" name="2008"/>
    <tableColumn id="6" xr3:uid="{00000000-0010-0000-0300-000006000000}" name="2009"/>
    <tableColumn id="7" xr3:uid="{00000000-0010-0000-0300-000007000000}" name="2010"/>
    <tableColumn id="8" xr3:uid="{00000000-0010-0000-0300-000008000000}" name="2011"/>
    <tableColumn id="9" xr3:uid="{00000000-0010-0000-0300-000009000000}" name="2012"/>
    <tableColumn id="10" xr3:uid="{00000000-0010-0000-0300-00000A000000}" name="2013"/>
    <tableColumn id="11" xr3:uid="{00000000-0010-0000-0300-00000B000000}" name="2014"/>
    <tableColumn id="12" xr3:uid="{00000000-0010-0000-0300-00000C000000}" name="2015"/>
    <tableColumn id="13" xr3:uid="{00000000-0010-0000-0300-00000D000000}" name="2016"/>
    <tableColumn id="14" xr3:uid="{00000000-0010-0000-0300-00000E000000}" name="2017"/>
    <tableColumn id="15" xr3:uid="{00000000-0010-0000-0300-00000F000000}" name="2018"/>
    <tableColumn id="16" xr3:uid="{00000000-0010-0000-0300-000010000000}" name="2019"/>
    <tableColumn id="17" xr3:uid="{00000000-0010-0000-0300-000011000000}" name="2020"/>
    <tableColumn id="18" xr3:uid="{00000000-0010-0000-0300-000012000000}" name="2021"/>
    <tableColumn id="19" xr3:uid="{00000000-0010-0000-0300-000013000000}" name="2022"/>
    <tableColumn id="20" xr3:uid="{00000000-0010-0000-0300-000014000000}" name="2023"/>
    <tableColumn id="21" xr3:uid="{00000000-0010-0000-0300-000015000000}" name="2024"/>
    <tableColumn id="22" xr3:uid="{00000000-0010-0000-0300-000016000000}" name="2025"/>
    <tableColumn id="23" xr3:uid="{00000000-0010-0000-0300-000017000000}" name="2026"/>
    <tableColumn id="24" xr3:uid="{00000000-0010-0000-0300-000018000000}" name="2027"/>
    <tableColumn id="25" xr3:uid="{00000000-0010-0000-0300-000019000000}" name="2028"/>
    <tableColumn id="26" xr3:uid="{00000000-0010-0000-0300-00001A000000}" name="2029"/>
    <tableColumn id="27" xr3:uid="{00000000-0010-0000-0300-00001B000000}" name="2030"/>
    <tableColumn id="28" xr3:uid="{00000000-0010-0000-0300-00001C000000}" name="2031"/>
    <tableColumn id="29" xr3:uid="{00000000-0010-0000-0300-00001D000000}" name="2032"/>
    <tableColumn id="30" xr3:uid="{00000000-0010-0000-0300-00001E000000}" name="2033"/>
    <tableColumn id="31" xr3:uid="{00000000-0010-0000-0300-00001F000000}" name="2034"/>
    <tableColumn id="32" xr3:uid="{00000000-0010-0000-0300-000020000000}" name="2035"/>
    <tableColumn id="33" xr3:uid="{00000000-0010-0000-0300-000021000000}" name="2036"/>
    <tableColumn id="34" xr3:uid="{00000000-0010-0000-0300-000022000000}" name="2037"/>
    <tableColumn id="35" xr3:uid="{00000000-0010-0000-0300-000023000000}" name="2038"/>
    <tableColumn id="36" xr3:uid="{00000000-0010-0000-0300-000024000000}" name="2039"/>
    <tableColumn id="37" xr3:uid="{00000000-0010-0000-0300-000025000000}" name="2040"/>
    <tableColumn id="38" xr3:uid="{00000000-0010-0000-0300-000026000000}" name="2041"/>
    <tableColumn id="39" xr3:uid="{00000000-0010-0000-0300-000027000000}" name="2042"/>
    <tableColumn id="40" xr3:uid="{00000000-0010-0000-0300-000028000000}" name="2043"/>
    <tableColumn id="41" xr3:uid="{00000000-0010-0000-0300-000029000000}" name="2044"/>
    <tableColumn id="42" xr3:uid="{00000000-0010-0000-0300-00002A000000}" name="2045"/>
    <tableColumn id="43" xr3:uid="{00000000-0010-0000-0300-00002B000000}" name="2046"/>
    <tableColumn id="44" xr3:uid="{00000000-0010-0000-0300-00002C000000}" name="2047"/>
    <tableColumn id="45" xr3:uid="{00000000-0010-0000-0300-00002D000000}" name="2048"/>
    <tableColumn id="46" xr3:uid="{00000000-0010-0000-0300-00002E000000}" name="2049"/>
    <tableColumn id="47" xr3:uid="{00000000-0010-0000-0300-00002F000000}"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6" displayName="Table56" ref="A52:AU60" totalsRowShown="0">
  <tableColumns count="47">
    <tableColumn id="1" xr3:uid="{00000000-0010-0000-0400-000001000000}" name="_"/>
    <tableColumn id="2" xr3:uid="{00000000-0010-0000-0400-000002000000}" name="2005"/>
    <tableColumn id="3" xr3:uid="{00000000-0010-0000-0400-000003000000}" name="2006"/>
    <tableColumn id="4" xr3:uid="{00000000-0010-0000-0400-000004000000}" name="2007"/>
    <tableColumn id="5" xr3:uid="{00000000-0010-0000-0400-000005000000}" name="2008"/>
    <tableColumn id="6" xr3:uid="{00000000-0010-0000-0400-000006000000}" name="2009"/>
    <tableColumn id="7" xr3:uid="{00000000-0010-0000-0400-000007000000}" name="2010"/>
    <tableColumn id="8" xr3:uid="{00000000-0010-0000-0400-000008000000}" name="2011"/>
    <tableColumn id="9" xr3:uid="{00000000-0010-0000-0400-000009000000}" name="2012"/>
    <tableColumn id="10" xr3:uid="{00000000-0010-0000-0400-00000A000000}" name="2013"/>
    <tableColumn id="11" xr3:uid="{00000000-0010-0000-0400-00000B000000}" name="2014"/>
    <tableColumn id="12" xr3:uid="{00000000-0010-0000-0400-00000C000000}" name="2015"/>
    <tableColumn id="13" xr3:uid="{00000000-0010-0000-0400-00000D000000}" name="2016"/>
    <tableColumn id="14" xr3:uid="{00000000-0010-0000-0400-00000E000000}" name="2017"/>
    <tableColumn id="15" xr3:uid="{00000000-0010-0000-0400-00000F000000}" name="2018"/>
    <tableColumn id="16" xr3:uid="{00000000-0010-0000-0400-000010000000}" name="2019"/>
    <tableColumn id="17" xr3:uid="{00000000-0010-0000-0400-000011000000}" name="2020"/>
    <tableColumn id="18" xr3:uid="{00000000-0010-0000-0400-000012000000}" name="2021"/>
    <tableColumn id="19" xr3:uid="{00000000-0010-0000-0400-000013000000}" name="2022"/>
    <tableColumn id="20" xr3:uid="{00000000-0010-0000-0400-000014000000}" name="2023"/>
    <tableColumn id="21" xr3:uid="{00000000-0010-0000-0400-000015000000}" name="2024"/>
    <tableColumn id="22" xr3:uid="{00000000-0010-0000-0400-000016000000}" name="2025"/>
    <tableColumn id="23" xr3:uid="{00000000-0010-0000-0400-000017000000}" name="2026"/>
    <tableColumn id="24" xr3:uid="{00000000-0010-0000-0400-000018000000}" name="2027"/>
    <tableColumn id="25" xr3:uid="{00000000-0010-0000-0400-000019000000}" name="2028"/>
    <tableColumn id="26" xr3:uid="{00000000-0010-0000-0400-00001A000000}" name="2029"/>
    <tableColumn id="27" xr3:uid="{00000000-0010-0000-0400-00001B000000}" name="2030"/>
    <tableColumn id="28" xr3:uid="{00000000-0010-0000-0400-00001C000000}" name="2031"/>
    <tableColumn id="29" xr3:uid="{00000000-0010-0000-0400-00001D000000}" name="2032"/>
    <tableColumn id="30" xr3:uid="{00000000-0010-0000-0400-00001E000000}" name="2033"/>
    <tableColumn id="31" xr3:uid="{00000000-0010-0000-0400-00001F000000}" name="2034"/>
    <tableColumn id="32" xr3:uid="{00000000-0010-0000-0400-000020000000}" name="2035"/>
    <tableColumn id="33" xr3:uid="{00000000-0010-0000-0400-000021000000}" name="2036"/>
    <tableColumn id="34" xr3:uid="{00000000-0010-0000-0400-000022000000}" name="2037"/>
    <tableColumn id="35" xr3:uid="{00000000-0010-0000-0400-000023000000}" name="2038"/>
    <tableColumn id="36" xr3:uid="{00000000-0010-0000-0400-000024000000}" name="2039"/>
    <tableColumn id="37" xr3:uid="{00000000-0010-0000-0400-000025000000}" name="2040"/>
    <tableColumn id="38" xr3:uid="{00000000-0010-0000-0400-000026000000}" name="2041"/>
    <tableColumn id="39" xr3:uid="{00000000-0010-0000-0400-000027000000}" name="2042"/>
    <tableColumn id="40" xr3:uid="{00000000-0010-0000-0400-000028000000}" name="2043"/>
    <tableColumn id="41" xr3:uid="{00000000-0010-0000-0400-000029000000}" name="2044"/>
    <tableColumn id="42" xr3:uid="{00000000-0010-0000-0400-00002A000000}" name="2045"/>
    <tableColumn id="43" xr3:uid="{00000000-0010-0000-0400-00002B000000}" name="2046"/>
    <tableColumn id="44" xr3:uid="{00000000-0010-0000-0400-00002C000000}" name="2047"/>
    <tableColumn id="45" xr3:uid="{00000000-0010-0000-0400-00002D000000}" name="2048"/>
    <tableColumn id="46" xr3:uid="{00000000-0010-0000-0400-00002E000000}" name="2049"/>
    <tableColumn id="47" xr3:uid="{00000000-0010-0000-0400-00002F000000}"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7" displayName="Table67" ref="A63:AU71" totalsRowShown="0">
  <tableColumns count="47">
    <tableColumn id="1" xr3:uid="{00000000-0010-0000-0500-000001000000}" name="_"/>
    <tableColumn id="2" xr3:uid="{00000000-0010-0000-0500-000002000000}" name="2005"/>
    <tableColumn id="3" xr3:uid="{00000000-0010-0000-0500-000003000000}" name="2006"/>
    <tableColumn id="4" xr3:uid="{00000000-0010-0000-0500-000004000000}" name="2007"/>
    <tableColumn id="5" xr3:uid="{00000000-0010-0000-0500-000005000000}" name="2008"/>
    <tableColumn id="6" xr3:uid="{00000000-0010-0000-0500-000006000000}" name="2009"/>
    <tableColumn id="7" xr3:uid="{00000000-0010-0000-0500-000007000000}" name="2010"/>
    <tableColumn id="8" xr3:uid="{00000000-0010-0000-0500-000008000000}" name="2011"/>
    <tableColumn id="9" xr3:uid="{00000000-0010-0000-0500-000009000000}" name="2012"/>
    <tableColumn id="10" xr3:uid="{00000000-0010-0000-0500-00000A000000}" name="2013"/>
    <tableColumn id="11" xr3:uid="{00000000-0010-0000-0500-00000B000000}" name="2014"/>
    <tableColumn id="12" xr3:uid="{00000000-0010-0000-0500-00000C000000}" name="2015"/>
    <tableColumn id="13" xr3:uid="{00000000-0010-0000-0500-00000D000000}" name="2016"/>
    <tableColumn id="14" xr3:uid="{00000000-0010-0000-0500-00000E000000}" name="2017"/>
    <tableColumn id="15" xr3:uid="{00000000-0010-0000-0500-00000F000000}" name="2018"/>
    <tableColumn id="16" xr3:uid="{00000000-0010-0000-0500-000010000000}" name="2019"/>
    <tableColumn id="17" xr3:uid="{00000000-0010-0000-0500-000011000000}" name="2020"/>
    <tableColumn id="18" xr3:uid="{00000000-0010-0000-0500-000012000000}" name="2021"/>
    <tableColumn id="19" xr3:uid="{00000000-0010-0000-0500-000013000000}" name="2022"/>
    <tableColumn id="20" xr3:uid="{00000000-0010-0000-0500-000014000000}" name="2023"/>
    <tableColumn id="21" xr3:uid="{00000000-0010-0000-0500-000015000000}" name="2024"/>
    <tableColumn id="22" xr3:uid="{00000000-0010-0000-0500-000016000000}" name="2025"/>
    <tableColumn id="23" xr3:uid="{00000000-0010-0000-0500-000017000000}" name="2026"/>
    <tableColumn id="24" xr3:uid="{00000000-0010-0000-0500-000018000000}" name="2027"/>
    <tableColumn id="25" xr3:uid="{00000000-0010-0000-0500-000019000000}" name="2028"/>
    <tableColumn id="26" xr3:uid="{00000000-0010-0000-0500-00001A000000}" name="2029"/>
    <tableColumn id="27" xr3:uid="{00000000-0010-0000-0500-00001B000000}" name="2030"/>
    <tableColumn id="28" xr3:uid="{00000000-0010-0000-0500-00001C000000}" name="2031"/>
    <tableColumn id="29" xr3:uid="{00000000-0010-0000-0500-00001D000000}" name="2032"/>
    <tableColumn id="30" xr3:uid="{00000000-0010-0000-0500-00001E000000}" name="2033"/>
    <tableColumn id="31" xr3:uid="{00000000-0010-0000-0500-00001F000000}" name="2034"/>
    <tableColumn id="32" xr3:uid="{00000000-0010-0000-0500-000020000000}" name="2035"/>
    <tableColumn id="33" xr3:uid="{00000000-0010-0000-0500-000021000000}" name="2036"/>
    <tableColumn id="34" xr3:uid="{00000000-0010-0000-0500-000022000000}" name="2037"/>
    <tableColumn id="35" xr3:uid="{00000000-0010-0000-0500-000023000000}" name="2038"/>
    <tableColumn id="36" xr3:uid="{00000000-0010-0000-0500-000024000000}" name="2039"/>
    <tableColumn id="37" xr3:uid="{00000000-0010-0000-0500-000025000000}" name="2040"/>
    <tableColumn id="38" xr3:uid="{00000000-0010-0000-0500-000026000000}" name="2041"/>
    <tableColumn id="39" xr3:uid="{00000000-0010-0000-0500-000027000000}" name="2042"/>
    <tableColumn id="40" xr3:uid="{00000000-0010-0000-0500-000028000000}" name="2043"/>
    <tableColumn id="41" xr3:uid="{00000000-0010-0000-0500-000029000000}" name="2044"/>
    <tableColumn id="42" xr3:uid="{00000000-0010-0000-0500-00002A000000}" name="2045"/>
    <tableColumn id="43" xr3:uid="{00000000-0010-0000-0500-00002B000000}" name="2046"/>
    <tableColumn id="44" xr3:uid="{00000000-0010-0000-0500-00002C000000}" name="2047"/>
    <tableColumn id="45" xr3:uid="{00000000-0010-0000-0500-00002D000000}" name="2048"/>
    <tableColumn id="46" xr3:uid="{00000000-0010-0000-0500-00002E000000}" name="2049"/>
    <tableColumn id="47" xr3:uid="{00000000-0010-0000-0500-00002F000000}"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8" displayName="Table78" ref="A74:AU82" totalsRowShown="0">
  <tableColumns count="47">
    <tableColumn id="1" xr3:uid="{00000000-0010-0000-0600-000001000000}" name="_"/>
    <tableColumn id="2" xr3:uid="{00000000-0010-0000-0600-000002000000}" name="2005"/>
    <tableColumn id="3" xr3:uid="{00000000-0010-0000-0600-000003000000}" name="2006"/>
    <tableColumn id="4" xr3:uid="{00000000-0010-0000-0600-000004000000}" name="2007"/>
    <tableColumn id="5" xr3:uid="{00000000-0010-0000-0600-000005000000}" name="2008"/>
    <tableColumn id="6" xr3:uid="{00000000-0010-0000-0600-000006000000}" name="2009"/>
    <tableColumn id="7" xr3:uid="{00000000-0010-0000-0600-000007000000}" name="2010"/>
    <tableColumn id="8" xr3:uid="{00000000-0010-0000-0600-000008000000}" name="2011"/>
    <tableColumn id="9" xr3:uid="{00000000-0010-0000-0600-000009000000}" name="2012"/>
    <tableColumn id="10" xr3:uid="{00000000-0010-0000-0600-00000A000000}" name="2013"/>
    <tableColumn id="11" xr3:uid="{00000000-0010-0000-0600-00000B000000}" name="2014"/>
    <tableColumn id="12" xr3:uid="{00000000-0010-0000-0600-00000C000000}" name="2015"/>
    <tableColumn id="13" xr3:uid="{00000000-0010-0000-0600-00000D000000}" name="2016"/>
    <tableColumn id="14" xr3:uid="{00000000-0010-0000-0600-00000E000000}" name="2017"/>
    <tableColumn id="15" xr3:uid="{00000000-0010-0000-0600-00000F000000}" name="2018"/>
    <tableColumn id="16" xr3:uid="{00000000-0010-0000-0600-000010000000}" name="2019"/>
    <tableColumn id="17" xr3:uid="{00000000-0010-0000-0600-000011000000}" name="2020"/>
    <tableColumn id="18" xr3:uid="{00000000-0010-0000-0600-000012000000}" name="2021"/>
    <tableColumn id="19" xr3:uid="{00000000-0010-0000-0600-000013000000}" name="2022"/>
    <tableColumn id="20" xr3:uid="{00000000-0010-0000-0600-000014000000}" name="2023"/>
    <tableColumn id="21" xr3:uid="{00000000-0010-0000-0600-000015000000}" name="2024"/>
    <tableColumn id="22" xr3:uid="{00000000-0010-0000-0600-000016000000}" name="2025"/>
    <tableColumn id="23" xr3:uid="{00000000-0010-0000-0600-000017000000}" name="2026"/>
    <tableColumn id="24" xr3:uid="{00000000-0010-0000-0600-000018000000}" name="2027"/>
    <tableColumn id="25" xr3:uid="{00000000-0010-0000-0600-000019000000}" name="2028"/>
    <tableColumn id="26" xr3:uid="{00000000-0010-0000-0600-00001A000000}" name="2029"/>
    <tableColumn id="27" xr3:uid="{00000000-0010-0000-0600-00001B000000}" name="2030"/>
    <tableColumn id="28" xr3:uid="{00000000-0010-0000-0600-00001C000000}" name="2031"/>
    <tableColumn id="29" xr3:uid="{00000000-0010-0000-0600-00001D000000}" name="2032"/>
    <tableColumn id="30" xr3:uid="{00000000-0010-0000-0600-00001E000000}" name="2033"/>
    <tableColumn id="31" xr3:uid="{00000000-0010-0000-0600-00001F000000}" name="2034"/>
    <tableColumn id="32" xr3:uid="{00000000-0010-0000-0600-000020000000}" name="2035"/>
    <tableColumn id="33" xr3:uid="{00000000-0010-0000-0600-000021000000}" name="2036"/>
    <tableColumn id="34" xr3:uid="{00000000-0010-0000-0600-000022000000}" name="2037"/>
    <tableColumn id="35" xr3:uid="{00000000-0010-0000-0600-000023000000}" name="2038"/>
    <tableColumn id="36" xr3:uid="{00000000-0010-0000-0600-000024000000}" name="2039"/>
    <tableColumn id="37" xr3:uid="{00000000-0010-0000-0600-000025000000}" name="2040"/>
    <tableColumn id="38" xr3:uid="{00000000-0010-0000-0600-000026000000}" name="2041"/>
    <tableColumn id="39" xr3:uid="{00000000-0010-0000-0600-000027000000}" name="2042"/>
    <tableColumn id="40" xr3:uid="{00000000-0010-0000-0600-000028000000}" name="2043"/>
    <tableColumn id="41" xr3:uid="{00000000-0010-0000-0600-000029000000}" name="2044"/>
    <tableColumn id="42" xr3:uid="{00000000-0010-0000-0600-00002A000000}" name="2045"/>
    <tableColumn id="43" xr3:uid="{00000000-0010-0000-0600-00002B000000}" name="2046"/>
    <tableColumn id="44" xr3:uid="{00000000-0010-0000-0600-00002C000000}" name="2047"/>
    <tableColumn id="45" xr3:uid="{00000000-0010-0000-0600-00002D000000}" name="2048"/>
    <tableColumn id="46" xr3:uid="{00000000-0010-0000-0600-00002E000000}" name="2049"/>
    <tableColumn id="47" xr3:uid="{00000000-0010-0000-0600-00002F000000}"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9" displayName="Table89" ref="A85:AU93" totalsRowShown="0">
  <tableColumns count="47">
    <tableColumn id="1" xr3:uid="{00000000-0010-0000-0700-000001000000}" name="_"/>
    <tableColumn id="2" xr3:uid="{00000000-0010-0000-0700-000002000000}" name="2005"/>
    <tableColumn id="3" xr3:uid="{00000000-0010-0000-0700-000003000000}" name="2006"/>
    <tableColumn id="4" xr3:uid="{00000000-0010-0000-0700-000004000000}" name="2007"/>
    <tableColumn id="5" xr3:uid="{00000000-0010-0000-0700-000005000000}" name="2008"/>
    <tableColumn id="6" xr3:uid="{00000000-0010-0000-0700-000006000000}" name="2009"/>
    <tableColumn id="7" xr3:uid="{00000000-0010-0000-0700-000007000000}" name="2010"/>
    <tableColumn id="8" xr3:uid="{00000000-0010-0000-0700-000008000000}" name="2011"/>
    <tableColumn id="9" xr3:uid="{00000000-0010-0000-0700-000009000000}" name="2012"/>
    <tableColumn id="10" xr3:uid="{00000000-0010-0000-0700-00000A000000}" name="2013"/>
    <tableColumn id="11" xr3:uid="{00000000-0010-0000-0700-00000B000000}" name="2014"/>
    <tableColumn id="12" xr3:uid="{00000000-0010-0000-0700-00000C000000}" name="2015"/>
    <tableColumn id="13" xr3:uid="{00000000-0010-0000-0700-00000D000000}" name="2016"/>
    <tableColumn id="14" xr3:uid="{00000000-0010-0000-0700-00000E000000}" name="2017"/>
    <tableColumn id="15" xr3:uid="{00000000-0010-0000-0700-00000F000000}" name="2018"/>
    <tableColumn id="16" xr3:uid="{00000000-0010-0000-0700-000010000000}" name="2019"/>
    <tableColumn id="17" xr3:uid="{00000000-0010-0000-0700-000011000000}" name="2020"/>
    <tableColumn id="18" xr3:uid="{00000000-0010-0000-0700-000012000000}" name="2021"/>
    <tableColumn id="19" xr3:uid="{00000000-0010-0000-0700-000013000000}" name="2022"/>
    <tableColumn id="20" xr3:uid="{00000000-0010-0000-0700-000014000000}" name="2023"/>
    <tableColumn id="21" xr3:uid="{00000000-0010-0000-0700-000015000000}" name="2024"/>
    <tableColumn id="22" xr3:uid="{00000000-0010-0000-0700-000016000000}" name="2025"/>
    <tableColumn id="23" xr3:uid="{00000000-0010-0000-0700-000017000000}" name="2026"/>
    <tableColumn id="24" xr3:uid="{00000000-0010-0000-0700-000018000000}" name="2027"/>
    <tableColumn id="25" xr3:uid="{00000000-0010-0000-0700-000019000000}" name="2028"/>
    <tableColumn id="26" xr3:uid="{00000000-0010-0000-0700-00001A000000}" name="2029"/>
    <tableColumn id="27" xr3:uid="{00000000-0010-0000-0700-00001B000000}" name="2030"/>
    <tableColumn id="28" xr3:uid="{00000000-0010-0000-0700-00001C000000}" name="2031"/>
    <tableColumn id="29" xr3:uid="{00000000-0010-0000-0700-00001D000000}" name="2032"/>
    <tableColumn id="30" xr3:uid="{00000000-0010-0000-0700-00001E000000}" name="2033"/>
    <tableColumn id="31" xr3:uid="{00000000-0010-0000-0700-00001F000000}" name="2034"/>
    <tableColumn id="32" xr3:uid="{00000000-0010-0000-0700-000020000000}" name="2035"/>
    <tableColumn id="33" xr3:uid="{00000000-0010-0000-0700-000021000000}" name="2036"/>
    <tableColumn id="34" xr3:uid="{00000000-0010-0000-0700-000022000000}" name="2037"/>
    <tableColumn id="35" xr3:uid="{00000000-0010-0000-0700-000023000000}" name="2038"/>
    <tableColumn id="36" xr3:uid="{00000000-0010-0000-0700-000024000000}" name="2039"/>
    <tableColumn id="37" xr3:uid="{00000000-0010-0000-0700-000025000000}" name="2040"/>
    <tableColumn id="38" xr3:uid="{00000000-0010-0000-0700-000026000000}" name="2041"/>
    <tableColumn id="39" xr3:uid="{00000000-0010-0000-0700-000027000000}" name="2042"/>
    <tableColumn id="40" xr3:uid="{00000000-0010-0000-0700-000028000000}" name="2043"/>
    <tableColumn id="41" xr3:uid="{00000000-0010-0000-0700-000029000000}" name="2044"/>
    <tableColumn id="42" xr3:uid="{00000000-0010-0000-0700-00002A000000}" name="2045"/>
    <tableColumn id="43" xr3:uid="{00000000-0010-0000-0700-00002B000000}" name="2046"/>
    <tableColumn id="44" xr3:uid="{00000000-0010-0000-0700-00002C000000}" name="2047"/>
    <tableColumn id="45" xr3:uid="{00000000-0010-0000-0700-00002D000000}" name="2048"/>
    <tableColumn id="46" xr3:uid="{00000000-0010-0000-0700-00002E000000}" name="2049"/>
    <tableColumn id="47" xr3:uid="{00000000-0010-0000-0700-00002F000000}"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10" displayName="Table910" ref="A96:AU104" totalsRowShown="0">
  <tableColumns count="47">
    <tableColumn id="1" xr3:uid="{00000000-0010-0000-0800-000001000000}" name="_"/>
    <tableColumn id="2" xr3:uid="{00000000-0010-0000-0800-000002000000}" name="2005"/>
    <tableColumn id="3" xr3:uid="{00000000-0010-0000-0800-000003000000}" name="2006"/>
    <tableColumn id="4" xr3:uid="{00000000-0010-0000-0800-000004000000}" name="2007"/>
    <tableColumn id="5" xr3:uid="{00000000-0010-0000-0800-000005000000}" name="2008"/>
    <tableColumn id="6" xr3:uid="{00000000-0010-0000-0800-000006000000}" name="2009"/>
    <tableColumn id="7" xr3:uid="{00000000-0010-0000-0800-000007000000}" name="2010"/>
    <tableColumn id="8" xr3:uid="{00000000-0010-0000-0800-000008000000}" name="2011"/>
    <tableColumn id="9" xr3:uid="{00000000-0010-0000-0800-000009000000}" name="2012"/>
    <tableColumn id="10" xr3:uid="{00000000-0010-0000-0800-00000A000000}" name="2013"/>
    <tableColumn id="11" xr3:uid="{00000000-0010-0000-0800-00000B000000}" name="2014"/>
    <tableColumn id="12" xr3:uid="{00000000-0010-0000-0800-00000C000000}" name="2015"/>
    <tableColumn id="13" xr3:uid="{00000000-0010-0000-0800-00000D000000}" name="2016"/>
    <tableColumn id="14" xr3:uid="{00000000-0010-0000-0800-00000E000000}" name="2017"/>
    <tableColumn id="15" xr3:uid="{00000000-0010-0000-0800-00000F000000}" name="2018"/>
    <tableColumn id="16" xr3:uid="{00000000-0010-0000-0800-000010000000}" name="2019"/>
    <tableColumn id="17" xr3:uid="{00000000-0010-0000-0800-000011000000}" name="2020"/>
    <tableColumn id="18" xr3:uid="{00000000-0010-0000-0800-000012000000}" name="2021"/>
    <tableColumn id="19" xr3:uid="{00000000-0010-0000-0800-000013000000}" name="2022"/>
    <tableColumn id="20" xr3:uid="{00000000-0010-0000-0800-000014000000}" name="2023"/>
    <tableColumn id="21" xr3:uid="{00000000-0010-0000-0800-000015000000}" name="2024"/>
    <tableColumn id="22" xr3:uid="{00000000-0010-0000-0800-000016000000}" name="2025"/>
    <tableColumn id="23" xr3:uid="{00000000-0010-0000-0800-000017000000}" name="2026"/>
    <tableColumn id="24" xr3:uid="{00000000-0010-0000-0800-000018000000}" name="2027"/>
    <tableColumn id="25" xr3:uid="{00000000-0010-0000-0800-000019000000}" name="2028"/>
    <tableColumn id="26" xr3:uid="{00000000-0010-0000-0800-00001A000000}" name="2029"/>
    <tableColumn id="27" xr3:uid="{00000000-0010-0000-0800-00001B000000}" name="2030"/>
    <tableColumn id="28" xr3:uid="{00000000-0010-0000-0800-00001C000000}" name="2031"/>
    <tableColumn id="29" xr3:uid="{00000000-0010-0000-0800-00001D000000}" name="2032"/>
    <tableColumn id="30" xr3:uid="{00000000-0010-0000-0800-00001E000000}" name="2033"/>
    <tableColumn id="31" xr3:uid="{00000000-0010-0000-0800-00001F000000}" name="2034"/>
    <tableColumn id="32" xr3:uid="{00000000-0010-0000-0800-000020000000}" name="2035"/>
    <tableColumn id="33" xr3:uid="{00000000-0010-0000-0800-000021000000}" name="2036"/>
    <tableColumn id="34" xr3:uid="{00000000-0010-0000-0800-000022000000}" name="2037"/>
    <tableColumn id="35" xr3:uid="{00000000-0010-0000-0800-000023000000}" name="2038"/>
    <tableColumn id="36" xr3:uid="{00000000-0010-0000-0800-000024000000}" name="2039"/>
    <tableColumn id="37" xr3:uid="{00000000-0010-0000-0800-000025000000}" name="2040"/>
    <tableColumn id="38" xr3:uid="{00000000-0010-0000-0800-000026000000}" name="2041"/>
    <tableColumn id="39" xr3:uid="{00000000-0010-0000-0800-000027000000}" name="2042"/>
    <tableColumn id="40" xr3:uid="{00000000-0010-0000-0800-000028000000}" name="2043"/>
    <tableColumn id="41" xr3:uid="{00000000-0010-0000-0800-000029000000}" name="2044"/>
    <tableColumn id="42" xr3:uid="{00000000-0010-0000-0800-00002A000000}" name="2045"/>
    <tableColumn id="43" xr3:uid="{00000000-0010-0000-0800-00002B000000}" name="2046"/>
    <tableColumn id="44" xr3:uid="{00000000-0010-0000-0800-00002C000000}" name="2047"/>
    <tableColumn id="45" xr3:uid="{00000000-0010-0000-0800-00002D000000}" name="2048"/>
    <tableColumn id="46" xr3:uid="{00000000-0010-0000-0800-00002E000000}" name="2049"/>
    <tableColumn id="47" xr3:uid="{00000000-0010-0000-0800-00002F000000}"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11" displayName="Table1011" ref="A107:AU115" totalsRowShown="0">
  <tableColumns count="47">
    <tableColumn id="1" xr3:uid="{00000000-0010-0000-0900-000001000000}" name="_"/>
    <tableColumn id="2" xr3:uid="{00000000-0010-0000-0900-000002000000}" name="2005"/>
    <tableColumn id="3" xr3:uid="{00000000-0010-0000-0900-000003000000}" name="2006"/>
    <tableColumn id="4" xr3:uid="{00000000-0010-0000-0900-000004000000}" name="2007"/>
    <tableColumn id="5" xr3:uid="{00000000-0010-0000-0900-000005000000}" name="2008"/>
    <tableColumn id="6" xr3:uid="{00000000-0010-0000-0900-000006000000}" name="2009"/>
    <tableColumn id="7" xr3:uid="{00000000-0010-0000-0900-000007000000}" name="2010"/>
    <tableColumn id="8" xr3:uid="{00000000-0010-0000-0900-000008000000}" name="2011"/>
    <tableColumn id="9" xr3:uid="{00000000-0010-0000-0900-000009000000}" name="2012"/>
    <tableColumn id="10" xr3:uid="{00000000-0010-0000-0900-00000A000000}" name="2013"/>
    <tableColumn id="11" xr3:uid="{00000000-0010-0000-0900-00000B000000}" name="2014"/>
    <tableColumn id="12" xr3:uid="{00000000-0010-0000-0900-00000C000000}" name="2015"/>
    <tableColumn id="13" xr3:uid="{00000000-0010-0000-0900-00000D000000}" name="2016"/>
    <tableColumn id="14" xr3:uid="{00000000-0010-0000-0900-00000E000000}" name="2017"/>
    <tableColumn id="15" xr3:uid="{00000000-0010-0000-0900-00000F000000}" name="2018"/>
    <tableColumn id="16" xr3:uid="{00000000-0010-0000-0900-000010000000}" name="2019"/>
    <tableColumn id="17" xr3:uid="{00000000-0010-0000-0900-000011000000}" name="2020"/>
    <tableColumn id="18" xr3:uid="{00000000-0010-0000-0900-000012000000}" name="2021"/>
    <tableColumn id="19" xr3:uid="{00000000-0010-0000-0900-000013000000}" name="2022"/>
    <tableColumn id="20" xr3:uid="{00000000-0010-0000-0900-000014000000}" name="2023"/>
    <tableColumn id="21" xr3:uid="{00000000-0010-0000-0900-000015000000}" name="2024"/>
    <tableColumn id="22" xr3:uid="{00000000-0010-0000-0900-000016000000}" name="2025"/>
    <tableColumn id="23" xr3:uid="{00000000-0010-0000-0900-000017000000}" name="2026"/>
    <tableColumn id="24" xr3:uid="{00000000-0010-0000-0900-000018000000}" name="2027"/>
    <tableColumn id="25" xr3:uid="{00000000-0010-0000-0900-000019000000}" name="2028"/>
    <tableColumn id="26" xr3:uid="{00000000-0010-0000-0900-00001A000000}" name="2029"/>
    <tableColumn id="27" xr3:uid="{00000000-0010-0000-0900-00001B000000}" name="2030"/>
    <tableColumn id="28" xr3:uid="{00000000-0010-0000-0900-00001C000000}" name="2031"/>
    <tableColumn id="29" xr3:uid="{00000000-0010-0000-0900-00001D000000}" name="2032"/>
    <tableColumn id="30" xr3:uid="{00000000-0010-0000-0900-00001E000000}" name="2033"/>
    <tableColumn id="31" xr3:uid="{00000000-0010-0000-0900-00001F000000}" name="2034"/>
    <tableColumn id="32" xr3:uid="{00000000-0010-0000-0900-000020000000}" name="2035"/>
    <tableColumn id="33" xr3:uid="{00000000-0010-0000-0900-000021000000}" name="2036"/>
    <tableColumn id="34" xr3:uid="{00000000-0010-0000-0900-000022000000}" name="2037"/>
    <tableColumn id="35" xr3:uid="{00000000-0010-0000-0900-000023000000}" name="2038"/>
    <tableColumn id="36" xr3:uid="{00000000-0010-0000-0900-000024000000}" name="2039"/>
    <tableColumn id="37" xr3:uid="{00000000-0010-0000-0900-000025000000}" name="2040"/>
    <tableColumn id="38" xr3:uid="{00000000-0010-0000-0900-000026000000}" name="2041"/>
    <tableColumn id="39" xr3:uid="{00000000-0010-0000-0900-000027000000}" name="2042"/>
    <tableColumn id="40" xr3:uid="{00000000-0010-0000-0900-000028000000}" name="2043"/>
    <tableColumn id="41" xr3:uid="{00000000-0010-0000-0900-000029000000}" name="2044"/>
    <tableColumn id="42" xr3:uid="{00000000-0010-0000-0900-00002A000000}" name="2045"/>
    <tableColumn id="43" xr3:uid="{00000000-0010-0000-0900-00002B000000}" name="2046"/>
    <tableColumn id="44" xr3:uid="{00000000-0010-0000-0900-00002C000000}" name="2047"/>
    <tableColumn id="45" xr3:uid="{00000000-0010-0000-0900-00002D000000}" name="2048"/>
    <tableColumn id="46" xr3:uid="{00000000-0010-0000-0900-00002E000000}" name="2049"/>
    <tableColumn id="47" xr3:uid="{00000000-0010-0000-0900-00002F000000}"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12" displayName="Table1112" ref="A118:AU126" totalsRowShown="0">
  <tableColumns count="47">
    <tableColumn id="1" xr3:uid="{00000000-0010-0000-0A00-000001000000}" name="_"/>
    <tableColumn id="2" xr3:uid="{00000000-0010-0000-0A00-000002000000}" name="2005"/>
    <tableColumn id="3" xr3:uid="{00000000-0010-0000-0A00-000003000000}" name="2006"/>
    <tableColumn id="4" xr3:uid="{00000000-0010-0000-0A00-000004000000}" name="2007"/>
    <tableColumn id="5" xr3:uid="{00000000-0010-0000-0A00-000005000000}" name="2008"/>
    <tableColumn id="6" xr3:uid="{00000000-0010-0000-0A00-000006000000}" name="2009"/>
    <tableColumn id="7" xr3:uid="{00000000-0010-0000-0A00-000007000000}" name="2010"/>
    <tableColumn id="8" xr3:uid="{00000000-0010-0000-0A00-000008000000}" name="2011"/>
    <tableColumn id="9" xr3:uid="{00000000-0010-0000-0A00-000009000000}" name="2012"/>
    <tableColumn id="10" xr3:uid="{00000000-0010-0000-0A00-00000A000000}" name="2013"/>
    <tableColumn id="11" xr3:uid="{00000000-0010-0000-0A00-00000B000000}" name="2014"/>
    <tableColumn id="12" xr3:uid="{00000000-0010-0000-0A00-00000C000000}" name="2015"/>
    <tableColumn id="13" xr3:uid="{00000000-0010-0000-0A00-00000D000000}" name="2016"/>
    <tableColumn id="14" xr3:uid="{00000000-0010-0000-0A00-00000E000000}" name="2017"/>
    <tableColumn id="15" xr3:uid="{00000000-0010-0000-0A00-00000F000000}" name="2018"/>
    <tableColumn id="16" xr3:uid="{00000000-0010-0000-0A00-000010000000}" name="2019"/>
    <tableColumn id="17" xr3:uid="{00000000-0010-0000-0A00-000011000000}" name="2020"/>
    <tableColumn id="18" xr3:uid="{00000000-0010-0000-0A00-000012000000}" name="2021"/>
    <tableColumn id="19" xr3:uid="{00000000-0010-0000-0A00-000013000000}" name="2022"/>
    <tableColumn id="20" xr3:uid="{00000000-0010-0000-0A00-000014000000}" name="2023"/>
    <tableColumn id="21" xr3:uid="{00000000-0010-0000-0A00-000015000000}" name="2024"/>
    <tableColumn id="22" xr3:uid="{00000000-0010-0000-0A00-000016000000}" name="2025"/>
    <tableColumn id="23" xr3:uid="{00000000-0010-0000-0A00-000017000000}" name="2026"/>
    <tableColumn id="24" xr3:uid="{00000000-0010-0000-0A00-000018000000}" name="2027"/>
    <tableColumn id="25" xr3:uid="{00000000-0010-0000-0A00-000019000000}" name="2028"/>
    <tableColumn id="26" xr3:uid="{00000000-0010-0000-0A00-00001A000000}" name="2029"/>
    <tableColumn id="27" xr3:uid="{00000000-0010-0000-0A00-00001B000000}" name="2030"/>
    <tableColumn id="28" xr3:uid="{00000000-0010-0000-0A00-00001C000000}" name="2031"/>
    <tableColumn id="29" xr3:uid="{00000000-0010-0000-0A00-00001D000000}" name="2032"/>
    <tableColumn id="30" xr3:uid="{00000000-0010-0000-0A00-00001E000000}" name="2033"/>
    <tableColumn id="31" xr3:uid="{00000000-0010-0000-0A00-00001F000000}" name="2034"/>
    <tableColumn id="32" xr3:uid="{00000000-0010-0000-0A00-000020000000}" name="2035"/>
    <tableColumn id="33" xr3:uid="{00000000-0010-0000-0A00-000021000000}" name="2036"/>
    <tableColumn id="34" xr3:uid="{00000000-0010-0000-0A00-000022000000}" name="2037"/>
    <tableColumn id="35" xr3:uid="{00000000-0010-0000-0A00-000023000000}" name="2038"/>
    <tableColumn id="36" xr3:uid="{00000000-0010-0000-0A00-000024000000}" name="2039"/>
    <tableColumn id="37" xr3:uid="{00000000-0010-0000-0A00-000025000000}" name="2040"/>
    <tableColumn id="38" xr3:uid="{00000000-0010-0000-0A00-000026000000}" name="2041"/>
    <tableColumn id="39" xr3:uid="{00000000-0010-0000-0A00-000027000000}" name="2042"/>
    <tableColumn id="40" xr3:uid="{00000000-0010-0000-0A00-000028000000}" name="2043"/>
    <tableColumn id="41" xr3:uid="{00000000-0010-0000-0A00-000029000000}" name="2044"/>
    <tableColumn id="42" xr3:uid="{00000000-0010-0000-0A00-00002A000000}" name="2045"/>
    <tableColumn id="43" xr3:uid="{00000000-0010-0000-0A00-00002B000000}" name="2046"/>
    <tableColumn id="44" xr3:uid="{00000000-0010-0000-0A00-00002C000000}" name="2047"/>
    <tableColumn id="45" xr3:uid="{00000000-0010-0000-0A00-00002D000000}" name="2048"/>
    <tableColumn id="46" xr3:uid="{00000000-0010-0000-0A00-00002E000000}" name="2049"/>
    <tableColumn id="47" xr3:uid="{00000000-0010-0000-0A00-00002F000000}"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13" displayName="Table1213" ref="A129:AU137" totalsRowShown="0">
  <tableColumns count="47">
    <tableColumn id="1" xr3:uid="{00000000-0010-0000-0B00-000001000000}" name="_"/>
    <tableColumn id="2" xr3:uid="{00000000-0010-0000-0B00-000002000000}" name="2005"/>
    <tableColumn id="3" xr3:uid="{00000000-0010-0000-0B00-000003000000}" name="2006"/>
    <tableColumn id="4" xr3:uid="{00000000-0010-0000-0B00-000004000000}" name="2007"/>
    <tableColumn id="5" xr3:uid="{00000000-0010-0000-0B00-000005000000}" name="2008"/>
    <tableColumn id="6" xr3:uid="{00000000-0010-0000-0B00-000006000000}" name="2009"/>
    <tableColumn id="7" xr3:uid="{00000000-0010-0000-0B00-000007000000}" name="2010"/>
    <tableColumn id="8" xr3:uid="{00000000-0010-0000-0B00-000008000000}" name="2011"/>
    <tableColumn id="9" xr3:uid="{00000000-0010-0000-0B00-000009000000}" name="2012"/>
    <tableColumn id="10" xr3:uid="{00000000-0010-0000-0B00-00000A000000}" name="2013"/>
    <tableColumn id="11" xr3:uid="{00000000-0010-0000-0B00-00000B000000}" name="2014"/>
    <tableColumn id="12" xr3:uid="{00000000-0010-0000-0B00-00000C000000}" name="2015"/>
    <tableColumn id="13" xr3:uid="{00000000-0010-0000-0B00-00000D000000}" name="2016"/>
    <tableColumn id="14" xr3:uid="{00000000-0010-0000-0B00-00000E000000}" name="2017"/>
    <tableColumn id="15" xr3:uid="{00000000-0010-0000-0B00-00000F000000}" name="2018"/>
    <tableColumn id="16" xr3:uid="{00000000-0010-0000-0B00-000010000000}" name="2019"/>
    <tableColumn id="17" xr3:uid="{00000000-0010-0000-0B00-000011000000}" name="2020"/>
    <tableColumn id="18" xr3:uid="{00000000-0010-0000-0B00-000012000000}" name="2021"/>
    <tableColumn id="19" xr3:uid="{00000000-0010-0000-0B00-000013000000}" name="2022"/>
    <tableColumn id="20" xr3:uid="{00000000-0010-0000-0B00-000014000000}" name="2023"/>
    <tableColumn id="21" xr3:uid="{00000000-0010-0000-0B00-000015000000}" name="2024"/>
    <tableColumn id="22" xr3:uid="{00000000-0010-0000-0B00-000016000000}" name="2025"/>
    <tableColumn id="23" xr3:uid="{00000000-0010-0000-0B00-000017000000}" name="2026"/>
    <tableColumn id="24" xr3:uid="{00000000-0010-0000-0B00-000018000000}" name="2027"/>
    <tableColumn id="25" xr3:uid="{00000000-0010-0000-0B00-000019000000}" name="2028"/>
    <tableColumn id="26" xr3:uid="{00000000-0010-0000-0B00-00001A000000}" name="2029"/>
    <tableColumn id="27" xr3:uid="{00000000-0010-0000-0B00-00001B000000}" name="2030"/>
    <tableColumn id="28" xr3:uid="{00000000-0010-0000-0B00-00001C000000}" name="2031"/>
    <tableColumn id="29" xr3:uid="{00000000-0010-0000-0B00-00001D000000}" name="2032"/>
    <tableColumn id="30" xr3:uid="{00000000-0010-0000-0B00-00001E000000}" name="2033"/>
    <tableColumn id="31" xr3:uid="{00000000-0010-0000-0B00-00001F000000}" name="2034"/>
    <tableColumn id="32" xr3:uid="{00000000-0010-0000-0B00-000020000000}" name="2035"/>
    <tableColumn id="33" xr3:uid="{00000000-0010-0000-0B00-000021000000}" name="2036"/>
    <tableColumn id="34" xr3:uid="{00000000-0010-0000-0B00-000022000000}" name="2037"/>
    <tableColumn id="35" xr3:uid="{00000000-0010-0000-0B00-000023000000}" name="2038"/>
    <tableColumn id="36" xr3:uid="{00000000-0010-0000-0B00-000024000000}" name="2039"/>
    <tableColumn id="37" xr3:uid="{00000000-0010-0000-0B00-000025000000}" name="2040"/>
    <tableColumn id="38" xr3:uid="{00000000-0010-0000-0B00-000026000000}" name="2041"/>
    <tableColumn id="39" xr3:uid="{00000000-0010-0000-0B00-000027000000}" name="2042"/>
    <tableColumn id="40" xr3:uid="{00000000-0010-0000-0B00-000028000000}" name="2043"/>
    <tableColumn id="41" xr3:uid="{00000000-0010-0000-0B00-000029000000}" name="2044"/>
    <tableColumn id="42" xr3:uid="{00000000-0010-0000-0B00-00002A000000}" name="2045"/>
    <tableColumn id="43" xr3:uid="{00000000-0010-0000-0B00-00002B000000}" name="2046"/>
    <tableColumn id="44" xr3:uid="{00000000-0010-0000-0B00-00002C000000}" name="2047"/>
    <tableColumn id="45" xr3:uid="{00000000-0010-0000-0B00-00002D000000}" name="2048"/>
    <tableColumn id="46" xr3:uid="{00000000-0010-0000-0B00-00002E000000}" name="2049"/>
    <tableColumn id="47" xr3:uid="{00000000-0010-0000-0B00-00002F000000}"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14" displayName="Table1314" ref="A140:AU148" totalsRowShown="0">
  <tableColumns count="47">
    <tableColumn id="1" xr3:uid="{00000000-0010-0000-0C00-000001000000}" name="_"/>
    <tableColumn id="2" xr3:uid="{00000000-0010-0000-0C00-000002000000}" name="2005"/>
    <tableColumn id="3" xr3:uid="{00000000-0010-0000-0C00-000003000000}" name="2006"/>
    <tableColumn id="4" xr3:uid="{00000000-0010-0000-0C00-000004000000}" name="2007"/>
    <tableColumn id="5" xr3:uid="{00000000-0010-0000-0C00-000005000000}" name="2008"/>
    <tableColumn id="6" xr3:uid="{00000000-0010-0000-0C00-000006000000}" name="2009"/>
    <tableColumn id="7" xr3:uid="{00000000-0010-0000-0C00-000007000000}" name="2010"/>
    <tableColumn id="8" xr3:uid="{00000000-0010-0000-0C00-000008000000}" name="2011"/>
    <tableColumn id="9" xr3:uid="{00000000-0010-0000-0C00-000009000000}" name="2012"/>
    <tableColumn id="10" xr3:uid="{00000000-0010-0000-0C00-00000A000000}" name="2013"/>
    <tableColumn id="11" xr3:uid="{00000000-0010-0000-0C00-00000B000000}" name="2014"/>
    <tableColumn id="12" xr3:uid="{00000000-0010-0000-0C00-00000C000000}" name="2015"/>
    <tableColumn id="13" xr3:uid="{00000000-0010-0000-0C00-00000D000000}" name="2016"/>
    <tableColumn id="14" xr3:uid="{00000000-0010-0000-0C00-00000E000000}" name="2017"/>
    <tableColumn id="15" xr3:uid="{00000000-0010-0000-0C00-00000F000000}" name="2018"/>
    <tableColumn id="16" xr3:uid="{00000000-0010-0000-0C00-000010000000}" name="2019"/>
    <tableColumn id="17" xr3:uid="{00000000-0010-0000-0C00-000011000000}" name="2020"/>
    <tableColumn id="18" xr3:uid="{00000000-0010-0000-0C00-000012000000}" name="2021"/>
    <tableColumn id="19" xr3:uid="{00000000-0010-0000-0C00-000013000000}" name="2022"/>
    <tableColumn id="20" xr3:uid="{00000000-0010-0000-0C00-000014000000}" name="2023"/>
    <tableColumn id="21" xr3:uid="{00000000-0010-0000-0C00-000015000000}" name="2024"/>
    <tableColumn id="22" xr3:uid="{00000000-0010-0000-0C00-000016000000}" name="2025"/>
    <tableColumn id="23" xr3:uid="{00000000-0010-0000-0C00-000017000000}" name="2026"/>
    <tableColumn id="24" xr3:uid="{00000000-0010-0000-0C00-000018000000}" name="2027"/>
    <tableColumn id="25" xr3:uid="{00000000-0010-0000-0C00-000019000000}" name="2028"/>
    <tableColumn id="26" xr3:uid="{00000000-0010-0000-0C00-00001A000000}" name="2029"/>
    <tableColumn id="27" xr3:uid="{00000000-0010-0000-0C00-00001B000000}" name="2030"/>
    <tableColumn id="28" xr3:uid="{00000000-0010-0000-0C00-00001C000000}" name="2031"/>
    <tableColumn id="29" xr3:uid="{00000000-0010-0000-0C00-00001D000000}" name="2032"/>
    <tableColumn id="30" xr3:uid="{00000000-0010-0000-0C00-00001E000000}" name="2033"/>
    <tableColumn id="31" xr3:uid="{00000000-0010-0000-0C00-00001F000000}" name="2034"/>
    <tableColumn id="32" xr3:uid="{00000000-0010-0000-0C00-000020000000}" name="2035"/>
    <tableColumn id="33" xr3:uid="{00000000-0010-0000-0C00-000021000000}" name="2036"/>
    <tableColumn id="34" xr3:uid="{00000000-0010-0000-0C00-000022000000}" name="2037"/>
    <tableColumn id="35" xr3:uid="{00000000-0010-0000-0C00-000023000000}" name="2038"/>
    <tableColumn id="36" xr3:uid="{00000000-0010-0000-0C00-000024000000}" name="2039"/>
    <tableColumn id="37" xr3:uid="{00000000-0010-0000-0C00-000025000000}" name="2040"/>
    <tableColumn id="38" xr3:uid="{00000000-0010-0000-0C00-000026000000}" name="2041"/>
    <tableColumn id="39" xr3:uid="{00000000-0010-0000-0C00-000027000000}" name="2042"/>
    <tableColumn id="40" xr3:uid="{00000000-0010-0000-0C00-000028000000}" name="2043"/>
    <tableColumn id="41" xr3:uid="{00000000-0010-0000-0C00-000029000000}" name="2044"/>
    <tableColumn id="42" xr3:uid="{00000000-0010-0000-0C00-00002A000000}" name="2045"/>
    <tableColumn id="43" xr3:uid="{00000000-0010-0000-0C00-00002B000000}" name="2046"/>
    <tableColumn id="44" xr3:uid="{00000000-0010-0000-0C00-00002C000000}" name="2047"/>
    <tableColumn id="45" xr3:uid="{00000000-0010-0000-0C00-00002D000000}" name="2048"/>
    <tableColumn id="46" xr3:uid="{00000000-0010-0000-0C00-00002E000000}" name="2049"/>
    <tableColumn id="47" xr3:uid="{00000000-0010-0000-0C00-00002F000000}"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15" displayName="Table1415" ref="A151:AU159" totalsRowShown="0">
  <tableColumns count="47">
    <tableColumn id="1" xr3:uid="{00000000-0010-0000-0D00-000001000000}" name="_"/>
    <tableColumn id="2" xr3:uid="{00000000-0010-0000-0D00-000002000000}" name="2005"/>
    <tableColumn id="3" xr3:uid="{00000000-0010-0000-0D00-000003000000}" name="2006"/>
    <tableColumn id="4" xr3:uid="{00000000-0010-0000-0D00-000004000000}" name="2007"/>
    <tableColumn id="5" xr3:uid="{00000000-0010-0000-0D00-000005000000}" name="2008"/>
    <tableColumn id="6" xr3:uid="{00000000-0010-0000-0D00-000006000000}" name="2009"/>
    <tableColumn id="7" xr3:uid="{00000000-0010-0000-0D00-000007000000}" name="2010"/>
    <tableColumn id="8" xr3:uid="{00000000-0010-0000-0D00-000008000000}" name="2011"/>
    <tableColumn id="9" xr3:uid="{00000000-0010-0000-0D00-000009000000}" name="2012"/>
    <tableColumn id="10" xr3:uid="{00000000-0010-0000-0D00-00000A000000}" name="2013"/>
    <tableColumn id="11" xr3:uid="{00000000-0010-0000-0D00-00000B000000}" name="2014"/>
    <tableColumn id="12" xr3:uid="{00000000-0010-0000-0D00-00000C000000}" name="2015"/>
    <tableColumn id="13" xr3:uid="{00000000-0010-0000-0D00-00000D000000}" name="2016"/>
    <tableColumn id="14" xr3:uid="{00000000-0010-0000-0D00-00000E000000}" name="2017"/>
    <tableColumn id="15" xr3:uid="{00000000-0010-0000-0D00-00000F000000}" name="2018"/>
    <tableColumn id="16" xr3:uid="{00000000-0010-0000-0D00-000010000000}" name="2019"/>
    <tableColumn id="17" xr3:uid="{00000000-0010-0000-0D00-000011000000}" name="2020"/>
    <tableColumn id="18" xr3:uid="{00000000-0010-0000-0D00-000012000000}" name="2021"/>
    <tableColumn id="19" xr3:uid="{00000000-0010-0000-0D00-000013000000}" name="2022"/>
    <tableColumn id="20" xr3:uid="{00000000-0010-0000-0D00-000014000000}" name="2023"/>
    <tableColumn id="21" xr3:uid="{00000000-0010-0000-0D00-000015000000}" name="2024"/>
    <tableColumn id="22" xr3:uid="{00000000-0010-0000-0D00-000016000000}" name="2025"/>
    <tableColumn id="23" xr3:uid="{00000000-0010-0000-0D00-000017000000}" name="2026"/>
    <tableColumn id="24" xr3:uid="{00000000-0010-0000-0D00-000018000000}" name="2027"/>
    <tableColumn id="25" xr3:uid="{00000000-0010-0000-0D00-000019000000}" name="2028"/>
    <tableColumn id="26" xr3:uid="{00000000-0010-0000-0D00-00001A000000}" name="2029"/>
    <tableColumn id="27" xr3:uid="{00000000-0010-0000-0D00-00001B000000}" name="2030"/>
    <tableColumn id="28" xr3:uid="{00000000-0010-0000-0D00-00001C000000}" name="2031"/>
    <tableColumn id="29" xr3:uid="{00000000-0010-0000-0D00-00001D000000}" name="2032"/>
    <tableColumn id="30" xr3:uid="{00000000-0010-0000-0D00-00001E000000}" name="2033"/>
    <tableColumn id="31" xr3:uid="{00000000-0010-0000-0D00-00001F000000}" name="2034"/>
    <tableColumn id="32" xr3:uid="{00000000-0010-0000-0D00-000020000000}" name="2035"/>
    <tableColumn id="33" xr3:uid="{00000000-0010-0000-0D00-000021000000}" name="2036"/>
    <tableColumn id="34" xr3:uid="{00000000-0010-0000-0D00-000022000000}" name="2037"/>
    <tableColumn id="35" xr3:uid="{00000000-0010-0000-0D00-000023000000}" name="2038"/>
    <tableColumn id="36" xr3:uid="{00000000-0010-0000-0D00-000024000000}" name="2039"/>
    <tableColumn id="37" xr3:uid="{00000000-0010-0000-0D00-000025000000}" name="2040"/>
    <tableColumn id="38" xr3:uid="{00000000-0010-0000-0D00-000026000000}" name="2041"/>
    <tableColumn id="39" xr3:uid="{00000000-0010-0000-0D00-000027000000}" name="2042"/>
    <tableColumn id="40" xr3:uid="{00000000-0010-0000-0D00-000028000000}" name="2043"/>
    <tableColumn id="41" xr3:uid="{00000000-0010-0000-0D00-000029000000}" name="2044"/>
    <tableColumn id="42" xr3:uid="{00000000-0010-0000-0D00-00002A000000}" name="2045"/>
    <tableColumn id="43" xr3:uid="{00000000-0010-0000-0D00-00002B000000}" name="2046"/>
    <tableColumn id="44" xr3:uid="{00000000-0010-0000-0D00-00002C000000}" name="2047"/>
    <tableColumn id="45" xr3:uid="{00000000-0010-0000-0D00-00002D000000}" name="2048"/>
    <tableColumn id="46" xr3:uid="{00000000-0010-0000-0D00-00002E000000}" name="2049"/>
    <tableColumn id="47" xr3:uid="{00000000-0010-0000-0D00-00002F00000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
  <sheetViews>
    <sheetView topLeftCell="B1" workbookViewId="0">
      <selection activeCell="B1" sqref="B1"/>
    </sheetView>
  </sheetViews>
  <sheetFormatPr defaultRowHeight="15"/>
  <cols>
    <col min="2" max="2" width="70.140625" customWidth="1"/>
    <col min="3" max="3" width="9.7109375" bestFit="1" customWidth="1"/>
    <col min="13" max="14" width="8.7109375" style="163" customWidth="1"/>
  </cols>
  <sheetData>
    <row r="1" spans="1:12">
      <c r="A1" s="1" t="s">
        <v>0</v>
      </c>
      <c r="B1" s="85" t="s">
        <v>1</v>
      </c>
      <c r="C1" s="86">
        <v>45194</v>
      </c>
      <c r="D1" s="87"/>
      <c r="E1" s="87"/>
      <c r="F1" s="87"/>
      <c r="G1" s="87"/>
      <c r="H1" s="87"/>
      <c r="I1" s="87"/>
      <c r="J1" s="87"/>
      <c r="K1" s="85" t="s">
        <v>2</v>
      </c>
      <c r="L1" s="85" t="s">
        <v>3</v>
      </c>
    </row>
    <row r="2" spans="1:12">
      <c r="A2" s="1" t="s">
        <v>4</v>
      </c>
      <c r="B2" s="87" t="str">
        <f>LOOKUP(B1,K1:L50,L1:L50)</f>
        <v>CO</v>
      </c>
      <c r="C2" s="87"/>
      <c r="D2" s="87"/>
      <c r="E2" s="87"/>
      <c r="F2" s="87"/>
      <c r="G2" s="87"/>
      <c r="H2" s="87"/>
      <c r="I2" s="87"/>
      <c r="J2" s="87"/>
      <c r="K2" s="85" t="s">
        <v>5</v>
      </c>
      <c r="L2" s="85" t="s">
        <v>6</v>
      </c>
    </row>
    <row r="3" spans="1:12">
      <c r="A3" s="1" t="s">
        <v>7</v>
      </c>
      <c r="K3" s="85" t="s">
        <v>8</v>
      </c>
      <c r="L3" s="85" t="s">
        <v>9</v>
      </c>
    </row>
    <row r="4" spans="1:12">
      <c r="A4" s="1" t="s">
        <v>10</v>
      </c>
      <c r="K4" s="85" t="s">
        <v>11</v>
      </c>
      <c r="L4" s="85" t="s">
        <v>12</v>
      </c>
    </row>
    <row r="5" spans="1:12">
      <c r="K5" s="85" t="s">
        <v>13</v>
      </c>
      <c r="L5" s="85" t="s">
        <v>14</v>
      </c>
    </row>
    <row r="6" spans="1:12">
      <c r="A6" s="1" t="s">
        <v>15</v>
      </c>
      <c r="B6" s="3" t="s">
        <v>16</v>
      </c>
      <c r="E6" s="87"/>
      <c r="K6" s="85" t="s">
        <v>1</v>
      </c>
      <c r="L6" s="85" t="s">
        <v>17</v>
      </c>
    </row>
    <row r="7" spans="1:12">
      <c r="B7" t="s">
        <v>18</v>
      </c>
      <c r="E7" s="88" t="s">
        <v>19</v>
      </c>
      <c r="K7" s="85" t="s">
        <v>20</v>
      </c>
      <c r="L7" s="85" t="s">
        <v>21</v>
      </c>
    </row>
    <row r="8" spans="1:12">
      <c r="B8" s="2" t="s">
        <v>22</v>
      </c>
      <c r="E8" s="87" t="s">
        <v>23</v>
      </c>
      <c r="K8" s="85" t="s">
        <v>24</v>
      </c>
      <c r="L8" s="85" t="s">
        <v>25</v>
      </c>
    </row>
    <row r="9" spans="1:12">
      <c r="B9" t="s">
        <v>26</v>
      </c>
      <c r="E9" s="87" t="s">
        <v>27</v>
      </c>
      <c r="K9" s="85" t="s">
        <v>28</v>
      </c>
      <c r="L9" s="85" t="s">
        <v>29</v>
      </c>
    </row>
    <row r="10" spans="1:12">
      <c r="B10" s="4" t="s">
        <v>30</v>
      </c>
      <c r="E10" s="87"/>
      <c r="K10" s="85" t="s">
        <v>31</v>
      </c>
      <c r="L10" s="85" t="s">
        <v>32</v>
      </c>
    </row>
    <row r="11" spans="1:12">
      <c r="B11" t="s">
        <v>33</v>
      </c>
      <c r="E11" s="87"/>
      <c r="K11" s="85" t="s">
        <v>34</v>
      </c>
      <c r="L11" s="85" t="s">
        <v>35</v>
      </c>
    </row>
    <row r="12" spans="1:12">
      <c r="E12" s="87"/>
      <c r="K12" s="85" t="s">
        <v>36</v>
      </c>
      <c r="L12" s="85" t="s">
        <v>37</v>
      </c>
    </row>
    <row r="13" spans="1:12">
      <c r="B13" s="3" t="s">
        <v>38</v>
      </c>
      <c r="E13" s="87"/>
      <c r="K13" s="85" t="s">
        <v>39</v>
      </c>
      <c r="L13" s="85" t="s">
        <v>40</v>
      </c>
    </row>
    <row r="14" spans="1:12">
      <c r="B14" t="s">
        <v>41</v>
      </c>
      <c r="E14" s="88" t="s">
        <v>42</v>
      </c>
      <c r="K14" s="85" t="s">
        <v>43</v>
      </c>
      <c r="L14" s="85" t="s">
        <v>44</v>
      </c>
    </row>
    <row r="15" spans="1:12">
      <c r="B15" s="2">
        <v>2021</v>
      </c>
      <c r="E15" s="87" t="s">
        <v>18</v>
      </c>
      <c r="K15" s="85" t="s">
        <v>45</v>
      </c>
      <c r="L15" s="85" t="s">
        <v>46</v>
      </c>
    </row>
    <row r="16" spans="1:12">
      <c r="B16" t="s">
        <v>47</v>
      </c>
      <c r="E16" s="89">
        <v>2019</v>
      </c>
      <c r="K16" s="85" t="s">
        <v>48</v>
      </c>
      <c r="L16" s="85" t="s">
        <v>49</v>
      </c>
    </row>
    <row r="17" spans="2:12">
      <c r="B17" s="4" t="s">
        <v>50</v>
      </c>
      <c r="E17" s="87" t="s">
        <v>51</v>
      </c>
      <c r="K17" s="85" t="s">
        <v>52</v>
      </c>
      <c r="L17" s="85" t="s">
        <v>53</v>
      </c>
    </row>
    <row r="18" spans="2:12">
      <c r="B18" t="s">
        <v>54</v>
      </c>
      <c r="E18" s="90" t="s">
        <v>55</v>
      </c>
      <c r="K18" s="85" t="s">
        <v>56</v>
      </c>
      <c r="L18" s="85" t="s">
        <v>57</v>
      </c>
    </row>
    <row r="19" spans="2:12">
      <c r="E19" s="87"/>
      <c r="K19" s="85" t="s">
        <v>58</v>
      </c>
      <c r="L19" s="85" t="s">
        <v>59</v>
      </c>
    </row>
    <row r="20" spans="2:12">
      <c r="B20" s="3" t="s">
        <v>60</v>
      </c>
      <c r="E20" s="87"/>
      <c r="K20" s="85" t="s">
        <v>61</v>
      </c>
      <c r="L20" s="85" t="s">
        <v>62</v>
      </c>
    </row>
    <row r="21" spans="2:12">
      <c r="B21" t="s">
        <v>18</v>
      </c>
      <c r="E21" s="88" t="s">
        <v>63</v>
      </c>
      <c r="K21" s="85" t="s">
        <v>64</v>
      </c>
      <c r="L21" s="85" t="s">
        <v>65</v>
      </c>
    </row>
    <row r="22" spans="2:12">
      <c r="B22" s="2" t="s">
        <v>22</v>
      </c>
      <c r="E22" s="87" t="s">
        <v>66</v>
      </c>
      <c r="K22" s="85" t="s">
        <v>67</v>
      </c>
      <c r="L22" s="85" t="s">
        <v>68</v>
      </c>
    </row>
    <row r="23" spans="2:12">
      <c r="B23" t="s">
        <v>26</v>
      </c>
      <c r="E23" s="87">
        <v>2016</v>
      </c>
      <c r="K23" s="85" t="s">
        <v>69</v>
      </c>
      <c r="L23" s="85" t="s">
        <v>70</v>
      </c>
    </row>
    <row r="24" spans="2:12">
      <c r="B24" s="4" t="s">
        <v>30</v>
      </c>
      <c r="E24" s="87" t="s">
        <v>71</v>
      </c>
      <c r="K24" s="85" t="s">
        <v>72</v>
      </c>
      <c r="L24" s="85" t="s">
        <v>73</v>
      </c>
    </row>
    <row r="25" spans="2:12">
      <c r="B25" t="s">
        <v>74</v>
      </c>
      <c r="E25" s="87" t="s">
        <v>75</v>
      </c>
      <c r="K25" s="85" t="s">
        <v>76</v>
      </c>
      <c r="L25" s="85" t="s">
        <v>77</v>
      </c>
    </row>
    <row r="26" spans="2:12">
      <c r="E26" s="87" t="s">
        <v>78</v>
      </c>
      <c r="K26" s="85" t="s">
        <v>79</v>
      </c>
      <c r="L26" s="85" t="s">
        <v>80</v>
      </c>
    </row>
    <row r="27" spans="2:12">
      <c r="B27" s="3" t="s">
        <v>81</v>
      </c>
      <c r="K27" s="85" t="s">
        <v>82</v>
      </c>
      <c r="L27" s="85" t="s">
        <v>83</v>
      </c>
    </row>
    <row r="28" spans="2:12">
      <c r="B28" t="s">
        <v>84</v>
      </c>
      <c r="K28" s="85" t="s">
        <v>85</v>
      </c>
      <c r="L28" s="85" t="s">
        <v>86</v>
      </c>
    </row>
    <row r="29" spans="2:12">
      <c r="B29" s="2">
        <v>2022</v>
      </c>
      <c r="K29" s="85" t="s">
        <v>87</v>
      </c>
      <c r="L29" s="85" t="s">
        <v>88</v>
      </c>
    </row>
    <row r="30" spans="2:12">
      <c r="B30" t="s">
        <v>89</v>
      </c>
      <c r="K30" s="85" t="s">
        <v>90</v>
      </c>
      <c r="L30" s="85" t="s">
        <v>91</v>
      </c>
    </row>
    <row r="31" spans="2:12">
      <c r="B31" s="4" t="s">
        <v>92</v>
      </c>
      <c r="K31" s="85" t="s">
        <v>93</v>
      </c>
      <c r="L31" s="85" t="s">
        <v>94</v>
      </c>
    </row>
    <row r="32" spans="2:12">
      <c r="B32" s="44" t="s">
        <v>95</v>
      </c>
      <c r="K32" s="85" t="s">
        <v>96</v>
      </c>
      <c r="L32" s="85" t="s">
        <v>97</v>
      </c>
    </row>
    <row r="33" spans="1:12">
      <c r="K33" s="85" t="s">
        <v>98</v>
      </c>
      <c r="L33" s="85" t="s">
        <v>99</v>
      </c>
    </row>
    <row r="34" spans="1:12">
      <c r="A34" s="1" t="s">
        <v>100</v>
      </c>
      <c r="K34" s="85" t="s">
        <v>101</v>
      </c>
      <c r="L34" s="85" t="s">
        <v>102</v>
      </c>
    </row>
    <row r="35" spans="1:12">
      <c r="A35" t="s">
        <v>103</v>
      </c>
      <c r="K35" s="85" t="s">
        <v>104</v>
      </c>
      <c r="L35" s="85" t="s">
        <v>105</v>
      </c>
    </row>
    <row r="36" spans="1:12">
      <c r="A36" t="s">
        <v>106</v>
      </c>
      <c r="K36" s="85" t="s">
        <v>107</v>
      </c>
      <c r="L36" s="85" t="s">
        <v>108</v>
      </c>
    </row>
    <row r="37" spans="1:12">
      <c r="A37" t="s">
        <v>109</v>
      </c>
      <c r="K37" s="85" t="s">
        <v>110</v>
      </c>
      <c r="L37" s="85" t="s">
        <v>111</v>
      </c>
    </row>
    <row r="38" spans="1:12">
      <c r="A38" t="s">
        <v>112</v>
      </c>
      <c r="K38" s="85" t="s">
        <v>113</v>
      </c>
      <c r="L38" s="85" t="s">
        <v>114</v>
      </c>
    </row>
    <row r="39" spans="1:12">
      <c r="A39" t="s">
        <v>115</v>
      </c>
      <c r="K39" s="85" t="s">
        <v>116</v>
      </c>
      <c r="L39" s="85" t="s">
        <v>117</v>
      </c>
    </row>
    <row r="40" spans="1:12">
      <c r="K40" s="85" t="s">
        <v>118</v>
      </c>
      <c r="L40" s="85" t="s">
        <v>119</v>
      </c>
    </row>
    <row r="41" spans="1:12">
      <c r="A41" t="s">
        <v>120</v>
      </c>
      <c r="K41" s="85" t="s">
        <v>121</v>
      </c>
      <c r="L41" s="85" t="s">
        <v>122</v>
      </c>
    </row>
    <row r="42" spans="1:12">
      <c r="A42" t="s">
        <v>123</v>
      </c>
      <c r="K42" s="85" t="s">
        <v>124</v>
      </c>
      <c r="L42" s="85" t="s">
        <v>125</v>
      </c>
    </row>
    <row r="43" spans="1:12">
      <c r="K43" s="85" t="s">
        <v>126</v>
      </c>
      <c r="L43" s="85" t="s">
        <v>127</v>
      </c>
    </row>
    <row r="44" spans="1:12">
      <c r="A44" t="s">
        <v>128</v>
      </c>
      <c r="K44" s="85" t="s">
        <v>129</v>
      </c>
      <c r="L44" s="85" t="s">
        <v>130</v>
      </c>
    </row>
    <row r="45" spans="1:12">
      <c r="A45" t="s">
        <v>131</v>
      </c>
      <c r="K45" s="85" t="s">
        <v>132</v>
      </c>
      <c r="L45" s="85" t="s">
        <v>133</v>
      </c>
    </row>
    <row r="46" spans="1:12">
      <c r="A46" t="s">
        <v>134</v>
      </c>
      <c r="K46" s="85" t="s">
        <v>135</v>
      </c>
      <c r="L46" s="85" t="s">
        <v>136</v>
      </c>
    </row>
    <row r="47" spans="1:12">
      <c r="K47" s="85" t="s">
        <v>137</v>
      </c>
      <c r="L47" s="85" t="s">
        <v>138</v>
      </c>
    </row>
    <row r="48" spans="1:12">
      <c r="A48" t="s">
        <v>139</v>
      </c>
      <c r="K48" s="85" t="s">
        <v>140</v>
      </c>
      <c r="L48" s="85" t="s">
        <v>141</v>
      </c>
    </row>
    <row r="49" spans="1:12">
      <c r="A49" t="s">
        <v>142</v>
      </c>
      <c r="K49" s="85" t="s">
        <v>143</v>
      </c>
      <c r="L49" s="85" t="s">
        <v>144</v>
      </c>
    </row>
    <row r="50" spans="1:12">
      <c r="A50" t="s">
        <v>145</v>
      </c>
      <c r="K50" s="85" t="s">
        <v>146</v>
      </c>
      <c r="L50" s="85" t="s">
        <v>147</v>
      </c>
    </row>
    <row r="52" spans="1:12">
      <c r="A52" s="1" t="s">
        <v>148</v>
      </c>
    </row>
    <row r="53" spans="1:12">
      <c r="A53" t="s">
        <v>149</v>
      </c>
    </row>
    <row r="54" spans="1:12">
      <c r="A54" t="s">
        <v>150</v>
      </c>
    </row>
    <row r="55" spans="1:12">
      <c r="A55" t="s">
        <v>151</v>
      </c>
    </row>
    <row r="57" spans="1:12">
      <c r="A57" s="1" t="s">
        <v>152</v>
      </c>
    </row>
    <row r="58" spans="1:12">
      <c r="A58" s="10">
        <v>2.931E-7</v>
      </c>
      <c r="B58" t="s">
        <v>153</v>
      </c>
    </row>
    <row r="59" spans="1:12">
      <c r="A59" s="11">
        <v>0.88711067149387013</v>
      </c>
      <c r="B59" t="s">
        <v>154</v>
      </c>
    </row>
    <row r="60" spans="1:12">
      <c r="A60" s="11">
        <v>0.84730412960844359</v>
      </c>
      <c r="B60" t="s">
        <v>155</v>
      </c>
    </row>
    <row r="62" spans="1:12">
      <c r="A62" s="90" t="s">
        <v>156</v>
      </c>
    </row>
    <row r="63" spans="1:12">
      <c r="A63" s="87" t="s">
        <v>157</v>
      </c>
    </row>
    <row r="64" spans="1:12">
      <c r="A64" s="87" t="s">
        <v>158</v>
      </c>
    </row>
    <row r="65" spans="1:1">
      <c r="A65" s="87"/>
    </row>
    <row r="66" spans="1:1">
      <c r="A66" s="87" t="s">
        <v>159</v>
      </c>
    </row>
    <row r="67" spans="1:1">
      <c r="A67" s="87" t="s">
        <v>160</v>
      </c>
    </row>
    <row r="68" spans="1:1">
      <c r="A68" s="87"/>
    </row>
    <row r="69" spans="1:1">
      <c r="A69" s="90" t="s">
        <v>161</v>
      </c>
    </row>
    <row r="70" spans="1:1">
      <c r="A70" s="87" t="s">
        <v>162</v>
      </c>
    </row>
    <row r="71" spans="1:1">
      <c r="A71" s="85" t="s">
        <v>163</v>
      </c>
    </row>
    <row r="72" spans="1:1">
      <c r="A72" s="87"/>
    </row>
    <row r="73" spans="1:1">
      <c r="A73" s="90" t="s">
        <v>164</v>
      </c>
    </row>
    <row r="74" spans="1:1">
      <c r="A74" s="87"/>
    </row>
    <row r="75" spans="1:1">
      <c r="A75" s="87" t="s">
        <v>165</v>
      </c>
    </row>
    <row r="76" spans="1:1">
      <c r="A76" s="87" t="s">
        <v>166</v>
      </c>
    </row>
    <row r="77" spans="1:1">
      <c r="A77" s="87"/>
    </row>
    <row r="78" spans="1:1">
      <c r="A78" s="87"/>
    </row>
    <row r="79" spans="1:1">
      <c r="A79" s="87"/>
    </row>
  </sheetData>
  <conditionalFormatting sqref="L1:M1048576">
    <cfRule type="duplicateValues" dxfId="3" priority="1"/>
  </conditionalFormatting>
  <hyperlinks>
    <hyperlink ref="B17" r:id="rId1" xr:uid="{00000000-0004-0000-0000-000000000000}"/>
    <hyperlink ref="B31" r:id="rId2" display="https://www150.statcan.gc.ca/t1/tbl1/en/tv.action?pid=2510001501&amp;pickMembers%5B0%5D=1.1&amp;pickMembers%5B1%5D=2.2&amp;cubeTimeFrame.startMonth=01&amp;cubeTimeFrame.startYear=2015&amp;cubeTimeFrame.endMonth=12&amp;cubeTimeFrame.endYear=2015&amp;referencePeriods=20150101%2C20151201" xr:uid="{00000000-0004-0000-0000-000001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167</v>
      </c>
      <c r="E1" t="s">
        <v>168</v>
      </c>
    </row>
    <row r="2" spans="2:5">
      <c r="B2" s="85" t="s">
        <v>2</v>
      </c>
      <c r="C2" s="85" t="s">
        <v>3</v>
      </c>
      <c r="D2" t="b">
        <v>0</v>
      </c>
      <c r="E2" t="b">
        <v>0</v>
      </c>
    </row>
    <row r="3" spans="2:5">
      <c r="B3" s="85" t="s">
        <v>5</v>
      </c>
      <c r="C3" s="85" t="s">
        <v>6</v>
      </c>
      <c r="D3" t="b">
        <v>0</v>
      </c>
      <c r="E3" t="b">
        <v>0</v>
      </c>
    </row>
    <row r="4" spans="2:5">
      <c r="B4" s="85" t="s">
        <v>8</v>
      </c>
      <c r="C4" s="85" t="s">
        <v>9</v>
      </c>
      <c r="D4" t="b">
        <v>0</v>
      </c>
      <c r="E4" t="b">
        <v>0</v>
      </c>
    </row>
    <row r="5" spans="2:5">
      <c r="B5" s="85" t="s">
        <v>11</v>
      </c>
      <c r="C5" s="85" t="s">
        <v>12</v>
      </c>
      <c r="D5" t="b">
        <v>0</v>
      </c>
      <c r="E5" t="b">
        <v>0</v>
      </c>
    </row>
    <row r="6" spans="2:5">
      <c r="B6" s="85" t="s">
        <v>13</v>
      </c>
      <c r="C6" s="85" t="s">
        <v>14</v>
      </c>
      <c r="D6" t="b">
        <v>1</v>
      </c>
      <c r="E6" t="b">
        <v>0</v>
      </c>
    </row>
    <row r="7" spans="2:5">
      <c r="B7" s="85" t="s">
        <v>1</v>
      </c>
      <c r="C7" s="85" t="s">
        <v>17</v>
      </c>
      <c r="D7" t="b">
        <v>0</v>
      </c>
      <c r="E7" t="b">
        <v>0</v>
      </c>
    </row>
    <row r="8" spans="2:5">
      <c r="B8" s="85" t="s">
        <v>20</v>
      </c>
      <c r="C8" s="85" t="s">
        <v>21</v>
      </c>
      <c r="D8" t="b">
        <v>0</v>
      </c>
      <c r="E8" t="b">
        <v>0</v>
      </c>
    </row>
    <row r="9" spans="2:5">
      <c r="B9" s="85" t="s">
        <v>24</v>
      </c>
      <c r="C9" s="85" t="s">
        <v>25</v>
      </c>
      <c r="D9" t="b">
        <v>0</v>
      </c>
      <c r="E9" t="b">
        <v>0</v>
      </c>
    </row>
    <row r="10" spans="2:5">
      <c r="B10" s="85" t="s">
        <v>28</v>
      </c>
      <c r="C10" s="85" t="s">
        <v>29</v>
      </c>
      <c r="D10" t="b">
        <v>0</v>
      </c>
      <c r="E10" t="b">
        <v>0</v>
      </c>
    </row>
    <row r="11" spans="2:5">
      <c r="B11" s="85" t="s">
        <v>31</v>
      </c>
      <c r="C11" s="85" t="s">
        <v>32</v>
      </c>
      <c r="D11" t="b">
        <v>0</v>
      </c>
      <c r="E11" t="b">
        <v>0</v>
      </c>
    </row>
    <row r="12" spans="2:5">
      <c r="B12" s="85" t="s">
        <v>34</v>
      </c>
      <c r="C12" s="85" t="s">
        <v>35</v>
      </c>
      <c r="D12" t="b">
        <v>0</v>
      </c>
      <c r="E12" t="b">
        <v>0</v>
      </c>
    </row>
    <row r="13" spans="2:5">
      <c r="B13" s="85" t="s">
        <v>36</v>
      </c>
      <c r="C13" s="85" t="s">
        <v>37</v>
      </c>
      <c r="D13" t="b">
        <v>0</v>
      </c>
      <c r="E13" t="b">
        <v>0</v>
      </c>
    </row>
    <row r="14" spans="2:5">
      <c r="B14" s="85" t="s">
        <v>39</v>
      </c>
      <c r="C14" s="85" t="s">
        <v>40</v>
      </c>
      <c r="D14" t="b">
        <v>0</v>
      </c>
      <c r="E14" t="b">
        <v>0</v>
      </c>
    </row>
    <row r="15" spans="2:5">
      <c r="B15" s="85" t="s">
        <v>43</v>
      </c>
      <c r="C15" s="85" t="s">
        <v>44</v>
      </c>
      <c r="D15" t="b">
        <v>0</v>
      </c>
      <c r="E15" t="b">
        <v>0</v>
      </c>
    </row>
    <row r="16" spans="2:5">
      <c r="B16" s="85" t="s">
        <v>45</v>
      </c>
      <c r="C16" s="85" t="s">
        <v>46</v>
      </c>
      <c r="D16" t="b">
        <v>0</v>
      </c>
      <c r="E16" t="b">
        <v>0</v>
      </c>
    </row>
    <row r="17" spans="2:5">
      <c r="B17" s="85" t="s">
        <v>48</v>
      </c>
      <c r="C17" s="85" t="s">
        <v>49</v>
      </c>
      <c r="D17" t="b">
        <v>0</v>
      </c>
      <c r="E17" t="b">
        <v>0</v>
      </c>
    </row>
    <row r="18" spans="2:5">
      <c r="B18" s="85" t="s">
        <v>52</v>
      </c>
      <c r="C18" s="85" t="s">
        <v>53</v>
      </c>
      <c r="D18" t="b">
        <v>0</v>
      </c>
      <c r="E18" t="b">
        <v>0</v>
      </c>
    </row>
    <row r="19" spans="2:5">
      <c r="B19" s="85" t="s">
        <v>56</v>
      </c>
      <c r="C19" s="85" t="s">
        <v>57</v>
      </c>
      <c r="D19" t="b">
        <v>0</v>
      </c>
      <c r="E19" t="b">
        <v>0</v>
      </c>
    </row>
    <row r="20" spans="2:5">
      <c r="B20" s="85" t="s">
        <v>58</v>
      </c>
      <c r="C20" s="85" t="s">
        <v>59</v>
      </c>
      <c r="D20" t="b">
        <v>0</v>
      </c>
      <c r="E20" t="b">
        <v>1</v>
      </c>
    </row>
    <row r="21" spans="2:5">
      <c r="B21" s="85" t="s">
        <v>61</v>
      </c>
      <c r="C21" s="85" t="s">
        <v>62</v>
      </c>
      <c r="D21" t="b">
        <v>0</v>
      </c>
      <c r="E21" t="b">
        <v>0</v>
      </c>
    </row>
    <row r="22" spans="2:5">
      <c r="B22" s="85" t="s">
        <v>64</v>
      </c>
      <c r="C22" s="85" t="s">
        <v>65</v>
      </c>
      <c r="D22" t="b">
        <v>0</v>
      </c>
      <c r="E22" t="b">
        <v>0</v>
      </c>
    </row>
    <row r="23" spans="2:5">
      <c r="B23" s="85" t="s">
        <v>67</v>
      </c>
      <c r="C23" s="85" t="s">
        <v>68</v>
      </c>
      <c r="D23" t="b">
        <v>0</v>
      </c>
      <c r="E23" t="b">
        <v>1</v>
      </c>
    </row>
    <row r="24" spans="2:5">
      <c r="B24" s="85" t="s">
        <v>69</v>
      </c>
      <c r="C24" s="85" t="s">
        <v>70</v>
      </c>
      <c r="D24" t="b">
        <v>0</v>
      </c>
      <c r="E24" t="b">
        <v>1</v>
      </c>
    </row>
    <row r="25" spans="2:5">
      <c r="B25" s="85" t="s">
        <v>72</v>
      </c>
      <c r="C25" s="85" t="s">
        <v>73</v>
      </c>
      <c r="D25" t="b">
        <v>0</v>
      </c>
      <c r="E25" t="b">
        <v>0</v>
      </c>
    </row>
    <row r="26" spans="2:5">
      <c r="B26" s="85" t="s">
        <v>76</v>
      </c>
      <c r="C26" s="85" t="s">
        <v>77</v>
      </c>
      <c r="D26" t="b">
        <v>0</v>
      </c>
      <c r="E26" t="b">
        <v>0</v>
      </c>
    </row>
    <row r="27" spans="2:5">
      <c r="B27" s="85" t="s">
        <v>79</v>
      </c>
      <c r="C27" s="85" t="s">
        <v>80</v>
      </c>
      <c r="D27" t="b">
        <v>0</v>
      </c>
      <c r="E27" t="b">
        <v>1</v>
      </c>
    </row>
    <row r="28" spans="2:5">
      <c r="B28" s="85" t="s">
        <v>82</v>
      </c>
      <c r="C28" s="85" t="s">
        <v>83</v>
      </c>
      <c r="D28" t="b">
        <v>0</v>
      </c>
      <c r="E28" t="b">
        <v>0</v>
      </c>
    </row>
    <row r="29" spans="2:5">
      <c r="B29" s="85" t="s">
        <v>85</v>
      </c>
      <c r="C29" s="85" t="s">
        <v>86</v>
      </c>
      <c r="D29" t="b">
        <v>0</v>
      </c>
      <c r="E29" t="b">
        <v>0</v>
      </c>
    </row>
    <row r="30" spans="2:5">
      <c r="B30" s="85" t="s">
        <v>87</v>
      </c>
      <c r="C30" s="85" t="s">
        <v>88</v>
      </c>
      <c r="D30" t="b">
        <v>0</v>
      </c>
      <c r="E30" t="b">
        <v>0</v>
      </c>
    </row>
    <row r="31" spans="2:5">
      <c r="B31" s="85" t="s">
        <v>90</v>
      </c>
      <c r="C31" s="85" t="s">
        <v>91</v>
      </c>
      <c r="D31" t="b">
        <v>0</v>
      </c>
      <c r="E31" t="b">
        <v>0</v>
      </c>
    </row>
    <row r="32" spans="2:5">
      <c r="B32" s="85" t="s">
        <v>93</v>
      </c>
      <c r="C32" s="85" t="s">
        <v>94</v>
      </c>
      <c r="D32" t="b">
        <v>0</v>
      </c>
      <c r="E32" t="b">
        <v>0</v>
      </c>
    </row>
    <row r="33" spans="2:5">
      <c r="B33" s="85" t="s">
        <v>96</v>
      </c>
      <c r="C33" s="85" t="s">
        <v>97</v>
      </c>
      <c r="D33" t="b">
        <v>0</v>
      </c>
      <c r="E33" t="b">
        <v>1</v>
      </c>
    </row>
    <row r="34" spans="2:5">
      <c r="B34" s="85" t="s">
        <v>98</v>
      </c>
      <c r="C34" s="85" t="s">
        <v>99</v>
      </c>
      <c r="D34" t="b">
        <v>0</v>
      </c>
      <c r="E34" t="b">
        <v>0</v>
      </c>
    </row>
    <row r="35" spans="2:5">
      <c r="B35" s="85" t="s">
        <v>101</v>
      </c>
      <c r="C35" s="85" t="s">
        <v>102</v>
      </c>
      <c r="D35" t="b">
        <v>0</v>
      </c>
      <c r="E35" t="b">
        <v>1</v>
      </c>
    </row>
    <row r="36" spans="2:5">
      <c r="B36" s="85" t="s">
        <v>104</v>
      </c>
      <c r="C36" s="85" t="s">
        <v>105</v>
      </c>
      <c r="D36" t="b">
        <v>0</v>
      </c>
      <c r="E36" t="b">
        <v>0</v>
      </c>
    </row>
    <row r="37" spans="2:5">
      <c r="B37" s="85" t="s">
        <v>107</v>
      </c>
      <c r="C37" s="85" t="s">
        <v>108</v>
      </c>
      <c r="D37" t="b">
        <v>0</v>
      </c>
      <c r="E37" t="b">
        <v>0</v>
      </c>
    </row>
    <row r="38" spans="2:5">
      <c r="B38" s="85" t="s">
        <v>110</v>
      </c>
      <c r="C38" s="85" t="s">
        <v>111</v>
      </c>
      <c r="D38" t="b">
        <v>0</v>
      </c>
      <c r="E38" t="b">
        <v>0</v>
      </c>
    </row>
    <row r="39" spans="2:5">
      <c r="B39" s="85" t="s">
        <v>113</v>
      </c>
      <c r="C39" s="85" t="s">
        <v>114</v>
      </c>
      <c r="D39" t="b">
        <v>0</v>
      </c>
      <c r="E39" t="b">
        <v>0</v>
      </c>
    </row>
    <row r="40" spans="2:5">
      <c r="B40" s="85" t="s">
        <v>116</v>
      </c>
      <c r="C40" s="85" t="s">
        <v>117</v>
      </c>
      <c r="D40" t="b">
        <v>0</v>
      </c>
      <c r="E40" t="b">
        <v>0</v>
      </c>
    </row>
    <row r="41" spans="2:5">
      <c r="B41" s="85" t="s">
        <v>118</v>
      </c>
      <c r="C41" s="85" t="s">
        <v>119</v>
      </c>
      <c r="D41" t="b">
        <v>0</v>
      </c>
      <c r="E41" t="b">
        <v>0</v>
      </c>
    </row>
    <row r="42" spans="2:5">
      <c r="B42" s="85" t="s">
        <v>121</v>
      </c>
      <c r="C42" s="85" t="s">
        <v>122</v>
      </c>
      <c r="D42" t="b">
        <v>0</v>
      </c>
      <c r="E42" t="b">
        <v>0</v>
      </c>
    </row>
    <row r="43" spans="2:5">
      <c r="B43" s="85" t="s">
        <v>124</v>
      </c>
      <c r="C43" s="85" t="s">
        <v>125</v>
      </c>
      <c r="D43" t="b">
        <v>0</v>
      </c>
      <c r="E43" t="b">
        <v>0</v>
      </c>
    </row>
    <row r="44" spans="2:5">
      <c r="B44" s="85" t="s">
        <v>126</v>
      </c>
      <c r="C44" s="85" t="s">
        <v>127</v>
      </c>
      <c r="D44" t="b">
        <v>1</v>
      </c>
      <c r="E44" t="b">
        <v>0</v>
      </c>
    </row>
    <row r="45" spans="2:5">
      <c r="B45" s="85" t="s">
        <v>129</v>
      </c>
      <c r="C45" s="85" t="s">
        <v>130</v>
      </c>
      <c r="D45" t="b">
        <v>0</v>
      </c>
      <c r="E45" t="b">
        <v>0</v>
      </c>
    </row>
    <row r="46" spans="2:5">
      <c r="B46" s="85" t="s">
        <v>132</v>
      </c>
      <c r="C46" s="85" t="s">
        <v>133</v>
      </c>
      <c r="D46" t="b">
        <v>0</v>
      </c>
      <c r="E46" t="b">
        <v>1</v>
      </c>
    </row>
    <row r="47" spans="2:5">
      <c r="B47" s="85" t="s">
        <v>135</v>
      </c>
      <c r="C47" s="85" t="s">
        <v>136</v>
      </c>
      <c r="D47" t="b">
        <v>0</v>
      </c>
      <c r="E47" t="b">
        <v>0</v>
      </c>
    </row>
    <row r="48" spans="2:5">
      <c r="B48" s="85" t="s">
        <v>137</v>
      </c>
      <c r="C48" s="85" t="s">
        <v>138</v>
      </c>
      <c r="D48" t="b">
        <v>0</v>
      </c>
      <c r="E48" t="b">
        <v>1</v>
      </c>
    </row>
    <row r="49" spans="2:5">
      <c r="B49" s="85" t="s">
        <v>140</v>
      </c>
      <c r="C49" s="85" t="s">
        <v>141</v>
      </c>
      <c r="D49" t="b">
        <v>0</v>
      </c>
      <c r="E49" t="b">
        <v>0</v>
      </c>
    </row>
    <row r="50" spans="2:5">
      <c r="B50" s="85" t="s">
        <v>143</v>
      </c>
      <c r="C50" s="85" t="s">
        <v>144</v>
      </c>
      <c r="D50" t="b">
        <v>0</v>
      </c>
      <c r="E50" t="b">
        <v>0</v>
      </c>
    </row>
    <row r="51" spans="2:5">
      <c r="B51" s="85" t="s">
        <v>146</v>
      </c>
      <c r="C51" s="85" t="s">
        <v>147</v>
      </c>
      <c r="D51" t="b">
        <v>0</v>
      </c>
      <c r="E51" t="b">
        <v>0</v>
      </c>
    </row>
  </sheetData>
  <conditionalFormatting sqref="A1:XFD1048576">
    <cfRule type="containsText" dxfId="2" priority="1" operator="containsText" text="true">
      <formula>NOT(ISERROR(SEARCH("true",A1)))</formula>
    </cfRule>
  </conditionalFormatting>
  <conditionalFormatting sqref="C2:C51">
    <cfRule type="duplicateValues" dxfId="1"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169</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170</v>
      </c>
      <c r="D3" s="66" t="s">
        <v>171</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172</v>
      </c>
      <c r="D4" s="66" t="s">
        <v>173</v>
      </c>
      <c r="E4" s="50"/>
      <c r="F4" s="50"/>
      <c r="G4" s="66" t="s">
        <v>174</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175</v>
      </c>
      <c r="D5" s="66" t="s">
        <v>176</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177</v>
      </c>
      <c r="D6" s="50"/>
      <c r="E6" s="66" t="s">
        <v>178</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179</v>
      </c>
      <c r="B10" s="51" t="s">
        <v>180</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181</v>
      </c>
      <c r="AG10" s="49"/>
    </row>
    <row r="11" spans="1:33" ht="15" customHeight="1">
      <c r="A11" s="45"/>
      <c r="B11" s="53" t="s">
        <v>182</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183</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184</v>
      </c>
      <c r="AG12" s="49"/>
    </row>
    <row r="13" spans="1:33" ht="15" customHeight="1" thickBot="1">
      <c r="A13" s="45"/>
      <c r="B13" s="55" t="s">
        <v>185</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186</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187</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188</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189</v>
      </c>
      <c r="B18" s="58" t="s">
        <v>190</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191</v>
      </c>
      <c r="B19" s="58" t="s">
        <v>192</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193</v>
      </c>
      <c r="B20" s="57" t="s">
        <v>194</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195</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196</v>
      </c>
      <c r="B23" s="58" t="s">
        <v>190</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197</v>
      </c>
      <c r="B24" s="58" t="s">
        <v>192</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198</v>
      </c>
      <c r="B25" s="57" t="s">
        <v>194</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201</v>
      </c>
      <c r="B30" s="58" t="s">
        <v>190</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202</v>
      </c>
      <c r="B31" s="58" t="s">
        <v>192</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203</v>
      </c>
      <c r="B32" s="57" t="s">
        <v>204</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205</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206</v>
      </c>
      <c r="B35" s="58" t="s">
        <v>190</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207</v>
      </c>
      <c r="AG35" s="49"/>
    </row>
    <row r="36" spans="1:33">
      <c r="A36" s="48" t="s">
        <v>208</v>
      </c>
      <c r="B36" s="58" t="s">
        <v>192</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209</v>
      </c>
      <c r="B37" s="57" t="s">
        <v>210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customHeight="1"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211</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212</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213</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214</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215</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216</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217</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218</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70"/>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c r="AD112" s="171"/>
      <c r="AE112" s="171"/>
      <c r="AF112" s="17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72"/>
      <c r="C500" s="171"/>
      <c r="D500" s="171"/>
      <c r="E500" s="171"/>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171"/>
      <c r="AC500" s="171"/>
      <c r="AD500" s="171"/>
      <c r="AE500" s="171"/>
      <c r="AF500" s="171"/>
      <c r="AG500" s="171"/>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70"/>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c r="AD511" s="171"/>
      <c r="AE511" s="171"/>
      <c r="AF511" s="171"/>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c r="AD712" s="171"/>
      <c r="AE712" s="171"/>
      <c r="AF712" s="171"/>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c r="AD887" s="171"/>
      <c r="AE887" s="171"/>
      <c r="AF887" s="171"/>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1"/>
      <c r="D1101" s="171"/>
      <c r="E1101" s="171"/>
      <c r="F1101" s="171"/>
      <c r="G1101" s="171"/>
      <c r="H1101" s="171"/>
      <c r="I1101" s="171"/>
      <c r="J1101" s="171"/>
      <c r="K1101" s="171"/>
      <c r="L1101" s="171"/>
      <c r="M1101" s="171"/>
      <c r="N1101" s="171"/>
      <c r="O1101" s="171"/>
      <c r="P1101" s="171"/>
      <c r="Q1101" s="171"/>
      <c r="R1101" s="171"/>
      <c r="S1101" s="171"/>
      <c r="T1101" s="171"/>
      <c r="U1101" s="171"/>
      <c r="V1101" s="171"/>
      <c r="W1101" s="171"/>
      <c r="X1101" s="171"/>
      <c r="Y1101" s="171"/>
      <c r="Z1101" s="171"/>
      <c r="AA1101" s="171"/>
      <c r="AB1101" s="171"/>
      <c r="AC1101" s="171"/>
      <c r="AD1101" s="171"/>
      <c r="AE1101" s="171"/>
      <c r="AF1101" s="171"/>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1"/>
      <c r="D1229" s="171"/>
      <c r="E1229" s="171"/>
      <c r="F1229" s="171"/>
      <c r="G1229" s="171"/>
      <c r="H1229" s="171"/>
      <c r="I1229" s="171"/>
      <c r="J1229" s="171"/>
      <c r="K1229" s="171"/>
      <c r="L1229" s="171"/>
      <c r="M1229" s="171"/>
      <c r="N1229" s="171"/>
      <c r="O1229" s="171"/>
      <c r="P1229" s="171"/>
      <c r="Q1229" s="171"/>
      <c r="R1229" s="171"/>
      <c r="S1229" s="171"/>
      <c r="T1229" s="171"/>
      <c r="U1229" s="171"/>
      <c r="V1229" s="171"/>
      <c r="W1229" s="171"/>
      <c r="X1229" s="171"/>
      <c r="Y1229" s="171"/>
      <c r="Z1229" s="171"/>
      <c r="AA1229" s="171"/>
      <c r="AB1229" s="171"/>
      <c r="AC1229" s="171"/>
      <c r="AD1229" s="171"/>
      <c r="AE1229" s="171"/>
      <c r="AF1229" s="171"/>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1"/>
      <c r="D1390" s="171"/>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1"/>
      <c r="D1502" s="171"/>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1"/>
      <c r="D1604" s="171"/>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1"/>
      <c r="D1699" s="171"/>
      <c r="E1699" s="171"/>
      <c r="F1699" s="171"/>
      <c r="G1699" s="171"/>
      <c r="H1699" s="171"/>
      <c r="I1699" s="171"/>
      <c r="J1699" s="171"/>
      <c r="K1699" s="171"/>
      <c r="L1699" s="171"/>
      <c r="M1699" s="171"/>
      <c r="N1699" s="171"/>
      <c r="O1699" s="171"/>
      <c r="P1699" s="171"/>
      <c r="Q1699" s="171"/>
      <c r="R1699" s="171"/>
      <c r="S1699" s="171"/>
      <c r="T1699" s="171"/>
      <c r="U1699" s="171"/>
      <c r="V1699" s="171"/>
      <c r="W1699" s="171"/>
      <c r="X1699" s="171"/>
      <c r="Y1699" s="171"/>
      <c r="Z1699" s="171"/>
      <c r="AA1699" s="171"/>
      <c r="AB1699" s="171"/>
      <c r="AC1699" s="171"/>
      <c r="AD1699" s="171"/>
      <c r="AE1699" s="171"/>
      <c r="AF1699" s="171"/>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1"/>
      <c r="D1945" s="171"/>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1"/>
      <c r="D2031" s="171"/>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1"/>
      <c r="D2153" s="171"/>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1"/>
      <c r="D2317" s="171"/>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1"/>
      <c r="D2419" s="171"/>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1"/>
      <c r="D2509" s="171"/>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1"/>
      <c r="D2598" s="171"/>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1"/>
      <c r="D2719" s="171"/>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1"/>
      <c r="D2837" s="171"/>
      <c r="E2837" s="171"/>
      <c r="F2837" s="171"/>
      <c r="G2837" s="171"/>
      <c r="H2837" s="171"/>
      <c r="I2837" s="171"/>
      <c r="J2837" s="171"/>
      <c r="K2837" s="171"/>
      <c r="L2837" s="171"/>
      <c r="M2837" s="171"/>
      <c r="N2837" s="171"/>
      <c r="O2837" s="171"/>
      <c r="P2837" s="171"/>
      <c r="Q2837" s="171"/>
      <c r="R2837" s="171"/>
      <c r="S2837" s="171"/>
      <c r="T2837" s="171"/>
      <c r="U2837" s="171"/>
      <c r="V2837" s="171"/>
      <c r="W2837" s="171"/>
      <c r="X2837" s="171"/>
      <c r="Y2837" s="171"/>
      <c r="Z2837" s="171"/>
      <c r="AA2837" s="171"/>
      <c r="AB2837" s="171"/>
      <c r="AC2837" s="171"/>
      <c r="AD2837" s="171"/>
      <c r="AE2837" s="171"/>
      <c r="AF2837" s="171"/>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219</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170</v>
      </c>
      <c r="D3" s="31" t="s">
        <v>220</v>
      </c>
      <c r="E3" s="31"/>
      <c r="F3" s="31"/>
      <c r="G3" s="31"/>
    </row>
    <row r="4" spans="1:33" ht="15" customHeight="1">
      <c r="C4" s="31" t="s">
        <v>172</v>
      </c>
      <c r="D4" s="31" t="s">
        <v>221</v>
      </c>
      <c r="E4" s="31"/>
      <c r="F4" s="31"/>
      <c r="G4" s="31" t="s">
        <v>174</v>
      </c>
    </row>
    <row r="5" spans="1:33" ht="15" customHeight="1">
      <c r="C5" s="31" t="s">
        <v>175</v>
      </c>
      <c r="D5" s="31" t="s">
        <v>222</v>
      </c>
      <c r="E5" s="31"/>
      <c r="F5" s="31"/>
      <c r="G5" s="31"/>
    </row>
    <row r="6" spans="1:33" ht="15" customHeight="1">
      <c r="C6" s="31" t="s">
        <v>177</v>
      </c>
      <c r="D6" s="31"/>
      <c r="E6" s="31" t="s">
        <v>223</v>
      </c>
      <c r="F6" s="31"/>
      <c r="G6" s="31"/>
    </row>
    <row r="10" spans="1:33" ht="15" customHeight="1">
      <c r="A10" s="6" t="s">
        <v>179</v>
      </c>
      <c r="B10" s="15" t="s">
        <v>180</v>
      </c>
      <c r="AG10" s="36" t="s">
        <v>181</v>
      </c>
    </row>
    <row r="11" spans="1:33" ht="15" customHeight="1">
      <c r="B11" s="13" t="s">
        <v>182</v>
      </c>
      <c r="AG11" s="36" t="s">
        <v>183</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184</v>
      </c>
    </row>
    <row r="13" spans="1:33" ht="15" customHeight="1" thickBot="1">
      <c r="B13" s="14" t="s">
        <v>185</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224</v>
      </c>
    </row>
    <row r="14" spans="1:33" ht="15" customHeight="1" thickTop="1"/>
    <row r="15" spans="1:33" ht="15" customHeight="1">
      <c r="B15" s="16" t="s">
        <v>187</v>
      </c>
    </row>
    <row r="16" spans="1:33" ht="15" customHeight="1"/>
    <row r="17" spans="1:33" ht="15" customHeight="1">
      <c r="B17" s="16" t="s">
        <v>188</v>
      </c>
    </row>
    <row r="18" spans="1:33" ht="15" customHeight="1">
      <c r="A18" s="6" t="s">
        <v>189</v>
      </c>
      <c r="B18" s="17" t="s">
        <v>190</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191</v>
      </c>
      <c r="B19" s="17" t="s">
        <v>192</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193</v>
      </c>
      <c r="B20" s="16" t="s">
        <v>194</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225</v>
      </c>
    </row>
    <row r="23" spans="1:33" ht="15" customHeight="1">
      <c r="A23" s="6" t="s">
        <v>196</v>
      </c>
      <c r="B23" s="17" t="s">
        <v>190</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197</v>
      </c>
      <c r="B24" s="17" t="s">
        <v>192</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198</v>
      </c>
      <c r="B25" s="16" t="s">
        <v>194</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199</v>
      </c>
    </row>
    <row r="28" spans="1:33" ht="15" customHeight="1"/>
    <row r="29" spans="1:33" ht="15" customHeight="1">
      <c r="B29" s="16" t="s">
        <v>200</v>
      </c>
    </row>
    <row r="30" spans="1:33" ht="15" customHeight="1">
      <c r="A30" s="6" t="s">
        <v>201</v>
      </c>
      <c r="B30" s="17" t="s">
        <v>190</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202</v>
      </c>
      <c r="B31" s="17" t="s">
        <v>192</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203</v>
      </c>
      <c r="B32" s="16" t="s">
        <v>204</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205</v>
      </c>
    </row>
    <row r="35" spans="1:33">
      <c r="A35" s="6" t="s">
        <v>206</v>
      </c>
      <c r="B35" s="17" t="s">
        <v>190</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207</v>
      </c>
    </row>
    <row r="36" spans="1:33">
      <c r="A36" s="6" t="s">
        <v>208</v>
      </c>
      <c r="B36" s="17" t="s">
        <v>192</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209</v>
      </c>
      <c r="B37" s="16" t="s">
        <v>210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customHeight="1" thickBot="1"/>
    <row r="39" spans="1:33">
      <c r="B39" s="24" t="s">
        <v>211</v>
      </c>
    </row>
    <row r="40" spans="1:33">
      <c r="B40" s="7" t="s">
        <v>212</v>
      </c>
    </row>
    <row r="41" spans="1:33">
      <c r="B41" s="7" t="s">
        <v>213</v>
      </c>
    </row>
    <row r="42" spans="1:33">
      <c r="B42" s="7" t="s">
        <v>214</v>
      </c>
    </row>
    <row r="43" spans="1:33">
      <c r="B43" s="7" t="s">
        <v>215</v>
      </c>
    </row>
    <row r="44" spans="1:33">
      <c r="B44" s="7" t="s">
        <v>226</v>
      </c>
    </row>
    <row r="45" spans="1:33">
      <c r="B45" s="7" t="s">
        <v>227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71"/>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c r="AD112" s="171"/>
      <c r="AE112" s="171"/>
      <c r="AF112" s="171"/>
      <c r="AG112" s="17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c r="AG308" s="171"/>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c r="AD511" s="171"/>
      <c r="AE511" s="171"/>
      <c r="AF511" s="171"/>
      <c r="AG511" s="171"/>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1"/>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c r="AD712" s="171"/>
      <c r="AE712" s="171"/>
      <c r="AF712" s="171"/>
      <c r="AG712" s="171"/>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1"/>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c r="AD887" s="171"/>
      <c r="AE887" s="171"/>
      <c r="AF887" s="171"/>
      <c r="AG887" s="171"/>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1"/>
      <c r="C1100" s="171"/>
      <c r="D1100" s="171"/>
      <c r="E1100" s="171"/>
      <c r="F1100" s="171"/>
      <c r="G1100" s="171"/>
      <c r="H1100" s="171"/>
      <c r="I1100" s="171"/>
      <c r="J1100" s="171"/>
      <c r="K1100" s="171"/>
      <c r="L1100" s="171"/>
      <c r="M1100" s="171"/>
      <c r="N1100" s="171"/>
      <c r="O1100" s="171"/>
      <c r="P1100" s="171"/>
      <c r="Q1100" s="171"/>
      <c r="R1100" s="171"/>
      <c r="S1100" s="171"/>
      <c r="T1100" s="171"/>
      <c r="U1100" s="171"/>
      <c r="V1100" s="171"/>
      <c r="W1100" s="171"/>
      <c r="X1100" s="171"/>
      <c r="Y1100" s="171"/>
      <c r="Z1100" s="171"/>
      <c r="AA1100" s="171"/>
      <c r="AB1100" s="171"/>
      <c r="AC1100" s="171"/>
      <c r="AD1100" s="171"/>
      <c r="AE1100" s="171"/>
      <c r="AF1100" s="171"/>
      <c r="AG1100" s="171"/>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1"/>
      <c r="C1227" s="171"/>
      <c r="D1227" s="171"/>
      <c r="E1227" s="171"/>
      <c r="F1227" s="171"/>
      <c r="G1227" s="171"/>
      <c r="H1227" s="171"/>
      <c r="I1227" s="171"/>
      <c r="J1227" s="171"/>
      <c r="K1227" s="171"/>
      <c r="L1227" s="171"/>
      <c r="M1227" s="171"/>
      <c r="N1227" s="171"/>
      <c r="O1227" s="171"/>
      <c r="P1227" s="171"/>
      <c r="Q1227" s="171"/>
      <c r="R1227" s="171"/>
      <c r="S1227" s="171"/>
      <c r="T1227" s="171"/>
      <c r="U1227" s="171"/>
      <c r="V1227" s="171"/>
      <c r="W1227" s="171"/>
      <c r="X1227" s="171"/>
      <c r="Y1227" s="171"/>
      <c r="Z1227" s="171"/>
      <c r="AA1227" s="171"/>
      <c r="AB1227" s="171"/>
      <c r="AC1227" s="171"/>
      <c r="AD1227" s="171"/>
      <c r="AE1227" s="171"/>
      <c r="AF1227" s="171"/>
      <c r="AG1227" s="171"/>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1"/>
      <c r="C1390" s="171"/>
      <c r="D1390" s="171"/>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c r="AG1390" s="171"/>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1"/>
      <c r="C1502" s="171"/>
      <c r="D1502" s="171"/>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c r="AG1502" s="171"/>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1"/>
      <c r="C1604" s="171"/>
      <c r="D1604" s="171"/>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c r="AG1604" s="171"/>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1"/>
      <c r="C1698" s="171"/>
      <c r="D1698" s="171"/>
      <c r="E1698" s="171"/>
      <c r="F1698" s="171"/>
      <c r="G1698" s="171"/>
      <c r="H1698" s="171"/>
      <c r="I1698" s="171"/>
      <c r="J1698" s="171"/>
      <c r="K1698" s="171"/>
      <c r="L1698" s="171"/>
      <c r="M1698" s="171"/>
      <c r="N1698" s="171"/>
      <c r="O1698" s="171"/>
      <c r="P1698" s="171"/>
      <c r="Q1698" s="171"/>
      <c r="R1698" s="171"/>
      <c r="S1698" s="171"/>
      <c r="T1698" s="171"/>
      <c r="U1698" s="171"/>
      <c r="V1698" s="171"/>
      <c r="W1698" s="171"/>
      <c r="X1698" s="171"/>
      <c r="Y1698" s="171"/>
      <c r="Z1698" s="171"/>
      <c r="AA1698" s="171"/>
      <c r="AB1698" s="171"/>
      <c r="AC1698" s="171"/>
      <c r="AD1698" s="171"/>
      <c r="AE1698" s="171"/>
      <c r="AF1698" s="171"/>
      <c r="AG1698" s="171"/>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1"/>
      <c r="C1945" s="171"/>
      <c r="D1945" s="171"/>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c r="AG1945" s="171"/>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1"/>
      <c r="C2031" s="171"/>
      <c r="D2031" s="171"/>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c r="AG2031" s="171"/>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1"/>
      <c r="C2153" s="171"/>
      <c r="D2153" s="171"/>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c r="AG2153" s="171"/>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1"/>
      <c r="C2317" s="171"/>
      <c r="D2317" s="171"/>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c r="AG2317" s="171"/>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1"/>
      <c r="C2419" s="171"/>
      <c r="D2419" s="171"/>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c r="AG2419" s="171"/>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1"/>
      <c r="C2509" s="171"/>
      <c r="D2509" s="171"/>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c r="AG2509" s="171"/>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1"/>
      <c r="C2598" s="171"/>
      <c r="D2598" s="171"/>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c r="AG2598" s="171"/>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1"/>
      <c r="C2719" s="171"/>
      <c r="D2719" s="171"/>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c r="AG2719" s="171"/>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1"/>
      <c r="C2837" s="171"/>
      <c r="D2837" s="171"/>
      <c r="E2837" s="171"/>
      <c r="F2837" s="171"/>
      <c r="G2837" s="171"/>
      <c r="H2837" s="171"/>
      <c r="I2837" s="171"/>
      <c r="J2837" s="171"/>
      <c r="K2837" s="171"/>
      <c r="L2837" s="171"/>
      <c r="M2837" s="171"/>
      <c r="N2837" s="171"/>
      <c r="O2837" s="171"/>
      <c r="P2837" s="171"/>
      <c r="Q2837" s="171"/>
      <c r="R2837" s="171"/>
      <c r="S2837" s="171"/>
      <c r="T2837" s="171"/>
      <c r="U2837" s="171"/>
      <c r="V2837" s="171"/>
      <c r="W2837" s="171"/>
      <c r="X2837" s="171"/>
      <c r="Y2837" s="171"/>
      <c r="Z2837" s="171"/>
      <c r="AA2837" s="171"/>
      <c r="AB2837" s="171"/>
      <c r="AC2837" s="171"/>
      <c r="AD2837" s="171"/>
      <c r="AE2837" s="171"/>
      <c r="AF2837" s="171"/>
      <c r="AG2837" s="171"/>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228</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170</v>
      </c>
      <c r="D3" s="26" t="s">
        <v>229</v>
      </c>
      <c r="E3" s="27"/>
      <c r="F3" s="27"/>
      <c r="G3" s="27"/>
      <c r="H3" s="27"/>
    </row>
    <row r="4" spans="1:34" ht="15" customHeight="1">
      <c r="C4" s="26" t="s">
        <v>172</v>
      </c>
      <c r="D4" s="26" t="s">
        <v>230</v>
      </c>
      <c r="E4" s="27"/>
      <c r="F4" s="27"/>
      <c r="G4" s="26" t="s">
        <v>231</v>
      </c>
      <c r="H4" s="27"/>
    </row>
    <row r="5" spans="1:34" ht="15" customHeight="1">
      <c r="C5" s="26" t="s">
        <v>175</v>
      </c>
      <c r="D5" s="26" t="s">
        <v>232</v>
      </c>
      <c r="E5" s="27"/>
      <c r="F5" s="27"/>
      <c r="G5" s="27"/>
      <c r="H5" s="27"/>
    </row>
    <row r="6" spans="1:34" ht="15" customHeight="1">
      <c r="C6" s="26" t="s">
        <v>177</v>
      </c>
      <c r="D6" s="27"/>
      <c r="E6" s="26" t="s">
        <v>233</v>
      </c>
      <c r="F6" s="27"/>
      <c r="G6" s="27"/>
      <c r="H6" s="27"/>
    </row>
    <row r="7" spans="1:34" ht="15" customHeight="1">
      <c r="C7" s="27"/>
      <c r="D7" s="27"/>
      <c r="E7" s="27"/>
      <c r="F7" s="27"/>
      <c r="G7" s="27"/>
      <c r="H7" s="27"/>
    </row>
    <row r="10" spans="1:34" ht="15" customHeight="1">
      <c r="A10" s="6" t="s">
        <v>179</v>
      </c>
      <c r="B10" s="15" t="s">
        <v>180</v>
      </c>
      <c r="AH10" s="28" t="s">
        <v>234</v>
      </c>
    </row>
    <row r="11" spans="1:34" ht="15" customHeight="1">
      <c r="B11" s="13" t="s">
        <v>182</v>
      </c>
      <c r="AH11" s="28" t="s">
        <v>235</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236</v>
      </c>
    </row>
    <row r="13" spans="1:34" ht="15" customHeight="1" thickBot="1">
      <c r="B13" s="14" t="s">
        <v>185</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237</v>
      </c>
    </row>
    <row r="14" spans="1:34" ht="15" customHeight="1" thickTop="1"/>
    <row r="15" spans="1:34" ht="15" customHeight="1">
      <c r="B15" s="16" t="s">
        <v>187</v>
      </c>
    </row>
    <row r="17" spans="1:34" ht="15" customHeight="1">
      <c r="B17" s="16" t="s">
        <v>188</v>
      </c>
    </row>
    <row r="18" spans="1:34" ht="15" customHeight="1">
      <c r="A18" s="6" t="s">
        <v>189</v>
      </c>
      <c r="B18" s="17" t="s">
        <v>190</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191</v>
      </c>
      <c r="B19" s="17" t="s">
        <v>192</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193</v>
      </c>
      <c r="B20" s="16" t="s">
        <v>194</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238</v>
      </c>
    </row>
    <row r="23" spans="1:34" ht="15" customHeight="1">
      <c r="A23" s="6" t="s">
        <v>196</v>
      </c>
      <c r="B23" s="17" t="s">
        <v>190</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197</v>
      </c>
      <c r="B24" s="17" t="s">
        <v>192</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198</v>
      </c>
      <c r="B25" s="16" t="s">
        <v>194</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199</v>
      </c>
    </row>
    <row r="29" spans="1:34" ht="15" customHeight="1">
      <c r="B29" s="16" t="s">
        <v>200</v>
      </c>
    </row>
    <row r="30" spans="1:34" ht="15" customHeight="1">
      <c r="A30" s="6" t="s">
        <v>201</v>
      </c>
      <c r="B30" s="17" t="s">
        <v>190</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85" customHeight="1">
      <c r="A31" s="6" t="s">
        <v>202</v>
      </c>
      <c r="B31" s="17" t="s">
        <v>192</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85" customHeight="1">
      <c r="A32" s="6" t="s">
        <v>203</v>
      </c>
      <c r="B32" s="16" t="s">
        <v>204</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85" customHeight="1">
      <c r="B34" s="16" t="s">
        <v>205</v>
      </c>
    </row>
    <row r="35" spans="1:34" ht="14.85" customHeight="1">
      <c r="A35" s="6" t="s">
        <v>206</v>
      </c>
      <c r="B35" s="17" t="s">
        <v>190</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239</v>
      </c>
    </row>
    <row r="36" spans="1:34" ht="14.85" customHeight="1">
      <c r="A36" s="6" t="s">
        <v>208</v>
      </c>
      <c r="B36" s="17" t="s">
        <v>192</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85" customHeight="1">
      <c r="A37" s="6" t="s">
        <v>209</v>
      </c>
      <c r="B37" s="16" t="s">
        <v>210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customHeight="1" thickBot="1"/>
    <row r="39" spans="1:34" ht="14.85" customHeight="1">
      <c r="B39" s="24" t="s">
        <v>211</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85" customHeight="1">
      <c r="B40" s="7" t="s">
        <v>212</v>
      </c>
    </row>
    <row r="41" spans="1:34" ht="14.85" customHeight="1">
      <c r="B41" s="7" t="s">
        <v>213</v>
      </c>
    </row>
    <row r="42" spans="1:34" ht="14.85" customHeight="1">
      <c r="B42" s="7" t="s">
        <v>214</v>
      </c>
    </row>
    <row r="43" spans="1:34" ht="14.85" customHeight="1">
      <c r="B43" s="7" t="s">
        <v>215</v>
      </c>
    </row>
    <row r="44" spans="1:34" ht="14.85" customHeight="1">
      <c r="B44" s="7" t="s">
        <v>240</v>
      </c>
    </row>
    <row r="45" spans="1:34" ht="14.85" customHeight="1">
      <c r="B45" s="7" t="s">
        <v>241</v>
      </c>
    </row>
    <row r="46" spans="1:34" ht="14.85" customHeight="1">
      <c r="B46" s="7" t="s">
        <v>242</v>
      </c>
    </row>
    <row r="112" spans="2:34" ht="15" customHeight="1">
      <c r="B112" s="171"/>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c r="AD112" s="171"/>
      <c r="AE112" s="171"/>
      <c r="AF112" s="171"/>
      <c r="AG112" s="171"/>
      <c r="AH112" s="171"/>
    </row>
    <row r="308" spans="2:34" ht="15" customHeight="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c r="AG308" s="171"/>
      <c r="AH308" s="171"/>
    </row>
    <row r="500" spans="2:34" ht="15" customHeight="1">
      <c r="B500" s="173"/>
      <c r="C500" s="171"/>
      <c r="D500" s="171"/>
      <c r="E500" s="171"/>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171"/>
      <c r="AC500" s="171"/>
      <c r="AD500" s="171"/>
      <c r="AE500" s="171"/>
      <c r="AF500" s="171"/>
      <c r="AG500" s="171"/>
    </row>
    <row r="511" spans="2:34" ht="15" customHeight="1">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c r="AD511" s="171"/>
      <c r="AE511" s="171"/>
      <c r="AF511" s="171"/>
      <c r="AG511" s="171"/>
      <c r="AH511" s="171"/>
    </row>
    <row r="712" spans="2:34" ht="15" customHeight="1">
      <c r="B712" s="171"/>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c r="AD712" s="171"/>
      <c r="AE712" s="171"/>
      <c r="AF712" s="171"/>
      <c r="AG712" s="171"/>
      <c r="AH712" s="171"/>
    </row>
    <row r="887" spans="2:34" ht="15" customHeight="1">
      <c r="B887" s="171"/>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c r="AD887" s="171"/>
      <c r="AE887" s="171"/>
      <c r="AF887" s="171"/>
      <c r="AG887" s="171"/>
      <c r="AH887" s="171"/>
    </row>
    <row r="1100" spans="2:34" ht="15" customHeight="1">
      <c r="B1100" s="171"/>
      <c r="C1100" s="171"/>
      <c r="D1100" s="171"/>
      <c r="E1100" s="171"/>
      <c r="F1100" s="171"/>
      <c r="G1100" s="171"/>
      <c r="H1100" s="171"/>
      <c r="I1100" s="171"/>
      <c r="J1100" s="171"/>
      <c r="K1100" s="171"/>
      <c r="L1100" s="171"/>
      <c r="M1100" s="171"/>
      <c r="N1100" s="171"/>
      <c r="O1100" s="171"/>
      <c r="P1100" s="171"/>
      <c r="Q1100" s="171"/>
      <c r="R1100" s="171"/>
      <c r="S1100" s="171"/>
      <c r="T1100" s="171"/>
      <c r="U1100" s="171"/>
      <c r="V1100" s="171"/>
      <c r="W1100" s="171"/>
      <c r="X1100" s="171"/>
      <c r="Y1100" s="171"/>
      <c r="Z1100" s="171"/>
      <c r="AA1100" s="171"/>
      <c r="AB1100" s="171"/>
      <c r="AC1100" s="171"/>
      <c r="AD1100" s="171"/>
      <c r="AE1100" s="171"/>
      <c r="AF1100" s="171"/>
      <c r="AG1100" s="171"/>
      <c r="AH1100" s="171"/>
    </row>
    <row r="1227" spans="2:34" ht="15" customHeight="1">
      <c r="B1227" s="171"/>
      <c r="C1227" s="171"/>
      <c r="D1227" s="171"/>
      <c r="E1227" s="171"/>
      <c r="F1227" s="171"/>
      <c r="G1227" s="171"/>
      <c r="H1227" s="171"/>
      <c r="I1227" s="171"/>
      <c r="J1227" s="171"/>
      <c r="K1227" s="171"/>
      <c r="L1227" s="171"/>
      <c r="M1227" s="171"/>
      <c r="N1227" s="171"/>
      <c r="O1227" s="171"/>
      <c r="P1227" s="171"/>
      <c r="Q1227" s="171"/>
      <c r="R1227" s="171"/>
      <c r="S1227" s="171"/>
      <c r="T1227" s="171"/>
      <c r="U1227" s="171"/>
      <c r="V1227" s="171"/>
      <c r="W1227" s="171"/>
      <c r="X1227" s="171"/>
      <c r="Y1227" s="171"/>
      <c r="Z1227" s="171"/>
      <c r="AA1227" s="171"/>
      <c r="AB1227" s="171"/>
      <c r="AC1227" s="171"/>
      <c r="AD1227" s="171"/>
      <c r="AE1227" s="171"/>
      <c r="AF1227" s="171"/>
      <c r="AG1227" s="171"/>
      <c r="AH1227" s="171"/>
    </row>
    <row r="1390" spans="2:34" ht="15" customHeight="1">
      <c r="B1390" s="171"/>
      <c r="C1390" s="171"/>
      <c r="D1390" s="171"/>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c r="AG1390" s="171"/>
      <c r="AH1390" s="171"/>
    </row>
    <row r="1502" spans="2:34" ht="15" customHeight="1">
      <c r="B1502" s="171"/>
      <c r="C1502" s="171"/>
      <c r="D1502" s="171"/>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c r="AG1502" s="171"/>
      <c r="AH1502" s="171"/>
    </row>
    <row r="1604" spans="2:34" ht="15" customHeight="1">
      <c r="B1604" s="171"/>
      <c r="C1604" s="171"/>
      <c r="D1604" s="171"/>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c r="AG1604" s="171"/>
      <c r="AH1604" s="171"/>
    </row>
    <row r="1698" spans="2:34" ht="15" customHeight="1">
      <c r="B1698" s="171"/>
      <c r="C1698" s="171"/>
      <c r="D1698" s="171"/>
      <c r="E1698" s="171"/>
      <c r="F1698" s="171"/>
      <c r="G1698" s="171"/>
      <c r="H1698" s="171"/>
      <c r="I1698" s="171"/>
      <c r="J1698" s="171"/>
      <c r="K1698" s="171"/>
      <c r="L1698" s="171"/>
      <c r="M1698" s="171"/>
      <c r="N1698" s="171"/>
      <c r="O1698" s="171"/>
      <c r="P1698" s="171"/>
      <c r="Q1698" s="171"/>
      <c r="R1698" s="171"/>
      <c r="S1698" s="171"/>
      <c r="T1698" s="171"/>
      <c r="U1698" s="171"/>
      <c r="V1698" s="171"/>
      <c r="W1698" s="171"/>
      <c r="X1698" s="171"/>
      <c r="Y1698" s="171"/>
      <c r="Z1698" s="171"/>
      <c r="AA1698" s="171"/>
      <c r="AB1698" s="171"/>
      <c r="AC1698" s="171"/>
      <c r="AD1698" s="171"/>
      <c r="AE1698" s="171"/>
      <c r="AF1698" s="171"/>
      <c r="AG1698" s="171"/>
      <c r="AH1698" s="171"/>
    </row>
    <row r="1945" spans="2:34" ht="15" customHeight="1">
      <c r="B1945" s="171"/>
      <c r="C1945" s="171"/>
      <c r="D1945" s="171"/>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c r="AG1945" s="171"/>
      <c r="AH1945" s="171"/>
    </row>
    <row r="2031" spans="2:34" ht="15" customHeight="1">
      <c r="B2031" s="171"/>
      <c r="C2031" s="171"/>
      <c r="D2031" s="171"/>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c r="AG2031" s="171"/>
      <c r="AH2031" s="171"/>
    </row>
    <row r="2153" spans="2:34" ht="15" customHeight="1">
      <c r="B2153" s="171"/>
      <c r="C2153" s="171"/>
      <c r="D2153" s="171"/>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c r="AG2153" s="171"/>
      <c r="AH2153" s="171"/>
    </row>
    <row r="2317" spans="2:34" ht="15" customHeight="1">
      <c r="B2317" s="171"/>
      <c r="C2317" s="171"/>
      <c r="D2317" s="171"/>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c r="AG2317" s="171"/>
      <c r="AH2317" s="171"/>
    </row>
    <row r="2419" spans="2:34" ht="15" customHeight="1">
      <c r="B2419" s="171"/>
      <c r="C2419" s="171"/>
      <c r="D2419" s="171"/>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c r="AG2419" s="171"/>
      <c r="AH2419" s="171"/>
    </row>
    <row r="2509" spans="2:34" ht="15" customHeight="1">
      <c r="B2509" s="171"/>
      <c r="C2509" s="171"/>
      <c r="D2509" s="171"/>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c r="AG2509" s="171"/>
      <c r="AH2509" s="171"/>
    </row>
    <row r="2598" spans="2:34" ht="15" customHeight="1">
      <c r="B2598" s="171"/>
      <c r="C2598" s="171"/>
      <c r="D2598" s="171"/>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c r="AG2598" s="171"/>
      <c r="AH2598" s="171"/>
    </row>
    <row r="2719" spans="2:34" ht="15" customHeight="1">
      <c r="B2719" s="171"/>
      <c r="C2719" s="171"/>
      <c r="D2719" s="171"/>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c r="AG2719" s="171"/>
      <c r="AH2719" s="171"/>
    </row>
    <row r="2837" spans="2:34" ht="15" customHeight="1">
      <c r="B2837" s="171"/>
      <c r="C2837" s="171"/>
      <c r="D2837" s="171"/>
      <c r="E2837" s="171"/>
      <c r="F2837" s="171"/>
      <c r="G2837" s="171"/>
      <c r="H2837" s="171"/>
      <c r="I2837" s="171"/>
      <c r="J2837" s="171"/>
      <c r="K2837" s="171"/>
      <c r="L2837" s="171"/>
      <c r="M2837" s="171"/>
      <c r="N2837" s="171"/>
      <c r="O2837" s="171"/>
      <c r="P2837" s="171"/>
      <c r="Q2837" s="171"/>
      <c r="R2837" s="171"/>
      <c r="S2837" s="171"/>
      <c r="T2837" s="171"/>
      <c r="U2837" s="171"/>
      <c r="V2837" s="171"/>
      <c r="W2837" s="171"/>
      <c r="X2837" s="171"/>
      <c r="Y2837" s="171"/>
      <c r="Z2837" s="171"/>
      <c r="AA2837" s="171"/>
      <c r="AB2837" s="171"/>
      <c r="AC2837" s="171"/>
      <c r="AD2837" s="171"/>
      <c r="AE2837" s="171"/>
      <c r="AF2837" s="171"/>
      <c r="AG2837" s="171"/>
      <c r="AH2837" s="171"/>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U159"/>
  <sheetViews>
    <sheetView workbookViewId="0"/>
  </sheetViews>
  <sheetFormatPr defaultColWidth="9" defaultRowHeight="15"/>
  <cols>
    <col min="1" max="1" width="26.28515625" customWidth="1"/>
  </cols>
  <sheetData>
    <row r="1" spans="1:47" ht="21" customHeight="1">
      <c r="A1" s="34" t="s">
        <v>243</v>
      </c>
    </row>
    <row r="2" spans="1:47" ht="21" customHeight="1">
      <c r="A2" s="34" t="s">
        <v>244</v>
      </c>
    </row>
    <row r="3" spans="1:47" ht="21" customHeight="1">
      <c r="A3" s="34" t="s">
        <v>245</v>
      </c>
    </row>
    <row r="4" spans="1:47" ht="21" customHeight="1">
      <c r="A4" s="34" t="s">
        <v>246</v>
      </c>
    </row>
    <row r="7" spans="1:47" ht="18.75" customHeight="1">
      <c r="A7" s="35" t="s">
        <v>247</v>
      </c>
    </row>
    <row r="8" spans="1:47">
      <c r="A8" t="s">
        <v>248</v>
      </c>
      <c r="B8" t="s">
        <v>249</v>
      </c>
      <c r="C8" t="s">
        <v>250</v>
      </c>
      <c r="D8" t="s">
        <v>251</v>
      </c>
      <c r="E8" t="s">
        <v>252</v>
      </c>
      <c r="F8" t="s">
        <v>253</v>
      </c>
      <c r="G8" t="s">
        <v>254</v>
      </c>
      <c r="H8" t="s">
        <v>255</v>
      </c>
      <c r="I8" t="s">
        <v>256</v>
      </c>
      <c r="J8" t="s">
        <v>257</v>
      </c>
      <c r="K8" t="s">
        <v>258</v>
      </c>
      <c r="L8" t="s">
        <v>259</v>
      </c>
      <c r="M8" t="s">
        <v>260</v>
      </c>
      <c r="N8" t="s">
        <v>261</v>
      </c>
      <c r="O8" t="s">
        <v>262</v>
      </c>
      <c r="P8" t="s">
        <v>263</v>
      </c>
      <c r="Q8" t="s">
        <v>264</v>
      </c>
      <c r="R8" t="s">
        <v>265</v>
      </c>
      <c r="S8" t="s">
        <v>266</v>
      </c>
      <c r="T8" t="s">
        <v>267</v>
      </c>
      <c r="U8" t="s">
        <v>268</v>
      </c>
      <c r="V8" t="s">
        <v>269</v>
      </c>
      <c r="W8" t="s">
        <v>270</v>
      </c>
      <c r="X8" t="s">
        <v>271</v>
      </c>
      <c r="Y8" t="s">
        <v>272</v>
      </c>
      <c r="Z8" t="s">
        <v>273</v>
      </c>
      <c r="AA8" t="s">
        <v>274</v>
      </c>
      <c r="AB8" t="s">
        <v>275</v>
      </c>
      <c r="AC8" t="s">
        <v>276</v>
      </c>
      <c r="AD8" t="s">
        <v>277</v>
      </c>
      <c r="AE8" t="s">
        <v>278</v>
      </c>
      <c r="AF8" t="s">
        <v>279</v>
      </c>
      <c r="AG8" t="s">
        <v>280</v>
      </c>
      <c r="AH8" t="s">
        <v>281</v>
      </c>
      <c r="AI8" t="s">
        <v>282</v>
      </c>
      <c r="AJ8" t="s">
        <v>283</v>
      </c>
      <c r="AK8" t="s">
        <v>284</v>
      </c>
      <c r="AL8" t="s">
        <v>285</v>
      </c>
      <c r="AM8" t="s">
        <v>286</v>
      </c>
      <c r="AN8" t="s">
        <v>287</v>
      </c>
      <c r="AO8" t="s">
        <v>288</v>
      </c>
      <c r="AP8" t="s">
        <v>289</v>
      </c>
      <c r="AQ8" t="s">
        <v>290</v>
      </c>
      <c r="AR8" t="s">
        <v>291</v>
      </c>
      <c r="AS8" t="s">
        <v>292</v>
      </c>
      <c r="AT8" t="s">
        <v>293</v>
      </c>
      <c r="AU8" t="s">
        <v>294</v>
      </c>
    </row>
    <row r="9" spans="1:47">
      <c r="A9" t="s">
        <v>295</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296</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297</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298</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299</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300</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301</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302</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ustomHeight="1">
      <c r="A18" s="35" t="s">
        <v>303</v>
      </c>
    </row>
    <row r="19" spans="1:47">
      <c r="A19" t="s">
        <v>248</v>
      </c>
      <c r="B19" t="s">
        <v>249</v>
      </c>
      <c r="C19" t="s">
        <v>250</v>
      </c>
      <c r="D19" t="s">
        <v>251</v>
      </c>
      <c r="E19" t="s">
        <v>252</v>
      </c>
      <c r="F19" t="s">
        <v>253</v>
      </c>
      <c r="G19" t="s">
        <v>254</v>
      </c>
      <c r="H19" t="s">
        <v>255</v>
      </c>
      <c r="I19" t="s">
        <v>256</v>
      </c>
      <c r="J19" t="s">
        <v>257</v>
      </c>
      <c r="K19" t="s">
        <v>258</v>
      </c>
      <c r="L19" t="s">
        <v>259</v>
      </c>
      <c r="M19" t="s">
        <v>260</v>
      </c>
      <c r="N19" t="s">
        <v>261</v>
      </c>
      <c r="O19" t="s">
        <v>262</v>
      </c>
      <c r="P19" t="s">
        <v>263</v>
      </c>
      <c r="Q19" t="s">
        <v>264</v>
      </c>
      <c r="R19" t="s">
        <v>265</v>
      </c>
      <c r="S19" t="s">
        <v>266</v>
      </c>
      <c r="T19" t="s">
        <v>267</v>
      </c>
      <c r="U19" t="s">
        <v>268</v>
      </c>
      <c r="V19" t="s">
        <v>269</v>
      </c>
      <c r="W19" t="s">
        <v>270</v>
      </c>
      <c r="X19" t="s">
        <v>271</v>
      </c>
      <c r="Y19" t="s">
        <v>272</v>
      </c>
      <c r="Z19" t="s">
        <v>273</v>
      </c>
      <c r="AA19" t="s">
        <v>274</v>
      </c>
      <c r="AB19" t="s">
        <v>275</v>
      </c>
      <c r="AC19" t="s">
        <v>276</v>
      </c>
      <c r="AD19" t="s">
        <v>277</v>
      </c>
      <c r="AE19" t="s">
        <v>278</v>
      </c>
      <c r="AF19" t="s">
        <v>279</v>
      </c>
      <c r="AG19" t="s">
        <v>280</v>
      </c>
      <c r="AH19" t="s">
        <v>281</v>
      </c>
      <c r="AI19" t="s">
        <v>282</v>
      </c>
      <c r="AJ19" t="s">
        <v>283</v>
      </c>
      <c r="AK19" t="s">
        <v>284</v>
      </c>
      <c r="AL19" t="s">
        <v>285</v>
      </c>
      <c r="AM19" t="s">
        <v>286</v>
      </c>
      <c r="AN19" t="s">
        <v>287</v>
      </c>
      <c r="AO19" t="s">
        <v>288</v>
      </c>
      <c r="AP19" t="s">
        <v>289</v>
      </c>
      <c r="AQ19" t="s">
        <v>290</v>
      </c>
      <c r="AR19" t="s">
        <v>291</v>
      </c>
      <c r="AS19" t="s">
        <v>292</v>
      </c>
      <c r="AT19" t="s">
        <v>293</v>
      </c>
      <c r="AU19" t="s">
        <v>294</v>
      </c>
    </row>
    <row r="20" spans="1:47">
      <c r="A20" t="s">
        <v>295</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296</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297</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298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299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300</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301</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302</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ustomHeight="1">
      <c r="A29" s="35" t="s">
        <v>304</v>
      </c>
    </row>
    <row r="30" spans="1:47">
      <c r="A30" t="s">
        <v>248</v>
      </c>
      <c r="B30" t="s">
        <v>249</v>
      </c>
      <c r="C30" t="s">
        <v>250</v>
      </c>
      <c r="D30" t="s">
        <v>251</v>
      </c>
      <c r="E30" t="s">
        <v>252</v>
      </c>
      <c r="F30" t="s">
        <v>253</v>
      </c>
      <c r="G30" t="s">
        <v>254</v>
      </c>
      <c r="H30" t="s">
        <v>255</v>
      </c>
      <c r="I30" t="s">
        <v>256</v>
      </c>
      <c r="J30" t="s">
        <v>257</v>
      </c>
      <c r="K30" t="s">
        <v>258</v>
      </c>
      <c r="L30" t="s">
        <v>259</v>
      </c>
      <c r="M30" t="s">
        <v>260</v>
      </c>
      <c r="N30" t="s">
        <v>261</v>
      </c>
      <c r="O30" t="s">
        <v>262</v>
      </c>
      <c r="P30" t="s">
        <v>263</v>
      </c>
      <c r="Q30" t="s">
        <v>264</v>
      </c>
      <c r="R30" t="s">
        <v>265</v>
      </c>
      <c r="S30" t="s">
        <v>266</v>
      </c>
      <c r="T30" t="s">
        <v>267</v>
      </c>
      <c r="U30" t="s">
        <v>268</v>
      </c>
      <c r="V30" t="s">
        <v>269</v>
      </c>
      <c r="W30" t="s">
        <v>270</v>
      </c>
      <c r="X30" t="s">
        <v>271</v>
      </c>
      <c r="Y30" t="s">
        <v>272</v>
      </c>
      <c r="Z30" t="s">
        <v>273</v>
      </c>
      <c r="AA30" t="s">
        <v>274</v>
      </c>
      <c r="AB30" t="s">
        <v>275</v>
      </c>
      <c r="AC30" t="s">
        <v>276</v>
      </c>
      <c r="AD30" t="s">
        <v>277</v>
      </c>
      <c r="AE30" t="s">
        <v>278</v>
      </c>
      <c r="AF30" t="s">
        <v>279</v>
      </c>
      <c r="AG30" t="s">
        <v>280</v>
      </c>
      <c r="AH30" t="s">
        <v>281</v>
      </c>
      <c r="AI30" t="s">
        <v>282</v>
      </c>
      <c r="AJ30" t="s">
        <v>283</v>
      </c>
      <c r="AK30" t="s">
        <v>284</v>
      </c>
      <c r="AL30" t="s">
        <v>285</v>
      </c>
      <c r="AM30" t="s">
        <v>286</v>
      </c>
      <c r="AN30" t="s">
        <v>287</v>
      </c>
      <c r="AO30" t="s">
        <v>288</v>
      </c>
      <c r="AP30" t="s">
        <v>289</v>
      </c>
      <c r="AQ30" t="s">
        <v>290</v>
      </c>
      <c r="AR30" t="s">
        <v>291</v>
      </c>
      <c r="AS30" t="s">
        <v>292</v>
      </c>
      <c r="AT30" t="s">
        <v>293</v>
      </c>
      <c r="AU30" t="s">
        <v>294</v>
      </c>
    </row>
    <row r="31" spans="1:47">
      <c r="A31" t="s">
        <v>295</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296</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297</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298</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299</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300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301</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302</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ustomHeight="1">
      <c r="A40" s="35" t="s">
        <v>305</v>
      </c>
    </row>
    <row r="41" spans="1:47">
      <c r="A41" t="s">
        <v>248</v>
      </c>
      <c r="B41" t="s">
        <v>249</v>
      </c>
      <c r="C41" t="s">
        <v>250</v>
      </c>
      <c r="D41" t="s">
        <v>251</v>
      </c>
      <c r="E41" t="s">
        <v>252</v>
      </c>
      <c r="F41" t="s">
        <v>253</v>
      </c>
      <c r="G41" t="s">
        <v>254</v>
      </c>
      <c r="H41" t="s">
        <v>255</v>
      </c>
      <c r="I41" t="s">
        <v>256</v>
      </c>
      <c r="J41" t="s">
        <v>257</v>
      </c>
      <c r="K41" t="s">
        <v>258</v>
      </c>
      <c r="L41" t="s">
        <v>259</v>
      </c>
      <c r="M41" t="s">
        <v>260</v>
      </c>
      <c r="N41" t="s">
        <v>261</v>
      </c>
      <c r="O41" t="s">
        <v>262</v>
      </c>
      <c r="P41" t="s">
        <v>263</v>
      </c>
      <c r="Q41" t="s">
        <v>264</v>
      </c>
      <c r="R41" t="s">
        <v>265</v>
      </c>
      <c r="S41" t="s">
        <v>266</v>
      </c>
      <c r="T41" t="s">
        <v>267</v>
      </c>
      <c r="U41" t="s">
        <v>268</v>
      </c>
      <c r="V41" t="s">
        <v>269</v>
      </c>
      <c r="W41" t="s">
        <v>270</v>
      </c>
      <c r="X41" t="s">
        <v>271</v>
      </c>
      <c r="Y41" t="s">
        <v>272</v>
      </c>
      <c r="Z41" t="s">
        <v>273</v>
      </c>
      <c r="AA41" t="s">
        <v>274</v>
      </c>
      <c r="AB41" t="s">
        <v>275</v>
      </c>
      <c r="AC41" t="s">
        <v>276</v>
      </c>
      <c r="AD41" t="s">
        <v>277</v>
      </c>
      <c r="AE41" t="s">
        <v>278</v>
      </c>
      <c r="AF41" t="s">
        <v>279</v>
      </c>
      <c r="AG41" t="s">
        <v>280</v>
      </c>
      <c r="AH41" t="s">
        <v>281</v>
      </c>
      <c r="AI41" t="s">
        <v>282</v>
      </c>
      <c r="AJ41" t="s">
        <v>283</v>
      </c>
      <c r="AK41" t="s">
        <v>284</v>
      </c>
      <c r="AL41" t="s">
        <v>285</v>
      </c>
      <c r="AM41" t="s">
        <v>286</v>
      </c>
      <c r="AN41" t="s">
        <v>287</v>
      </c>
      <c r="AO41" t="s">
        <v>288</v>
      </c>
      <c r="AP41" t="s">
        <v>289</v>
      </c>
      <c r="AQ41" t="s">
        <v>290</v>
      </c>
      <c r="AR41" t="s">
        <v>291</v>
      </c>
      <c r="AS41" t="s">
        <v>292</v>
      </c>
      <c r="AT41" t="s">
        <v>293</v>
      </c>
      <c r="AU41" t="s">
        <v>294</v>
      </c>
    </row>
    <row r="42" spans="1:47">
      <c r="A42" t="s">
        <v>295</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296</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297</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298</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299</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300</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301</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302</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ustomHeight="1">
      <c r="A51" s="35" t="s">
        <v>306</v>
      </c>
    </row>
    <row r="52" spans="1:47">
      <c r="A52" t="s">
        <v>248</v>
      </c>
      <c r="B52" t="s">
        <v>249</v>
      </c>
      <c r="C52" t="s">
        <v>250</v>
      </c>
      <c r="D52" t="s">
        <v>251</v>
      </c>
      <c r="E52" t="s">
        <v>252</v>
      </c>
      <c r="F52" t="s">
        <v>253</v>
      </c>
      <c r="G52" t="s">
        <v>254</v>
      </c>
      <c r="H52" t="s">
        <v>255</v>
      </c>
      <c r="I52" t="s">
        <v>256</v>
      </c>
      <c r="J52" t="s">
        <v>257</v>
      </c>
      <c r="K52" t="s">
        <v>258</v>
      </c>
      <c r="L52" t="s">
        <v>259</v>
      </c>
      <c r="M52" t="s">
        <v>260</v>
      </c>
      <c r="N52" t="s">
        <v>261</v>
      </c>
      <c r="O52" t="s">
        <v>262</v>
      </c>
      <c r="P52" t="s">
        <v>263</v>
      </c>
      <c r="Q52" t="s">
        <v>264</v>
      </c>
      <c r="R52" t="s">
        <v>265</v>
      </c>
      <c r="S52" t="s">
        <v>266</v>
      </c>
      <c r="T52" t="s">
        <v>267</v>
      </c>
      <c r="U52" t="s">
        <v>268</v>
      </c>
      <c r="V52" t="s">
        <v>269</v>
      </c>
      <c r="W52" t="s">
        <v>270</v>
      </c>
      <c r="X52" t="s">
        <v>271</v>
      </c>
      <c r="Y52" t="s">
        <v>272</v>
      </c>
      <c r="Z52" t="s">
        <v>273</v>
      </c>
      <c r="AA52" t="s">
        <v>274</v>
      </c>
      <c r="AB52" t="s">
        <v>275</v>
      </c>
      <c r="AC52" t="s">
        <v>276</v>
      </c>
      <c r="AD52" t="s">
        <v>277</v>
      </c>
      <c r="AE52" t="s">
        <v>278</v>
      </c>
      <c r="AF52" t="s">
        <v>279</v>
      </c>
      <c r="AG52" t="s">
        <v>280</v>
      </c>
      <c r="AH52" t="s">
        <v>281</v>
      </c>
      <c r="AI52" t="s">
        <v>282</v>
      </c>
      <c r="AJ52" t="s">
        <v>283</v>
      </c>
      <c r="AK52" t="s">
        <v>284</v>
      </c>
      <c r="AL52" t="s">
        <v>285</v>
      </c>
      <c r="AM52" t="s">
        <v>286</v>
      </c>
      <c r="AN52" t="s">
        <v>287</v>
      </c>
      <c r="AO52" t="s">
        <v>288</v>
      </c>
      <c r="AP52" t="s">
        <v>289</v>
      </c>
      <c r="AQ52" t="s">
        <v>290</v>
      </c>
      <c r="AR52" t="s">
        <v>291</v>
      </c>
      <c r="AS52" t="s">
        <v>292</v>
      </c>
      <c r="AT52" t="s">
        <v>293</v>
      </c>
      <c r="AU52" t="s">
        <v>294</v>
      </c>
    </row>
    <row r="53" spans="1:47">
      <c r="A53" t="s">
        <v>295</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296</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297</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298</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299</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300</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301</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302</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ustomHeight="1">
      <c r="A62" s="35" t="s">
        <v>307</v>
      </c>
    </row>
    <row r="63" spans="1:47">
      <c r="A63" t="s">
        <v>248</v>
      </c>
      <c r="B63" t="s">
        <v>249</v>
      </c>
      <c r="C63" t="s">
        <v>250</v>
      </c>
      <c r="D63" t="s">
        <v>251</v>
      </c>
      <c r="E63" t="s">
        <v>252</v>
      </c>
      <c r="F63" t="s">
        <v>253</v>
      </c>
      <c r="G63" t="s">
        <v>254</v>
      </c>
      <c r="H63" t="s">
        <v>255</v>
      </c>
      <c r="I63" t="s">
        <v>256</v>
      </c>
      <c r="J63" t="s">
        <v>257</v>
      </c>
      <c r="K63" t="s">
        <v>258</v>
      </c>
      <c r="L63" t="s">
        <v>259</v>
      </c>
      <c r="M63" t="s">
        <v>260</v>
      </c>
      <c r="N63" t="s">
        <v>261</v>
      </c>
      <c r="O63" t="s">
        <v>262</v>
      </c>
      <c r="P63" t="s">
        <v>263</v>
      </c>
      <c r="Q63" t="s">
        <v>264</v>
      </c>
      <c r="R63" t="s">
        <v>265</v>
      </c>
      <c r="S63" t="s">
        <v>266</v>
      </c>
      <c r="T63" t="s">
        <v>267</v>
      </c>
      <c r="U63" t="s">
        <v>268</v>
      </c>
      <c r="V63" t="s">
        <v>269</v>
      </c>
      <c r="W63" t="s">
        <v>270</v>
      </c>
      <c r="X63" t="s">
        <v>271</v>
      </c>
      <c r="Y63" t="s">
        <v>272</v>
      </c>
      <c r="Z63" t="s">
        <v>273</v>
      </c>
      <c r="AA63" t="s">
        <v>274</v>
      </c>
      <c r="AB63" t="s">
        <v>275</v>
      </c>
      <c r="AC63" t="s">
        <v>276</v>
      </c>
      <c r="AD63" t="s">
        <v>277</v>
      </c>
      <c r="AE63" t="s">
        <v>278</v>
      </c>
      <c r="AF63" t="s">
        <v>279</v>
      </c>
      <c r="AG63" t="s">
        <v>280</v>
      </c>
      <c r="AH63" t="s">
        <v>281</v>
      </c>
      <c r="AI63" t="s">
        <v>282</v>
      </c>
      <c r="AJ63" t="s">
        <v>283</v>
      </c>
      <c r="AK63" t="s">
        <v>284</v>
      </c>
      <c r="AL63" t="s">
        <v>285</v>
      </c>
      <c r="AM63" t="s">
        <v>286</v>
      </c>
      <c r="AN63" t="s">
        <v>287</v>
      </c>
      <c r="AO63" t="s">
        <v>288</v>
      </c>
      <c r="AP63" t="s">
        <v>289</v>
      </c>
      <c r="AQ63" t="s">
        <v>290</v>
      </c>
      <c r="AR63" t="s">
        <v>291</v>
      </c>
      <c r="AS63" t="s">
        <v>292</v>
      </c>
      <c r="AT63" t="s">
        <v>293</v>
      </c>
      <c r="AU63" t="s">
        <v>294</v>
      </c>
    </row>
    <row r="64" spans="1:47">
      <c r="A64" t="s">
        <v>295</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296</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297</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298</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299</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300</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301</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302</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ustomHeight="1">
      <c r="A73" s="35" t="s">
        <v>308</v>
      </c>
    </row>
    <row r="74" spans="1:47">
      <c r="A74" t="s">
        <v>248</v>
      </c>
      <c r="B74" t="s">
        <v>249</v>
      </c>
      <c r="C74" t="s">
        <v>250</v>
      </c>
      <c r="D74" t="s">
        <v>251</v>
      </c>
      <c r="E74" t="s">
        <v>252</v>
      </c>
      <c r="F74" t="s">
        <v>253</v>
      </c>
      <c r="G74" t="s">
        <v>254</v>
      </c>
      <c r="H74" t="s">
        <v>255</v>
      </c>
      <c r="I74" t="s">
        <v>256</v>
      </c>
      <c r="J74" t="s">
        <v>257</v>
      </c>
      <c r="K74" t="s">
        <v>258</v>
      </c>
      <c r="L74" t="s">
        <v>259</v>
      </c>
      <c r="M74" t="s">
        <v>260</v>
      </c>
      <c r="N74" t="s">
        <v>261</v>
      </c>
      <c r="O74" t="s">
        <v>262</v>
      </c>
      <c r="P74" t="s">
        <v>263</v>
      </c>
      <c r="Q74" t="s">
        <v>264</v>
      </c>
      <c r="R74" t="s">
        <v>265</v>
      </c>
      <c r="S74" t="s">
        <v>266</v>
      </c>
      <c r="T74" t="s">
        <v>267</v>
      </c>
      <c r="U74" t="s">
        <v>268</v>
      </c>
      <c r="V74" t="s">
        <v>269</v>
      </c>
      <c r="W74" t="s">
        <v>270</v>
      </c>
      <c r="X74" t="s">
        <v>271</v>
      </c>
      <c r="Y74" t="s">
        <v>272</v>
      </c>
      <c r="Z74" t="s">
        <v>273</v>
      </c>
      <c r="AA74" t="s">
        <v>274</v>
      </c>
      <c r="AB74" t="s">
        <v>275</v>
      </c>
      <c r="AC74" t="s">
        <v>276</v>
      </c>
      <c r="AD74" t="s">
        <v>277</v>
      </c>
      <c r="AE74" t="s">
        <v>278</v>
      </c>
      <c r="AF74" t="s">
        <v>279</v>
      </c>
      <c r="AG74" t="s">
        <v>280</v>
      </c>
      <c r="AH74" t="s">
        <v>281</v>
      </c>
      <c r="AI74" t="s">
        <v>282</v>
      </c>
      <c r="AJ74" t="s">
        <v>283</v>
      </c>
      <c r="AK74" t="s">
        <v>284</v>
      </c>
      <c r="AL74" t="s">
        <v>285</v>
      </c>
      <c r="AM74" t="s">
        <v>286</v>
      </c>
      <c r="AN74" t="s">
        <v>287</v>
      </c>
      <c r="AO74" t="s">
        <v>288</v>
      </c>
      <c r="AP74" t="s">
        <v>289</v>
      </c>
      <c r="AQ74" t="s">
        <v>290</v>
      </c>
      <c r="AR74" t="s">
        <v>291</v>
      </c>
      <c r="AS74" t="s">
        <v>292</v>
      </c>
      <c r="AT74" t="s">
        <v>293</v>
      </c>
      <c r="AU74" t="s">
        <v>294</v>
      </c>
    </row>
    <row r="75" spans="1:47">
      <c r="A75" t="s">
        <v>295</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296</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297</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298</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299</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300</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301</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302</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ustomHeight="1">
      <c r="A84" s="35" t="s">
        <v>309</v>
      </c>
    </row>
    <row r="85" spans="1:47">
      <c r="A85" t="s">
        <v>248</v>
      </c>
      <c r="B85" t="s">
        <v>249</v>
      </c>
      <c r="C85" t="s">
        <v>250</v>
      </c>
      <c r="D85" t="s">
        <v>251</v>
      </c>
      <c r="E85" t="s">
        <v>252</v>
      </c>
      <c r="F85" t="s">
        <v>253</v>
      </c>
      <c r="G85" t="s">
        <v>254</v>
      </c>
      <c r="H85" t="s">
        <v>255</v>
      </c>
      <c r="I85" t="s">
        <v>256</v>
      </c>
      <c r="J85" t="s">
        <v>257</v>
      </c>
      <c r="K85" t="s">
        <v>258</v>
      </c>
      <c r="L85" t="s">
        <v>259</v>
      </c>
      <c r="M85" t="s">
        <v>260</v>
      </c>
      <c r="N85" t="s">
        <v>261</v>
      </c>
      <c r="O85" t="s">
        <v>262</v>
      </c>
      <c r="P85" t="s">
        <v>263</v>
      </c>
      <c r="Q85" t="s">
        <v>264</v>
      </c>
      <c r="R85" t="s">
        <v>265</v>
      </c>
      <c r="S85" t="s">
        <v>266</v>
      </c>
      <c r="T85" t="s">
        <v>267</v>
      </c>
      <c r="U85" t="s">
        <v>268</v>
      </c>
      <c r="V85" t="s">
        <v>269</v>
      </c>
      <c r="W85" t="s">
        <v>270</v>
      </c>
      <c r="X85" t="s">
        <v>271</v>
      </c>
      <c r="Y85" t="s">
        <v>272</v>
      </c>
      <c r="Z85" t="s">
        <v>273</v>
      </c>
      <c r="AA85" t="s">
        <v>274</v>
      </c>
      <c r="AB85" t="s">
        <v>275</v>
      </c>
      <c r="AC85" t="s">
        <v>276</v>
      </c>
      <c r="AD85" t="s">
        <v>277</v>
      </c>
      <c r="AE85" t="s">
        <v>278</v>
      </c>
      <c r="AF85" t="s">
        <v>279</v>
      </c>
      <c r="AG85" t="s">
        <v>280</v>
      </c>
      <c r="AH85" t="s">
        <v>281</v>
      </c>
      <c r="AI85" t="s">
        <v>282</v>
      </c>
      <c r="AJ85" t="s">
        <v>283</v>
      </c>
      <c r="AK85" t="s">
        <v>284</v>
      </c>
      <c r="AL85" t="s">
        <v>285</v>
      </c>
      <c r="AM85" t="s">
        <v>286</v>
      </c>
      <c r="AN85" t="s">
        <v>287</v>
      </c>
      <c r="AO85" t="s">
        <v>288</v>
      </c>
      <c r="AP85" t="s">
        <v>289</v>
      </c>
      <c r="AQ85" t="s">
        <v>290</v>
      </c>
      <c r="AR85" t="s">
        <v>291</v>
      </c>
      <c r="AS85" t="s">
        <v>292</v>
      </c>
      <c r="AT85" t="s">
        <v>293</v>
      </c>
      <c r="AU85" t="s">
        <v>294</v>
      </c>
    </row>
    <row r="86" spans="1:47">
      <c r="A86" t="s">
        <v>295</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296</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297</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298</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299</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300</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301</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302</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ustomHeight="1">
      <c r="A95" s="35" t="s">
        <v>310</v>
      </c>
    </row>
    <row r="96" spans="1:47">
      <c r="A96" t="s">
        <v>248</v>
      </c>
      <c r="B96" t="s">
        <v>249</v>
      </c>
      <c r="C96" t="s">
        <v>250</v>
      </c>
      <c r="D96" t="s">
        <v>251</v>
      </c>
      <c r="E96" t="s">
        <v>252</v>
      </c>
      <c r="F96" t="s">
        <v>253</v>
      </c>
      <c r="G96" t="s">
        <v>254</v>
      </c>
      <c r="H96" t="s">
        <v>255</v>
      </c>
      <c r="I96" t="s">
        <v>256</v>
      </c>
      <c r="J96" t="s">
        <v>257</v>
      </c>
      <c r="K96" t="s">
        <v>258</v>
      </c>
      <c r="L96" t="s">
        <v>259</v>
      </c>
      <c r="M96" t="s">
        <v>260</v>
      </c>
      <c r="N96" t="s">
        <v>261</v>
      </c>
      <c r="O96" t="s">
        <v>262</v>
      </c>
      <c r="P96" t="s">
        <v>263</v>
      </c>
      <c r="Q96" t="s">
        <v>264</v>
      </c>
      <c r="R96" t="s">
        <v>265</v>
      </c>
      <c r="S96" t="s">
        <v>266</v>
      </c>
      <c r="T96" t="s">
        <v>267</v>
      </c>
      <c r="U96" t="s">
        <v>268</v>
      </c>
      <c r="V96" t="s">
        <v>269</v>
      </c>
      <c r="W96" t="s">
        <v>270</v>
      </c>
      <c r="X96" t="s">
        <v>271</v>
      </c>
      <c r="Y96" t="s">
        <v>272</v>
      </c>
      <c r="Z96" t="s">
        <v>273</v>
      </c>
      <c r="AA96" t="s">
        <v>274</v>
      </c>
      <c r="AB96" t="s">
        <v>275</v>
      </c>
      <c r="AC96" t="s">
        <v>276</v>
      </c>
      <c r="AD96" t="s">
        <v>277</v>
      </c>
      <c r="AE96" t="s">
        <v>278</v>
      </c>
      <c r="AF96" t="s">
        <v>279</v>
      </c>
      <c r="AG96" t="s">
        <v>280</v>
      </c>
      <c r="AH96" t="s">
        <v>281</v>
      </c>
      <c r="AI96" t="s">
        <v>282</v>
      </c>
      <c r="AJ96" t="s">
        <v>283</v>
      </c>
      <c r="AK96" t="s">
        <v>284</v>
      </c>
      <c r="AL96" t="s">
        <v>285</v>
      </c>
      <c r="AM96" t="s">
        <v>286</v>
      </c>
      <c r="AN96" t="s">
        <v>287</v>
      </c>
      <c r="AO96" t="s">
        <v>288</v>
      </c>
      <c r="AP96" t="s">
        <v>289</v>
      </c>
      <c r="AQ96" t="s">
        <v>290</v>
      </c>
      <c r="AR96" t="s">
        <v>291</v>
      </c>
      <c r="AS96" t="s">
        <v>292</v>
      </c>
      <c r="AT96" t="s">
        <v>293</v>
      </c>
      <c r="AU96" t="s">
        <v>294</v>
      </c>
    </row>
    <row r="97" spans="1:47">
      <c r="A97" t="s">
        <v>295</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296</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297</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298</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299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300</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301</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302</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ustomHeight="1">
      <c r="A106" s="35" t="s">
        <v>311</v>
      </c>
    </row>
    <row r="107" spans="1:47">
      <c r="A107" t="s">
        <v>248</v>
      </c>
      <c r="B107" t="s">
        <v>249</v>
      </c>
      <c r="C107" t="s">
        <v>250</v>
      </c>
      <c r="D107" t="s">
        <v>251</v>
      </c>
      <c r="E107" t="s">
        <v>252</v>
      </c>
      <c r="F107" t="s">
        <v>253</v>
      </c>
      <c r="G107" t="s">
        <v>254</v>
      </c>
      <c r="H107" t="s">
        <v>255</v>
      </c>
      <c r="I107" t="s">
        <v>256</v>
      </c>
      <c r="J107" t="s">
        <v>257</v>
      </c>
      <c r="K107" t="s">
        <v>258</v>
      </c>
      <c r="L107" t="s">
        <v>259</v>
      </c>
      <c r="M107" t="s">
        <v>260</v>
      </c>
      <c r="N107" t="s">
        <v>261</v>
      </c>
      <c r="O107" t="s">
        <v>262</v>
      </c>
      <c r="P107" t="s">
        <v>263</v>
      </c>
      <c r="Q107" t="s">
        <v>264</v>
      </c>
      <c r="R107" t="s">
        <v>265</v>
      </c>
      <c r="S107" t="s">
        <v>266</v>
      </c>
      <c r="T107" t="s">
        <v>267</v>
      </c>
      <c r="U107" t="s">
        <v>268</v>
      </c>
      <c r="V107" t="s">
        <v>269</v>
      </c>
      <c r="W107" t="s">
        <v>270</v>
      </c>
      <c r="X107" t="s">
        <v>271</v>
      </c>
      <c r="Y107" t="s">
        <v>272</v>
      </c>
      <c r="Z107" t="s">
        <v>273</v>
      </c>
      <c r="AA107" t="s">
        <v>274</v>
      </c>
      <c r="AB107" t="s">
        <v>275</v>
      </c>
      <c r="AC107" t="s">
        <v>276</v>
      </c>
      <c r="AD107" t="s">
        <v>277</v>
      </c>
      <c r="AE107" t="s">
        <v>278</v>
      </c>
      <c r="AF107" t="s">
        <v>279</v>
      </c>
      <c r="AG107" t="s">
        <v>280</v>
      </c>
      <c r="AH107" t="s">
        <v>281</v>
      </c>
      <c r="AI107" t="s">
        <v>282</v>
      </c>
      <c r="AJ107" t="s">
        <v>283</v>
      </c>
      <c r="AK107" t="s">
        <v>284</v>
      </c>
      <c r="AL107" t="s">
        <v>285</v>
      </c>
      <c r="AM107" t="s">
        <v>286</v>
      </c>
      <c r="AN107" t="s">
        <v>287</v>
      </c>
      <c r="AO107" t="s">
        <v>288</v>
      </c>
      <c r="AP107" t="s">
        <v>289</v>
      </c>
      <c r="AQ107" t="s">
        <v>290</v>
      </c>
      <c r="AR107" t="s">
        <v>291</v>
      </c>
      <c r="AS107" t="s">
        <v>292</v>
      </c>
      <c r="AT107" t="s">
        <v>293</v>
      </c>
      <c r="AU107" t="s">
        <v>294</v>
      </c>
    </row>
    <row r="108" spans="1:47">
      <c r="A108" t="s">
        <v>295</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296</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297</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298</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299</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300</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301</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302</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ustomHeight="1">
      <c r="A117" s="35" t="s">
        <v>312</v>
      </c>
    </row>
    <row r="118" spans="1:47">
      <c r="A118" t="s">
        <v>248</v>
      </c>
      <c r="B118" t="s">
        <v>249</v>
      </c>
      <c r="C118" t="s">
        <v>250</v>
      </c>
      <c r="D118" t="s">
        <v>251</v>
      </c>
      <c r="E118" t="s">
        <v>252</v>
      </c>
      <c r="F118" t="s">
        <v>253</v>
      </c>
      <c r="G118" t="s">
        <v>254</v>
      </c>
      <c r="H118" t="s">
        <v>255</v>
      </c>
      <c r="I118" t="s">
        <v>256</v>
      </c>
      <c r="J118" t="s">
        <v>257</v>
      </c>
      <c r="K118" t="s">
        <v>258</v>
      </c>
      <c r="L118" t="s">
        <v>259</v>
      </c>
      <c r="M118" t="s">
        <v>260</v>
      </c>
      <c r="N118" t="s">
        <v>261</v>
      </c>
      <c r="O118" t="s">
        <v>262</v>
      </c>
      <c r="P118" t="s">
        <v>263</v>
      </c>
      <c r="Q118" t="s">
        <v>264</v>
      </c>
      <c r="R118" t="s">
        <v>265</v>
      </c>
      <c r="S118" t="s">
        <v>266</v>
      </c>
      <c r="T118" t="s">
        <v>267</v>
      </c>
      <c r="U118" t="s">
        <v>268</v>
      </c>
      <c r="V118" t="s">
        <v>269</v>
      </c>
      <c r="W118" t="s">
        <v>270</v>
      </c>
      <c r="X118" t="s">
        <v>271</v>
      </c>
      <c r="Y118" t="s">
        <v>272</v>
      </c>
      <c r="Z118" t="s">
        <v>273</v>
      </c>
      <c r="AA118" t="s">
        <v>274</v>
      </c>
      <c r="AB118" t="s">
        <v>275</v>
      </c>
      <c r="AC118" t="s">
        <v>276</v>
      </c>
      <c r="AD118" t="s">
        <v>277</v>
      </c>
      <c r="AE118" t="s">
        <v>278</v>
      </c>
      <c r="AF118" t="s">
        <v>279</v>
      </c>
      <c r="AG118" t="s">
        <v>280</v>
      </c>
      <c r="AH118" t="s">
        <v>281</v>
      </c>
      <c r="AI118" t="s">
        <v>282</v>
      </c>
      <c r="AJ118" t="s">
        <v>283</v>
      </c>
      <c r="AK118" t="s">
        <v>284</v>
      </c>
      <c r="AL118" t="s">
        <v>285</v>
      </c>
      <c r="AM118" t="s">
        <v>286</v>
      </c>
      <c r="AN118" t="s">
        <v>287</v>
      </c>
      <c r="AO118" t="s">
        <v>288</v>
      </c>
      <c r="AP118" t="s">
        <v>289</v>
      </c>
      <c r="AQ118" t="s">
        <v>290</v>
      </c>
      <c r="AR118" t="s">
        <v>291</v>
      </c>
      <c r="AS118" t="s">
        <v>292</v>
      </c>
      <c r="AT118" t="s">
        <v>293</v>
      </c>
      <c r="AU118" t="s">
        <v>294</v>
      </c>
    </row>
    <row r="119" spans="1:47">
      <c r="A119" t="s">
        <v>295</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296</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297</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298</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299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300</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301</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302</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ustomHeight="1">
      <c r="A128" s="35" t="s">
        <v>313</v>
      </c>
    </row>
    <row r="129" spans="1:47">
      <c r="A129" t="s">
        <v>248</v>
      </c>
      <c r="B129" t="s">
        <v>249</v>
      </c>
      <c r="C129" t="s">
        <v>250</v>
      </c>
      <c r="D129" t="s">
        <v>251</v>
      </c>
      <c r="E129" t="s">
        <v>252</v>
      </c>
      <c r="F129" t="s">
        <v>253</v>
      </c>
      <c r="G129" t="s">
        <v>254</v>
      </c>
      <c r="H129" t="s">
        <v>255</v>
      </c>
      <c r="I129" t="s">
        <v>256</v>
      </c>
      <c r="J129" t="s">
        <v>257</v>
      </c>
      <c r="K129" t="s">
        <v>258</v>
      </c>
      <c r="L129" t="s">
        <v>259</v>
      </c>
      <c r="M129" t="s">
        <v>260</v>
      </c>
      <c r="N129" t="s">
        <v>261</v>
      </c>
      <c r="O129" t="s">
        <v>262</v>
      </c>
      <c r="P129" t="s">
        <v>263</v>
      </c>
      <c r="Q129" t="s">
        <v>264</v>
      </c>
      <c r="R129" t="s">
        <v>265</v>
      </c>
      <c r="S129" t="s">
        <v>266</v>
      </c>
      <c r="T129" t="s">
        <v>267</v>
      </c>
      <c r="U129" t="s">
        <v>268</v>
      </c>
      <c r="V129" t="s">
        <v>269</v>
      </c>
      <c r="W129" t="s">
        <v>270</v>
      </c>
      <c r="X129" t="s">
        <v>271</v>
      </c>
      <c r="Y129" t="s">
        <v>272</v>
      </c>
      <c r="Z129" t="s">
        <v>273</v>
      </c>
      <c r="AA129" t="s">
        <v>274</v>
      </c>
      <c r="AB129" t="s">
        <v>275</v>
      </c>
      <c r="AC129" t="s">
        <v>276</v>
      </c>
      <c r="AD129" t="s">
        <v>277</v>
      </c>
      <c r="AE129" t="s">
        <v>278</v>
      </c>
      <c r="AF129" t="s">
        <v>279</v>
      </c>
      <c r="AG129" t="s">
        <v>280</v>
      </c>
      <c r="AH129" t="s">
        <v>281</v>
      </c>
      <c r="AI129" t="s">
        <v>282</v>
      </c>
      <c r="AJ129" t="s">
        <v>283</v>
      </c>
      <c r="AK129" t="s">
        <v>284</v>
      </c>
      <c r="AL129" t="s">
        <v>285</v>
      </c>
      <c r="AM129" t="s">
        <v>286</v>
      </c>
      <c r="AN129" t="s">
        <v>287</v>
      </c>
      <c r="AO129" t="s">
        <v>288</v>
      </c>
      <c r="AP129" t="s">
        <v>289</v>
      </c>
      <c r="AQ129" t="s">
        <v>290</v>
      </c>
      <c r="AR129" t="s">
        <v>291</v>
      </c>
      <c r="AS129" t="s">
        <v>292</v>
      </c>
      <c r="AT129" t="s">
        <v>293</v>
      </c>
      <c r="AU129" t="s">
        <v>294</v>
      </c>
    </row>
    <row r="130" spans="1:47">
      <c r="A130" t="s">
        <v>295</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296</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297</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298</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299</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300</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301</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302</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ustomHeight="1">
      <c r="A139" s="35" t="s">
        <v>314</v>
      </c>
    </row>
    <row r="140" spans="1:47">
      <c r="A140" t="s">
        <v>248</v>
      </c>
      <c r="B140" t="s">
        <v>249</v>
      </c>
      <c r="C140" t="s">
        <v>250</v>
      </c>
      <c r="D140" t="s">
        <v>251</v>
      </c>
      <c r="E140" t="s">
        <v>252</v>
      </c>
      <c r="F140" t="s">
        <v>253</v>
      </c>
      <c r="G140" t="s">
        <v>254</v>
      </c>
      <c r="H140" t="s">
        <v>255</v>
      </c>
      <c r="I140" t="s">
        <v>256</v>
      </c>
      <c r="J140" t="s">
        <v>257</v>
      </c>
      <c r="K140" t="s">
        <v>258</v>
      </c>
      <c r="L140" t="s">
        <v>259</v>
      </c>
      <c r="M140" t="s">
        <v>260</v>
      </c>
      <c r="N140" t="s">
        <v>261</v>
      </c>
      <c r="O140" t="s">
        <v>262</v>
      </c>
      <c r="P140" t="s">
        <v>263</v>
      </c>
      <c r="Q140" t="s">
        <v>264</v>
      </c>
      <c r="R140" t="s">
        <v>265</v>
      </c>
      <c r="S140" t="s">
        <v>266</v>
      </c>
      <c r="T140" t="s">
        <v>267</v>
      </c>
      <c r="U140" t="s">
        <v>268</v>
      </c>
      <c r="V140" t="s">
        <v>269</v>
      </c>
      <c r="W140" t="s">
        <v>270</v>
      </c>
      <c r="X140" t="s">
        <v>271</v>
      </c>
      <c r="Y140" t="s">
        <v>272</v>
      </c>
      <c r="Z140" t="s">
        <v>273</v>
      </c>
      <c r="AA140" t="s">
        <v>274</v>
      </c>
      <c r="AB140" t="s">
        <v>275</v>
      </c>
      <c r="AC140" t="s">
        <v>276</v>
      </c>
      <c r="AD140" t="s">
        <v>277</v>
      </c>
      <c r="AE140" t="s">
        <v>278</v>
      </c>
      <c r="AF140" t="s">
        <v>279</v>
      </c>
      <c r="AG140" t="s">
        <v>280</v>
      </c>
      <c r="AH140" t="s">
        <v>281</v>
      </c>
      <c r="AI140" t="s">
        <v>282</v>
      </c>
      <c r="AJ140" t="s">
        <v>283</v>
      </c>
      <c r="AK140" t="s">
        <v>284</v>
      </c>
      <c r="AL140" t="s">
        <v>285</v>
      </c>
      <c r="AM140" t="s">
        <v>286</v>
      </c>
      <c r="AN140" t="s">
        <v>287</v>
      </c>
      <c r="AO140" t="s">
        <v>288</v>
      </c>
      <c r="AP140" t="s">
        <v>289</v>
      </c>
      <c r="AQ140" t="s">
        <v>290</v>
      </c>
      <c r="AR140" t="s">
        <v>291</v>
      </c>
      <c r="AS140" t="s">
        <v>292</v>
      </c>
      <c r="AT140" t="s">
        <v>293</v>
      </c>
      <c r="AU140" t="s">
        <v>294</v>
      </c>
    </row>
    <row r="141" spans="1:47">
      <c r="A141" t="s">
        <v>295</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296</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297</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298</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299</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300</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301</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302</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ustomHeight="1">
      <c r="A150" s="35" t="s">
        <v>315</v>
      </c>
    </row>
    <row r="151" spans="1:47">
      <c r="A151" t="s">
        <v>248</v>
      </c>
      <c r="B151" t="s">
        <v>249</v>
      </c>
      <c r="C151" t="s">
        <v>250</v>
      </c>
      <c r="D151" t="s">
        <v>251</v>
      </c>
      <c r="E151" t="s">
        <v>252</v>
      </c>
      <c r="F151" t="s">
        <v>253</v>
      </c>
      <c r="G151" t="s">
        <v>254</v>
      </c>
      <c r="H151" t="s">
        <v>255</v>
      </c>
      <c r="I151" t="s">
        <v>256</v>
      </c>
      <c r="J151" t="s">
        <v>257</v>
      </c>
      <c r="K151" t="s">
        <v>258</v>
      </c>
      <c r="L151" t="s">
        <v>259</v>
      </c>
      <c r="M151" t="s">
        <v>260</v>
      </c>
      <c r="N151" t="s">
        <v>261</v>
      </c>
      <c r="O151" t="s">
        <v>262</v>
      </c>
      <c r="P151" t="s">
        <v>263</v>
      </c>
      <c r="Q151" t="s">
        <v>264</v>
      </c>
      <c r="R151" t="s">
        <v>265</v>
      </c>
      <c r="S151" t="s">
        <v>266</v>
      </c>
      <c r="T151" t="s">
        <v>267</v>
      </c>
      <c r="U151" t="s">
        <v>268</v>
      </c>
      <c r="V151" t="s">
        <v>269</v>
      </c>
      <c r="W151" t="s">
        <v>270</v>
      </c>
      <c r="X151" t="s">
        <v>271</v>
      </c>
      <c r="Y151" t="s">
        <v>272</v>
      </c>
      <c r="Z151" t="s">
        <v>273</v>
      </c>
      <c r="AA151" t="s">
        <v>274</v>
      </c>
      <c r="AB151" t="s">
        <v>275</v>
      </c>
      <c r="AC151" t="s">
        <v>276</v>
      </c>
      <c r="AD151" t="s">
        <v>277</v>
      </c>
      <c r="AE151" t="s">
        <v>278</v>
      </c>
      <c r="AF151" t="s">
        <v>279</v>
      </c>
      <c r="AG151" t="s">
        <v>280</v>
      </c>
      <c r="AH151" t="s">
        <v>281</v>
      </c>
      <c r="AI151" t="s">
        <v>282</v>
      </c>
      <c r="AJ151" t="s">
        <v>283</v>
      </c>
      <c r="AK151" t="s">
        <v>284</v>
      </c>
      <c r="AL151" t="s">
        <v>285</v>
      </c>
      <c r="AM151" t="s">
        <v>286</v>
      </c>
      <c r="AN151" t="s">
        <v>287</v>
      </c>
      <c r="AO151" t="s">
        <v>288</v>
      </c>
      <c r="AP151" t="s">
        <v>289</v>
      </c>
      <c r="AQ151" t="s">
        <v>290</v>
      </c>
      <c r="AR151" t="s">
        <v>291</v>
      </c>
      <c r="AS151" t="s">
        <v>292</v>
      </c>
      <c r="AT151" t="s">
        <v>293</v>
      </c>
      <c r="AU151" t="s">
        <v>294</v>
      </c>
    </row>
    <row r="152" spans="1:47">
      <c r="A152" t="s">
        <v>295</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296</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297</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298</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299</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300</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301</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302</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316</v>
      </c>
    </row>
    <row r="2" spans="1:14">
      <c r="A2" t="s">
        <v>317</v>
      </c>
    </row>
    <row r="3" spans="1:14">
      <c r="A3" t="s">
        <v>318</v>
      </c>
    </row>
    <row r="4" spans="1:14">
      <c r="A4" t="s">
        <v>319</v>
      </c>
    </row>
    <row r="5" spans="1:14">
      <c r="A5" t="s">
        <v>320</v>
      </c>
    </row>
    <row r="9" spans="1:14">
      <c r="A9" t="s">
        <v>321</v>
      </c>
      <c r="B9" t="s">
        <v>247</v>
      </c>
    </row>
    <row r="10" spans="1:14">
      <c r="A10" t="s">
        <v>322</v>
      </c>
      <c r="B10" t="s">
        <v>323</v>
      </c>
    </row>
    <row r="11" spans="1:14">
      <c r="A11" t="s">
        <v>324</v>
      </c>
      <c r="B11" s="37">
        <v>42005</v>
      </c>
      <c r="C11" s="37">
        <v>42036</v>
      </c>
      <c r="D11" s="37">
        <v>42064</v>
      </c>
      <c r="E11" s="37">
        <v>42095</v>
      </c>
      <c r="F11" s="37">
        <v>42125</v>
      </c>
      <c r="G11" s="37">
        <v>42156</v>
      </c>
      <c r="H11" s="37">
        <v>42186</v>
      </c>
      <c r="I11" s="37">
        <v>42217</v>
      </c>
      <c r="J11" s="37">
        <v>42248</v>
      </c>
      <c r="K11" s="37">
        <v>42278</v>
      </c>
      <c r="L11" s="37">
        <v>42309</v>
      </c>
      <c r="M11" s="37">
        <v>42339</v>
      </c>
      <c r="N11" s="42" t="s">
        <v>325</v>
      </c>
    </row>
    <row r="12" spans="1:14">
      <c r="B12" t="s">
        <v>326</v>
      </c>
    </row>
    <row r="13" spans="1:14">
      <c r="A13" t="s">
        <v>327</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 t="shared" ref="N13:N18" si="0">SUM(B13:M13)</f>
        <v>550012957</v>
      </c>
    </row>
    <row r="14" spans="1:14">
      <c r="A14" t="s">
        <v>328</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si="0"/>
        <v>347385073</v>
      </c>
    </row>
    <row r="15" spans="1:14">
      <c r="A15" s="41" t="s">
        <v>329</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330</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331</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332</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333</v>
      </c>
      <c r="B19" s="39" t="s">
        <v>334</v>
      </c>
      <c r="C19" s="39" t="s">
        <v>334</v>
      </c>
      <c r="D19" s="39" t="s">
        <v>334</v>
      </c>
      <c r="E19" s="39" t="s">
        <v>334</v>
      </c>
      <c r="F19" s="39" t="s">
        <v>334</v>
      </c>
      <c r="G19" s="39" t="s">
        <v>334</v>
      </c>
      <c r="H19" s="39" t="s">
        <v>334</v>
      </c>
      <c r="I19" s="39" t="s">
        <v>334</v>
      </c>
      <c r="J19" s="39" t="s">
        <v>334</v>
      </c>
      <c r="K19" s="39" t="s">
        <v>334</v>
      </c>
      <c r="L19" s="39" t="s">
        <v>334</v>
      </c>
      <c r="M19" s="39" t="s">
        <v>334</v>
      </c>
      <c r="N19" s="39" t="s">
        <v>334</v>
      </c>
    </row>
    <row r="20" spans="1:14">
      <c r="A20" t="s">
        <v>335</v>
      </c>
      <c r="B20">
        <v>-124</v>
      </c>
      <c r="C20">
        <v>-164</v>
      </c>
      <c r="D20">
        <v>-13</v>
      </c>
      <c r="E20" s="38">
        <v>1538</v>
      </c>
      <c r="F20" s="38">
        <v>1615</v>
      </c>
      <c r="G20" s="38">
        <v>1951</v>
      </c>
      <c r="H20">
        <v>870</v>
      </c>
      <c r="I20">
        <v>22</v>
      </c>
      <c r="J20" s="38">
        <v>1791</v>
      </c>
      <c r="K20" s="38">
        <v>1524</v>
      </c>
      <c r="L20" s="38">
        <v>1979</v>
      </c>
      <c r="M20" s="38">
        <v>1831</v>
      </c>
      <c r="N20" s="38">
        <f>SUM(B20:M20)</f>
        <v>12820</v>
      </c>
    </row>
    <row r="21" spans="1:14">
      <c r="A21" t="s">
        <v>336</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SUM(B21:M21)</f>
        <v>8833017</v>
      </c>
    </row>
    <row r="22" spans="1:14">
      <c r="A22" t="s">
        <v>337</v>
      </c>
      <c r="B22" s="38">
        <v>11257</v>
      </c>
      <c r="C22" s="38">
        <v>14463</v>
      </c>
      <c r="D22" s="38">
        <v>12140</v>
      </c>
      <c r="E22" s="38">
        <v>25538</v>
      </c>
      <c r="F22" s="38">
        <v>29134</v>
      </c>
      <c r="G22" s="38">
        <v>28737</v>
      </c>
      <c r="H22" s="38">
        <v>31620</v>
      </c>
      <c r="I22" s="38">
        <v>31496</v>
      </c>
      <c r="J22" s="38">
        <v>27584</v>
      </c>
      <c r="K22" s="38">
        <v>21070</v>
      </c>
      <c r="L22" s="38">
        <v>17278</v>
      </c>
      <c r="M22" s="38">
        <v>8498</v>
      </c>
      <c r="N22" s="38">
        <f>SUM(B22:M22)</f>
        <v>258815</v>
      </c>
    </row>
    <row r="23" spans="1:14">
      <c r="A23" t="s">
        <v>338</v>
      </c>
      <c r="B23" s="39" t="s">
        <v>334</v>
      </c>
      <c r="C23" s="39" t="s">
        <v>334</v>
      </c>
      <c r="D23" s="39" t="s">
        <v>334</v>
      </c>
      <c r="E23" s="39" t="s">
        <v>334</v>
      </c>
      <c r="F23" s="39" t="s">
        <v>334</v>
      </c>
      <c r="G23" s="39" t="s">
        <v>334</v>
      </c>
      <c r="H23" s="39" t="s">
        <v>334</v>
      </c>
      <c r="I23" s="39" t="s">
        <v>334</v>
      </c>
      <c r="J23" s="39" t="s">
        <v>334</v>
      </c>
      <c r="K23" s="39" t="s">
        <v>334</v>
      </c>
      <c r="L23" s="39" t="s">
        <v>334</v>
      </c>
      <c r="M23" s="39" t="s">
        <v>334</v>
      </c>
      <c r="N23" s="39" t="s">
        <v>334</v>
      </c>
    </row>
    <row r="25" spans="1:14">
      <c r="A25" t="s">
        <v>339</v>
      </c>
    </row>
    <row r="26" spans="1:14">
      <c r="A26" t="s">
        <v>334</v>
      </c>
      <c r="B26" t="s">
        <v>340</v>
      </c>
    </row>
    <row r="27" spans="1:14">
      <c r="A27" t="s">
        <v>341</v>
      </c>
      <c r="B27" t="s">
        <v>342</v>
      </c>
    </row>
    <row r="32" spans="1:14">
      <c r="A32" t="s">
        <v>343</v>
      </c>
    </row>
    <row r="33" spans="1:2">
      <c r="A33">
        <v>1</v>
      </c>
      <c r="B33" t="s">
        <v>344</v>
      </c>
    </row>
    <row r="34" spans="1:2">
      <c r="A34">
        <v>2</v>
      </c>
      <c r="B34" t="s">
        <v>345</v>
      </c>
    </row>
    <row r="35" spans="1:2">
      <c r="A35">
        <v>3</v>
      </c>
      <c r="B35" t="s">
        <v>346</v>
      </c>
    </row>
    <row r="36" spans="1:2">
      <c r="A36">
        <v>4</v>
      </c>
      <c r="B36" t="s">
        <v>347</v>
      </c>
    </row>
    <row r="37" spans="1:2">
      <c r="A37">
        <v>5</v>
      </c>
      <c r="B37" t="s">
        <v>348</v>
      </c>
    </row>
    <row r="38" spans="1:2">
      <c r="A38">
        <v>6</v>
      </c>
      <c r="B38" t="s">
        <v>349</v>
      </c>
    </row>
    <row r="39" spans="1:2">
      <c r="A39">
        <v>7</v>
      </c>
      <c r="B39" t="s">
        <v>350</v>
      </c>
    </row>
    <row r="40" spans="1:2">
      <c r="A40">
        <v>8</v>
      </c>
      <c r="B40" t="s">
        <v>351</v>
      </c>
    </row>
    <row r="41" spans="1:2">
      <c r="A41">
        <v>9</v>
      </c>
      <c r="B41" t="s">
        <v>352</v>
      </c>
    </row>
    <row r="42" spans="1:2">
      <c r="A42">
        <v>10</v>
      </c>
      <c r="B42" t="s">
        <v>353</v>
      </c>
    </row>
    <row r="43" spans="1:2">
      <c r="A43">
        <v>11</v>
      </c>
      <c r="B43" t="s">
        <v>354</v>
      </c>
    </row>
    <row r="44" spans="1:2">
      <c r="A44">
        <v>12</v>
      </c>
      <c r="B44" t="s">
        <v>355</v>
      </c>
    </row>
    <row r="48" spans="1:2">
      <c r="A48" t="s">
        <v>356</v>
      </c>
    </row>
    <row r="49" spans="1:2">
      <c r="A49" t="s">
        <v>357</v>
      </c>
    </row>
    <row r="52" spans="1:2">
      <c r="A52" s="40" t="s">
        <v>358</v>
      </c>
      <c r="B52" s="41"/>
    </row>
    <row r="53" spans="1:2">
      <c r="A53" t="s">
        <v>359</v>
      </c>
      <c r="B53">
        <f>N15/SUM(N15,N17:N18)</f>
        <v>0.78286526317577265</v>
      </c>
    </row>
    <row r="54" spans="1:2">
      <c r="A54" t="s">
        <v>360</v>
      </c>
      <c r="B54">
        <v>0</v>
      </c>
    </row>
    <row r="55" spans="1:2">
      <c r="A55" t="s">
        <v>361</v>
      </c>
      <c r="B55">
        <f>SUM(N17:N18)/SUM(N15,N17:N18)</f>
        <v>0.21713473682422735</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362</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359</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360</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363</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364</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365</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366</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367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368</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369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370</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361</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371</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372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373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374</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375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376</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169</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170</v>
      </c>
      <c r="D3" s="66" t="s">
        <v>171</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172</v>
      </c>
      <c r="D4" s="66" t="s">
        <v>173</v>
      </c>
      <c r="E4" s="50"/>
      <c r="F4" s="50"/>
      <c r="G4" s="66" t="s">
        <v>174</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175</v>
      </c>
      <c r="D5" s="66" t="s">
        <v>176</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177</v>
      </c>
      <c r="D6" s="50"/>
      <c r="E6" s="66" t="s">
        <v>178</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377</v>
      </c>
      <c r="B10" s="70" t="s">
        <v>378</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181</v>
      </c>
      <c r="AG10" s="49"/>
    </row>
    <row r="11" spans="1:33" ht="15" customHeight="1">
      <c r="A11" s="45"/>
      <c r="B11" s="71" t="s">
        <v>379</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183</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184</v>
      </c>
      <c r="AG12" s="49"/>
    </row>
    <row r="13" spans="1:33" ht="15" customHeight="1" thickBot="1">
      <c r="A13" s="45"/>
      <c r="B13" s="72" t="s">
        <v>380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186</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381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382</v>
      </c>
      <c r="B16" s="75" t="s">
        <v>383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384</v>
      </c>
      <c r="B17" s="75" t="s">
        <v>385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386</v>
      </c>
      <c r="B18" s="75" t="s">
        <v>387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388</v>
      </c>
      <c r="B19" s="75" t="s">
        <v>389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390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391</v>
      </c>
      <c r="B22" s="75" t="s">
        <v>383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392</v>
      </c>
      <c r="B23" s="75" t="s">
        <v>385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393</v>
      </c>
      <c r="B24" s="75" t="s">
        <v>394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395</v>
      </c>
      <c r="B25" s="75" t="s">
        <v>387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396</v>
      </c>
      <c r="B26" s="75" t="s">
        <v>389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397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398</v>
      </c>
      <c r="B29" s="75" t="s">
        <v>383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399</v>
      </c>
      <c r="B30" s="75" t="s">
        <v>385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400</v>
      </c>
      <c r="B31" s="75" t="s">
        <v>394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401</v>
      </c>
      <c r="B32" s="75" t="s">
        <v>402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403</v>
      </c>
      <c r="B33" s="75" t="s">
        <v>404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405</v>
      </c>
      <c r="B34" s="75" t="s">
        <v>406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407</v>
      </c>
      <c r="B35" s="75" t="s">
        <v>408</v>
      </c>
      <c r="C35" s="76" t="s">
        <v>207</v>
      </c>
      <c r="D35" s="76" t="s">
        <v>207</v>
      </c>
      <c r="E35" s="76" t="s">
        <v>207</v>
      </c>
      <c r="F35" s="76" t="s">
        <v>207</v>
      </c>
      <c r="G35" s="76" t="s">
        <v>207</v>
      </c>
      <c r="H35" s="76" t="s">
        <v>207</v>
      </c>
      <c r="I35" s="76" t="s">
        <v>207</v>
      </c>
      <c r="J35" s="76" t="s">
        <v>207</v>
      </c>
      <c r="K35" s="76" t="s">
        <v>207</v>
      </c>
      <c r="L35" s="76" t="s">
        <v>207</v>
      </c>
      <c r="M35" s="76" t="s">
        <v>207</v>
      </c>
      <c r="N35" s="76" t="s">
        <v>207</v>
      </c>
      <c r="O35" s="76" t="s">
        <v>207</v>
      </c>
      <c r="P35" s="76" t="s">
        <v>207</v>
      </c>
      <c r="Q35" s="76" t="s">
        <v>207</v>
      </c>
      <c r="R35" s="76" t="s">
        <v>207</v>
      </c>
      <c r="S35" s="76" t="s">
        <v>207</v>
      </c>
      <c r="T35" s="76" t="s">
        <v>207</v>
      </c>
      <c r="U35" s="76" t="s">
        <v>207</v>
      </c>
      <c r="V35" s="76" t="s">
        <v>207</v>
      </c>
      <c r="W35" s="76" t="s">
        <v>207</v>
      </c>
      <c r="X35" s="76" t="s">
        <v>207</v>
      </c>
      <c r="Y35" s="76" t="s">
        <v>207</v>
      </c>
      <c r="Z35" s="76" t="s">
        <v>207</v>
      </c>
      <c r="AA35" s="76" t="s">
        <v>207</v>
      </c>
      <c r="AB35" s="76" t="s">
        <v>207</v>
      </c>
      <c r="AC35" s="76" t="s">
        <v>207</v>
      </c>
      <c r="AD35" s="76" t="s">
        <v>207</v>
      </c>
      <c r="AE35" s="76" t="s">
        <v>207</v>
      </c>
      <c r="AF35" s="77" t="s">
        <v>207</v>
      </c>
      <c r="AG35" s="49" t="s">
        <v>207</v>
      </c>
    </row>
    <row r="36" spans="1:33">
      <c r="A36" s="48" t="s">
        <v>409</v>
      </c>
      <c r="B36" s="75" t="s">
        <v>389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410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411</v>
      </c>
      <c r="B39" s="75" t="s">
        <v>383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412</v>
      </c>
      <c r="B40" s="75" t="s">
        <v>413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414</v>
      </c>
      <c r="B41" s="75" t="s">
        <v>415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416</v>
      </c>
      <c r="B42" s="75" t="s">
        <v>417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418</v>
      </c>
      <c r="B43" s="75" t="s">
        <v>419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420</v>
      </c>
      <c r="B44" s="75" t="s">
        <v>394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421</v>
      </c>
      <c r="B45" s="75" t="s">
        <v>422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423</v>
      </c>
      <c r="B46" s="75" t="s">
        <v>389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424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425</v>
      </c>
      <c r="B49" s="75" t="s">
        <v>385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426</v>
      </c>
      <c r="B50" s="75" t="s">
        <v>394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427</v>
      </c>
      <c r="B51" s="75" t="s">
        <v>387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428</v>
      </c>
      <c r="B52" s="75" t="s">
        <v>429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430</v>
      </c>
      <c r="B53" s="75" t="s">
        <v>431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432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433</v>
      </c>
      <c r="B57" s="75" t="s">
        <v>383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434</v>
      </c>
      <c r="B58" s="75" t="s">
        <v>413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435</v>
      </c>
      <c r="B59" s="75" t="s">
        <v>415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436</v>
      </c>
      <c r="B60" s="75" t="s">
        <v>417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437</v>
      </c>
      <c r="B61" s="75" t="s">
        <v>385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438</v>
      </c>
      <c r="B62" s="75" t="s">
        <v>394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439</v>
      </c>
      <c r="B63" s="75" t="s">
        <v>387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440</v>
      </c>
      <c r="B64" s="75" t="s">
        <v>404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441</v>
      </c>
      <c r="B65" s="75" t="s">
        <v>442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443</v>
      </c>
      <c r="B66" s="75" t="s">
        <v>408</v>
      </c>
      <c r="C66" s="76" t="s">
        <v>207</v>
      </c>
      <c r="D66" s="76" t="s">
        <v>207</v>
      </c>
      <c r="E66" s="76" t="s">
        <v>207</v>
      </c>
      <c r="F66" s="76" t="s">
        <v>207</v>
      </c>
      <c r="G66" s="76" t="s">
        <v>207</v>
      </c>
      <c r="H66" s="76" t="s">
        <v>207</v>
      </c>
      <c r="I66" s="76" t="s">
        <v>207</v>
      </c>
      <c r="J66" s="76" t="s">
        <v>207</v>
      </c>
      <c r="K66" s="76" t="s">
        <v>207</v>
      </c>
      <c r="L66" s="76" t="s">
        <v>207</v>
      </c>
      <c r="M66" s="76" t="s">
        <v>207</v>
      </c>
      <c r="N66" s="76" t="s">
        <v>207</v>
      </c>
      <c r="O66" s="76" t="s">
        <v>207</v>
      </c>
      <c r="P66" s="76" t="s">
        <v>207</v>
      </c>
      <c r="Q66" s="76" t="s">
        <v>207</v>
      </c>
      <c r="R66" s="76" t="s">
        <v>207</v>
      </c>
      <c r="S66" s="76" t="s">
        <v>207</v>
      </c>
      <c r="T66" s="76" t="s">
        <v>207</v>
      </c>
      <c r="U66" s="76" t="s">
        <v>207</v>
      </c>
      <c r="V66" s="76" t="s">
        <v>207</v>
      </c>
      <c r="W66" s="76" t="s">
        <v>207</v>
      </c>
      <c r="X66" s="76" t="s">
        <v>207</v>
      </c>
      <c r="Y66" s="76" t="s">
        <v>207</v>
      </c>
      <c r="Z66" s="76" t="s">
        <v>207</v>
      </c>
      <c r="AA66" s="76" t="s">
        <v>207</v>
      </c>
      <c r="AB66" s="76" t="s">
        <v>207</v>
      </c>
      <c r="AC66" s="76" t="s">
        <v>207</v>
      </c>
      <c r="AD66" s="76" t="s">
        <v>207</v>
      </c>
      <c r="AE66" s="76" t="s">
        <v>207</v>
      </c>
      <c r="AF66" s="77" t="s">
        <v>207</v>
      </c>
      <c r="AG66" s="49" t="s">
        <v>207</v>
      </c>
    </row>
    <row r="67" spans="1:33" ht="15" customHeight="1">
      <c r="A67" s="48" t="s">
        <v>444</v>
      </c>
      <c r="B67" s="75" t="s">
        <v>389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445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446</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447</v>
      </c>
      <c r="B71" s="75" t="s">
        <v>381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448</v>
      </c>
      <c r="B72" s="75" t="s">
        <v>390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449</v>
      </c>
      <c r="B73" s="75" t="s">
        <v>397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450</v>
      </c>
      <c r="B74" s="75" t="s">
        <v>410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451</v>
      </c>
      <c r="B75" s="75" t="s">
        <v>452</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453</v>
      </c>
      <c r="B76" s="75" t="s">
        <v>454</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455</v>
      </c>
      <c r="B77" s="74" t="s">
        <v>456</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457</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381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458</v>
      </c>
      <c r="B82" s="75" t="s">
        <v>383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459</v>
      </c>
      <c r="B83" s="75" t="s">
        <v>385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460</v>
      </c>
      <c r="B84" s="75" t="s">
        <v>387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461</v>
      </c>
      <c r="B85" s="75" t="s">
        <v>389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390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462</v>
      </c>
      <c r="B88" s="75" t="s">
        <v>383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463</v>
      </c>
      <c r="B89" s="75" t="s">
        <v>385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464</v>
      </c>
      <c r="B90" s="75" t="s">
        <v>394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465</v>
      </c>
      <c r="B91" s="75" t="s">
        <v>387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466</v>
      </c>
      <c r="B92" s="75" t="s">
        <v>389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397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467</v>
      </c>
      <c r="B95" s="75" t="s">
        <v>383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468</v>
      </c>
      <c r="B96" s="75" t="s">
        <v>385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469</v>
      </c>
      <c r="B97" s="75" t="s">
        <v>394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470</v>
      </c>
      <c r="B98" s="75" t="s">
        <v>402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471</v>
      </c>
      <c r="B99" s="75" t="s">
        <v>404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472</v>
      </c>
      <c r="B100" s="75" t="s">
        <v>406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473</v>
      </c>
      <c r="B101" s="75" t="s">
        <v>408</v>
      </c>
      <c r="C101" s="76" t="s">
        <v>207</v>
      </c>
      <c r="D101" s="76" t="s">
        <v>207</v>
      </c>
      <c r="E101" s="76" t="s">
        <v>207</v>
      </c>
      <c r="F101" s="76" t="s">
        <v>207</v>
      </c>
      <c r="G101" s="76" t="s">
        <v>207</v>
      </c>
      <c r="H101" s="76" t="s">
        <v>207</v>
      </c>
      <c r="I101" s="76" t="s">
        <v>207</v>
      </c>
      <c r="J101" s="76" t="s">
        <v>207</v>
      </c>
      <c r="K101" s="76" t="s">
        <v>207</v>
      </c>
      <c r="L101" s="76" t="s">
        <v>207</v>
      </c>
      <c r="M101" s="76" t="s">
        <v>207</v>
      </c>
      <c r="N101" s="76" t="s">
        <v>207</v>
      </c>
      <c r="O101" s="76" t="s">
        <v>207</v>
      </c>
      <c r="P101" s="76" t="s">
        <v>207</v>
      </c>
      <c r="Q101" s="76" t="s">
        <v>207</v>
      </c>
      <c r="R101" s="76" t="s">
        <v>207</v>
      </c>
      <c r="S101" s="76" t="s">
        <v>207</v>
      </c>
      <c r="T101" s="76" t="s">
        <v>207</v>
      </c>
      <c r="U101" s="76" t="s">
        <v>207</v>
      </c>
      <c r="V101" s="76" t="s">
        <v>207</v>
      </c>
      <c r="W101" s="76" t="s">
        <v>207</v>
      </c>
      <c r="X101" s="76" t="s">
        <v>207</v>
      </c>
      <c r="Y101" s="76" t="s">
        <v>207</v>
      </c>
      <c r="Z101" s="76" t="s">
        <v>207</v>
      </c>
      <c r="AA101" s="76" t="s">
        <v>207</v>
      </c>
      <c r="AB101" s="76" t="s">
        <v>207</v>
      </c>
      <c r="AC101" s="76" t="s">
        <v>207</v>
      </c>
      <c r="AD101" s="76" t="s">
        <v>207</v>
      </c>
      <c r="AE101" s="76" t="s">
        <v>207</v>
      </c>
      <c r="AF101" s="77" t="s">
        <v>207</v>
      </c>
      <c r="AG101" s="49" t="s">
        <v>207</v>
      </c>
    </row>
    <row r="102" spans="1:33">
      <c r="A102" s="48" t="s">
        <v>474</v>
      </c>
      <c r="B102" s="75" t="s">
        <v>389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410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475</v>
      </c>
      <c r="B106" s="75" t="s">
        <v>383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476</v>
      </c>
      <c r="B107" s="75" t="s">
        <v>413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477</v>
      </c>
      <c r="B108" s="75" t="s">
        <v>415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478</v>
      </c>
      <c r="B109" s="75" t="s">
        <v>417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479</v>
      </c>
      <c r="B110" s="75" t="s">
        <v>419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480</v>
      </c>
      <c r="B111" s="75" t="s">
        <v>394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481</v>
      </c>
      <c r="B112" s="75" t="s">
        <v>422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482</v>
      </c>
      <c r="B113" s="75" t="s">
        <v>389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424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483</v>
      </c>
      <c r="B116" s="75" t="s">
        <v>385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484</v>
      </c>
      <c r="B117" s="75" t="s">
        <v>394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485</v>
      </c>
      <c r="B118" s="75" t="s">
        <v>387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486</v>
      </c>
      <c r="B119" s="75" t="s">
        <v>429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487</v>
      </c>
      <c r="B120" s="75" t="s">
        <v>431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432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488</v>
      </c>
      <c r="B123" s="75" t="s">
        <v>383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489</v>
      </c>
      <c r="B124" s="75" t="s">
        <v>413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490</v>
      </c>
      <c r="B125" s="75" t="s">
        <v>415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491</v>
      </c>
      <c r="B126" s="75" t="s">
        <v>417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492</v>
      </c>
      <c r="B127" s="75" t="s">
        <v>385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493</v>
      </c>
      <c r="B128" s="75" t="s">
        <v>394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494</v>
      </c>
      <c r="B129" s="75" t="s">
        <v>387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495</v>
      </c>
      <c r="B130" s="75" t="s">
        <v>404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496</v>
      </c>
      <c r="B131" s="75" t="s">
        <v>442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497</v>
      </c>
      <c r="B132" s="75" t="s">
        <v>408</v>
      </c>
      <c r="C132" s="76" t="s">
        <v>207</v>
      </c>
      <c r="D132" s="76" t="s">
        <v>207</v>
      </c>
      <c r="E132" s="76" t="s">
        <v>207</v>
      </c>
      <c r="F132" s="76" t="s">
        <v>207</v>
      </c>
      <c r="G132" s="76" t="s">
        <v>207</v>
      </c>
      <c r="H132" s="76" t="s">
        <v>207</v>
      </c>
      <c r="I132" s="76" t="s">
        <v>207</v>
      </c>
      <c r="J132" s="76" t="s">
        <v>207</v>
      </c>
      <c r="K132" s="76" t="s">
        <v>207</v>
      </c>
      <c r="L132" s="76" t="s">
        <v>207</v>
      </c>
      <c r="M132" s="76" t="s">
        <v>207</v>
      </c>
      <c r="N132" s="76" t="s">
        <v>207</v>
      </c>
      <c r="O132" s="76" t="s">
        <v>207</v>
      </c>
      <c r="P132" s="76" t="s">
        <v>207</v>
      </c>
      <c r="Q132" s="76" t="s">
        <v>207</v>
      </c>
      <c r="R132" s="76" t="s">
        <v>207</v>
      </c>
      <c r="S132" s="76" t="s">
        <v>207</v>
      </c>
      <c r="T132" s="76" t="s">
        <v>207</v>
      </c>
      <c r="U132" s="76" t="s">
        <v>207</v>
      </c>
      <c r="V132" s="76" t="s">
        <v>207</v>
      </c>
      <c r="W132" s="76" t="s">
        <v>207</v>
      </c>
      <c r="X132" s="76" t="s">
        <v>207</v>
      </c>
      <c r="Y132" s="76" t="s">
        <v>207</v>
      </c>
      <c r="Z132" s="76" t="s">
        <v>207</v>
      </c>
      <c r="AA132" s="76" t="s">
        <v>207</v>
      </c>
      <c r="AB132" s="76" t="s">
        <v>207</v>
      </c>
      <c r="AC132" s="76" t="s">
        <v>207</v>
      </c>
      <c r="AD132" s="76" t="s">
        <v>207</v>
      </c>
      <c r="AE132" s="76" t="s">
        <v>207</v>
      </c>
      <c r="AF132" s="77" t="s">
        <v>207</v>
      </c>
      <c r="AG132" s="49" t="s">
        <v>207</v>
      </c>
    </row>
    <row r="133" spans="1:33" ht="15" customHeight="1">
      <c r="A133" s="48" t="s">
        <v>498</v>
      </c>
      <c r="B133" s="75" t="s">
        <v>389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445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499</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500</v>
      </c>
      <c r="B137" s="75" t="s">
        <v>381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501</v>
      </c>
      <c r="B138" s="75" t="s">
        <v>390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502</v>
      </c>
      <c r="B139" s="75" t="s">
        <v>397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503</v>
      </c>
      <c r="B140" s="75" t="s">
        <v>410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504</v>
      </c>
      <c r="B141" s="75" t="s">
        <v>452</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505</v>
      </c>
      <c r="B142" s="75" t="s">
        <v>454</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506</v>
      </c>
      <c r="B143" s="74" t="s">
        <v>456</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customHeight="1"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74" t="s">
        <v>507</v>
      </c>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67"/>
    </row>
    <row r="147" spans="2:34">
      <c r="B147" s="49" t="s">
        <v>508</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509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510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511</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512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513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514</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515</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516</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517</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518</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211</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216</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519</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70"/>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c r="AD511" s="171"/>
      <c r="AE511" s="171"/>
      <c r="AF511" s="171"/>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c r="AD712" s="171"/>
      <c r="AE712" s="171"/>
      <c r="AF712" s="171"/>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c r="AD887" s="171"/>
      <c r="AE887" s="171"/>
      <c r="AF887" s="171"/>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1"/>
      <c r="D1101" s="171"/>
      <c r="E1101" s="171"/>
      <c r="F1101" s="171"/>
      <c r="G1101" s="171"/>
      <c r="H1101" s="171"/>
      <c r="I1101" s="171"/>
      <c r="J1101" s="171"/>
      <c r="K1101" s="171"/>
      <c r="L1101" s="171"/>
      <c r="M1101" s="171"/>
      <c r="N1101" s="171"/>
      <c r="O1101" s="171"/>
      <c r="P1101" s="171"/>
      <c r="Q1101" s="171"/>
      <c r="R1101" s="171"/>
      <c r="S1101" s="171"/>
      <c r="T1101" s="171"/>
      <c r="U1101" s="171"/>
      <c r="V1101" s="171"/>
      <c r="W1101" s="171"/>
      <c r="X1101" s="171"/>
      <c r="Y1101" s="171"/>
      <c r="Z1101" s="171"/>
      <c r="AA1101" s="171"/>
      <c r="AB1101" s="171"/>
      <c r="AC1101" s="171"/>
      <c r="AD1101" s="171"/>
      <c r="AE1101" s="171"/>
      <c r="AF1101" s="171"/>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1"/>
      <c r="D1229" s="171"/>
      <c r="E1229" s="171"/>
      <c r="F1229" s="171"/>
      <c r="G1229" s="171"/>
      <c r="H1229" s="171"/>
      <c r="I1229" s="171"/>
      <c r="J1229" s="171"/>
      <c r="K1229" s="171"/>
      <c r="L1229" s="171"/>
      <c r="M1229" s="171"/>
      <c r="N1229" s="171"/>
      <c r="O1229" s="171"/>
      <c r="P1229" s="171"/>
      <c r="Q1229" s="171"/>
      <c r="R1229" s="171"/>
      <c r="S1229" s="171"/>
      <c r="T1229" s="171"/>
      <c r="U1229" s="171"/>
      <c r="V1229" s="171"/>
      <c r="W1229" s="171"/>
      <c r="X1229" s="171"/>
      <c r="Y1229" s="171"/>
      <c r="Z1229" s="171"/>
      <c r="AA1229" s="171"/>
      <c r="AB1229" s="171"/>
      <c r="AC1229" s="171"/>
      <c r="AD1229" s="171"/>
      <c r="AE1229" s="171"/>
      <c r="AF1229" s="171"/>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1"/>
      <c r="D1390" s="171"/>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1"/>
      <c r="D1502" s="171"/>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1"/>
      <c r="D1604" s="171"/>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1"/>
      <c r="D1699" s="171"/>
      <c r="E1699" s="171"/>
      <c r="F1699" s="171"/>
      <c r="G1699" s="171"/>
      <c r="H1699" s="171"/>
      <c r="I1699" s="171"/>
      <c r="J1699" s="171"/>
      <c r="K1699" s="171"/>
      <c r="L1699" s="171"/>
      <c r="M1699" s="171"/>
      <c r="N1699" s="171"/>
      <c r="O1699" s="171"/>
      <c r="P1699" s="171"/>
      <c r="Q1699" s="171"/>
      <c r="R1699" s="171"/>
      <c r="S1699" s="171"/>
      <c r="T1699" s="171"/>
      <c r="U1699" s="171"/>
      <c r="V1699" s="171"/>
      <c r="W1699" s="171"/>
      <c r="X1699" s="171"/>
      <c r="Y1699" s="171"/>
      <c r="Z1699" s="171"/>
      <c r="AA1699" s="171"/>
      <c r="AB1699" s="171"/>
      <c r="AC1699" s="171"/>
      <c r="AD1699" s="171"/>
      <c r="AE1699" s="171"/>
      <c r="AF1699" s="171"/>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1"/>
      <c r="D1945" s="171"/>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1"/>
      <c r="D2031" s="171"/>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1"/>
      <c r="D2153" s="171"/>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1"/>
      <c r="D2317" s="171"/>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1"/>
      <c r="D2419" s="171"/>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1"/>
      <c r="D2509" s="171"/>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1"/>
      <c r="D2598" s="171"/>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1"/>
      <c r="D2719" s="171"/>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1"/>
      <c r="D2837" s="171"/>
      <c r="E2837" s="171"/>
      <c r="F2837" s="171"/>
      <c r="G2837" s="171"/>
      <c r="H2837" s="171"/>
      <c r="I2837" s="171"/>
      <c r="J2837" s="171"/>
      <c r="K2837" s="171"/>
      <c r="L2837" s="171"/>
      <c r="M2837" s="171"/>
      <c r="N2837" s="171"/>
      <c r="O2837" s="171"/>
      <c r="P2837" s="171"/>
      <c r="Q2837" s="171"/>
      <c r="R2837" s="171"/>
      <c r="S2837" s="171"/>
      <c r="T2837" s="171"/>
      <c r="U2837" s="171"/>
      <c r="V2837" s="171"/>
      <c r="W2837" s="171"/>
      <c r="X2837" s="171"/>
      <c r="Y2837" s="171"/>
      <c r="Z2837" s="171"/>
      <c r="AA2837" s="171"/>
      <c r="AB2837" s="171"/>
      <c r="AC2837" s="171"/>
      <c r="AD2837" s="171"/>
      <c r="AE2837" s="171"/>
      <c r="AF2837" s="171"/>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219</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170</v>
      </c>
      <c r="D3" s="31" t="s">
        <v>220</v>
      </c>
      <c r="E3" s="31"/>
      <c r="F3" s="31"/>
      <c r="G3" s="31"/>
    </row>
    <row r="4" spans="1:33" ht="15" customHeight="1">
      <c r="C4" s="31" t="s">
        <v>172</v>
      </c>
      <c r="D4" s="31" t="s">
        <v>221</v>
      </c>
      <c r="E4" s="31"/>
      <c r="F4" s="31"/>
      <c r="G4" s="31" t="s">
        <v>174</v>
      </c>
    </row>
    <row r="5" spans="1:33" ht="15" customHeight="1">
      <c r="C5" s="31" t="s">
        <v>175</v>
      </c>
      <c r="D5" s="31" t="s">
        <v>222</v>
      </c>
      <c r="E5" s="31"/>
      <c r="F5" s="31"/>
      <c r="G5" s="31"/>
    </row>
    <row r="6" spans="1:33" ht="15" customHeight="1">
      <c r="C6" s="31" t="s">
        <v>177</v>
      </c>
      <c r="D6" s="31"/>
      <c r="E6" s="31" t="s">
        <v>223</v>
      </c>
      <c r="F6" s="31"/>
      <c r="G6" s="31"/>
    </row>
    <row r="10" spans="1:33" ht="15" customHeight="1">
      <c r="A10" s="6" t="s">
        <v>377</v>
      </c>
      <c r="B10" s="15" t="s">
        <v>378</v>
      </c>
      <c r="AG10" s="36" t="s">
        <v>181</v>
      </c>
    </row>
    <row r="11" spans="1:33" ht="15" customHeight="1">
      <c r="B11" s="13" t="s">
        <v>520</v>
      </c>
      <c r="AG11" s="36" t="s">
        <v>183</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184</v>
      </c>
    </row>
    <row r="13" spans="1:33" ht="15" customHeight="1" thickBot="1">
      <c r="B13" s="14" t="s">
        <v>380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224</v>
      </c>
    </row>
    <row r="14" spans="1:33" ht="15" customHeight="1" thickTop="1"/>
    <row r="15" spans="1:33" ht="15" customHeight="1">
      <c r="B15" s="16" t="s">
        <v>381</v>
      </c>
    </row>
    <row r="16" spans="1:33" ht="15" customHeight="1">
      <c r="A16" s="6" t="s">
        <v>382</v>
      </c>
      <c r="B16" s="17" t="s">
        <v>383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384</v>
      </c>
      <c r="B17" s="17" t="s">
        <v>385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386</v>
      </c>
      <c r="B18" s="17" t="s">
        <v>387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388</v>
      </c>
      <c r="B19" s="17" t="s">
        <v>389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390</v>
      </c>
    </row>
    <row r="22" spans="1:33" ht="15" customHeight="1">
      <c r="A22" s="6" t="s">
        <v>391</v>
      </c>
      <c r="B22" s="17" t="s">
        <v>383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392</v>
      </c>
      <c r="B23" s="17" t="s">
        <v>385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393</v>
      </c>
      <c r="B24" s="17" t="s">
        <v>394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395</v>
      </c>
      <c r="B25" s="17" t="s">
        <v>387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396</v>
      </c>
      <c r="B26" s="17" t="s">
        <v>389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397</v>
      </c>
    </row>
    <row r="29" spans="1:33" ht="15" customHeight="1">
      <c r="A29" s="6" t="s">
        <v>398</v>
      </c>
      <c r="B29" s="17" t="s">
        <v>383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399</v>
      </c>
      <c r="B30" s="17" t="s">
        <v>385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400</v>
      </c>
      <c r="B31" s="17" t="s">
        <v>394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401</v>
      </c>
      <c r="B32" s="17" t="s">
        <v>402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403</v>
      </c>
      <c r="B33" s="17" t="s">
        <v>404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405</v>
      </c>
      <c r="B34" s="17" t="s">
        <v>406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407</v>
      </c>
      <c r="B35" s="17" t="s">
        <v>408</v>
      </c>
      <c r="C35" s="25" t="s">
        <v>207</v>
      </c>
      <c r="D35" s="25" t="s">
        <v>207</v>
      </c>
      <c r="E35" s="25" t="s">
        <v>207</v>
      </c>
      <c r="F35" s="25" t="s">
        <v>207</v>
      </c>
      <c r="G35" s="25" t="s">
        <v>207</v>
      </c>
      <c r="H35" s="25" t="s">
        <v>207</v>
      </c>
      <c r="I35" s="25" t="s">
        <v>207</v>
      </c>
      <c r="J35" s="25" t="s">
        <v>207</v>
      </c>
      <c r="K35" s="25" t="s">
        <v>207</v>
      </c>
      <c r="L35" s="25" t="s">
        <v>207</v>
      </c>
      <c r="M35" s="25" t="s">
        <v>207</v>
      </c>
      <c r="N35" s="25" t="s">
        <v>207</v>
      </c>
      <c r="O35" s="25" t="s">
        <v>207</v>
      </c>
      <c r="P35" s="25" t="s">
        <v>207</v>
      </c>
      <c r="Q35" s="25" t="s">
        <v>207</v>
      </c>
      <c r="R35" s="25" t="s">
        <v>207</v>
      </c>
      <c r="S35" s="25" t="s">
        <v>207</v>
      </c>
      <c r="T35" s="25" t="s">
        <v>207</v>
      </c>
      <c r="U35" s="25" t="s">
        <v>207</v>
      </c>
      <c r="V35" s="25" t="s">
        <v>207</v>
      </c>
      <c r="W35" s="25" t="s">
        <v>207</v>
      </c>
      <c r="X35" s="25" t="s">
        <v>207</v>
      </c>
      <c r="Y35" s="25" t="s">
        <v>207</v>
      </c>
      <c r="Z35" s="25" t="s">
        <v>207</v>
      </c>
      <c r="AA35" s="25" t="s">
        <v>207</v>
      </c>
      <c r="AB35" s="25" t="s">
        <v>207</v>
      </c>
      <c r="AC35" s="25" t="s">
        <v>207</v>
      </c>
      <c r="AD35" s="25" t="s">
        <v>207</v>
      </c>
      <c r="AE35" s="25" t="s">
        <v>207</v>
      </c>
      <c r="AF35" s="25" t="s">
        <v>207</v>
      </c>
      <c r="AG35" s="19" t="s">
        <v>207</v>
      </c>
    </row>
    <row r="36" spans="1:33">
      <c r="A36" s="6" t="s">
        <v>409</v>
      </c>
      <c r="B36" s="17" t="s">
        <v>389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410</v>
      </c>
    </row>
    <row r="39" spans="1:33">
      <c r="A39" s="6" t="s">
        <v>411</v>
      </c>
      <c r="B39" s="17" t="s">
        <v>383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412</v>
      </c>
      <c r="B40" s="17" t="s">
        <v>413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414</v>
      </c>
      <c r="B41" s="17" t="s">
        <v>415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416</v>
      </c>
      <c r="B42" s="17" t="s">
        <v>417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418</v>
      </c>
      <c r="B43" s="17" t="s">
        <v>419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420</v>
      </c>
      <c r="B44" s="17" t="s">
        <v>394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421</v>
      </c>
      <c r="B45" s="17" t="s">
        <v>422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423</v>
      </c>
      <c r="B46" s="17" t="s">
        <v>389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424</v>
      </c>
    </row>
    <row r="49" spans="1:33">
      <c r="A49" s="6" t="s">
        <v>425</v>
      </c>
      <c r="B49" s="17" t="s">
        <v>385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426</v>
      </c>
      <c r="B50" s="17" t="s">
        <v>394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427</v>
      </c>
      <c r="B51" s="17" t="s">
        <v>387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428</v>
      </c>
      <c r="B52" s="17" t="s">
        <v>429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430</v>
      </c>
      <c r="B53" s="17" t="s">
        <v>431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432</v>
      </c>
    </row>
    <row r="57" spans="1:33" ht="15" customHeight="1">
      <c r="A57" s="6" t="s">
        <v>433</v>
      </c>
      <c r="B57" s="17" t="s">
        <v>383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434</v>
      </c>
      <c r="B58" s="17" t="s">
        <v>413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435</v>
      </c>
      <c r="B59" s="17" t="s">
        <v>415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436</v>
      </c>
      <c r="B60" s="17" t="s">
        <v>417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437</v>
      </c>
      <c r="B61" s="17" t="s">
        <v>385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438</v>
      </c>
      <c r="B62" s="17" t="s">
        <v>394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439</v>
      </c>
      <c r="B63" s="17" t="s">
        <v>387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440</v>
      </c>
      <c r="B64" s="17" t="s">
        <v>404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441</v>
      </c>
      <c r="B65" s="17" t="s">
        <v>442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443</v>
      </c>
      <c r="B66" s="17" t="s">
        <v>408</v>
      </c>
      <c r="C66" s="25" t="s">
        <v>207</v>
      </c>
      <c r="D66" s="25" t="s">
        <v>207</v>
      </c>
      <c r="E66" s="25" t="s">
        <v>207</v>
      </c>
      <c r="F66" s="25" t="s">
        <v>207</v>
      </c>
      <c r="G66" s="25" t="s">
        <v>207</v>
      </c>
      <c r="H66" s="25" t="s">
        <v>207</v>
      </c>
      <c r="I66" s="25" t="s">
        <v>207</v>
      </c>
      <c r="J66" s="25" t="s">
        <v>207</v>
      </c>
      <c r="K66" s="25" t="s">
        <v>207</v>
      </c>
      <c r="L66" s="25" t="s">
        <v>207</v>
      </c>
      <c r="M66" s="25" t="s">
        <v>207</v>
      </c>
      <c r="N66" s="25" t="s">
        <v>207</v>
      </c>
      <c r="O66" s="25" t="s">
        <v>207</v>
      </c>
      <c r="P66" s="25" t="s">
        <v>207</v>
      </c>
      <c r="Q66" s="25" t="s">
        <v>207</v>
      </c>
      <c r="R66" s="25" t="s">
        <v>207</v>
      </c>
      <c r="S66" s="25" t="s">
        <v>207</v>
      </c>
      <c r="T66" s="25" t="s">
        <v>207</v>
      </c>
      <c r="U66" s="25" t="s">
        <v>207</v>
      </c>
      <c r="V66" s="25" t="s">
        <v>207</v>
      </c>
      <c r="W66" s="25" t="s">
        <v>207</v>
      </c>
      <c r="X66" s="25" t="s">
        <v>207</v>
      </c>
      <c r="Y66" s="25" t="s">
        <v>207</v>
      </c>
      <c r="Z66" s="25" t="s">
        <v>207</v>
      </c>
      <c r="AA66" s="25" t="s">
        <v>207</v>
      </c>
      <c r="AB66" s="25" t="s">
        <v>207</v>
      </c>
      <c r="AC66" s="25" t="s">
        <v>207</v>
      </c>
      <c r="AD66" s="25" t="s">
        <v>207</v>
      </c>
      <c r="AE66" s="25" t="s">
        <v>207</v>
      </c>
      <c r="AF66" s="25" t="s">
        <v>207</v>
      </c>
      <c r="AG66" s="19" t="s">
        <v>207</v>
      </c>
    </row>
    <row r="67" spans="1:33" ht="15" customHeight="1">
      <c r="A67" s="6" t="s">
        <v>444</v>
      </c>
      <c r="B67" s="17" t="s">
        <v>389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445</v>
      </c>
    </row>
    <row r="70" spans="1:33" ht="15" customHeight="1">
      <c r="B70" s="16" t="s">
        <v>521</v>
      </c>
    </row>
    <row r="71" spans="1:33" ht="15" customHeight="1">
      <c r="A71" s="6" t="s">
        <v>447</v>
      </c>
      <c r="B71" s="17" t="s">
        <v>381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448</v>
      </c>
      <c r="B72" s="17" t="s">
        <v>390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449</v>
      </c>
      <c r="B73" s="17" t="s">
        <v>397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450</v>
      </c>
      <c r="B74" s="17" t="s">
        <v>410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451</v>
      </c>
      <c r="B75" s="17" t="s">
        <v>452</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453</v>
      </c>
      <c r="B76" s="17" t="s">
        <v>454</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455</v>
      </c>
      <c r="B77" s="16" t="s">
        <v>456</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457</v>
      </c>
    </row>
    <row r="81" spans="1:33">
      <c r="B81" s="16" t="s">
        <v>381</v>
      </c>
    </row>
    <row r="82" spans="1:33" ht="15" customHeight="1">
      <c r="A82" s="6" t="s">
        <v>458</v>
      </c>
      <c r="B82" s="17" t="s">
        <v>383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459</v>
      </c>
      <c r="B83" s="17" t="s">
        <v>385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460</v>
      </c>
      <c r="B84" s="17" t="s">
        <v>387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461</v>
      </c>
      <c r="B85" s="17" t="s">
        <v>389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390</v>
      </c>
    </row>
    <row r="88" spans="1:33" ht="15" customHeight="1">
      <c r="A88" s="6" t="s">
        <v>462</v>
      </c>
      <c r="B88" s="17" t="s">
        <v>383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463</v>
      </c>
      <c r="B89" s="17" t="s">
        <v>385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464</v>
      </c>
      <c r="B90" s="17" t="s">
        <v>394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465</v>
      </c>
      <c r="B91" s="17" t="s">
        <v>387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466</v>
      </c>
      <c r="B92" s="17" t="s">
        <v>389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397</v>
      </c>
    </row>
    <row r="95" spans="1:33" ht="15" customHeight="1">
      <c r="A95" s="6" t="s">
        <v>467</v>
      </c>
      <c r="B95" s="17" t="s">
        <v>383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468</v>
      </c>
      <c r="B96" s="17" t="s">
        <v>385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469</v>
      </c>
      <c r="B97" s="17" t="s">
        <v>394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470</v>
      </c>
      <c r="B98" s="17" t="s">
        <v>402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471</v>
      </c>
      <c r="B99" s="17" t="s">
        <v>404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472</v>
      </c>
      <c r="B100" s="17" t="s">
        <v>406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473</v>
      </c>
      <c r="B101" s="17" t="s">
        <v>408</v>
      </c>
      <c r="C101" s="25" t="s">
        <v>207</v>
      </c>
      <c r="D101" s="25" t="s">
        <v>207</v>
      </c>
      <c r="E101" s="25" t="s">
        <v>207</v>
      </c>
      <c r="F101" s="25" t="s">
        <v>207</v>
      </c>
      <c r="G101" s="25" t="s">
        <v>207</v>
      </c>
      <c r="H101" s="25" t="s">
        <v>207</v>
      </c>
      <c r="I101" s="25" t="s">
        <v>207</v>
      </c>
      <c r="J101" s="25" t="s">
        <v>207</v>
      </c>
      <c r="K101" s="25" t="s">
        <v>207</v>
      </c>
      <c r="L101" s="25" t="s">
        <v>207</v>
      </c>
      <c r="M101" s="25" t="s">
        <v>207</v>
      </c>
      <c r="N101" s="25" t="s">
        <v>207</v>
      </c>
      <c r="O101" s="25" t="s">
        <v>207</v>
      </c>
      <c r="P101" s="25" t="s">
        <v>207</v>
      </c>
      <c r="Q101" s="25" t="s">
        <v>207</v>
      </c>
      <c r="R101" s="25" t="s">
        <v>207</v>
      </c>
      <c r="S101" s="25" t="s">
        <v>207</v>
      </c>
      <c r="T101" s="25" t="s">
        <v>207</v>
      </c>
      <c r="U101" s="25" t="s">
        <v>207</v>
      </c>
      <c r="V101" s="25" t="s">
        <v>207</v>
      </c>
      <c r="W101" s="25" t="s">
        <v>207</v>
      </c>
      <c r="X101" s="25" t="s">
        <v>207</v>
      </c>
      <c r="Y101" s="25" t="s">
        <v>207</v>
      </c>
      <c r="Z101" s="25" t="s">
        <v>207</v>
      </c>
      <c r="AA101" s="25" t="s">
        <v>207</v>
      </c>
      <c r="AB101" s="25" t="s">
        <v>207</v>
      </c>
      <c r="AC101" s="25" t="s">
        <v>207</v>
      </c>
      <c r="AD101" s="25" t="s">
        <v>207</v>
      </c>
      <c r="AE101" s="25" t="s">
        <v>207</v>
      </c>
      <c r="AF101" s="25" t="s">
        <v>207</v>
      </c>
      <c r="AG101" s="19" t="s">
        <v>207</v>
      </c>
    </row>
    <row r="102" spans="1:33">
      <c r="A102" s="6" t="s">
        <v>474</v>
      </c>
      <c r="B102" s="17" t="s">
        <v>389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410</v>
      </c>
    </row>
    <row r="106" spans="1:33" ht="15" customHeight="1">
      <c r="A106" s="6" t="s">
        <v>475</v>
      </c>
      <c r="B106" s="17" t="s">
        <v>383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476</v>
      </c>
      <c r="B107" s="17" t="s">
        <v>413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477</v>
      </c>
      <c r="B108" s="17" t="s">
        <v>415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478</v>
      </c>
      <c r="B109" s="17" t="s">
        <v>417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479</v>
      </c>
      <c r="B110" s="17" t="s">
        <v>419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480</v>
      </c>
      <c r="B111" s="17" t="s">
        <v>394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481</v>
      </c>
      <c r="B112" s="17" t="s">
        <v>422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482</v>
      </c>
      <c r="B113" s="17" t="s">
        <v>389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424</v>
      </c>
    </row>
    <row r="116" spans="1:33" ht="15" customHeight="1">
      <c r="A116" s="6" t="s">
        <v>483</v>
      </c>
      <c r="B116" s="17" t="s">
        <v>385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484</v>
      </c>
      <c r="B117" s="17" t="s">
        <v>394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485</v>
      </c>
      <c r="B118" s="17" t="s">
        <v>387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486</v>
      </c>
      <c r="B119" s="17" t="s">
        <v>429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487</v>
      </c>
      <c r="B120" s="17" t="s">
        <v>431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432</v>
      </c>
    </row>
    <row r="123" spans="1:33" ht="15" customHeight="1">
      <c r="A123" s="6" t="s">
        <v>488</v>
      </c>
      <c r="B123" s="17" t="s">
        <v>383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489</v>
      </c>
      <c r="B124" s="17" t="s">
        <v>413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490</v>
      </c>
      <c r="B125" s="17" t="s">
        <v>415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491</v>
      </c>
      <c r="B126" s="17" t="s">
        <v>417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492</v>
      </c>
      <c r="B127" s="17" t="s">
        <v>385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493</v>
      </c>
      <c r="B128" s="17" t="s">
        <v>394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494</v>
      </c>
      <c r="B129" s="17" t="s">
        <v>387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495</v>
      </c>
      <c r="B130" s="17" t="s">
        <v>404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496</v>
      </c>
      <c r="B131" s="17" t="s">
        <v>442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497</v>
      </c>
      <c r="B132" s="17" t="s">
        <v>408</v>
      </c>
      <c r="C132" s="25" t="s">
        <v>207</v>
      </c>
      <c r="D132" s="25" t="s">
        <v>207</v>
      </c>
      <c r="E132" s="25" t="s">
        <v>207</v>
      </c>
      <c r="F132" s="25" t="s">
        <v>207</v>
      </c>
      <c r="G132" s="25" t="s">
        <v>207</v>
      </c>
      <c r="H132" s="25" t="s">
        <v>207</v>
      </c>
      <c r="I132" s="25" t="s">
        <v>207</v>
      </c>
      <c r="J132" s="25" t="s">
        <v>207</v>
      </c>
      <c r="K132" s="25" t="s">
        <v>207</v>
      </c>
      <c r="L132" s="25" t="s">
        <v>207</v>
      </c>
      <c r="M132" s="25" t="s">
        <v>207</v>
      </c>
      <c r="N132" s="25" t="s">
        <v>207</v>
      </c>
      <c r="O132" s="25" t="s">
        <v>207</v>
      </c>
      <c r="P132" s="25" t="s">
        <v>207</v>
      </c>
      <c r="Q132" s="25" t="s">
        <v>207</v>
      </c>
      <c r="R132" s="25" t="s">
        <v>207</v>
      </c>
      <c r="S132" s="25" t="s">
        <v>207</v>
      </c>
      <c r="T132" s="25" t="s">
        <v>207</v>
      </c>
      <c r="U132" s="25" t="s">
        <v>207</v>
      </c>
      <c r="V132" s="25" t="s">
        <v>207</v>
      </c>
      <c r="W132" s="25" t="s">
        <v>207</v>
      </c>
      <c r="X132" s="25" t="s">
        <v>207</v>
      </c>
      <c r="Y132" s="25" t="s">
        <v>207</v>
      </c>
      <c r="Z132" s="25" t="s">
        <v>207</v>
      </c>
      <c r="AA132" s="25" t="s">
        <v>207</v>
      </c>
      <c r="AB132" s="25" t="s">
        <v>207</v>
      </c>
      <c r="AC132" s="25" t="s">
        <v>207</v>
      </c>
      <c r="AD132" s="25" t="s">
        <v>207</v>
      </c>
      <c r="AE132" s="25" t="s">
        <v>207</v>
      </c>
      <c r="AF132" s="25" t="s">
        <v>207</v>
      </c>
      <c r="AG132" s="19" t="s">
        <v>207</v>
      </c>
    </row>
    <row r="133" spans="1:33" ht="15" customHeight="1">
      <c r="A133" s="6" t="s">
        <v>498</v>
      </c>
      <c r="B133" s="17" t="s">
        <v>389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445</v>
      </c>
    </row>
    <row r="136" spans="1:33" ht="15" customHeight="1">
      <c r="B136" s="16" t="s">
        <v>499</v>
      </c>
    </row>
    <row r="137" spans="1:33" ht="15" customHeight="1">
      <c r="A137" s="6" t="s">
        <v>500</v>
      </c>
      <c r="B137" s="17" t="s">
        <v>381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501</v>
      </c>
      <c r="B138" s="17" t="s">
        <v>390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502</v>
      </c>
      <c r="B139" s="17" t="s">
        <v>397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503</v>
      </c>
      <c r="B140" s="17" t="s">
        <v>410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504</v>
      </c>
      <c r="B141" s="17" t="s">
        <v>452</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505</v>
      </c>
      <c r="B142" s="17" t="s">
        <v>454</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506</v>
      </c>
      <c r="B143" s="16" t="s">
        <v>456</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customHeight="1" thickBot="1"/>
    <row r="146" spans="2:2" ht="36.75" customHeight="1">
      <c r="B146" s="33" t="s">
        <v>522</v>
      </c>
    </row>
    <row r="147" spans="2:2">
      <c r="B147" s="7" t="s">
        <v>508</v>
      </c>
    </row>
    <row r="148" spans="2:2">
      <c r="B148" s="7" t="s">
        <v>523</v>
      </c>
    </row>
    <row r="149" spans="2:2">
      <c r="B149" s="7" t="s">
        <v>524</v>
      </c>
    </row>
    <row r="150" spans="2:2" ht="15" customHeight="1">
      <c r="B150" s="7" t="s">
        <v>511</v>
      </c>
    </row>
    <row r="151" spans="2:2" ht="15" customHeight="1">
      <c r="B151" s="7" t="s">
        <v>525</v>
      </c>
    </row>
    <row r="152" spans="2:2" ht="15" customHeight="1">
      <c r="B152" s="7" t="s">
        <v>526</v>
      </c>
    </row>
    <row r="153" spans="2:2" ht="15" customHeight="1">
      <c r="B153" s="7" t="s">
        <v>514</v>
      </c>
    </row>
    <row r="154" spans="2:2" ht="15" customHeight="1">
      <c r="B154" s="7" t="s">
        <v>515</v>
      </c>
    </row>
    <row r="155" spans="2:2" ht="15" customHeight="1">
      <c r="B155" s="7" t="s">
        <v>527</v>
      </c>
    </row>
    <row r="156" spans="2:2" ht="15" customHeight="1">
      <c r="B156" s="7" t="s">
        <v>517</v>
      </c>
    </row>
    <row r="157" spans="2:2" ht="15" customHeight="1">
      <c r="B157" s="7" t="s">
        <v>518</v>
      </c>
    </row>
    <row r="158" spans="2:2" ht="15" customHeight="1">
      <c r="B158" s="7" t="s">
        <v>211</v>
      </c>
    </row>
    <row r="159" spans="2:2" ht="15" customHeight="1">
      <c r="B159" s="7" t="s">
        <v>528</v>
      </c>
    </row>
    <row r="160" spans="2:2" ht="15" customHeight="1">
      <c r="B160" s="7" t="s">
        <v>227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c r="AG308" s="171"/>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c r="AD511" s="171"/>
      <c r="AE511" s="171"/>
      <c r="AF511" s="171"/>
      <c r="AG511" s="171"/>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1"/>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c r="AD712" s="171"/>
      <c r="AE712" s="171"/>
      <c r="AF712" s="171"/>
      <c r="AG712" s="171"/>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1"/>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c r="AD887" s="171"/>
      <c r="AE887" s="171"/>
      <c r="AF887" s="171"/>
      <c r="AG887" s="171"/>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1"/>
      <c r="C1100" s="171"/>
      <c r="D1100" s="171"/>
      <c r="E1100" s="171"/>
      <c r="F1100" s="171"/>
      <c r="G1100" s="171"/>
      <c r="H1100" s="171"/>
      <c r="I1100" s="171"/>
      <c r="J1100" s="171"/>
      <c r="K1100" s="171"/>
      <c r="L1100" s="171"/>
      <c r="M1100" s="171"/>
      <c r="N1100" s="171"/>
      <c r="O1100" s="171"/>
      <c r="P1100" s="171"/>
      <c r="Q1100" s="171"/>
      <c r="R1100" s="171"/>
      <c r="S1100" s="171"/>
      <c r="T1100" s="171"/>
      <c r="U1100" s="171"/>
      <c r="V1100" s="171"/>
      <c r="W1100" s="171"/>
      <c r="X1100" s="171"/>
      <c r="Y1100" s="171"/>
      <c r="Z1100" s="171"/>
      <c r="AA1100" s="171"/>
      <c r="AB1100" s="171"/>
      <c r="AC1100" s="171"/>
      <c r="AD1100" s="171"/>
      <c r="AE1100" s="171"/>
      <c r="AF1100" s="171"/>
      <c r="AG1100" s="171"/>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1"/>
      <c r="C1227" s="171"/>
      <c r="D1227" s="171"/>
      <c r="E1227" s="171"/>
      <c r="F1227" s="171"/>
      <c r="G1227" s="171"/>
      <c r="H1227" s="171"/>
      <c r="I1227" s="171"/>
      <c r="J1227" s="171"/>
      <c r="K1227" s="171"/>
      <c r="L1227" s="171"/>
      <c r="M1227" s="171"/>
      <c r="N1227" s="171"/>
      <c r="O1227" s="171"/>
      <c r="P1227" s="171"/>
      <c r="Q1227" s="171"/>
      <c r="R1227" s="171"/>
      <c r="S1227" s="171"/>
      <c r="T1227" s="171"/>
      <c r="U1227" s="171"/>
      <c r="V1227" s="171"/>
      <c r="W1227" s="171"/>
      <c r="X1227" s="171"/>
      <c r="Y1227" s="171"/>
      <c r="Z1227" s="171"/>
      <c r="AA1227" s="171"/>
      <c r="AB1227" s="171"/>
      <c r="AC1227" s="171"/>
      <c r="AD1227" s="171"/>
      <c r="AE1227" s="171"/>
      <c r="AF1227" s="171"/>
      <c r="AG1227" s="171"/>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1"/>
      <c r="C1390" s="171"/>
      <c r="D1390" s="171"/>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c r="AG1390" s="171"/>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1"/>
      <c r="C1502" s="171"/>
      <c r="D1502" s="171"/>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c r="AG1502" s="171"/>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1"/>
      <c r="C1604" s="171"/>
      <c r="D1604" s="171"/>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c r="AG1604" s="171"/>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1"/>
      <c r="C1698" s="171"/>
      <c r="D1698" s="171"/>
      <c r="E1698" s="171"/>
      <c r="F1698" s="171"/>
      <c r="G1698" s="171"/>
      <c r="H1698" s="171"/>
      <c r="I1698" s="171"/>
      <c r="J1698" s="171"/>
      <c r="K1698" s="171"/>
      <c r="L1698" s="171"/>
      <c r="M1698" s="171"/>
      <c r="N1698" s="171"/>
      <c r="O1698" s="171"/>
      <c r="P1698" s="171"/>
      <c r="Q1698" s="171"/>
      <c r="R1698" s="171"/>
      <c r="S1698" s="171"/>
      <c r="T1698" s="171"/>
      <c r="U1698" s="171"/>
      <c r="V1698" s="171"/>
      <c r="W1698" s="171"/>
      <c r="X1698" s="171"/>
      <c r="Y1698" s="171"/>
      <c r="Z1698" s="171"/>
      <c r="AA1698" s="171"/>
      <c r="AB1698" s="171"/>
      <c r="AC1698" s="171"/>
      <c r="AD1698" s="171"/>
      <c r="AE1698" s="171"/>
      <c r="AF1698" s="171"/>
      <c r="AG1698" s="171"/>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1"/>
      <c r="C1945" s="171"/>
      <c r="D1945" s="171"/>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c r="AG1945" s="171"/>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1"/>
      <c r="C2031" s="171"/>
      <c r="D2031" s="171"/>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c r="AG2031" s="171"/>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1"/>
      <c r="C2153" s="171"/>
      <c r="D2153" s="171"/>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c r="AG2153" s="171"/>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1"/>
      <c r="C2317" s="171"/>
      <c r="D2317" s="171"/>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c r="AG2317" s="171"/>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1"/>
      <c r="C2419" s="171"/>
      <c r="D2419" s="171"/>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c r="AG2419" s="171"/>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1"/>
      <c r="C2509" s="171"/>
      <c r="D2509" s="171"/>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c r="AG2509" s="171"/>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1"/>
      <c r="C2598" s="171"/>
      <c r="D2598" s="171"/>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c r="AG2598" s="171"/>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1"/>
      <c r="C2719" s="171"/>
      <c r="D2719" s="171"/>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c r="AG2719" s="171"/>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1"/>
      <c r="C2837" s="171"/>
      <c r="D2837" s="171"/>
      <c r="E2837" s="171"/>
      <c r="F2837" s="171"/>
      <c r="G2837" s="171"/>
      <c r="H2837" s="171"/>
      <c r="I2837" s="171"/>
      <c r="J2837" s="171"/>
      <c r="K2837" s="171"/>
      <c r="L2837" s="171"/>
      <c r="M2837" s="171"/>
      <c r="N2837" s="171"/>
      <c r="O2837" s="171"/>
      <c r="P2837" s="171"/>
      <c r="Q2837" s="171"/>
      <c r="R2837" s="171"/>
      <c r="S2837" s="171"/>
      <c r="T2837" s="171"/>
      <c r="U2837" s="171"/>
      <c r="V2837" s="171"/>
      <c r="W2837" s="171"/>
      <c r="X2837" s="171"/>
      <c r="Y2837" s="171"/>
      <c r="Z2837" s="171"/>
      <c r="AA2837" s="171"/>
      <c r="AB2837" s="171"/>
      <c r="AC2837" s="171"/>
      <c r="AD2837" s="171"/>
      <c r="AE2837" s="171"/>
      <c r="AF2837" s="171"/>
      <c r="AG2837" s="171"/>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H2837"/>
  <sheetViews>
    <sheetView workbookViewId="0"/>
  </sheetViews>
  <sheetFormatPr defaultRowHeight="15" customHeight="1"/>
  <cols>
    <col min="1" max="1" width="21.85546875" customWidth="1"/>
    <col min="2" max="2" width="49" customWidth="1"/>
  </cols>
  <sheetData>
    <row r="1" spans="1:34" ht="15" customHeight="1" thickBot="1">
      <c r="B1" s="13" t="s">
        <v>228</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170</v>
      </c>
      <c r="D3" s="26" t="s">
        <v>229</v>
      </c>
      <c r="E3" s="27"/>
      <c r="F3" s="27"/>
      <c r="G3" s="27"/>
      <c r="H3" s="27"/>
    </row>
    <row r="4" spans="1:34" ht="15" customHeight="1">
      <c r="C4" s="26" t="s">
        <v>172</v>
      </c>
      <c r="D4" s="26" t="s">
        <v>230</v>
      </c>
      <c r="E4" s="27"/>
      <c r="F4" s="27"/>
      <c r="G4" s="26" t="s">
        <v>231</v>
      </c>
      <c r="H4" s="27"/>
    </row>
    <row r="5" spans="1:34" ht="15" customHeight="1">
      <c r="C5" s="26" t="s">
        <v>175</v>
      </c>
      <c r="D5" s="26" t="s">
        <v>232</v>
      </c>
      <c r="E5" s="27"/>
      <c r="F5" s="27"/>
      <c r="G5" s="27"/>
      <c r="H5" s="27"/>
    </row>
    <row r="6" spans="1:34" ht="15" customHeight="1">
      <c r="C6" s="26" t="s">
        <v>177</v>
      </c>
      <c r="D6" s="27"/>
      <c r="E6" s="26" t="s">
        <v>233</v>
      </c>
      <c r="F6" s="27"/>
      <c r="G6" s="27"/>
      <c r="H6" s="27"/>
    </row>
    <row r="7" spans="1:34" ht="15" customHeight="1">
      <c r="C7" s="27"/>
      <c r="D7" s="27"/>
      <c r="E7" s="27"/>
      <c r="F7" s="27"/>
      <c r="G7" s="27"/>
      <c r="H7" s="27"/>
    </row>
    <row r="10" spans="1:34" ht="15" customHeight="1">
      <c r="A10" s="6" t="s">
        <v>377</v>
      </c>
      <c r="B10" s="15" t="s">
        <v>378</v>
      </c>
      <c r="AH10" s="28" t="s">
        <v>234</v>
      </c>
    </row>
    <row r="11" spans="1:34" ht="15" customHeight="1">
      <c r="B11" s="13" t="s">
        <v>529</v>
      </c>
      <c r="AH11" s="28" t="s">
        <v>235</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236</v>
      </c>
    </row>
    <row r="13" spans="1:34" ht="15" customHeight="1" thickBot="1">
      <c r="B13" s="14" t="s">
        <v>380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237</v>
      </c>
    </row>
    <row r="14" spans="1:34" ht="15" customHeight="1" thickTop="1"/>
    <row r="15" spans="1:34" ht="15" customHeight="1">
      <c r="B15" s="16" t="s">
        <v>381</v>
      </c>
    </row>
    <row r="16" spans="1:34" ht="15" customHeight="1">
      <c r="A16" s="6" t="s">
        <v>382</v>
      </c>
      <c r="B16" s="17" t="s">
        <v>383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384</v>
      </c>
      <c r="B17" s="17" t="s">
        <v>385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386</v>
      </c>
      <c r="B18" s="17" t="s">
        <v>387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388</v>
      </c>
      <c r="B19" s="17" t="s">
        <v>389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390</v>
      </c>
    </row>
    <row r="22" spans="1:34" ht="15" customHeight="1">
      <c r="A22" s="6" t="s">
        <v>391</v>
      </c>
      <c r="B22" s="17" t="s">
        <v>383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392</v>
      </c>
      <c r="B23" s="17" t="s">
        <v>385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393</v>
      </c>
      <c r="B24" s="17" t="s">
        <v>394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395</v>
      </c>
      <c r="B25" s="17" t="s">
        <v>387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396</v>
      </c>
      <c r="B26" s="17" t="s">
        <v>389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397</v>
      </c>
    </row>
    <row r="29" spans="1:34" ht="15" customHeight="1">
      <c r="A29" s="6" t="s">
        <v>398</v>
      </c>
      <c r="B29" s="17" t="s">
        <v>383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399</v>
      </c>
      <c r="B30" s="17" t="s">
        <v>385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85" customHeight="1">
      <c r="A31" s="6" t="s">
        <v>400</v>
      </c>
      <c r="B31" s="17" t="s">
        <v>394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85" customHeight="1">
      <c r="A32" s="6" t="s">
        <v>401</v>
      </c>
      <c r="B32" s="17" t="s">
        <v>402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85" customHeight="1">
      <c r="A33" s="6" t="s">
        <v>403</v>
      </c>
      <c r="B33" s="17" t="s">
        <v>404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85" customHeight="1">
      <c r="A34" s="6" t="s">
        <v>405</v>
      </c>
      <c r="B34" s="17" t="s">
        <v>406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85" customHeight="1">
      <c r="A35" s="6" t="s">
        <v>407</v>
      </c>
      <c r="B35" s="17" t="s">
        <v>408</v>
      </c>
      <c r="C35" s="19" t="s">
        <v>207</v>
      </c>
      <c r="D35" s="19" t="s">
        <v>207</v>
      </c>
      <c r="E35" s="19" t="s">
        <v>207</v>
      </c>
      <c r="F35" s="19" t="s">
        <v>207</v>
      </c>
      <c r="G35" s="19" t="s">
        <v>207</v>
      </c>
      <c r="H35" s="19" t="s">
        <v>207</v>
      </c>
      <c r="I35" s="19" t="s">
        <v>207</v>
      </c>
      <c r="J35" s="19" t="s">
        <v>207</v>
      </c>
      <c r="K35" s="19" t="s">
        <v>207</v>
      </c>
      <c r="L35" s="19" t="s">
        <v>207</v>
      </c>
      <c r="M35" s="19" t="s">
        <v>207</v>
      </c>
      <c r="N35" s="19" t="s">
        <v>207</v>
      </c>
      <c r="O35" s="19" t="s">
        <v>207</v>
      </c>
      <c r="P35" s="19" t="s">
        <v>207</v>
      </c>
      <c r="Q35" s="19" t="s">
        <v>207</v>
      </c>
      <c r="R35" s="19" t="s">
        <v>207</v>
      </c>
      <c r="S35" s="19" t="s">
        <v>207</v>
      </c>
      <c r="T35" s="19" t="s">
        <v>207</v>
      </c>
      <c r="U35" s="19" t="s">
        <v>207</v>
      </c>
      <c r="V35" s="19" t="s">
        <v>207</v>
      </c>
      <c r="W35" s="19" t="s">
        <v>207</v>
      </c>
      <c r="X35" s="19" t="s">
        <v>207</v>
      </c>
      <c r="Y35" s="19" t="s">
        <v>207</v>
      </c>
      <c r="Z35" s="19" t="s">
        <v>207</v>
      </c>
      <c r="AA35" s="19" t="s">
        <v>207</v>
      </c>
      <c r="AB35" s="19" t="s">
        <v>207</v>
      </c>
      <c r="AC35" s="19" t="s">
        <v>207</v>
      </c>
      <c r="AD35" s="19" t="s">
        <v>207</v>
      </c>
      <c r="AE35" s="19" t="s">
        <v>207</v>
      </c>
      <c r="AF35" s="19" t="s">
        <v>207</v>
      </c>
      <c r="AG35" s="19" t="s">
        <v>207</v>
      </c>
      <c r="AH35" s="19" t="s">
        <v>207</v>
      </c>
    </row>
    <row r="36" spans="1:34" ht="14.85" customHeight="1">
      <c r="A36" s="6" t="s">
        <v>409</v>
      </c>
      <c r="B36" s="17" t="s">
        <v>389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85" customHeight="1">
      <c r="B38" s="16" t="s">
        <v>410</v>
      </c>
    </row>
    <row r="39" spans="1:34" ht="14.85" customHeight="1">
      <c r="A39" s="6" t="s">
        <v>411</v>
      </c>
      <c r="B39" s="17" t="s">
        <v>383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85" customHeight="1">
      <c r="A40" s="6" t="s">
        <v>412</v>
      </c>
      <c r="B40" s="17" t="s">
        <v>413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85" customHeight="1">
      <c r="A41" s="6" t="s">
        <v>414</v>
      </c>
      <c r="B41" s="17" t="s">
        <v>415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85" customHeight="1">
      <c r="A42" s="6" t="s">
        <v>416</v>
      </c>
      <c r="B42" s="17" t="s">
        <v>417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85" customHeight="1">
      <c r="A43" s="6" t="s">
        <v>418</v>
      </c>
      <c r="B43" s="17" t="s">
        <v>419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85" customHeight="1">
      <c r="A44" s="6" t="s">
        <v>420</v>
      </c>
      <c r="B44" s="17" t="s">
        <v>394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85" customHeight="1">
      <c r="A45" s="6" t="s">
        <v>421</v>
      </c>
      <c r="B45" s="17" t="s">
        <v>422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85" customHeight="1">
      <c r="A46" s="6" t="s">
        <v>423</v>
      </c>
      <c r="B46" s="17" t="s">
        <v>389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85" customHeight="1">
      <c r="B48" s="16" t="s">
        <v>424</v>
      </c>
    </row>
    <row r="49" spans="1:34" ht="14.85" customHeight="1">
      <c r="A49" s="6" t="s">
        <v>425</v>
      </c>
      <c r="B49" s="17" t="s">
        <v>385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426</v>
      </c>
      <c r="B50" s="17" t="s">
        <v>394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427</v>
      </c>
      <c r="B51" s="17" t="s">
        <v>387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428</v>
      </c>
      <c r="B52" s="17" t="s">
        <v>429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430</v>
      </c>
      <c r="B53" s="17" t="s">
        <v>431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432</v>
      </c>
    </row>
    <row r="57" spans="1:34" ht="15" customHeight="1">
      <c r="A57" s="6" t="s">
        <v>433</v>
      </c>
      <c r="B57" s="17" t="s">
        <v>383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434</v>
      </c>
      <c r="B58" s="17" t="s">
        <v>413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435</v>
      </c>
      <c r="B59" s="17" t="s">
        <v>415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436</v>
      </c>
      <c r="B60" s="17" t="s">
        <v>417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437</v>
      </c>
      <c r="B61" s="17" t="s">
        <v>385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438</v>
      </c>
      <c r="B62" s="17" t="s">
        <v>394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439</v>
      </c>
      <c r="B63" s="17" t="s">
        <v>387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440</v>
      </c>
      <c r="B64" s="17" t="s">
        <v>404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441</v>
      </c>
      <c r="B65" s="17" t="s">
        <v>442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85" customHeight="1">
      <c r="A66" s="6" t="s">
        <v>443</v>
      </c>
      <c r="B66" s="17" t="s">
        <v>408</v>
      </c>
      <c r="C66" s="19" t="s">
        <v>207</v>
      </c>
      <c r="D66" s="19" t="s">
        <v>207</v>
      </c>
      <c r="E66" s="19" t="s">
        <v>207</v>
      </c>
      <c r="F66" s="19" t="s">
        <v>207</v>
      </c>
      <c r="G66" s="19" t="s">
        <v>207</v>
      </c>
      <c r="H66" s="19" t="s">
        <v>207</v>
      </c>
      <c r="I66" s="19" t="s">
        <v>207</v>
      </c>
      <c r="J66" s="19" t="s">
        <v>207</v>
      </c>
      <c r="K66" s="19" t="s">
        <v>207</v>
      </c>
      <c r="L66" s="19" t="s">
        <v>207</v>
      </c>
      <c r="M66" s="19" t="s">
        <v>207</v>
      </c>
      <c r="N66" s="19" t="s">
        <v>207</v>
      </c>
      <c r="O66" s="19" t="s">
        <v>207</v>
      </c>
      <c r="P66" s="19" t="s">
        <v>207</v>
      </c>
      <c r="Q66" s="19" t="s">
        <v>207</v>
      </c>
      <c r="R66" s="19" t="s">
        <v>207</v>
      </c>
      <c r="S66" s="19" t="s">
        <v>207</v>
      </c>
      <c r="T66" s="19" t="s">
        <v>207</v>
      </c>
      <c r="U66" s="19" t="s">
        <v>207</v>
      </c>
      <c r="V66" s="19" t="s">
        <v>207</v>
      </c>
      <c r="W66" s="19" t="s">
        <v>207</v>
      </c>
      <c r="X66" s="19" t="s">
        <v>207</v>
      </c>
      <c r="Y66" s="19" t="s">
        <v>207</v>
      </c>
      <c r="Z66" s="19" t="s">
        <v>207</v>
      </c>
      <c r="AA66" s="19" t="s">
        <v>207</v>
      </c>
      <c r="AB66" s="19" t="s">
        <v>207</v>
      </c>
      <c r="AC66" s="19" t="s">
        <v>207</v>
      </c>
      <c r="AD66" s="19" t="s">
        <v>207</v>
      </c>
      <c r="AE66" s="19" t="s">
        <v>207</v>
      </c>
      <c r="AF66" s="19" t="s">
        <v>207</v>
      </c>
      <c r="AG66" s="19" t="s">
        <v>207</v>
      </c>
      <c r="AH66" s="19" t="s">
        <v>207</v>
      </c>
    </row>
    <row r="67" spans="1:34" ht="15" customHeight="1">
      <c r="A67" s="6" t="s">
        <v>444</v>
      </c>
      <c r="B67" s="17" t="s">
        <v>389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445</v>
      </c>
    </row>
    <row r="70" spans="1:34" ht="15" customHeight="1">
      <c r="B70" s="16" t="s">
        <v>530</v>
      </c>
    </row>
    <row r="71" spans="1:34" ht="15" customHeight="1">
      <c r="A71" s="6" t="s">
        <v>447</v>
      </c>
      <c r="B71" s="17" t="s">
        <v>381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448</v>
      </c>
      <c r="B72" s="17" t="s">
        <v>390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85" customHeight="1">
      <c r="A73" s="6" t="s">
        <v>449</v>
      </c>
      <c r="B73" s="17" t="s">
        <v>397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450</v>
      </c>
      <c r="B74" s="17" t="s">
        <v>410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451</v>
      </c>
      <c r="B75" s="17" t="s">
        <v>452</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453</v>
      </c>
      <c r="B76" s="17" t="s">
        <v>454</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455</v>
      </c>
      <c r="B77" s="16" t="s">
        <v>456</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457</v>
      </c>
    </row>
    <row r="81" spans="1:34" ht="14.85" customHeight="1">
      <c r="B81" s="16" t="s">
        <v>381</v>
      </c>
    </row>
    <row r="82" spans="1:34" ht="15" customHeight="1">
      <c r="A82" s="6" t="s">
        <v>458</v>
      </c>
      <c r="B82" s="17" t="s">
        <v>383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459</v>
      </c>
      <c r="B83" s="17" t="s">
        <v>385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460</v>
      </c>
      <c r="B84" s="17" t="s">
        <v>387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461</v>
      </c>
      <c r="B85" s="17" t="s">
        <v>389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390</v>
      </c>
    </row>
    <row r="88" spans="1:34" ht="15" customHeight="1">
      <c r="A88" s="6" t="s">
        <v>462</v>
      </c>
      <c r="B88" s="17" t="s">
        <v>383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463</v>
      </c>
      <c r="B89" s="17" t="s">
        <v>385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464</v>
      </c>
      <c r="B90" s="17" t="s">
        <v>394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465</v>
      </c>
      <c r="B91" s="17" t="s">
        <v>387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85" customHeight="1">
      <c r="A92" s="6" t="s">
        <v>466</v>
      </c>
      <c r="B92" s="17" t="s">
        <v>389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397</v>
      </c>
    </row>
    <row r="95" spans="1:34" ht="15" customHeight="1">
      <c r="A95" s="6" t="s">
        <v>467</v>
      </c>
      <c r="B95" s="17" t="s">
        <v>383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468</v>
      </c>
      <c r="B96" s="17" t="s">
        <v>385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469</v>
      </c>
      <c r="B97" s="17" t="s">
        <v>394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470</v>
      </c>
      <c r="B98" s="17" t="s">
        <v>402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471</v>
      </c>
      <c r="B99" s="17" t="s">
        <v>404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472</v>
      </c>
      <c r="B100" s="17" t="s">
        <v>406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85" customHeight="1">
      <c r="A101" s="6" t="s">
        <v>473</v>
      </c>
      <c r="B101" s="17" t="s">
        <v>408</v>
      </c>
      <c r="C101" s="19" t="s">
        <v>207</v>
      </c>
      <c r="D101" s="19" t="s">
        <v>207</v>
      </c>
      <c r="E101" s="19" t="s">
        <v>207</v>
      </c>
      <c r="F101" s="19" t="s">
        <v>207</v>
      </c>
      <c r="G101" s="19" t="s">
        <v>207</v>
      </c>
      <c r="H101" s="19" t="s">
        <v>207</v>
      </c>
      <c r="I101" s="19" t="s">
        <v>207</v>
      </c>
      <c r="J101" s="19" t="s">
        <v>207</v>
      </c>
      <c r="K101" s="19" t="s">
        <v>207</v>
      </c>
      <c r="L101" s="19" t="s">
        <v>207</v>
      </c>
      <c r="M101" s="19" t="s">
        <v>207</v>
      </c>
      <c r="N101" s="19" t="s">
        <v>207</v>
      </c>
      <c r="O101" s="19" t="s">
        <v>207</v>
      </c>
      <c r="P101" s="19" t="s">
        <v>207</v>
      </c>
      <c r="Q101" s="19" t="s">
        <v>207</v>
      </c>
      <c r="R101" s="19" t="s">
        <v>207</v>
      </c>
      <c r="S101" s="19" t="s">
        <v>207</v>
      </c>
      <c r="T101" s="19" t="s">
        <v>207</v>
      </c>
      <c r="U101" s="19" t="s">
        <v>207</v>
      </c>
      <c r="V101" s="19" t="s">
        <v>207</v>
      </c>
      <c r="W101" s="19" t="s">
        <v>207</v>
      </c>
      <c r="X101" s="19" t="s">
        <v>207</v>
      </c>
      <c r="Y101" s="19" t="s">
        <v>207</v>
      </c>
      <c r="Z101" s="19" t="s">
        <v>207</v>
      </c>
      <c r="AA101" s="19" t="s">
        <v>207</v>
      </c>
      <c r="AB101" s="19" t="s">
        <v>207</v>
      </c>
      <c r="AC101" s="19" t="s">
        <v>207</v>
      </c>
      <c r="AD101" s="19" t="s">
        <v>207</v>
      </c>
      <c r="AE101" s="19" t="s">
        <v>207</v>
      </c>
      <c r="AF101" s="19" t="s">
        <v>207</v>
      </c>
      <c r="AG101" s="19" t="s">
        <v>207</v>
      </c>
      <c r="AH101" s="19" t="s">
        <v>207</v>
      </c>
    </row>
    <row r="102" spans="1:34" ht="14.85" customHeight="1">
      <c r="A102" s="6" t="s">
        <v>474</v>
      </c>
      <c r="B102" s="17" t="s">
        <v>389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410</v>
      </c>
    </row>
    <row r="106" spans="1:34" ht="15" customHeight="1">
      <c r="A106" s="6" t="s">
        <v>475</v>
      </c>
      <c r="B106" s="17" t="s">
        <v>383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476</v>
      </c>
      <c r="B107" s="17" t="s">
        <v>413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477</v>
      </c>
      <c r="B108" s="17" t="s">
        <v>415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478</v>
      </c>
      <c r="B109" s="17" t="s">
        <v>417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479</v>
      </c>
      <c r="B110" s="17" t="s">
        <v>419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480</v>
      </c>
      <c r="B111" s="17" t="s">
        <v>394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481</v>
      </c>
      <c r="B112" s="176" t="s">
        <v>422</v>
      </c>
      <c r="C112" s="177"/>
      <c r="D112" s="177"/>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c r="AH112" s="177"/>
    </row>
    <row r="113" spans="1:34" ht="15" customHeight="1">
      <c r="A113" s="6" t="s">
        <v>482</v>
      </c>
      <c r="B113" s="17" t="s">
        <v>389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424</v>
      </c>
    </row>
    <row r="116" spans="1:34" ht="15" customHeight="1">
      <c r="A116" s="6" t="s">
        <v>483</v>
      </c>
      <c r="B116" s="17" t="s">
        <v>385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484</v>
      </c>
      <c r="B117" s="17" t="s">
        <v>394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485</v>
      </c>
      <c r="B118" s="17" t="s">
        <v>387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486</v>
      </c>
      <c r="B119" s="17" t="s">
        <v>429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487</v>
      </c>
      <c r="B120" s="17" t="s">
        <v>431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432</v>
      </c>
    </row>
    <row r="123" spans="1:34" ht="15" customHeight="1">
      <c r="A123" s="6" t="s">
        <v>488</v>
      </c>
      <c r="B123" s="17" t="s">
        <v>383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489</v>
      </c>
      <c r="B124" s="17" t="s">
        <v>413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490</v>
      </c>
      <c r="B125" s="17" t="s">
        <v>415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491</v>
      </c>
      <c r="B126" s="17" t="s">
        <v>417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492</v>
      </c>
      <c r="B127" s="17" t="s">
        <v>385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493</v>
      </c>
      <c r="B128" s="17" t="s">
        <v>394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494</v>
      </c>
      <c r="B129" s="17" t="s">
        <v>387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495</v>
      </c>
      <c r="B130" s="17" t="s">
        <v>404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496</v>
      </c>
      <c r="B131" s="17" t="s">
        <v>442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497</v>
      </c>
      <c r="B132" s="17" t="s">
        <v>408</v>
      </c>
      <c r="C132" s="19" t="s">
        <v>207</v>
      </c>
      <c r="D132" s="19" t="s">
        <v>207</v>
      </c>
      <c r="E132" s="19" t="s">
        <v>207</v>
      </c>
      <c r="F132" s="19" t="s">
        <v>207</v>
      </c>
      <c r="G132" s="19" t="s">
        <v>207</v>
      </c>
      <c r="H132" s="19" t="s">
        <v>207</v>
      </c>
      <c r="I132" s="19" t="s">
        <v>207</v>
      </c>
      <c r="J132" s="19" t="s">
        <v>207</v>
      </c>
      <c r="K132" s="19" t="s">
        <v>207</v>
      </c>
      <c r="L132" s="19" t="s">
        <v>207</v>
      </c>
      <c r="M132" s="19" t="s">
        <v>207</v>
      </c>
      <c r="N132" s="19" t="s">
        <v>207</v>
      </c>
      <c r="O132" s="19" t="s">
        <v>207</v>
      </c>
      <c r="P132" s="19" t="s">
        <v>207</v>
      </c>
      <c r="Q132" s="19" t="s">
        <v>207</v>
      </c>
      <c r="R132" s="19" t="s">
        <v>207</v>
      </c>
      <c r="S132" s="19" t="s">
        <v>207</v>
      </c>
      <c r="T132" s="19" t="s">
        <v>207</v>
      </c>
      <c r="U132" s="19" t="s">
        <v>207</v>
      </c>
      <c r="V132" s="19" t="s">
        <v>207</v>
      </c>
      <c r="W132" s="19" t="s">
        <v>207</v>
      </c>
      <c r="X132" s="19" t="s">
        <v>207</v>
      </c>
      <c r="Y132" s="19" t="s">
        <v>207</v>
      </c>
      <c r="Z132" s="19" t="s">
        <v>207</v>
      </c>
      <c r="AA132" s="19" t="s">
        <v>207</v>
      </c>
      <c r="AB132" s="19" t="s">
        <v>207</v>
      </c>
      <c r="AC132" s="19" t="s">
        <v>207</v>
      </c>
      <c r="AD132" s="19" t="s">
        <v>207</v>
      </c>
      <c r="AE132" s="19" t="s">
        <v>207</v>
      </c>
      <c r="AF132" s="19" t="s">
        <v>207</v>
      </c>
      <c r="AG132" s="19" t="s">
        <v>207</v>
      </c>
      <c r="AH132" s="19" t="s">
        <v>207</v>
      </c>
    </row>
    <row r="133" spans="1:34" ht="15" customHeight="1">
      <c r="A133" s="6" t="s">
        <v>498</v>
      </c>
      <c r="B133" s="17" t="s">
        <v>389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445</v>
      </c>
    </row>
    <row r="136" spans="1:34" ht="15" customHeight="1">
      <c r="B136" s="16" t="s">
        <v>499</v>
      </c>
    </row>
    <row r="137" spans="1:34" ht="15" customHeight="1">
      <c r="A137" s="6" t="s">
        <v>500</v>
      </c>
      <c r="B137" s="17" t="s">
        <v>381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501</v>
      </c>
      <c r="B138" s="17" t="s">
        <v>390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502</v>
      </c>
      <c r="B139" s="17" t="s">
        <v>397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503</v>
      </c>
      <c r="B140" s="17" t="s">
        <v>410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85" customHeight="1">
      <c r="A141" s="6" t="s">
        <v>504</v>
      </c>
      <c r="B141" s="17" t="s">
        <v>452</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85" customHeight="1">
      <c r="A142" s="6" t="s">
        <v>505</v>
      </c>
      <c r="B142" s="17" t="s">
        <v>454</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85" customHeight="1">
      <c r="A143" s="6" t="s">
        <v>506</v>
      </c>
      <c r="B143" s="16" t="s">
        <v>456</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customHeight="1" thickBot="1"/>
    <row r="146" spans="2:34" ht="14.85" customHeight="1">
      <c r="B146" s="178" t="s">
        <v>522</v>
      </c>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30"/>
    </row>
    <row r="147" spans="2:34" ht="14.85" customHeight="1">
      <c r="B147" s="7" t="s">
        <v>508</v>
      </c>
    </row>
    <row r="148" spans="2:34" ht="14.85" customHeight="1">
      <c r="B148" s="7" t="s">
        <v>531</v>
      </c>
    </row>
    <row r="149" spans="2:34" ht="14.85" customHeight="1">
      <c r="B149" s="7" t="s">
        <v>524</v>
      </c>
    </row>
    <row r="150" spans="2:34" ht="15" customHeight="1">
      <c r="B150" s="7" t="s">
        <v>511</v>
      </c>
    </row>
    <row r="151" spans="2:34" ht="15" customHeight="1">
      <c r="B151" s="7" t="s">
        <v>525</v>
      </c>
    </row>
    <row r="152" spans="2:34" ht="15" customHeight="1">
      <c r="B152" s="7" t="s">
        <v>526</v>
      </c>
    </row>
    <row r="153" spans="2:34" ht="15" customHeight="1">
      <c r="B153" s="7" t="s">
        <v>514</v>
      </c>
    </row>
    <row r="154" spans="2:34" ht="15" customHeight="1">
      <c r="B154" s="7" t="s">
        <v>515</v>
      </c>
    </row>
    <row r="155" spans="2:34" ht="15" customHeight="1">
      <c r="B155" s="7" t="s">
        <v>527</v>
      </c>
    </row>
    <row r="156" spans="2:34" ht="15" customHeight="1">
      <c r="B156" s="7" t="s">
        <v>517</v>
      </c>
    </row>
    <row r="157" spans="2:34" ht="15" customHeight="1">
      <c r="B157" s="7" t="s">
        <v>518</v>
      </c>
    </row>
    <row r="158" spans="2:34" ht="15" customHeight="1">
      <c r="B158" s="7" t="s">
        <v>211</v>
      </c>
    </row>
    <row r="159" spans="2:34" ht="15" customHeight="1">
      <c r="B159" s="7" t="s">
        <v>532</v>
      </c>
    </row>
    <row r="160" spans="2:34" ht="15" customHeight="1">
      <c r="B160" s="7" t="s">
        <v>533</v>
      </c>
    </row>
    <row r="308" spans="2:34" ht="15" customHeight="1">
      <c r="B308" s="171"/>
      <c r="C308" s="171"/>
      <c r="D308" s="171"/>
      <c r="E308" s="171"/>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c r="AD308" s="171"/>
      <c r="AE308" s="171"/>
      <c r="AF308" s="171"/>
      <c r="AG308" s="171"/>
      <c r="AH308" s="171"/>
    </row>
    <row r="511" spans="2:34" ht="15" customHeight="1">
      <c r="B511" s="171"/>
      <c r="C511" s="171"/>
      <c r="D511" s="171"/>
      <c r="E511" s="171"/>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c r="AD511" s="171"/>
      <c r="AE511" s="171"/>
      <c r="AF511" s="171"/>
      <c r="AG511" s="171"/>
      <c r="AH511" s="171"/>
    </row>
    <row r="712" spans="2:34" ht="15" customHeight="1">
      <c r="B712" s="171"/>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c r="AD712" s="171"/>
      <c r="AE712" s="171"/>
      <c r="AF712" s="171"/>
      <c r="AG712" s="171"/>
      <c r="AH712" s="171"/>
    </row>
    <row r="887" spans="2:34" ht="15" customHeight="1">
      <c r="B887" s="171"/>
      <c r="C887" s="171"/>
      <c r="D887" s="171"/>
      <c r="E887" s="171"/>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c r="AD887" s="171"/>
      <c r="AE887" s="171"/>
      <c r="AF887" s="171"/>
      <c r="AG887" s="171"/>
      <c r="AH887" s="171"/>
    </row>
    <row r="1100" spans="2:34" ht="15" customHeight="1">
      <c r="B1100" s="171"/>
      <c r="C1100" s="171"/>
      <c r="D1100" s="171"/>
      <c r="E1100" s="171"/>
      <c r="F1100" s="171"/>
      <c r="G1100" s="171"/>
      <c r="H1100" s="171"/>
      <c r="I1100" s="171"/>
      <c r="J1100" s="171"/>
      <c r="K1100" s="171"/>
      <c r="L1100" s="171"/>
      <c r="M1100" s="171"/>
      <c r="N1100" s="171"/>
      <c r="O1100" s="171"/>
      <c r="P1100" s="171"/>
      <c r="Q1100" s="171"/>
      <c r="R1100" s="171"/>
      <c r="S1100" s="171"/>
      <c r="T1100" s="171"/>
      <c r="U1100" s="171"/>
      <c r="V1100" s="171"/>
      <c r="W1100" s="171"/>
      <c r="X1100" s="171"/>
      <c r="Y1100" s="171"/>
      <c r="Z1100" s="171"/>
      <c r="AA1100" s="171"/>
      <c r="AB1100" s="171"/>
      <c r="AC1100" s="171"/>
      <c r="AD1100" s="171"/>
      <c r="AE1100" s="171"/>
      <c r="AF1100" s="171"/>
      <c r="AG1100" s="171"/>
      <c r="AH1100" s="171"/>
    </row>
    <row r="1227" spans="2:34" ht="15" customHeight="1">
      <c r="B1227" s="171"/>
      <c r="C1227" s="171"/>
      <c r="D1227" s="171"/>
      <c r="E1227" s="171"/>
      <c r="F1227" s="171"/>
      <c r="G1227" s="171"/>
      <c r="H1227" s="171"/>
      <c r="I1227" s="171"/>
      <c r="J1227" s="171"/>
      <c r="K1227" s="171"/>
      <c r="L1227" s="171"/>
      <c r="M1227" s="171"/>
      <c r="N1227" s="171"/>
      <c r="O1227" s="171"/>
      <c r="P1227" s="171"/>
      <c r="Q1227" s="171"/>
      <c r="R1227" s="171"/>
      <c r="S1227" s="171"/>
      <c r="T1227" s="171"/>
      <c r="U1227" s="171"/>
      <c r="V1227" s="171"/>
      <c r="W1227" s="171"/>
      <c r="X1227" s="171"/>
      <c r="Y1227" s="171"/>
      <c r="Z1227" s="171"/>
      <c r="AA1227" s="171"/>
      <c r="AB1227" s="171"/>
      <c r="AC1227" s="171"/>
      <c r="AD1227" s="171"/>
      <c r="AE1227" s="171"/>
      <c r="AF1227" s="171"/>
      <c r="AG1227" s="171"/>
      <c r="AH1227" s="171"/>
    </row>
    <row r="1390" spans="2:34" ht="15" customHeight="1">
      <c r="B1390" s="171"/>
      <c r="C1390" s="171"/>
      <c r="D1390" s="171"/>
      <c r="E1390" s="171"/>
      <c r="F1390" s="171"/>
      <c r="G1390" s="171"/>
      <c r="H1390" s="171"/>
      <c r="I1390" s="171"/>
      <c r="J1390" s="171"/>
      <c r="K1390" s="171"/>
      <c r="L1390" s="171"/>
      <c r="M1390" s="171"/>
      <c r="N1390" s="171"/>
      <c r="O1390" s="171"/>
      <c r="P1390" s="171"/>
      <c r="Q1390" s="171"/>
      <c r="R1390" s="171"/>
      <c r="S1390" s="171"/>
      <c r="T1390" s="171"/>
      <c r="U1390" s="171"/>
      <c r="V1390" s="171"/>
      <c r="W1390" s="171"/>
      <c r="X1390" s="171"/>
      <c r="Y1390" s="171"/>
      <c r="Z1390" s="171"/>
      <c r="AA1390" s="171"/>
      <c r="AB1390" s="171"/>
      <c r="AC1390" s="171"/>
      <c r="AD1390" s="171"/>
      <c r="AE1390" s="171"/>
      <c r="AF1390" s="171"/>
      <c r="AG1390" s="171"/>
      <c r="AH1390" s="171"/>
    </row>
    <row r="1502" spans="2:34" ht="15" customHeight="1">
      <c r="B1502" s="171"/>
      <c r="C1502" s="171"/>
      <c r="D1502" s="171"/>
      <c r="E1502" s="171"/>
      <c r="F1502" s="171"/>
      <c r="G1502" s="171"/>
      <c r="H1502" s="171"/>
      <c r="I1502" s="171"/>
      <c r="J1502" s="171"/>
      <c r="K1502" s="171"/>
      <c r="L1502" s="171"/>
      <c r="M1502" s="171"/>
      <c r="N1502" s="171"/>
      <c r="O1502" s="171"/>
      <c r="P1502" s="171"/>
      <c r="Q1502" s="171"/>
      <c r="R1502" s="171"/>
      <c r="S1502" s="171"/>
      <c r="T1502" s="171"/>
      <c r="U1502" s="171"/>
      <c r="V1502" s="171"/>
      <c r="W1502" s="171"/>
      <c r="X1502" s="171"/>
      <c r="Y1502" s="171"/>
      <c r="Z1502" s="171"/>
      <c r="AA1502" s="171"/>
      <c r="AB1502" s="171"/>
      <c r="AC1502" s="171"/>
      <c r="AD1502" s="171"/>
      <c r="AE1502" s="171"/>
      <c r="AF1502" s="171"/>
      <c r="AG1502" s="171"/>
      <c r="AH1502" s="171"/>
    </row>
    <row r="1604" spans="2:34" ht="15" customHeight="1">
      <c r="B1604" s="171"/>
      <c r="C1604" s="171"/>
      <c r="D1604" s="171"/>
      <c r="E1604" s="171"/>
      <c r="F1604" s="171"/>
      <c r="G1604" s="171"/>
      <c r="H1604" s="171"/>
      <c r="I1604" s="171"/>
      <c r="J1604" s="171"/>
      <c r="K1604" s="171"/>
      <c r="L1604" s="171"/>
      <c r="M1604" s="171"/>
      <c r="N1604" s="171"/>
      <c r="O1604" s="171"/>
      <c r="P1604" s="171"/>
      <c r="Q1604" s="171"/>
      <c r="R1604" s="171"/>
      <c r="S1604" s="171"/>
      <c r="T1604" s="171"/>
      <c r="U1604" s="171"/>
      <c r="V1604" s="171"/>
      <c r="W1604" s="171"/>
      <c r="X1604" s="171"/>
      <c r="Y1604" s="171"/>
      <c r="Z1604" s="171"/>
      <c r="AA1604" s="171"/>
      <c r="AB1604" s="171"/>
      <c r="AC1604" s="171"/>
      <c r="AD1604" s="171"/>
      <c r="AE1604" s="171"/>
      <c r="AF1604" s="171"/>
      <c r="AG1604" s="171"/>
      <c r="AH1604" s="171"/>
    </row>
    <row r="1698" spans="2:34" ht="15" customHeight="1">
      <c r="B1698" s="171"/>
      <c r="C1698" s="171"/>
      <c r="D1698" s="171"/>
      <c r="E1698" s="171"/>
      <c r="F1698" s="171"/>
      <c r="G1698" s="171"/>
      <c r="H1698" s="171"/>
      <c r="I1698" s="171"/>
      <c r="J1698" s="171"/>
      <c r="K1698" s="171"/>
      <c r="L1698" s="171"/>
      <c r="M1698" s="171"/>
      <c r="N1698" s="171"/>
      <c r="O1698" s="171"/>
      <c r="P1698" s="171"/>
      <c r="Q1698" s="171"/>
      <c r="R1698" s="171"/>
      <c r="S1698" s="171"/>
      <c r="T1698" s="171"/>
      <c r="U1698" s="171"/>
      <c r="V1698" s="171"/>
      <c r="W1698" s="171"/>
      <c r="X1698" s="171"/>
      <c r="Y1698" s="171"/>
      <c r="Z1698" s="171"/>
      <c r="AA1698" s="171"/>
      <c r="AB1698" s="171"/>
      <c r="AC1698" s="171"/>
      <c r="AD1698" s="171"/>
      <c r="AE1698" s="171"/>
      <c r="AF1698" s="171"/>
      <c r="AG1698" s="171"/>
      <c r="AH1698" s="171"/>
    </row>
    <row r="1945" spans="2:34" ht="15" customHeight="1">
      <c r="B1945" s="171"/>
      <c r="C1945" s="171"/>
      <c r="D1945" s="171"/>
      <c r="E1945" s="171"/>
      <c r="F1945" s="171"/>
      <c r="G1945" s="171"/>
      <c r="H1945" s="171"/>
      <c r="I1945" s="171"/>
      <c r="J1945" s="171"/>
      <c r="K1945" s="171"/>
      <c r="L1945" s="171"/>
      <c r="M1945" s="171"/>
      <c r="N1945" s="171"/>
      <c r="O1945" s="171"/>
      <c r="P1945" s="171"/>
      <c r="Q1945" s="171"/>
      <c r="R1945" s="171"/>
      <c r="S1945" s="171"/>
      <c r="T1945" s="171"/>
      <c r="U1945" s="171"/>
      <c r="V1945" s="171"/>
      <c r="W1945" s="171"/>
      <c r="X1945" s="171"/>
      <c r="Y1945" s="171"/>
      <c r="Z1945" s="171"/>
      <c r="AA1945" s="171"/>
      <c r="AB1945" s="171"/>
      <c r="AC1945" s="171"/>
      <c r="AD1945" s="171"/>
      <c r="AE1945" s="171"/>
      <c r="AF1945" s="171"/>
      <c r="AG1945" s="171"/>
      <c r="AH1945" s="171"/>
    </row>
    <row r="2031" spans="2:34" ht="15" customHeight="1">
      <c r="B2031" s="171"/>
      <c r="C2031" s="171"/>
      <c r="D2031" s="171"/>
      <c r="E2031" s="171"/>
      <c r="F2031" s="171"/>
      <c r="G2031" s="171"/>
      <c r="H2031" s="171"/>
      <c r="I2031" s="171"/>
      <c r="J2031" s="171"/>
      <c r="K2031" s="171"/>
      <c r="L2031" s="171"/>
      <c r="M2031" s="171"/>
      <c r="N2031" s="171"/>
      <c r="O2031" s="171"/>
      <c r="P2031" s="171"/>
      <c r="Q2031" s="171"/>
      <c r="R2031" s="171"/>
      <c r="S2031" s="171"/>
      <c r="T2031" s="171"/>
      <c r="U2031" s="171"/>
      <c r="V2031" s="171"/>
      <c r="W2031" s="171"/>
      <c r="X2031" s="171"/>
      <c r="Y2031" s="171"/>
      <c r="Z2031" s="171"/>
      <c r="AA2031" s="171"/>
      <c r="AB2031" s="171"/>
      <c r="AC2031" s="171"/>
      <c r="AD2031" s="171"/>
      <c r="AE2031" s="171"/>
      <c r="AF2031" s="171"/>
      <c r="AG2031" s="171"/>
      <c r="AH2031" s="171"/>
    </row>
    <row r="2153" spans="2:34" ht="15" customHeight="1">
      <c r="B2153" s="171"/>
      <c r="C2153" s="171"/>
      <c r="D2153" s="171"/>
      <c r="E2153" s="171"/>
      <c r="F2153" s="171"/>
      <c r="G2153" s="171"/>
      <c r="H2153" s="171"/>
      <c r="I2153" s="171"/>
      <c r="J2153" s="171"/>
      <c r="K2153" s="171"/>
      <c r="L2153" s="171"/>
      <c r="M2153" s="171"/>
      <c r="N2153" s="171"/>
      <c r="O2153" s="171"/>
      <c r="P2153" s="171"/>
      <c r="Q2153" s="171"/>
      <c r="R2153" s="171"/>
      <c r="S2153" s="171"/>
      <c r="T2153" s="171"/>
      <c r="U2153" s="171"/>
      <c r="V2153" s="171"/>
      <c r="W2153" s="171"/>
      <c r="X2153" s="171"/>
      <c r="Y2153" s="171"/>
      <c r="Z2153" s="171"/>
      <c r="AA2153" s="171"/>
      <c r="AB2153" s="171"/>
      <c r="AC2153" s="171"/>
      <c r="AD2153" s="171"/>
      <c r="AE2153" s="171"/>
      <c r="AF2153" s="171"/>
      <c r="AG2153" s="171"/>
      <c r="AH2153" s="171"/>
    </row>
    <row r="2317" spans="2:34" ht="15" customHeight="1">
      <c r="B2317" s="171"/>
      <c r="C2317" s="171"/>
      <c r="D2317" s="171"/>
      <c r="E2317" s="171"/>
      <c r="F2317" s="171"/>
      <c r="G2317" s="171"/>
      <c r="H2317" s="171"/>
      <c r="I2317" s="171"/>
      <c r="J2317" s="171"/>
      <c r="K2317" s="171"/>
      <c r="L2317" s="171"/>
      <c r="M2317" s="171"/>
      <c r="N2317" s="171"/>
      <c r="O2317" s="171"/>
      <c r="P2317" s="171"/>
      <c r="Q2317" s="171"/>
      <c r="R2317" s="171"/>
      <c r="S2317" s="171"/>
      <c r="T2317" s="171"/>
      <c r="U2317" s="171"/>
      <c r="V2317" s="171"/>
      <c r="W2317" s="171"/>
      <c r="X2317" s="171"/>
      <c r="Y2317" s="171"/>
      <c r="Z2317" s="171"/>
      <c r="AA2317" s="171"/>
      <c r="AB2317" s="171"/>
      <c r="AC2317" s="171"/>
      <c r="AD2317" s="171"/>
      <c r="AE2317" s="171"/>
      <c r="AF2317" s="171"/>
      <c r="AG2317" s="171"/>
      <c r="AH2317" s="171"/>
    </row>
    <row r="2419" spans="2:34" ht="15" customHeight="1">
      <c r="B2419" s="171"/>
      <c r="C2419" s="171"/>
      <c r="D2419" s="171"/>
      <c r="E2419" s="171"/>
      <c r="F2419" s="171"/>
      <c r="G2419" s="171"/>
      <c r="H2419" s="171"/>
      <c r="I2419" s="171"/>
      <c r="J2419" s="171"/>
      <c r="K2419" s="171"/>
      <c r="L2419" s="171"/>
      <c r="M2419" s="171"/>
      <c r="N2419" s="171"/>
      <c r="O2419" s="171"/>
      <c r="P2419" s="171"/>
      <c r="Q2419" s="171"/>
      <c r="R2419" s="171"/>
      <c r="S2419" s="171"/>
      <c r="T2419" s="171"/>
      <c r="U2419" s="171"/>
      <c r="V2419" s="171"/>
      <c r="W2419" s="171"/>
      <c r="X2419" s="171"/>
      <c r="Y2419" s="171"/>
      <c r="Z2419" s="171"/>
      <c r="AA2419" s="171"/>
      <c r="AB2419" s="171"/>
      <c r="AC2419" s="171"/>
      <c r="AD2419" s="171"/>
      <c r="AE2419" s="171"/>
      <c r="AF2419" s="171"/>
      <c r="AG2419" s="171"/>
      <c r="AH2419" s="171"/>
    </row>
    <row r="2509" spans="2:34" ht="15" customHeight="1">
      <c r="B2509" s="171"/>
      <c r="C2509" s="171"/>
      <c r="D2509" s="171"/>
      <c r="E2509" s="171"/>
      <c r="F2509" s="171"/>
      <c r="G2509" s="171"/>
      <c r="H2509" s="171"/>
      <c r="I2509" s="171"/>
      <c r="J2509" s="171"/>
      <c r="K2509" s="171"/>
      <c r="L2509" s="171"/>
      <c r="M2509" s="171"/>
      <c r="N2509" s="171"/>
      <c r="O2509" s="171"/>
      <c r="P2509" s="171"/>
      <c r="Q2509" s="171"/>
      <c r="R2509" s="171"/>
      <c r="S2509" s="171"/>
      <c r="T2509" s="171"/>
      <c r="U2509" s="171"/>
      <c r="V2509" s="171"/>
      <c r="W2509" s="171"/>
      <c r="X2509" s="171"/>
      <c r="Y2509" s="171"/>
      <c r="Z2509" s="171"/>
      <c r="AA2509" s="171"/>
      <c r="AB2509" s="171"/>
      <c r="AC2509" s="171"/>
      <c r="AD2509" s="171"/>
      <c r="AE2509" s="171"/>
      <c r="AF2509" s="171"/>
      <c r="AG2509" s="171"/>
      <c r="AH2509" s="171"/>
    </row>
    <row r="2598" spans="2:34" ht="15" customHeight="1">
      <c r="B2598" s="171"/>
      <c r="C2598" s="171"/>
      <c r="D2598" s="171"/>
      <c r="E2598" s="171"/>
      <c r="F2598" s="171"/>
      <c r="G2598" s="171"/>
      <c r="H2598" s="171"/>
      <c r="I2598" s="171"/>
      <c r="J2598" s="171"/>
      <c r="K2598" s="171"/>
      <c r="L2598" s="171"/>
      <c r="M2598" s="171"/>
      <c r="N2598" s="171"/>
      <c r="O2598" s="171"/>
      <c r="P2598" s="171"/>
      <c r="Q2598" s="171"/>
      <c r="R2598" s="171"/>
      <c r="S2598" s="171"/>
      <c r="T2598" s="171"/>
      <c r="U2598" s="171"/>
      <c r="V2598" s="171"/>
      <c r="W2598" s="171"/>
      <c r="X2598" s="171"/>
      <c r="Y2598" s="171"/>
      <c r="Z2598" s="171"/>
      <c r="AA2598" s="171"/>
      <c r="AB2598" s="171"/>
      <c r="AC2598" s="171"/>
      <c r="AD2598" s="171"/>
      <c r="AE2598" s="171"/>
      <c r="AF2598" s="171"/>
      <c r="AG2598" s="171"/>
      <c r="AH2598" s="171"/>
    </row>
    <row r="2719" spans="2:34" ht="15" customHeight="1">
      <c r="B2719" s="171"/>
      <c r="C2719" s="171"/>
      <c r="D2719" s="171"/>
      <c r="E2719" s="171"/>
      <c r="F2719" s="171"/>
      <c r="G2719" s="171"/>
      <c r="H2719" s="171"/>
      <c r="I2719" s="171"/>
      <c r="J2719" s="171"/>
      <c r="K2719" s="171"/>
      <c r="L2719" s="171"/>
      <c r="M2719" s="171"/>
      <c r="N2719" s="171"/>
      <c r="O2719" s="171"/>
      <c r="P2719" s="171"/>
      <c r="Q2719" s="171"/>
      <c r="R2719" s="171"/>
      <c r="S2719" s="171"/>
      <c r="T2719" s="171"/>
      <c r="U2719" s="171"/>
      <c r="V2719" s="171"/>
      <c r="W2719" s="171"/>
      <c r="X2719" s="171"/>
      <c r="Y2719" s="171"/>
      <c r="Z2719" s="171"/>
      <c r="AA2719" s="171"/>
      <c r="AB2719" s="171"/>
      <c r="AC2719" s="171"/>
      <c r="AD2719" s="171"/>
      <c r="AE2719" s="171"/>
      <c r="AF2719" s="171"/>
      <c r="AG2719" s="171"/>
      <c r="AH2719" s="171"/>
    </row>
    <row r="2837" spans="2:34" ht="15" customHeight="1">
      <c r="B2837" s="171"/>
      <c r="C2837" s="171"/>
      <c r="D2837" s="171"/>
      <c r="E2837" s="171"/>
      <c r="F2837" s="171"/>
      <c r="G2837" s="171"/>
      <c r="H2837" s="171"/>
      <c r="I2837" s="171"/>
      <c r="J2837" s="171"/>
      <c r="K2837" s="171"/>
      <c r="L2837" s="171"/>
      <c r="M2837" s="171"/>
      <c r="N2837" s="171"/>
      <c r="O2837" s="171"/>
      <c r="P2837" s="171"/>
      <c r="Q2837" s="171"/>
      <c r="R2837" s="171"/>
      <c r="S2837" s="171"/>
      <c r="T2837" s="171"/>
      <c r="U2837" s="171"/>
      <c r="V2837" s="171"/>
      <c r="W2837" s="171"/>
      <c r="X2837" s="171"/>
      <c r="Y2837" s="171"/>
      <c r="Z2837" s="171"/>
      <c r="AA2837" s="171"/>
      <c r="AB2837" s="171"/>
      <c r="AC2837" s="171"/>
      <c r="AD2837" s="171"/>
      <c r="AE2837" s="171"/>
      <c r="AF2837" s="171"/>
      <c r="AG2837" s="171"/>
      <c r="AH2837" s="171"/>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theme="5" tint="0.39997558519241921"/>
  </sheetPr>
  <dimension ref="A1:AR434"/>
  <sheetViews>
    <sheetView workbookViewId="0"/>
  </sheetViews>
  <sheetFormatPr defaultRowHeight="15"/>
  <cols>
    <col min="1" max="1" width="8.7109375" style="150" customWidth="1"/>
    <col min="4" max="22" width="0" hidden="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534</v>
      </c>
      <c r="B2" t="s">
        <v>535</v>
      </c>
      <c r="C2" t="s">
        <v>536</v>
      </c>
      <c r="D2" t="s">
        <v>537</v>
      </c>
      <c r="E2" t="s">
        <v>538</v>
      </c>
      <c r="F2" t="s">
        <v>539</v>
      </c>
      <c r="G2" t="s">
        <v>540</v>
      </c>
      <c r="H2" t="s">
        <v>541</v>
      </c>
      <c r="I2" t="s">
        <v>542</v>
      </c>
      <c r="J2" t="s">
        <v>543</v>
      </c>
      <c r="K2" t="s">
        <v>544</v>
      </c>
      <c r="L2" t="s">
        <v>545</v>
      </c>
      <c r="M2" t="s">
        <v>546</v>
      </c>
      <c r="N2" t="s">
        <v>547</v>
      </c>
      <c r="O2" t="s">
        <v>548</v>
      </c>
      <c r="P2" t="s">
        <v>549</v>
      </c>
      <c r="Q2" t="s">
        <v>550</v>
      </c>
      <c r="R2" t="s">
        <v>551</v>
      </c>
      <c r="S2" t="s">
        <v>552</v>
      </c>
      <c r="T2" t="s">
        <v>553</v>
      </c>
      <c r="U2" t="s">
        <v>554</v>
      </c>
      <c r="V2" t="s">
        <v>555</v>
      </c>
      <c r="W2" t="s">
        <v>556</v>
      </c>
      <c r="X2" t="s">
        <v>557</v>
      </c>
      <c r="Y2" t="s">
        <v>558</v>
      </c>
      <c r="Z2" t="s">
        <v>559</v>
      </c>
      <c r="AA2" t="s">
        <v>560</v>
      </c>
      <c r="AB2" t="s">
        <v>561</v>
      </c>
      <c r="AC2" t="s">
        <v>562</v>
      </c>
      <c r="AD2" t="s">
        <v>563</v>
      </c>
      <c r="AE2" t="s">
        <v>564</v>
      </c>
      <c r="AF2" t="s">
        <v>565</v>
      </c>
      <c r="AG2" t="s">
        <v>566</v>
      </c>
      <c r="AH2" t="s">
        <v>567</v>
      </c>
      <c r="AI2" t="s">
        <v>568</v>
      </c>
      <c r="AJ2" t="s">
        <v>569</v>
      </c>
      <c r="AK2" t="s">
        <v>570</v>
      </c>
      <c r="AL2" t="s">
        <v>571</v>
      </c>
      <c r="AM2" t="s">
        <v>572</v>
      </c>
      <c r="AN2" t="s">
        <v>573</v>
      </c>
      <c r="AO2" t="s">
        <v>574</v>
      </c>
      <c r="AP2" t="s">
        <v>575</v>
      </c>
      <c r="AQ2" t="s">
        <v>576</v>
      </c>
      <c r="AR2" t="s">
        <v>577</v>
      </c>
    </row>
    <row r="3" spans="1:44" hidden="1">
      <c r="A3" s="150" t="str">
        <f t="shared" ref="A3:A66" si="0">B3&amp;"_"&amp;C3</f>
        <v>AL_2022</v>
      </c>
      <c r="B3" t="s">
        <v>3</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3</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3</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3</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3</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3</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3</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3</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3</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12</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12</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12</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12</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12</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12</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12</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12</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12</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9</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9</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9</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9</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9</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9</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9</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9</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9</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14</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14</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14</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14</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14</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14</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14</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14</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14</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17</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17</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17</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17</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17</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17</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17</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17</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17</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21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21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21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21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21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21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21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21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21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25</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25</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25</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25</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25</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25</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25</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25</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25</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29</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29</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29</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29</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29</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29</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29</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29</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29</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32</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32</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32</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32</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32</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32</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32</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32</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32</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46</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46</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46</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46</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46</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46</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46</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46</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46</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37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37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37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37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37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37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37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37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37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40</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40</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40</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40</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40</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40</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40</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40</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40</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44</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44</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44</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44</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44</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44</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44</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44</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44</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49</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49</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49</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49</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49</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49</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49</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49</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49</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53</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53</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53</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53</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53</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53</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53</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53</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53</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57</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57</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57</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57</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57</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57</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57</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57</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57</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65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65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65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65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65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65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65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65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65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62</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62</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62</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62</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62</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62</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62</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62</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62</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59</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59</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59</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59</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59</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59</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59</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59</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59</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68</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68</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68</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68</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68</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68</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68</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68</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68</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70</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70</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70</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70</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70</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70</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70</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70</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70</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77</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77</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77</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77</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77</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77</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77</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77</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77</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73</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73</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73</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73</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73</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73</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73</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73</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73</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80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80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80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80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80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80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80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80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80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99</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99</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99</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99</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99</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99</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99</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99</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99</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102</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102</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102</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102</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102</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102</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102</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102</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102</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83</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83</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83</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83</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83</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83</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83</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83</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83</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88</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88</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88</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88</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88</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88</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88</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88</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88</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91</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91</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91</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91</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91</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91</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91</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91</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91</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94</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94</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94</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94</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94</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94</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94</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94</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94</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86</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86</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86</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86</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86</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86</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86</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86</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86</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97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97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97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97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97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97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97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97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97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105</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105</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105</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105</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105</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105</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105</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105</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105</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108</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108</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108</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108</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108</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108</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108</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108</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108</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111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111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111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111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111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111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111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111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111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114</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114</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114</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114</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114</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114</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114</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114</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114</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117</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117</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117</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117</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117</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117</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117</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117</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117</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119</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119</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119</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119</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119</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119</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119</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119</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119</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122</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122</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122</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122</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122</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122</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122</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122</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122</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125</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125</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125</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125</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125</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125</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125</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125</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125</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127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127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127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127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127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127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127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127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127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130</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130</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130</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130</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130</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130</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130</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130</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130</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136</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136</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136</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136</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136</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136</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50" si="6">B387&amp;"_"&amp;C387</f>
        <v>VA_2028</v>
      </c>
      <c r="B387" t="s">
        <v>136</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136</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136</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133</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133</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133</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133</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133</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133</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133</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133</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133</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138</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138</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138</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138</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138</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138</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138</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138</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138</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144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144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144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144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144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144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144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144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144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141</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141</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141</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141</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141</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141</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141</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141</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141</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147</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147</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147</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147</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147</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147</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147</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147</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147</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00000000-0009-0000-0000-00000B000000}">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535</v>
      </c>
    </row>
    <row r="3" spans="2:3">
      <c r="B3" t="s">
        <v>536</v>
      </c>
    </row>
    <row r="4" spans="2:3">
      <c r="B4" t="s">
        <v>537</v>
      </c>
      <c r="C4" t="s">
        <v>578</v>
      </c>
    </row>
    <row r="5" spans="2:3">
      <c r="B5" t="s">
        <v>538</v>
      </c>
      <c r="C5" t="s">
        <v>368</v>
      </c>
    </row>
    <row r="6" spans="2:3">
      <c r="B6" t="s">
        <v>539</v>
      </c>
      <c r="C6" s="2" t="s">
        <v>362</v>
      </c>
    </row>
    <row r="7" spans="2:3">
      <c r="B7" t="s">
        <v>540</v>
      </c>
      <c r="C7" s="2" t="s">
        <v>362</v>
      </c>
    </row>
    <row r="8" spans="2:3">
      <c r="B8" t="s">
        <v>541</v>
      </c>
      <c r="C8" t="s">
        <v>579</v>
      </c>
    </row>
    <row r="9" spans="2:3">
      <c r="B9" t="s">
        <v>542</v>
      </c>
    </row>
    <row r="10" spans="2:3">
      <c r="B10" t="s">
        <v>543</v>
      </c>
      <c r="C10" s="2" t="s">
        <v>359</v>
      </c>
    </row>
    <row r="11" spans="2:3">
      <c r="B11" t="s">
        <v>544</v>
      </c>
      <c r="C11" s="2" t="s">
        <v>359</v>
      </c>
    </row>
    <row r="12" spans="2:3">
      <c r="B12" t="s">
        <v>545</v>
      </c>
      <c r="C12" s="2" t="s">
        <v>359</v>
      </c>
    </row>
    <row r="13" spans="2:3">
      <c r="B13" t="s">
        <v>546</v>
      </c>
      <c r="C13" t="s">
        <v>369</v>
      </c>
    </row>
    <row r="14" spans="2:3">
      <c r="B14" t="s">
        <v>547</v>
      </c>
      <c r="C14" t="s">
        <v>364</v>
      </c>
    </row>
    <row r="15" spans="2:3">
      <c r="B15" t="s">
        <v>548</v>
      </c>
      <c r="C15" t="s">
        <v>363</v>
      </c>
    </row>
    <row r="16" spans="2:3">
      <c r="B16" t="s">
        <v>549</v>
      </c>
      <c r="C16" t="s">
        <v>363</v>
      </c>
    </row>
    <row r="17" spans="2:3">
      <c r="B17" t="s">
        <v>550</v>
      </c>
      <c r="C17" t="s">
        <v>370</v>
      </c>
    </row>
    <row r="18" spans="2:3">
      <c r="B18" t="s">
        <v>551</v>
      </c>
      <c r="C18" t="s">
        <v>580</v>
      </c>
    </row>
    <row r="19" spans="2:3">
      <c r="B19" t="s">
        <v>552</v>
      </c>
    </row>
    <row r="20" spans="2:3">
      <c r="B20" t="s">
        <v>553</v>
      </c>
      <c r="C20" t="s">
        <v>579</v>
      </c>
    </row>
    <row r="21" spans="2:3">
      <c r="B21" t="s">
        <v>554</v>
      </c>
      <c r="C21" t="s">
        <v>372</v>
      </c>
    </row>
    <row r="22" spans="2:3">
      <c r="B22" t="s">
        <v>555</v>
      </c>
      <c r="C22" t="s">
        <v>365</v>
      </c>
    </row>
    <row r="23" spans="2:3">
      <c r="B23" t="s">
        <v>556</v>
      </c>
      <c r="C23" t="s">
        <v>578</v>
      </c>
    </row>
    <row r="24" spans="2:3">
      <c r="B24" t="s">
        <v>557</v>
      </c>
      <c r="C24" t="s">
        <v>368</v>
      </c>
    </row>
    <row r="25" spans="2:3">
      <c r="B25" t="s">
        <v>558</v>
      </c>
    </row>
    <row r="26" spans="2:3">
      <c r="B26" t="s">
        <v>559</v>
      </c>
      <c r="C26" s="2" t="s">
        <v>362</v>
      </c>
    </row>
    <row r="27" spans="2:3">
      <c r="B27" t="s">
        <v>560</v>
      </c>
      <c r="C27" s="2" t="s">
        <v>362</v>
      </c>
    </row>
    <row r="28" spans="2:3">
      <c r="B28" t="s">
        <v>561</v>
      </c>
      <c r="C28" t="s">
        <v>579</v>
      </c>
    </row>
    <row r="29" spans="2:3">
      <c r="B29" t="s">
        <v>562</v>
      </c>
    </row>
    <row r="30" spans="2:3">
      <c r="B30" t="s">
        <v>563</v>
      </c>
      <c r="C30" s="2" t="s">
        <v>359</v>
      </c>
    </row>
    <row r="31" spans="2:3">
      <c r="B31" t="s">
        <v>564</v>
      </c>
      <c r="C31" s="2" t="s">
        <v>359</v>
      </c>
    </row>
    <row r="32" spans="2:3">
      <c r="B32" t="s">
        <v>565</v>
      </c>
      <c r="C32" s="2" t="s">
        <v>359</v>
      </c>
    </row>
    <row r="33" spans="2:3">
      <c r="B33" t="s">
        <v>566</v>
      </c>
      <c r="C33" t="s">
        <v>369</v>
      </c>
    </row>
    <row r="34" spans="2:3">
      <c r="B34" t="s">
        <v>567</v>
      </c>
      <c r="C34" t="s">
        <v>364</v>
      </c>
    </row>
    <row r="35" spans="2:3">
      <c r="B35" t="s">
        <v>568</v>
      </c>
      <c r="C35" t="s">
        <v>363</v>
      </c>
    </row>
    <row r="36" spans="2:3">
      <c r="B36" t="s">
        <v>569</v>
      </c>
      <c r="C36" t="s">
        <v>363</v>
      </c>
    </row>
    <row r="37" spans="2:3">
      <c r="B37" t="s">
        <v>570</v>
      </c>
      <c r="C37" t="s">
        <v>370</v>
      </c>
    </row>
    <row r="38" spans="2:3">
      <c r="B38" t="s">
        <v>571</v>
      </c>
      <c r="C38" t="s">
        <v>580</v>
      </c>
    </row>
    <row r="39" spans="2:3">
      <c r="B39" t="s">
        <v>572</v>
      </c>
    </row>
    <row r="40" spans="2:3">
      <c r="B40" t="s">
        <v>573</v>
      </c>
      <c r="C40" t="s">
        <v>579</v>
      </c>
    </row>
    <row r="41" spans="2:3">
      <c r="B41" t="s">
        <v>574</v>
      </c>
      <c r="C41" t="s">
        <v>372</v>
      </c>
    </row>
    <row r="42" spans="2:3">
      <c r="B42" t="s">
        <v>575</v>
      </c>
      <c r="C42" t="s">
        <v>365</v>
      </c>
    </row>
    <row r="43" spans="2:3">
      <c r="B43" t="s">
        <v>576</v>
      </c>
    </row>
    <row r="44" spans="2:3">
      <c r="B44" t="s">
        <v>577</v>
      </c>
    </row>
  </sheetData>
  <conditionalFormatting sqref="B1:B1048576">
    <cfRule type="duplicateValues" dxfId="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customHeight="1" thickBot="1">
      <c r="A1" s="154" t="s">
        <v>581</v>
      </c>
      <c r="B1" s="155"/>
      <c r="C1" s="155"/>
      <c r="D1" s="155"/>
      <c r="E1" s="155"/>
      <c r="F1" s="155"/>
      <c r="G1" s="155"/>
      <c r="H1" s="155"/>
      <c r="I1" s="155"/>
      <c r="J1" s="155"/>
      <c r="K1" s="155"/>
      <c r="L1" s="155"/>
      <c r="M1" s="157" t="s">
        <v>582</v>
      </c>
      <c r="N1" s="158"/>
      <c r="O1" s="158"/>
      <c r="P1" s="158"/>
      <c r="Q1" s="158"/>
      <c r="R1" s="158"/>
      <c r="S1" s="158"/>
      <c r="T1" s="158"/>
      <c r="U1" s="158"/>
    </row>
    <row r="2" spans="1:30" ht="15.75" customHeight="1" thickBot="1">
      <c r="A2" s="153" t="s">
        <v>3</v>
      </c>
      <c r="C2" s="152" t="str">
        <f t="shared" ref="C2:K2" si="0">$A2&amp;"_"&amp;C3</f>
        <v>AL_2022</v>
      </c>
      <c r="D2" s="152" t="str">
        <f t="shared" si="0"/>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 t="shared" ref="M2:U2" si="1">$A2&amp;"_"&amp;M3</f>
        <v>AL_2022</v>
      </c>
      <c r="N2" s="159" t="str">
        <f t="shared" si="1"/>
        <v>AL_2023</v>
      </c>
      <c r="O2" s="159" t="str">
        <f t="shared" si="1"/>
        <v>AL_2024</v>
      </c>
      <c r="P2" s="159" t="str">
        <f t="shared" si="1"/>
        <v>AL_2025</v>
      </c>
      <c r="Q2" s="159" t="str">
        <f t="shared" si="1"/>
        <v>AL_2026</v>
      </c>
      <c r="R2" s="159" t="str">
        <f t="shared" si="1"/>
        <v>AL_2027</v>
      </c>
      <c r="S2" s="159" t="str">
        <f t="shared" si="1"/>
        <v>AL_2028</v>
      </c>
      <c r="T2" s="159" t="str">
        <f t="shared" si="1"/>
        <v>AL_2029</v>
      </c>
      <c r="U2" s="159" t="str">
        <f t="shared" si="1"/>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578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 t="shared" ref="A5:A15" si="2">A4</f>
        <v>AL</v>
      </c>
      <c r="B5" s="1" t="s">
        <v>368</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 t="shared" ref="M5:U5" si="3">C5/SUM(C4:C15)</f>
        <v>2.2467728333473608E-4</v>
      </c>
      <c r="N5">
        <f t="shared" si="3"/>
        <v>1.9784429155860254E-4</v>
      </c>
      <c r="O5">
        <f t="shared" si="3"/>
        <v>1.9061397971416238E-4</v>
      </c>
      <c r="P5">
        <f t="shared" si="3"/>
        <v>1.9542793246023942E-4</v>
      </c>
      <c r="Q5">
        <f t="shared" si="3"/>
        <v>2.026774116724054E-4</v>
      </c>
      <c r="R5">
        <f t="shared" si="3"/>
        <v>2.0646039891265454E-4</v>
      </c>
      <c r="S5">
        <f t="shared" si="3"/>
        <v>2.1788881625928346E-4</v>
      </c>
      <c r="T5">
        <f t="shared" si="3"/>
        <v>2.1054052398329274E-4</v>
      </c>
      <c r="U5">
        <f t="shared" si="3"/>
        <v>2.2396614554697511E-4</v>
      </c>
      <c r="W5" s="161"/>
      <c r="X5" s="160"/>
      <c r="Y5" s="160"/>
      <c r="Z5" s="160"/>
      <c r="AA5" s="160"/>
    </row>
    <row r="6" spans="1:30">
      <c r="A6" t="str">
        <f t="shared" si="2"/>
        <v>AL</v>
      </c>
      <c r="B6" s="1" t="s">
        <v>362</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 t="shared" ref="M6:U6" si="4">C6/SUM(C4:C15)</f>
        <v>0.25834909454214616</v>
      </c>
      <c r="N6">
        <f t="shared" si="4"/>
        <v>0.21850995678721505</v>
      </c>
      <c r="O6">
        <f t="shared" si="4"/>
        <v>0.21052204979618658</v>
      </c>
      <c r="P6">
        <f t="shared" si="4"/>
        <v>0.21328123578326569</v>
      </c>
      <c r="Q6">
        <f t="shared" si="4"/>
        <v>0.21752041939609945</v>
      </c>
      <c r="R6">
        <f t="shared" si="4"/>
        <v>0.20850252142438119</v>
      </c>
      <c r="S6">
        <f t="shared" si="4"/>
        <v>0.19056329203445821</v>
      </c>
      <c r="T6">
        <f t="shared" si="4"/>
        <v>0.19532905522718796</v>
      </c>
      <c r="U6">
        <f t="shared" si="4"/>
        <v>0.2140324951083403</v>
      </c>
      <c r="W6" s="161"/>
    </row>
    <row r="7" spans="1:30">
      <c r="A7" t="str">
        <f t="shared" si="2"/>
        <v>AL</v>
      </c>
      <c r="B7" s="1" t="s">
        <v>369</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 t="shared" ref="M7:U7" si="5">C7/SUM(C4:C15)</f>
        <v>0</v>
      </c>
      <c r="N7">
        <f t="shared" si="5"/>
        <v>0</v>
      </c>
      <c r="O7">
        <f t="shared" si="5"/>
        <v>0</v>
      </c>
      <c r="P7">
        <f t="shared" si="5"/>
        <v>0</v>
      </c>
      <c r="Q7">
        <f t="shared" si="5"/>
        <v>0</v>
      </c>
      <c r="R7">
        <f t="shared" si="5"/>
        <v>0</v>
      </c>
      <c r="S7">
        <f t="shared" si="5"/>
        <v>0</v>
      </c>
      <c r="T7">
        <f t="shared" si="5"/>
        <v>0</v>
      </c>
      <c r="U7">
        <f t="shared" si="5"/>
        <v>0</v>
      </c>
      <c r="W7" s="161"/>
    </row>
    <row r="8" spans="1:30">
      <c r="A8" t="str">
        <f t="shared" si="2"/>
        <v>AL</v>
      </c>
      <c r="B8" s="1" t="s">
        <v>364</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 t="shared" ref="M8:U8" si="6">C8/SUM(C4:C15)</f>
        <v>7.412327758014095E-2</v>
      </c>
      <c r="N8">
        <f t="shared" si="6"/>
        <v>6.5262243701430411E-2</v>
      </c>
      <c r="O8">
        <f t="shared" si="6"/>
        <v>6.2944170587737394E-2</v>
      </c>
      <c r="P8">
        <f t="shared" si="6"/>
        <v>6.6601274657844489E-2</v>
      </c>
      <c r="Q8">
        <f t="shared" si="6"/>
        <v>6.9141695371778111E-2</v>
      </c>
      <c r="R8">
        <f t="shared" si="6"/>
        <v>7.1184302821836715E-2</v>
      </c>
      <c r="S8">
        <f t="shared" si="6"/>
        <v>7.5518034086581226E-2</v>
      </c>
      <c r="T8">
        <f t="shared" si="6"/>
        <v>7.3016820817187689E-2</v>
      </c>
      <c r="U8">
        <f t="shared" si="6"/>
        <v>7.7769055673910292E-2</v>
      </c>
      <c r="W8" s="161"/>
    </row>
    <row r="9" spans="1:30">
      <c r="A9" t="str">
        <f t="shared" si="2"/>
        <v>AL</v>
      </c>
      <c r="B9" s="1" t="s">
        <v>359</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 t="shared" ref="M9:U9" si="7">C9/SUM(C4:C15)</f>
        <v>0.30852450055171776</v>
      </c>
      <c r="N9">
        <f t="shared" si="7"/>
        <v>0.39654994396025972</v>
      </c>
      <c r="O9">
        <f t="shared" si="7"/>
        <v>0.4239167880260698</v>
      </c>
      <c r="P9">
        <f t="shared" si="7"/>
        <v>0.40957810667146849</v>
      </c>
      <c r="Q9">
        <f t="shared" si="7"/>
        <v>0.38235981523812773</v>
      </c>
      <c r="R9">
        <f t="shared" si="7"/>
        <v>0.35994322089859609</v>
      </c>
      <c r="S9">
        <f t="shared" si="7"/>
        <v>0.32153726319128262</v>
      </c>
      <c r="T9">
        <f t="shared" si="7"/>
        <v>0.28093243448598382</v>
      </c>
      <c r="U9">
        <f t="shared" si="7"/>
        <v>0.20036251983392867</v>
      </c>
      <c r="W9" s="161"/>
    </row>
    <row r="10" spans="1:30">
      <c r="A10" t="str">
        <f t="shared" si="2"/>
        <v>AL</v>
      </c>
      <c r="B10" s="1" t="s">
        <v>363</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 t="shared" ref="M10:U10" si="8">C10/SUM(C4:C15)</f>
        <v>0.34004607033855572</v>
      </c>
      <c r="N10">
        <f t="shared" si="8"/>
        <v>0.29943469533226769</v>
      </c>
      <c r="O10">
        <f t="shared" si="8"/>
        <v>0.28849171483360647</v>
      </c>
      <c r="P10">
        <f t="shared" si="8"/>
        <v>0.29577756807966055</v>
      </c>
      <c r="Q10">
        <f t="shared" si="8"/>
        <v>0.30674955813361438</v>
      </c>
      <c r="R10">
        <f t="shared" si="8"/>
        <v>0.31247505884331933</v>
      </c>
      <c r="S10">
        <f t="shared" si="8"/>
        <v>0.32977181600198724</v>
      </c>
      <c r="T10">
        <f t="shared" si="8"/>
        <v>0.31865027369444993</v>
      </c>
      <c r="U10">
        <f t="shared" si="8"/>
        <v>0.33896977278586948</v>
      </c>
      <c r="W10" s="161"/>
    </row>
    <row r="11" spans="1:30">
      <c r="A11" t="str">
        <f t="shared" si="2"/>
        <v>AL</v>
      </c>
      <c r="B11" s="1" t="s">
        <v>372</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 t="shared" ref="M11:U11" si="9">C11/SUM(C4:C15)</f>
        <v>0</v>
      </c>
      <c r="N11">
        <f t="shared" si="9"/>
        <v>0</v>
      </c>
      <c r="O11">
        <f t="shared" si="9"/>
        <v>0</v>
      </c>
      <c r="P11">
        <f t="shared" si="9"/>
        <v>0</v>
      </c>
      <c r="Q11">
        <f t="shared" si="9"/>
        <v>0</v>
      </c>
      <c r="R11">
        <f t="shared" si="9"/>
        <v>0</v>
      </c>
      <c r="S11">
        <f t="shared" si="9"/>
        <v>0</v>
      </c>
      <c r="T11">
        <f t="shared" si="9"/>
        <v>0</v>
      </c>
      <c r="U11">
        <f t="shared" si="9"/>
        <v>0</v>
      </c>
      <c r="W11" s="161"/>
    </row>
    <row r="12" spans="1:30">
      <c r="A12" t="str">
        <f t="shared" si="2"/>
        <v>AL</v>
      </c>
      <c r="B12" s="1" t="s">
        <v>370</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 t="shared" ref="M12:U12" si="10">C12/SUM(C4:C15)</f>
        <v>9.4997053683770621E-3</v>
      </c>
      <c r="N12">
        <f t="shared" si="10"/>
        <v>9.4361469975216897E-3</v>
      </c>
      <c r="O12">
        <f t="shared" si="10"/>
        <v>2.8632014758077583E-3</v>
      </c>
      <c r="P12">
        <f t="shared" si="10"/>
        <v>3.1424665375591062E-3</v>
      </c>
      <c r="Q12">
        <f t="shared" si="10"/>
        <v>4.722366466281879E-3</v>
      </c>
      <c r="R12">
        <f t="shared" si="10"/>
        <v>4.8847133625318333E-3</v>
      </c>
      <c r="S12">
        <f t="shared" si="10"/>
        <v>8.3110416740972189E-3</v>
      </c>
      <c r="T12">
        <f t="shared" si="10"/>
        <v>6.5062497467555016E-3</v>
      </c>
      <c r="U12">
        <f t="shared" si="10"/>
        <v>8.2707275052370313E-3</v>
      </c>
      <c r="W12" s="161"/>
    </row>
    <row r="13" spans="1:30">
      <c r="A13" t="str">
        <f t="shared" si="2"/>
        <v>AL</v>
      </c>
      <c r="B13" s="1" t="s">
        <v>365</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 t="shared" ref="M13:U13" si="11">C13/SUM(C4:C15)</f>
        <v>0</v>
      </c>
      <c r="N13">
        <f t="shared" si="11"/>
        <v>0</v>
      </c>
      <c r="O13">
        <f t="shared" si="11"/>
        <v>0</v>
      </c>
      <c r="P13">
        <f t="shared" si="11"/>
        <v>0</v>
      </c>
      <c r="Q13">
        <f t="shared" si="11"/>
        <v>0</v>
      </c>
      <c r="R13">
        <f t="shared" si="11"/>
        <v>0</v>
      </c>
      <c r="S13">
        <f t="shared" si="11"/>
        <v>0</v>
      </c>
      <c r="T13">
        <f t="shared" si="11"/>
        <v>0</v>
      </c>
      <c r="U13">
        <f t="shared" si="11"/>
        <v>0</v>
      </c>
      <c r="W13" s="161"/>
    </row>
    <row r="14" spans="1:30">
      <c r="A14" t="str">
        <f t="shared" si="2"/>
        <v>AL</v>
      </c>
      <c r="B14" s="1" t="s">
        <v>580</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customHeight="1" thickBot="1">
      <c r="A15" t="str">
        <f t="shared" si="2"/>
        <v>AL</v>
      </c>
      <c r="B15" s="1" t="s">
        <v>579</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 t="shared" ref="M15:U15" si="12">C15/SUM(C4:C15)</f>
        <v>9.2326743357276538E-3</v>
      </c>
      <c r="N15">
        <f t="shared" si="12"/>
        <v>1.0609168929746862E-2</v>
      </c>
      <c r="O15">
        <f t="shared" si="12"/>
        <v>1.1071461300877846E-2</v>
      </c>
      <c r="P15">
        <f t="shared" si="12"/>
        <v>1.1423920337741457E-2</v>
      </c>
      <c r="Q15">
        <f t="shared" si="12"/>
        <v>1.9303467982426051E-2</v>
      </c>
      <c r="R15">
        <f t="shared" si="12"/>
        <v>4.2803722250422137E-2</v>
      </c>
      <c r="S15">
        <f t="shared" si="12"/>
        <v>7.4080664195334156E-2</v>
      </c>
      <c r="T15">
        <f t="shared" si="12"/>
        <v>0.12535462550445176</v>
      </c>
      <c r="U15">
        <f t="shared" si="12"/>
        <v>0.16037146294716728</v>
      </c>
      <c r="W15" s="161"/>
    </row>
    <row r="16" spans="1:30" ht="15.75" customHeight="1" thickBot="1">
      <c r="A16" s="153" t="s">
        <v>9</v>
      </c>
      <c r="C16" s="152" t="str">
        <f t="shared" ref="C16:K16" si="13">$A16&amp;"_"&amp;C17</f>
        <v>AZ_2022</v>
      </c>
      <c r="D16" s="152" t="str">
        <f t="shared" si="13"/>
        <v>AZ_2023</v>
      </c>
      <c r="E16" s="152" t="str">
        <f t="shared" si="13"/>
        <v>AZ_2024</v>
      </c>
      <c r="F16" s="152" t="str">
        <f t="shared" si="13"/>
        <v>AZ_2025</v>
      </c>
      <c r="G16" s="152" t="str">
        <f t="shared" si="13"/>
        <v>AZ_2026</v>
      </c>
      <c r="H16" s="152" t="str">
        <f t="shared" si="13"/>
        <v>AZ_2027</v>
      </c>
      <c r="I16" s="152" t="str">
        <f t="shared" si="13"/>
        <v>AZ_2028</v>
      </c>
      <c r="J16" s="152" t="str">
        <f t="shared" si="13"/>
        <v>AZ_2029</v>
      </c>
      <c r="K16" s="152" t="str">
        <f t="shared" si="13"/>
        <v>AZ_2030</v>
      </c>
      <c r="M16" s="159" t="str">
        <f t="shared" ref="M16:U16" si="14">$A16&amp;"_"&amp;M17</f>
        <v>AZ_2022</v>
      </c>
      <c r="N16" s="159" t="str">
        <f t="shared" si="14"/>
        <v>AZ_2023</v>
      </c>
      <c r="O16" s="159" t="str">
        <f t="shared" si="14"/>
        <v>AZ_2024</v>
      </c>
      <c r="P16" s="159" t="str">
        <f t="shared" si="14"/>
        <v>AZ_2025</v>
      </c>
      <c r="Q16" s="159" t="str">
        <f t="shared" si="14"/>
        <v>AZ_2026</v>
      </c>
      <c r="R16" s="159" t="str">
        <f t="shared" si="14"/>
        <v>AZ_2027</v>
      </c>
      <c r="S16" s="159" t="str">
        <f t="shared" si="14"/>
        <v>AZ_2028</v>
      </c>
      <c r="T16" s="159" t="str">
        <f t="shared" si="14"/>
        <v>AZ_2029</v>
      </c>
      <c r="U16" s="159" t="str">
        <f t="shared" si="14"/>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578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 t="shared" ref="A19:A29" si="15">A18</f>
        <v>AZ</v>
      </c>
      <c r="B19" s="1" t="s">
        <v>368</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U19" si="16">C19/SUM(C18:C29)</f>
        <v>2.712121736490795E-4</v>
      </c>
      <c r="N19">
        <f t="shared" si="16"/>
        <v>3.0667645439448556E-4</v>
      </c>
      <c r="O19">
        <f t="shared" si="16"/>
        <v>2.9507790010552162E-4</v>
      </c>
      <c r="P19">
        <f t="shared" si="16"/>
        <v>2.9907087181474531E-4</v>
      </c>
      <c r="Q19">
        <f t="shared" si="16"/>
        <v>2.9518932808959538E-4</v>
      </c>
      <c r="R19">
        <f t="shared" si="16"/>
        <v>2.9945835360344709E-4</v>
      </c>
      <c r="S19">
        <f t="shared" si="16"/>
        <v>2.9667340648286637E-4</v>
      </c>
      <c r="T19">
        <f t="shared" si="16"/>
        <v>2.6591536619463991E-4</v>
      </c>
      <c r="U19">
        <f t="shared" si="16"/>
        <v>2.6756318878825414E-4</v>
      </c>
    </row>
    <row r="20" spans="1:21">
      <c r="A20" t="str">
        <f t="shared" si="15"/>
        <v>AZ</v>
      </c>
      <c r="B20" s="1" t="s">
        <v>362</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U20" si="17">C20/SUM(C18:C29)</f>
        <v>0.20527156135551169</v>
      </c>
      <c r="N20">
        <f t="shared" si="17"/>
        <v>0.21162732688827546</v>
      </c>
      <c r="O20">
        <f t="shared" si="17"/>
        <v>0.19760799969380466</v>
      </c>
      <c r="P20">
        <f t="shared" si="17"/>
        <v>0.18830652520543215</v>
      </c>
      <c r="Q20">
        <f t="shared" si="17"/>
        <v>0.16981303180869728</v>
      </c>
      <c r="R20">
        <f t="shared" si="17"/>
        <v>0.16698363333101676</v>
      </c>
      <c r="S20">
        <f t="shared" si="17"/>
        <v>8.4973021299078591E-2</v>
      </c>
      <c r="T20">
        <f t="shared" si="17"/>
        <v>8.2886503386818591E-2</v>
      </c>
      <c r="U20">
        <f t="shared" si="17"/>
        <v>6.7856187497358278E-2</v>
      </c>
    </row>
    <row r="21" spans="1:21">
      <c r="A21" t="str">
        <f t="shared" si="15"/>
        <v>AZ</v>
      </c>
      <c r="B21" s="1" t="s">
        <v>369</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U21" si="18">C21/SUM(C18:C29)</f>
        <v>0</v>
      </c>
      <c r="N21">
        <f t="shared" si="18"/>
        <v>0</v>
      </c>
      <c r="O21">
        <f t="shared" si="18"/>
        <v>0</v>
      </c>
      <c r="P21">
        <f t="shared" si="18"/>
        <v>0</v>
      </c>
      <c r="Q21">
        <f t="shared" si="18"/>
        <v>0</v>
      </c>
      <c r="R21">
        <f t="shared" si="18"/>
        <v>0</v>
      </c>
      <c r="S21">
        <f t="shared" si="18"/>
        <v>0</v>
      </c>
      <c r="T21">
        <f t="shared" si="18"/>
        <v>0</v>
      </c>
      <c r="U21">
        <f t="shared" si="18"/>
        <v>0</v>
      </c>
    </row>
    <row r="22" spans="1:21">
      <c r="A22" t="str">
        <f t="shared" si="15"/>
        <v>AZ</v>
      </c>
      <c r="B22" s="1" t="s">
        <v>364</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U22" si="19">C22/SUM(C18:C29)</f>
        <v>7.1268819690265411E-2</v>
      </c>
      <c r="N22">
        <f t="shared" si="19"/>
        <v>8.0588082155082397E-2</v>
      </c>
      <c r="O22">
        <f t="shared" si="19"/>
        <v>7.7541853965126542E-2</v>
      </c>
      <c r="P22">
        <f t="shared" si="19"/>
        <v>9.3574207951025293E-2</v>
      </c>
      <c r="Q22">
        <f t="shared" si="19"/>
        <v>9.236136572949416E-2</v>
      </c>
      <c r="R22">
        <f t="shared" si="19"/>
        <v>9.3795890089651821E-2</v>
      </c>
      <c r="S22">
        <f t="shared" si="19"/>
        <v>9.2846383011446043E-2</v>
      </c>
      <c r="T22">
        <f t="shared" si="19"/>
        <v>8.9333102012031901E-2</v>
      </c>
      <c r="U22">
        <f t="shared" si="19"/>
        <v>8.9682617933911135E-2</v>
      </c>
    </row>
    <row r="23" spans="1:21">
      <c r="A23" t="str">
        <f t="shared" si="15"/>
        <v>AZ</v>
      </c>
      <c r="B23" s="1" t="s">
        <v>359</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U23" si="20">C23/SUM(C18:C29)</f>
        <v>0.31094751572864893</v>
      </c>
      <c r="N23">
        <f t="shared" si="20"/>
        <v>0.22603021080572713</v>
      </c>
      <c r="O23">
        <f t="shared" si="20"/>
        <v>0.19683069835663</v>
      </c>
      <c r="P23">
        <f t="shared" si="20"/>
        <v>0.1745361535711846</v>
      </c>
      <c r="Q23">
        <f t="shared" si="20"/>
        <v>0.17206573838612715</v>
      </c>
      <c r="R23">
        <f t="shared" si="20"/>
        <v>0.14083173344221281</v>
      </c>
      <c r="S23">
        <f t="shared" si="20"/>
        <v>9.8741036271806845E-2</v>
      </c>
      <c r="T23">
        <f t="shared" si="20"/>
        <v>8.7878454861975985E-2</v>
      </c>
      <c r="U23">
        <f t="shared" si="20"/>
        <v>8.7301194186125752E-2</v>
      </c>
    </row>
    <row r="24" spans="1:21">
      <c r="A24" t="str">
        <f t="shared" si="15"/>
        <v>AZ</v>
      </c>
      <c r="B24" s="1" t="s">
        <v>363</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U24" si="21">C24/SUM(C18:C29)</f>
        <v>0.31096003533183475</v>
      </c>
      <c r="N24">
        <f t="shared" si="21"/>
        <v>0.35162183102201872</v>
      </c>
      <c r="O24">
        <f t="shared" si="21"/>
        <v>0.33832343514631918</v>
      </c>
      <c r="P24">
        <f t="shared" si="21"/>
        <v>0.34290160214772297</v>
      </c>
      <c r="Q24">
        <f t="shared" si="21"/>
        <v>0.33845119360715203</v>
      </c>
      <c r="R24">
        <f t="shared" si="21"/>
        <v>0.34334587184654947</v>
      </c>
      <c r="S24">
        <f t="shared" si="21"/>
        <v>0.32868020364638589</v>
      </c>
      <c r="T24">
        <f t="shared" si="21"/>
        <v>0.31603412869132774</v>
      </c>
      <c r="U24">
        <f t="shared" si="21"/>
        <v>0.31691914128442755</v>
      </c>
    </row>
    <row r="25" spans="1:21">
      <c r="A25" t="str">
        <f t="shared" si="15"/>
        <v>AZ</v>
      </c>
      <c r="B25" s="1" t="s">
        <v>372</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U25" si="22">C25/SUM(C18:C29)</f>
        <v>0</v>
      </c>
      <c r="N25">
        <f t="shared" si="22"/>
        <v>0</v>
      </c>
      <c r="O25">
        <f t="shared" si="22"/>
        <v>0</v>
      </c>
      <c r="P25">
        <f t="shared" si="22"/>
        <v>0</v>
      </c>
      <c r="Q25">
        <f t="shared" si="22"/>
        <v>0</v>
      </c>
      <c r="R25">
        <f t="shared" si="22"/>
        <v>0</v>
      </c>
      <c r="S25">
        <f t="shared" si="22"/>
        <v>0</v>
      </c>
      <c r="T25">
        <f t="shared" si="22"/>
        <v>0</v>
      </c>
      <c r="U25">
        <f t="shared" si="22"/>
        <v>0</v>
      </c>
    </row>
    <row r="26" spans="1:21">
      <c r="A26" t="str">
        <f t="shared" si="15"/>
        <v>AZ</v>
      </c>
      <c r="B26" s="1" t="s">
        <v>370</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U26" si="23">C26/SUM(C18:C29)</f>
        <v>1.0955459234927934E-2</v>
      </c>
      <c r="N26">
        <f t="shared" si="23"/>
        <v>1.2388018388799287E-2</v>
      </c>
      <c r="O26">
        <f t="shared" si="23"/>
        <v>6.2876299357401723E-3</v>
      </c>
      <c r="P26">
        <f t="shared" si="23"/>
        <v>6.3727136659771704E-3</v>
      </c>
      <c r="Q26">
        <f t="shared" si="23"/>
        <v>6.2900042847784795E-3</v>
      </c>
      <c r="R26">
        <f t="shared" si="23"/>
        <v>4.8970242025158104E-3</v>
      </c>
      <c r="S26">
        <f t="shared" si="23"/>
        <v>4.7383940205822945E-3</v>
      </c>
      <c r="T26">
        <f t="shared" si="23"/>
        <v>3.9797725162157996E-3</v>
      </c>
      <c r="U26">
        <f t="shared" si="23"/>
        <v>3.2002668158811697E-3</v>
      </c>
    </row>
    <row r="27" spans="1:21">
      <c r="A27" t="str">
        <f t="shared" si="15"/>
        <v>AZ</v>
      </c>
      <c r="B27" s="1" t="s">
        <v>365</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U27" si="24">C27/SUM(C18:C29)</f>
        <v>1.648971392647712E-2</v>
      </c>
      <c r="N27">
        <f t="shared" si="24"/>
        <v>1.8776434677425902E-2</v>
      </c>
      <c r="O27">
        <f t="shared" si="24"/>
        <v>1.8039214041389466E-2</v>
      </c>
      <c r="P27">
        <f t="shared" si="24"/>
        <v>1.8451697830989506E-2</v>
      </c>
      <c r="Q27">
        <f t="shared" si="24"/>
        <v>2.1300580180778496E-2</v>
      </c>
      <c r="R27">
        <f t="shared" si="24"/>
        <v>2.1812593387309752E-2</v>
      </c>
      <c r="S27">
        <f t="shared" si="24"/>
        <v>2.8975687217906373E-2</v>
      </c>
      <c r="T27">
        <f t="shared" si="24"/>
        <v>2.8579173039311987E-2</v>
      </c>
      <c r="U27">
        <f t="shared" si="24"/>
        <v>2.8777234353764541E-2</v>
      </c>
    </row>
    <row r="28" spans="1:21">
      <c r="A28" t="str">
        <f t="shared" si="15"/>
        <v>AZ</v>
      </c>
      <c r="B28" s="1" t="s">
        <v>580</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customHeight="1" thickBot="1">
      <c r="A29" t="str">
        <f t="shared" si="15"/>
        <v>AZ</v>
      </c>
      <c r="B29" s="1" t="s">
        <v>579</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U29" si="25">C29/SUM(C18:C29)</f>
        <v>7.3835682558685098E-2</v>
      </c>
      <c r="N29">
        <f t="shared" si="25"/>
        <v>9.8661419608276624E-2</v>
      </c>
      <c r="O29">
        <f t="shared" si="25"/>
        <v>0.16507409096088446</v>
      </c>
      <c r="P29">
        <f t="shared" si="25"/>
        <v>0.17555802875585358</v>
      </c>
      <c r="Q29">
        <f t="shared" si="25"/>
        <v>0.1994228966748828</v>
      </c>
      <c r="R29">
        <f t="shared" si="25"/>
        <v>0.22803379534714019</v>
      </c>
      <c r="S29">
        <f t="shared" si="25"/>
        <v>0.36074860112631113</v>
      </c>
      <c r="T29">
        <f t="shared" si="25"/>
        <v>0.39104295012612333</v>
      </c>
      <c r="U29">
        <f t="shared" si="25"/>
        <v>0.40599579473974329</v>
      </c>
    </row>
    <row r="30" spans="1:21" ht="15.75" customHeight="1" thickBot="1">
      <c r="A30" s="153" t="s">
        <v>12</v>
      </c>
      <c r="C30" s="152" t="str">
        <f t="shared" ref="C30:K30" si="26">$A30&amp;"_"&amp;C31</f>
        <v>AR_2022</v>
      </c>
      <c r="D30" s="152" t="str">
        <f t="shared" si="26"/>
        <v>AR_2023</v>
      </c>
      <c r="E30" s="152" t="str">
        <f t="shared" si="26"/>
        <v>AR_2024</v>
      </c>
      <c r="F30" s="152" t="str">
        <f t="shared" si="26"/>
        <v>AR_2025</v>
      </c>
      <c r="G30" s="152" t="str">
        <f t="shared" si="26"/>
        <v>AR_2026</v>
      </c>
      <c r="H30" s="152" t="str">
        <f t="shared" si="26"/>
        <v>AR_2027</v>
      </c>
      <c r="I30" s="152" t="str">
        <f t="shared" si="26"/>
        <v>AR_2028</v>
      </c>
      <c r="J30" s="152" t="str">
        <f t="shared" si="26"/>
        <v>AR_2029</v>
      </c>
      <c r="K30" s="152" t="str">
        <f t="shared" si="26"/>
        <v>AR_2030</v>
      </c>
      <c r="M30" s="159" t="str">
        <f t="shared" ref="M30:U30" si="27">$A30&amp;"_"&amp;M31</f>
        <v>AR_2022</v>
      </c>
      <c r="N30" s="159" t="str">
        <f t="shared" si="27"/>
        <v>AR_2023</v>
      </c>
      <c r="O30" s="159" t="str">
        <f t="shared" si="27"/>
        <v>AR_2024</v>
      </c>
      <c r="P30" s="159" t="str">
        <f t="shared" si="27"/>
        <v>AR_2025</v>
      </c>
      <c r="Q30" s="159" t="str">
        <f t="shared" si="27"/>
        <v>AR_2026</v>
      </c>
      <c r="R30" s="159" t="str">
        <f t="shared" si="27"/>
        <v>AR_2027</v>
      </c>
      <c r="S30" s="159" t="str">
        <f t="shared" si="27"/>
        <v>AR_2028</v>
      </c>
      <c r="T30" s="159" t="str">
        <f t="shared" si="27"/>
        <v>AR_2029</v>
      </c>
      <c r="U30" s="159" t="str">
        <f t="shared" si="27"/>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578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 t="shared" ref="A33:A43" si="28">A32</f>
        <v>AR</v>
      </c>
      <c r="B33" s="1" t="s">
        <v>368</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U33" si="29">C33/SUM(C32:C43)</f>
        <v>6.6504762465199039E-4</v>
      </c>
      <c r="N33">
        <f t="shared" si="29"/>
        <v>8.6713077319715509E-4</v>
      </c>
      <c r="O33">
        <f t="shared" si="29"/>
        <v>8.8737159802877729E-4</v>
      </c>
      <c r="P33">
        <f t="shared" si="29"/>
        <v>8.8826398618612964E-4</v>
      </c>
      <c r="Q33">
        <f t="shared" si="29"/>
        <v>9.4251452855478846E-4</v>
      </c>
      <c r="R33">
        <f t="shared" si="29"/>
        <v>9.0508958418998272E-4</v>
      </c>
      <c r="S33">
        <f t="shared" si="29"/>
        <v>9.8234714377732311E-4</v>
      </c>
      <c r="T33">
        <f t="shared" si="29"/>
        <v>9.1660161241082015E-4</v>
      </c>
      <c r="U33">
        <f t="shared" si="29"/>
        <v>8.958235223758003E-4</v>
      </c>
    </row>
    <row r="34" spans="1:21">
      <c r="A34" t="str">
        <f t="shared" si="28"/>
        <v>AR</v>
      </c>
      <c r="B34" s="1" t="s">
        <v>362</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U34" si="30">C34/SUM(C32:C43)</f>
        <v>0.49272930247049318</v>
      </c>
      <c r="N34">
        <f t="shared" si="30"/>
        <v>0.33010802242566994</v>
      </c>
      <c r="O34">
        <f t="shared" si="30"/>
        <v>0.29479878553912919</v>
      </c>
      <c r="P34">
        <f t="shared" si="30"/>
        <v>0.2642699447654222</v>
      </c>
      <c r="Q34">
        <f t="shared" si="30"/>
        <v>0.20205182347341902</v>
      </c>
      <c r="R34">
        <f t="shared" si="30"/>
        <v>0.1495695056140233</v>
      </c>
      <c r="S34">
        <f t="shared" si="30"/>
        <v>6.2631528224449493E-2</v>
      </c>
      <c r="T34">
        <f t="shared" si="30"/>
        <v>3.6915894960394408E-2</v>
      </c>
      <c r="U34">
        <f t="shared" si="30"/>
        <v>2.4790574028798792E-2</v>
      </c>
    </row>
    <row r="35" spans="1:21">
      <c r="A35" t="str">
        <f t="shared" si="28"/>
        <v>AR</v>
      </c>
      <c r="B35" s="1" t="s">
        <v>369</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U35" si="31">C35/SUM(C32:C43)</f>
        <v>0</v>
      </c>
      <c r="N35">
        <f t="shared" si="31"/>
        <v>0</v>
      </c>
      <c r="O35">
        <f t="shared" si="31"/>
        <v>0</v>
      </c>
      <c r="P35">
        <f t="shared" si="31"/>
        <v>0</v>
      </c>
      <c r="Q35">
        <f t="shared" si="31"/>
        <v>0</v>
      </c>
      <c r="R35">
        <f t="shared" si="31"/>
        <v>0</v>
      </c>
      <c r="S35">
        <f t="shared" si="31"/>
        <v>0</v>
      </c>
      <c r="T35">
        <f t="shared" si="31"/>
        <v>0</v>
      </c>
      <c r="U35">
        <f t="shared" si="31"/>
        <v>0</v>
      </c>
    </row>
    <row r="36" spans="1:21">
      <c r="A36" t="str">
        <f t="shared" si="28"/>
        <v>AR</v>
      </c>
      <c r="B36" s="1" t="s">
        <v>364</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U36" si="32">C36/SUM(C32:C43)</f>
        <v>4.8057446118276038E-2</v>
      </c>
      <c r="N36">
        <f t="shared" si="32"/>
        <v>6.2660310127756205E-2</v>
      </c>
      <c r="O36">
        <f t="shared" si="32"/>
        <v>6.4177877548434667E-2</v>
      </c>
      <c r="P36">
        <f t="shared" si="32"/>
        <v>6.428033047231313E-2</v>
      </c>
      <c r="Q36">
        <f t="shared" si="32"/>
        <v>6.8218192498593899E-2</v>
      </c>
      <c r="R36">
        <f t="shared" si="32"/>
        <v>6.6947753152148445E-2</v>
      </c>
      <c r="S36">
        <f t="shared" si="32"/>
        <v>7.7357520900686483E-2</v>
      </c>
      <c r="T36">
        <f t="shared" si="32"/>
        <v>7.6941308052971696E-2</v>
      </c>
      <c r="U36">
        <f t="shared" si="32"/>
        <v>7.7111179507562716E-2</v>
      </c>
    </row>
    <row r="37" spans="1:21">
      <c r="A37" t="str">
        <f t="shared" si="28"/>
        <v>AR</v>
      </c>
      <c r="B37" s="1" t="s">
        <v>359</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U37" si="33">C37/SUM(C32:C43)</f>
        <v>0.20372509699853622</v>
      </c>
      <c r="N37">
        <f t="shared" si="33"/>
        <v>0.27194474626989745</v>
      </c>
      <c r="O37">
        <f t="shared" si="33"/>
        <v>0.29383032414880611</v>
      </c>
      <c r="P37">
        <f t="shared" si="33"/>
        <v>0.2453714788025412</v>
      </c>
      <c r="Q37">
        <f t="shared" si="33"/>
        <v>0.24767817456305768</v>
      </c>
      <c r="R37">
        <f t="shared" si="33"/>
        <v>0.17462038622660167</v>
      </c>
      <c r="S37">
        <f t="shared" si="33"/>
        <v>6.9544659532518344E-2</v>
      </c>
      <c r="T37">
        <f t="shared" si="33"/>
        <v>2.7830031495555151E-2</v>
      </c>
      <c r="U37">
        <f t="shared" si="33"/>
        <v>1.4003796185200488E-2</v>
      </c>
    </row>
    <row r="38" spans="1:21">
      <c r="A38" t="str">
        <f t="shared" si="28"/>
        <v>AR</v>
      </c>
      <c r="B38" s="1" t="s">
        <v>363</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U38" si="34">C38/SUM(C32:C43)</f>
        <v>0.24073793219199527</v>
      </c>
      <c r="N38">
        <f t="shared" si="34"/>
        <v>0.31388920363224454</v>
      </c>
      <c r="O38">
        <f t="shared" si="34"/>
        <v>0.3212160989329757</v>
      </c>
      <c r="P38">
        <f t="shared" si="34"/>
        <v>0.32153913095617265</v>
      </c>
      <c r="Q38">
        <f t="shared" si="34"/>
        <v>0.34117706800911579</v>
      </c>
      <c r="R38">
        <f t="shared" si="34"/>
        <v>0.33516004915951575</v>
      </c>
      <c r="S38">
        <f t="shared" si="34"/>
        <v>0.38144850483700182</v>
      </c>
      <c r="T38">
        <f t="shared" si="34"/>
        <v>0.36663602326904138</v>
      </c>
      <c r="U38">
        <f t="shared" si="34"/>
        <v>0.36472850151692071</v>
      </c>
    </row>
    <row r="39" spans="1:21">
      <c r="A39" t="str">
        <f t="shared" si="28"/>
        <v>AR</v>
      </c>
      <c r="B39" s="1" t="s">
        <v>372</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U39" si="35">C39/SUM(C32:C43)</f>
        <v>0</v>
      </c>
      <c r="N39">
        <f t="shared" si="35"/>
        <v>0</v>
      </c>
      <c r="O39">
        <f t="shared" si="35"/>
        <v>0</v>
      </c>
      <c r="P39">
        <f t="shared" si="35"/>
        <v>0</v>
      </c>
      <c r="Q39">
        <f t="shared" si="35"/>
        <v>0</v>
      </c>
      <c r="R39">
        <f t="shared" si="35"/>
        <v>0</v>
      </c>
      <c r="S39">
        <f t="shared" si="35"/>
        <v>0</v>
      </c>
      <c r="T39">
        <f t="shared" si="35"/>
        <v>0</v>
      </c>
      <c r="U39">
        <f t="shared" si="35"/>
        <v>0</v>
      </c>
    </row>
    <row r="40" spans="1:21">
      <c r="A40" t="str">
        <f t="shared" si="28"/>
        <v>AR</v>
      </c>
      <c r="B40" s="1" t="s">
        <v>370</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U40" si="36">C40/SUM(C32:C43)</f>
        <v>4.6379036520635044E-3</v>
      </c>
      <c r="N40">
        <f t="shared" si="36"/>
        <v>6.0471894504280288E-3</v>
      </c>
      <c r="O40">
        <f t="shared" si="36"/>
        <v>3.3090086670677999E-3</v>
      </c>
      <c r="P40">
        <f t="shared" si="36"/>
        <v>0</v>
      </c>
      <c r="Q40">
        <f t="shared" si="36"/>
        <v>0</v>
      </c>
      <c r="R40">
        <f t="shared" si="36"/>
        <v>0</v>
      </c>
      <c r="S40">
        <f t="shared" si="36"/>
        <v>0</v>
      </c>
      <c r="T40">
        <f t="shared" si="36"/>
        <v>0</v>
      </c>
      <c r="U40">
        <f t="shared" si="36"/>
        <v>0</v>
      </c>
    </row>
    <row r="41" spans="1:21">
      <c r="A41" t="str">
        <f t="shared" si="28"/>
        <v>AR</v>
      </c>
      <c r="B41" s="1" t="s">
        <v>365</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U41" si="37">C41/SUM(C32:C43)</f>
        <v>0</v>
      </c>
      <c r="N41">
        <f t="shared" si="37"/>
        <v>0</v>
      </c>
      <c r="O41">
        <f t="shared" si="37"/>
        <v>0</v>
      </c>
      <c r="P41">
        <f t="shared" si="37"/>
        <v>0</v>
      </c>
      <c r="Q41">
        <f t="shared" si="37"/>
        <v>0</v>
      </c>
      <c r="R41">
        <f t="shared" si="37"/>
        <v>0</v>
      </c>
      <c r="S41">
        <f t="shared" si="37"/>
        <v>0</v>
      </c>
      <c r="T41">
        <f t="shared" si="37"/>
        <v>0</v>
      </c>
      <c r="U41">
        <f t="shared" si="37"/>
        <v>0</v>
      </c>
    </row>
    <row r="42" spans="1:21">
      <c r="A42" t="str">
        <f t="shared" si="28"/>
        <v>AR</v>
      </c>
      <c r="B42" s="1" t="s">
        <v>580</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customHeight="1" thickBot="1">
      <c r="A43" t="str">
        <f t="shared" si="28"/>
        <v>AR</v>
      </c>
      <c r="B43" s="1" t="s">
        <v>579</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U43" si="38">C43/SUM(C32:C43)</f>
        <v>9.4472709439837772E-3</v>
      </c>
      <c r="N43">
        <f t="shared" si="38"/>
        <v>1.4483397320806703E-2</v>
      </c>
      <c r="O43">
        <f t="shared" si="38"/>
        <v>2.1780533565557734E-2</v>
      </c>
      <c r="P43">
        <f t="shared" si="38"/>
        <v>0.10365085101736471</v>
      </c>
      <c r="Q43">
        <f t="shared" si="38"/>
        <v>0.13993222692725882</v>
      </c>
      <c r="R43">
        <f t="shared" si="38"/>
        <v>0.27279721626352083</v>
      </c>
      <c r="S43">
        <f t="shared" si="38"/>
        <v>0.4080354393615665</v>
      </c>
      <c r="T43">
        <f t="shared" si="38"/>
        <v>0.49076014060962653</v>
      </c>
      <c r="U43">
        <f t="shared" si="38"/>
        <v>0.51847012523914149</v>
      </c>
    </row>
    <row r="44" spans="1:21" ht="15.75" customHeight="1" thickBot="1">
      <c r="A44" s="153" t="s">
        <v>14</v>
      </c>
      <c r="C44" s="152" t="str">
        <f t="shared" ref="C44:K44" si="39">$A44&amp;"_"&amp;C45</f>
        <v>CA_2022</v>
      </c>
      <c r="D44" s="152" t="str">
        <f t="shared" si="39"/>
        <v>CA_2023</v>
      </c>
      <c r="E44" s="152" t="str">
        <f t="shared" si="39"/>
        <v>CA_2024</v>
      </c>
      <c r="F44" s="152" t="str">
        <f t="shared" si="39"/>
        <v>CA_2025</v>
      </c>
      <c r="G44" s="152" t="str">
        <f t="shared" si="39"/>
        <v>CA_2026</v>
      </c>
      <c r="H44" s="152" t="str">
        <f t="shared" si="39"/>
        <v>CA_2027</v>
      </c>
      <c r="I44" s="152" t="str">
        <f t="shared" si="39"/>
        <v>CA_2028</v>
      </c>
      <c r="J44" s="152" t="str">
        <f t="shared" si="39"/>
        <v>CA_2029</v>
      </c>
      <c r="K44" s="152" t="str">
        <f t="shared" si="39"/>
        <v>CA_2030</v>
      </c>
      <c r="M44" s="159" t="str">
        <f t="shared" ref="M44:U44" si="40">$A44&amp;"_"&amp;M45</f>
        <v>CA_2022</v>
      </c>
      <c r="N44" s="159" t="str">
        <f t="shared" si="40"/>
        <v>CA_2023</v>
      </c>
      <c r="O44" s="159" t="str">
        <f t="shared" si="40"/>
        <v>CA_2024</v>
      </c>
      <c r="P44" s="159" t="str">
        <f t="shared" si="40"/>
        <v>CA_2025</v>
      </c>
      <c r="Q44" s="159" t="str">
        <f t="shared" si="40"/>
        <v>CA_2026</v>
      </c>
      <c r="R44" s="159" t="str">
        <f t="shared" si="40"/>
        <v>CA_2027</v>
      </c>
      <c r="S44" s="159" t="str">
        <f t="shared" si="40"/>
        <v>CA_2028</v>
      </c>
      <c r="T44" s="159" t="str">
        <f t="shared" si="40"/>
        <v>CA_2029</v>
      </c>
      <c r="U44" s="159" t="str">
        <f t="shared" si="40"/>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578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 t="shared" ref="A47:A57" si="41">A46</f>
        <v>CA</v>
      </c>
      <c r="B47" s="1" t="s">
        <v>368</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U47" si="42">C47/SUM(C46:C57)</f>
        <v>1.0931221192190947E-2</v>
      </c>
      <c r="N47">
        <f t="shared" si="42"/>
        <v>7.9321399882114913E-3</v>
      </c>
      <c r="O47">
        <f t="shared" si="42"/>
        <v>8.1141312941441935E-3</v>
      </c>
      <c r="P47">
        <f t="shared" si="42"/>
        <v>7.545688684201122E-3</v>
      </c>
      <c r="Q47">
        <f t="shared" si="42"/>
        <v>7.608821061484256E-3</v>
      </c>
      <c r="R47">
        <f t="shared" si="42"/>
        <v>7.353996293253188E-3</v>
      </c>
      <c r="S47">
        <f t="shared" si="42"/>
        <v>7.6081441900101472E-3</v>
      </c>
      <c r="T47">
        <f t="shared" si="42"/>
        <v>7.8166351114249428E-3</v>
      </c>
      <c r="U47">
        <f t="shared" si="42"/>
        <v>6.8409117011451618E-3</v>
      </c>
    </row>
    <row r="48" spans="1:21">
      <c r="A48" t="str">
        <f t="shared" si="41"/>
        <v>CA</v>
      </c>
      <c r="B48" s="1" t="s">
        <v>362</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U48" si="43">C48/SUM(C46:C57)</f>
        <v>0</v>
      </c>
      <c r="N48">
        <f t="shared" si="43"/>
        <v>0</v>
      </c>
      <c r="O48">
        <f t="shared" si="43"/>
        <v>0</v>
      </c>
      <c r="P48">
        <f t="shared" si="43"/>
        <v>2.0701479949089313E-4</v>
      </c>
      <c r="Q48">
        <f t="shared" si="43"/>
        <v>4.1749365295263598E-4</v>
      </c>
      <c r="R48">
        <f t="shared" si="43"/>
        <v>6.0672087052327471E-4</v>
      </c>
      <c r="S48">
        <f t="shared" si="43"/>
        <v>0</v>
      </c>
      <c r="T48">
        <f t="shared" si="43"/>
        <v>0</v>
      </c>
      <c r="U48">
        <f t="shared" si="43"/>
        <v>0</v>
      </c>
    </row>
    <row r="49" spans="1:21">
      <c r="A49" t="str">
        <f t="shared" si="41"/>
        <v>CA</v>
      </c>
      <c r="B49" s="1" t="s">
        <v>369</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U49" si="44">C49/SUM(C46:C57)</f>
        <v>3.3018661641554055E-3</v>
      </c>
      <c r="N49">
        <f t="shared" si="44"/>
        <v>3.4662095823586527E-3</v>
      </c>
      <c r="O49">
        <f t="shared" si="44"/>
        <v>3.2666793723590492E-3</v>
      </c>
      <c r="P49">
        <f t="shared" si="44"/>
        <v>3.3873400467138511E-3</v>
      </c>
      <c r="Q49">
        <f t="shared" si="44"/>
        <v>3.4156808435271569E-3</v>
      </c>
      <c r="R49">
        <f t="shared" si="44"/>
        <v>4.5453326849649894E-2</v>
      </c>
      <c r="S49">
        <f t="shared" si="44"/>
        <v>4.9554530934526123E-2</v>
      </c>
      <c r="T49">
        <f t="shared" si="44"/>
        <v>5.2699027560354453E-2</v>
      </c>
      <c r="U49">
        <f t="shared" si="44"/>
        <v>4.6936603279568313E-2</v>
      </c>
    </row>
    <row r="50" spans="1:21">
      <c r="A50" t="str">
        <f t="shared" si="41"/>
        <v>CA</v>
      </c>
      <c r="B50" s="1" t="s">
        <v>364</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U50" si="45">C50/SUM(C46:C57)</f>
        <v>0.14293168035102671</v>
      </c>
      <c r="N50">
        <f t="shared" si="45"/>
        <v>0.15004580301699799</v>
      </c>
      <c r="O50">
        <f t="shared" si="45"/>
        <v>0.14158414843309985</v>
      </c>
      <c r="P50">
        <f t="shared" si="45"/>
        <v>0.1510782819697056</v>
      </c>
      <c r="Q50">
        <f t="shared" si="45"/>
        <v>0.15287624513088877</v>
      </c>
      <c r="R50">
        <f t="shared" si="45"/>
        <v>0.15209679757986322</v>
      </c>
      <c r="S50">
        <f t="shared" si="45"/>
        <v>0.16459587562964073</v>
      </c>
      <c r="T50">
        <f t="shared" si="45"/>
        <v>0.17274839832729763</v>
      </c>
      <c r="U50">
        <f t="shared" si="45"/>
        <v>0.15469559974039751</v>
      </c>
    </row>
    <row r="51" spans="1:21">
      <c r="A51" t="str">
        <f t="shared" si="41"/>
        <v>CA</v>
      </c>
      <c r="B51" s="1" t="s">
        <v>359</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U51" si="46">C51/SUM(C46:C57)</f>
        <v>0.45279409651688202</v>
      </c>
      <c r="N51">
        <f t="shared" si="46"/>
        <v>0.43242166239212998</v>
      </c>
      <c r="O51">
        <f t="shared" si="46"/>
        <v>0.36656946846073302</v>
      </c>
      <c r="P51">
        <f t="shared" si="46"/>
        <v>0.34050155374181079</v>
      </c>
      <c r="Q51">
        <f t="shared" si="46"/>
        <v>0.33363021736939852</v>
      </c>
      <c r="R51">
        <f t="shared" si="46"/>
        <v>0.27890195270001689</v>
      </c>
      <c r="S51">
        <f t="shared" si="46"/>
        <v>0.21895853056960649</v>
      </c>
      <c r="T51">
        <f t="shared" si="46"/>
        <v>0.20918478239028052</v>
      </c>
      <c r="U51">
        <f t="shared" si="46"/>
        <v>0.12144685763337471</v>
      </c>
    </row>
    <row r="52" spans="1:21">
      <c r="A52" t="str">
        <f t="shared" si="41"/>
        <v>CA</v>
      </c>
      <c r="B52" s="1" t="s">
        <v>363</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U52" si="47">C52/SUM(C46:C57)</f>
        <v>8.8044144715814676E-2</v>
      </c>
      <c r="N52">
        <f t="shared" si="47"/>
        <v>9.2426356161104894E-2</v>
      </c>
      <c r="O52">
        <f t="shared" si="47"/>
        <v>8.7105890154610774E-2</v>
      </c>
      <c r="P52">
        <f t="shared" si="47"/>
        <v>9.0323302777123707E-2</v>
      </c>
      <c r="Q52">
        <f t="shared" si="47"/>
        <v>9.1079009123758894E-2</v>
      </c>
      <c r="R52">
        <f t="shared" si="47"/>
        <v>8.8239403764153054E-2</v>
      </c>
      <c r="S52">
        <f t="shared" si="47"/>
        <v>9.2470085546881395E-2</v>
      </c>
      <c r="T52">
        <f t="shared" si="47"/>
        <v>4.7625106107269687E-2</v>
      </c>
      <c r="U52">
        <f t="shared" si="47"/>
        <v>0</v>
      </c>
    </row>
    <row r="53" spans="1:21">
      <c r="A53" t="str">
        <f t="shared" si="41"/>
        <v>CA</v>
      </c>
      <c r="B53" s="1" t="s">
        <v>372</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U53" si="48">C53/SUM(C46:C57)</f>
        <v>0</v>
      </c>
      <c r="N53">
        <f t="shared" si="48"/>
        <v>0</v>
      </c>
      <c r="O53">
        <f t="shared" si="48"/>
        <v>0</v>
      </c>
      <c r="P53">
        <f t="shared" si="48"/>
        <v>0</v>
      </c>
      <c r="Q53">
        <f t="shared" si="48"/>
        <v>0</v>
      </c>
      <c r="R53">
        <f t="shared" si="48"/>
        <v>0</v>
      </c>
      <c r="S53">
        <f t="shared" si="48"/>
        <v>1.2350451240462345E-2</v>
      </c>
      <c r="T53">
        <f t="shared" si="48"/>
        <v>2.8541525133263135E-2</v>
      </c>
      <c r="U53">
        <f t="shared" si="48"/>
        <v>4.3528827729881821E-2</v>
      </c>
    </row>
    <row r="54" spans="1:21">
      <c r="A54" t="str">
        <f t="shared" si="41"/>
        <v>CA</v>
      </c>
      <c r="B54" s="1" t="s">
        <v>370</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U54" si="49">C54/SUM(C46:C57)</f>
        <v>1.2832531853283074E-2</v>
      </c>
      <c r="N54">
        <f t="shared" si="49"/>
        <v>7.4767263069571693E-3</v>
      </c>
      <c r="O54">
        <f t="shared" si="49"/>
        <v>2.5450429769387595E-3</v>
      </c>
      <c r="P54">
        <f t="shared" si="49"/>
        <v>2.6390487139136801E-3</v>
      </c>
      <c r="Q54">
        <f t="shared" si="49"/>
        <v>2.6568476704305695E-3</v>
      </c>
      <c r="R54">
        <f t="shared" si="49"/>
        <v>2.5740141069432953E-3</v>
      </c>
      <c r="S54">
        <f t="shared" si="49"/>
        <v>2.4515231054936817E-3</v>
      </c>
      <c r="T54">
        <f t="shared" si="49"/>
        <v>2.5620370634939806E-3</v>
      </c>
      <c r="U54">
        <f t="shared" si="49"/>
        <v>1.5321972875258127E-3</v>
      </c>
    </row>
    <row r="55" spans="1:21">
      <c r="A55" t="str">
        <f t="shared" si="41"/>
        <v>CA</v>
      </c>
      <c r="B55" s="1" t="s">
        <v>365</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U55" si="50">C55/SUM(C46:C57)</f>
        <v>6.9491791310508103E-2</v>
      </c>
      <c r="N55">
        <f t="shared" si="50"/>
        <v>7.16790263343417E-2</v>
      </c>
      <c r="O55">
        <f t="shared" si="50"/>
        <v>7.8711890888861324E-2</v>
      </c>
      <c r="P55">
        <f t="shared" si="50"/>
        <v>8.2594447366024046E-2</v>
      </c>
      <c r="Q55">
        <f t="shared" si="50"/>
        <v>8.3638332925964717E-2</v>
      </c>
      <c r="R55">
        <f t="shared" si="50"/>
        <v>8.1286841837907256E-2</v>
      </c>
      <c r="S55">
        <f t="shared" si="50"/>
        <v>8.6598426105315859E-2</v>
      </c>
      <c r="T55">
        <f t="shared" si="50"/>
        <v>8.7032339150741725E-2</v>
      </c>
      <c r="U55">
        <f t="shared" si="50"/>
        <v>7.8300671135039496E-2</v>
      </c>
    </row>
    <row r="56" spans="1:21">
      <c r="A56" t="str">
        <f t="shared" si="41"/>
        <v>CA</v>
      </c>
      <c r="B56" s="1" t="s">
        <v>580</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customHeight="1" thickBot="1">
      <c r="A57" t="str">
        <f t="shared" si="41"/>
        <v>CA</v>
      </c>
      <c r="B57" s="1" t="s">
        <v>579</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U57" si="51">C57/SUM(C46:C57)</f>
        <v>0.21967266789613907</v>
      </c>
      <c r="N57">
        <f t="shared" si="51"/>
        <v>0.23455207621789814</v>
      </c>
      <c r="O57">
        <f t="shared" si="51"/>
        <v>0.31210274841925301</v>
      </c>
      <c r="P57">
        <f t="shared" si="51"/>
        <v>0.32172332190101627</v>
      </c>
      <c r="Q57">
        <f t="shared" si="51"/>
        <v>0.3246773522215945</v>
      </c>
      <c r="R57">
        <f t="shared" si="51"/>
        <v>0.34348694599768992</v>
      </c>
      <c r="S57">
        <f t="shared" si="51"/>
        <v>0.36541243267806323</v>
      </c>
      <c r="T57">
        <f t="shared" si="51"/>
        <v>0.3917901491558739</v>
      </c>
      <c r="U57">
        <f t="shared" si="51"/>
        <v>0.54671833149306714</v>
      </c>
    </row>
    <row r="58" spans="1:21" ht="15.75" customHeight="1" thickBot="1">
      <c r="A58" s="153" t="s">
        <v>17</v>
      </c>
      <c r="C58" s="152" t="str">
        <f t="shared" ref="C58:K58" si="52">$A58&amp;"_"&amp;C59</f>
        <v>CO_2022</v>
      </c>
      <c r="D58" s="152" t="str">
        <f t="shared" si="52"/>
        <v>CO_2023</v>
      </c>
      <c r="E58" s="152" t="str">
        <f t="shared" si="52"/>
        <v>CO_2024</v>
      </c>
      <c r="F58" s="152" t="str">
        <f t="shared" si="52"/>
        <v>CO_2025</v>
      </c>
      <c r="G58" s="152" t="str">
        <f t="shared" si="52"/>
        <v>CO_2026</v>
      </c>
      <c r="H58" s="152" t="str">
        <f t="shared" si="52"/>
        <v>CO_2027</v>
      </c>
      <c r="I58" s="152" t="str">
        <f t="shared" si="52"/>
        <v>CO_2028</v>
      </c>
      <c r="J58" s="152" t="str">
        <f t="shared" si="52"/>
        <v>CO_2029</v>
      </c>
      <c r="K58" s="152" t="str">
        <f t="shared" si="52"/>
        <v>CO_2030</v>
      </c>
      <c r="M58" s="159" t="str">
        <f t="shared" ref="M58:U58" si="53">$A58&amp;"_"&amp;M59</f>
        <v>CO_2022</v>
      </c>
      <c r="N58" s="159" t="str">
        <f t="shared" si="53"/>
        <v>CO_2023</v>
      </c>
      <c r="O58" s="159" t="str">
        <f t="shared" si="53"/>
        <v>CO_2024</v>
      </c>
      <c r="P58" s="159" t="str">
        <f t="shared" si="53"/>
        <v>CO_2025</v>
      </c>
      <c r="Q58" s="159" t="str">
        <f t="shared" si="53"/>
        <v>CO_2026</v>
      </c>
      <c r="R58" s="159" t="str">
        <f t="shared" si="53"/>
        <v>CO_2027</v>
      </c>
      <c r="S58" s="159" t="str">
        <f t="shared" si="53"/>
        <v>CO_2028</v>
      </c>
      <c r="T58" s="159" t="str">
        <f t="shared" si="53"/>
        <v>CO_2029</v>
      </c>
      <c r="U58" s="159" t="str">
        <f t="shared" si="53"/>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578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 t="shared" ref="A61:A71" si="54">A60</f>
        <v>CO</v>
      </c>
      <c r="B61" s="1" t="s">
        <v>368</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U61" si="55">C61/SUM(C60:C71)</f>
        <v>1.9144531893605327E-3</v>
      </c>
      <c r="N61">
        <f t="shared" si="55"/>
        <v>6.5305553993928061E-4</v>
      </c>
      <c r="O61">
        <f t="shared" si="55"/>
        <v>6.4928909857156513E-4</v>
      </c>
      <c r="P61">
        <f t="shared" si="55"/>
        <v>6.0751184948274904E-4</v>
      </c>
      <c r="Q61">
        <f t="shared" si="55"/>
        <v>6.2038429573098839E-4</v>
      </c>
      <c r="R61">
        <f t="shared" si="55"/>
        <v>6.4204879802820752E-4</v>
      </c>
      <c r="S61">
        <f t="shared" si="55"/>
        <v>5.755805981734356E-4</v>
      </c>
      <c r="T61">
        <f t="shared" si="55"/>
        <v>5.8788120722854666E-4</v>
      </c>
      <c r="U61">
        <f t="shared" si="55"/>
        <v>4.8058968290147367E-4</v>
      </c>
    </row>
    <row r="62" spans="1:21">
      <c r="A62" t="str">
        <f t="shared" si="54"/>
        <v>CO</v>
      </c>
      <c r="B62" s="1" t="s">
        <v>362</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U62" si="56">C62/SUM(C60:C71)</f>
        <v>0.52172909011679258</v>
      </c>
      <c r="N62">
        <f t="shared" si="56"/>
        <v>0.25392864633619111</v>
      </c>
      <c r="O62">
        <f t="shared" si="56"/>
        <v>0.20519602824055722</v>
      </c>
      <c r="P62">
        <f t="shared" si="56"/>
        <v>0.12437681160422953</v>
      </c>
      <c r="Q62">
        <f t="shared" si="56"/>
        <v>0.1111242683082502</v>
      </c>
      <c r="R62">
        <f t="shared" si="56"/>
        <v>0.10153219300221636</v>
      </c>
      <c r="S62">
        <f t="shared" si="56"/>
        <v>1.285452048881861E-2</v>
      </c>
      <c r="T62">
        <f t="shared" si="56"/>
        <v>2.1232599995968967E-3</v>
      </c>
      <c r="U62">
        <f t="shared" si="56"/>
        <v>0</v>
      </c>
    </row>
    <row r="63" spans="1:21">
      <c r="A63" t="str">
        <f t="shared" si="54"/>
        <v>CO</v>
      </c>
      <c r="B63" s="1" t="s">
        <v>369</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U63" si="57">C63/SUM(C60:C71)</f>
        <v>0</v>
      </c>
      <c r="N63">
        <f t="shared" si="57"/>
        <v>0</v>
      </c>
      <c r="O63">
        <f t="shared" si="57"/>
        <v>0</v>
      </c>
      <c r="P63">
        <f t="shared" si="57"/>
        <v>0</v>
      </c>
      <c r="Q63">
        <f t="shared" si="57"/>
        <v>0</v>
      </c>
      <c r="R63">
        <f t="shared" si="57"/>
        <v>0</v>
      </c>
      <c r="S63">
        <f t="shared" si="57"/>
        <v>0</v>
      </c>
      <c r="T63">
        <f t="shared" si="57"/>
        <v>0</v>
      </c>
      <c r="U63">
        <f t="shared" si="57"/>
        <v>0</v>
      </c>
    </row>
    <row r="64" spans="1:21">
      <c r="A64" t="str">
        <f t="shared" si="54"/>
        <v>CO</v>
      </c>
      <c r="B64" s="1" t="s">
        <v>364</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U64" si="58">C64/SUM(C60:C71)</f>
        <v>3.5618507381386576E-2</v>
      </c>
      <c r="N64">
        <f t="shared" si="58"/>
        <v>2.1944553599492333E-2</v>
      </c>
      <c r="O64">
        <f t="shared" si="58"/>
        <v>2.1810633269407079E-2</v>
      </c>
      <c r="P64">
        <f t="shared" si="58"/>
        <v>2.0520081606975351E-2</v>
      </c>
      <c r="Q64">
        <f t="shared" si="58"/>
        <v>2.085373486548309E-2</v>
      </c>
      <c r="R64">
        <f t="shared" si="58"/>
        <v>2.1573137173129409E-2</v>
      </c>
      <c r="S64">
        <f t="shared" si="58"/>
        <v>2.1354011001616845E-2</v>
      </c>
      <c r="T64">
        <f t="shared" si="58"/>
        <v>2.2014367929332965E-2</v>
      </c>
      <c r="U64">
        <f t="shared" si="58"/>
        <v>2.0952616264325055E-2</v>
      </c>
    </row>
    <row r="65" spans="1:21">
      <c r="A65" t="str">
        <f t="shared" si="54"/>
        <v>CO</v>
      </c>
      <c r="B65" s="1" t="s">
        <v>359</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U65" si="59">C65/SUM(C60:C71)</f>
        <v>0.12669355158298257</v>
      </c>
      <c r="N65">
        <f t="shared" si="59"/>
        <v>7.3941851866088981E-2</v>
      </c>
      <c r="O65">
        <f t="shared" si="59"/>
        <v>4.4720553760221583E-2</v>
      </c>
      <c r="P65">
        <f t="shared" si="59"/>
        <v>2.5458499156387284E-2</v>
      </c>
      <c r="Q65">
        <f t="shared" si="59"/>
        <v>4.3772579926491827E-2</v>
      </c>
      <c r="R65">
        <f t="shared" si="59"/>
        <v>3.0550597436563416E-2</v>
      </c>
      <c r="S65">
        <f t="shared" si="59"/>
        <v>1.0984055769398884E-2</v>
      </c>
      <c r="T65">
        <f t="shared" si="59"/>
        <v>1.110488540281312E-2</v>
      </c>
      <c r="U65">
        <f t="shared" si="59"/>
        <v>6.116933334487382E-3</v>
      </c>
    </row>
    <row r="66" spans="1:21">
      <c r="A66" t="str">
        <f t="shared" si="54"/>
        <v>CO</v>
      </c>
      <c r="B66" s="1" t="s">
        <v>363</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U66" si="60">C66/SUM(C60:C71)</f>
        <v>0</v>
      </c>
      <c r="N66">
        <f t="shared" si="60"/>
        <v>0</v>
      </c>
      <c r="O66">
        <f t="shared" si="60"/>
        <v>0</v>
      </c>
      <c r="P66">
        <f t="shared" si="60"/>
        <v>0</v>
      </c>
      <c r="Q66">
        <f t="shared" si="60"/>
        <v>0</v>
      </c>
      <c r="R66">
        <f t="shared" si="60"/>
        <v>0</v>
      </c>
      <c r="S66">
        <f t="shared" si="60"/>
        <v>0</v>
      </c>
      <c r="T66">
        <f t="shared" si="60"/>
        <v>0</v>
      </c>
      <c r="U66">
        <f t="shared" si="60"/>
        <v>0</v>
      </c>
    </row>
    <row r="67" spans="1:21">
      <c r="A67" t="str">
        <f t="shared" si="54"/>
        <v>CO</v>
      </c>
      <c r="B67" s="1" t="s">
        <v>372</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U67" si="61">C67/SUM(C60:C71)</f>
        <v>0</v>
      </c>
      <c r="N67">
        <f t="shared" si="61"/>
        <v>0</v>
      </c>
      <c r="O67">
        <f t="shared" si="61"/>
        <v>0</v>
      </c>
      <c r="P67">
        <f t="shared" si="61"/>
        <v>0</v>
      </c>
      <c r="Q67">
        <f t="shared" si="61"/>
        <v>0</v>
      </c>
      <c r="R67">
        <f t="shared" si="61"/>
        <v>0</v>
      </c>
      <c r="S67">
        <f t="shared" si="61"/>
        <v>0</v>
      </c>
      <c r="T67">
        <f t="shared" si="61"/>
        <v>0</v>
      </c>
      <c r="U67">
        <f t="shared" si="61"/>
        <v>0</v>
      </c>
    </row>
    <row r="68" spans="1:21">
      <c r="A68" t="str">
        <f t="shared" si="54"/>
        <v>CO</v>
      </c>
      <c r="B68" s="1" t="s">
        <v>370</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U68" si="62">C68/SUM(C60:C71)</f>
        <v>0</v>
      </c>
      <c r="N68">
        <f t="shared" si="62"/>
        <v>0</v>
      </c>
      <c r="O68">
        <f t="shared" si="62"/>
        <v>0</v>
      </c>
      <c r="P68">
        <f t="shared" si="62"/>
        <v>0</v>
      </c>
      <c r="Q68">
        <f t="shared" si="62"/>
        <v>0</v>
      </c>
      <c r="R68">
        <f t="shared" si="62"/>
        <v>0</v>
      </c>
      <c r="S68">
        <f t="shared" si="62"/>
        <v>0</v>
      </c>
      <c r="T68">
        <f t="shared" si="62"/>
        <v>0</v>
      </c>
      <c r="U68">
        <f t="shared" si="62"/>
        <v>0</v>
      </c>
    </row>
    <row r="69" spans="1:21">
      <c r="A69" t="str">
        <f t="shared" si="54"/>
        <v>CO</v>
      </c>
      <c r="B69" s="1" t="s">
        <v>365</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U69" si="63">C69/SUM(C60:C71)</f>
        <v>0.26928314146864474</v>
      </c>
      <c r="N69">
        <f t="shared" si="63"/>
        <v>0.53704373722882959</v>
      </c>
      <c r="O69">
        <f t="shared" si="63"/>
        <v>0.60871119549576336</v>
      </c>
      <c r="P69">
        <f t="shared" si="63"/>
        <v>0.71745814846148792</v>
      </c>
      <c r="Q69">
        <f t="shared" si="63"/>
        <v>0.7239007572127315</v>
      </c>
      <c r="R69">
        <f t="shared" si="63"/>
        <v>0.74580443907754579</v>
      </c>
      <c r="S69">
        <f t="shared" si="63"/>
        <v>0.83033733483379335</v>
      </c>
      <c r="T69">
        <f t="shared" si="63"/>
        <v>0.83598760487081292</v>
      </c>
      <c r="U69">
        <f t="shared" si="63"/>
        <v>0.82901322930209465</v>
      </c>
    </row>
    <row r="70" spans="1:21">
      <c r="A70" t="str">
        <f t="shared" si="54"/>
        <v>CO</v>
      </c>
      <c r="B70" s="1" t="s">
        <v>580</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customHeight="1" thickBot="1">
      <c r="A71" t="str">
        <f t="shared" si="54"/>
        <v>CO</v>
      </c>
      <c r="B71" s="1" t="s">
        <v>579</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U71" si="64">C71/SUM(C60:C71)</f>
        <v>4.4761256260833056E-2</v>
      </c>
      <c r="N71">
        <f t="shared" si="64"/>
        <v>0.11248815542945867</v>
      </c>
      <c r="O71">
        <f t="shared" si="64"/>
        <v>0.11891230013547924</v>
      </c>
      <c r="P71">
        <f t="shared" si="64"/>
        <v>0.11157894732143715</v>
      </c>
      <c r="Q71">
        <f t="shared" si="64"/>
        <v>9.9728275391312377E-2</v>
      </c>
      <c r="R71">
        <f t="shared" si="64"/>
        <v>9.9897584512516846E-2</v>
      </c>
      <c r="S71">
        <f t="shared" si="64"/>
        <v>0.12389449730819888</v>
      </c>
      <c r="T71">
        <f t="shared" si="64"/>
        <v>0.12818200059021559</v>
      </c>
      <c r="U71">
        <f t="shared" si="64"/>
        <v>0.14343663141619142</v>
      </c>
    </row>
    <row r="72" spans="1:21" ht="15.75" customHeight="1" thickBot="1">
      <c r="A72" s="153" t="s">
        <v>21</v>
      </c>
      <c r="C72" s="152" t="str">
        <f t="shared" ref="C72:K72" si="65">$A72&amp;"_"&amp;C73</f>
        <v>CT_2022</v>
      </c>
      <c r="D72" s="152" t="str">
        <f t="shared" si="65"/>
        <v>CT_2023</v>
      </c>
      <c r="E72" s="152" t="str">
        <f t="shared" si="65"/>
        <v>CT_2024</v>
      </c>
      <c r="F72" s="152" t="str">
        <f t="shared" si="65"/>
        <v>CT_2025</v>
      </c>
      <c r="G72" s="152" t="str">
        <f t="shared" si="65"/>
        <v>CT_2026</v>
      </c>
      <c r="H72" s="152" t="str">
        <f t="shared" si="65"/>
        <v>CT_2027</v>
      </c>
      <c r="I72" s="152" t="str">
        <f t="shared" si="65"/>
        <v>CT_2028</v>
      </c>
      <c r="J72" s="152" t="str">
        <f t="shared" si="65"/>
        <v>CT_2029</v>
      </c>
      <c r="K72" s="152" t="str">
        <f t="shared" si="65"/>
        <v>CT_2030</v>
      </c>
      <c r="M72" s="159" t="str">
        <f t="shared" ref="M72:U72" si="66">$A72&amp;"_"&amp;M73</f>
        <v>CT_2022</v>
      </c>
      <c r="N72" s="159" t="str">
        <f t="shared" si="66"/>
        <v>CT_2023</v>
      </c>
      <c r="O72" s="159" t="str">
        <f t="shared" si="66"/>
        <v>CT_2024</v>
      </c>
      <c r="P72" s="159" t="str">
        <f t="shared" si="66"/>
        <v>CT_2025</v>
      </c>
      <c r="Q72" s="159" t="str">
        <f t="shared" si="66"/>
        <v>CT_2026</v>
      </c>
      <c r="R72" s="159" t="str">
        <f t="shared" si="66"/>
        <v>CT_2027</v>
      </c>
      <c r="S72" s="159" t="str">
        <f t="shared" si="66"/>
        <v>CT_2028</v>
      </c>
      <c r="T72" s="159" t="str">
        <f t="shared" si="66"/>
        <v>CT_2029</v>
      </c>
      <c r="U72" s="159" t="str">
        <f t="shared" si="66"/>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578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 t="shared" ref="A75:A85" si="67">A74</f>
        <v>CT</v>
      </c>
      <c r="B75" s="1" t="s">
        <v>368</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U75" si="68">C75/SUM(C74:C85)</f>
        <v>2.2149253013212807E-2</v>
      </c>
      <c r="N75">
        <f t="shared" si="68"/>
        <v>2.4875235587680969E-2</v>
      </c>
      <c r="O75">
        <f t="shared" si="68"/>
        <v>2.3292940684073889E-2</v>
      </c>
      <c r="P75">
        <f t="shared" si="68"/>
        <v>1.8920063963671213E-2</v>
      </c>
      <c r="Q75">
        <f t="shared" si="68"/>
        <v>1.9393335275348898E-2</v>
      </c>
      <c r="R75">
        <f t="shared" si="68"/>
        <v>2.0059063923108855E-2</v>
      </c>
      <c r="S75">
        <f t="shared" si="68"/>
        <v>2.3266952826956164E-2</v>
      </c>
      <c r="T75">
        <f t="shared" si="68"/>
        <v>2.4498201728239799E-2</v>
      </c>
      <c r="U75">
        <f t="shared" si="68"/>
        <v>2.6829338530998635E-2</v>
      </c>
    </row>
    <row r="76" spans="1:21">
      <c r="A76" t="str">
        <f t="shared" si="67"/>
        <v>CT</v>
      </c>
      <c r="B76" s="1" t="s">
        <v>362</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U76" si="69">C76/SUM(C74:C85)</f>
        <v>0</v>
      </c>
      <c r="N76">
        <f t="shared" si="69"/>
        <v>0</v>
      </c>
      <c r="O76">
        <f t="shared" si="69"/>
        <v>0</v>
      </c>
      <c r="P76">
        <f t="shared" si="69"/>
        <v>2.4015423842715185E-4</v>
      </c>
      <c r="Q76">
        <f t="shared" si="69"/>
        <v>4.9232303575258343E-4</v>
      </c>
      <c r="R76">
        <f t="shared" si="69"/>
        <v>7.4504575460307703E-4</v>
      </c>
      <c r="S76">
        <f t="shared" si="69"/>
        <v>0</v>
      </c>
      <c r="T76">
        <f t="shared" si="69"/>
        <v>0</v>
      </c>
      <c r="U76">
        <f t="shared" si="69"/>
        <v>0</v>
      </c>
    </row>
    <row r="77" spans="1:21">
      <c r="A77" t="str">
        <f t="shared" si="67"/>
        <v>CT</v>
      </c>
      <c r="B77" s="1" t="s">
        <v>369</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U77" si="70">C77/SUM(C74:C85)</f>
        <v>0</v>
      </c>
      <c r="N77">
        <f t="shared" si="70"/>
        <v>0</v>
      </c>
      <c r="O77">
        <f t="shared" si="70"/>
        <v>0</v>
      </c>
      <c r="P77">
        <f t="shared" si="70"/>
        <v>0</v>
      </c>
      <c r="Q77">
        <f t="shared" si="70"/>
        <v>0</v>
      </c>
      <c r="R77">
        <f t="shared" si="70"/>
        <v>0</v>
      </c>
      <c r="S77">
        <f t="shared" si="70"/>
        <v>0</v>
      </c>
      <c r="T77">
        <f t="shared" si="70"/>
        <v>0</v>
      </c>
      <c r="U77">
        <f t="shared" si="70"/>
        <v>0</v>
      </c>
    </row>
    <row r="78" spans="1:21">
      <c r="A78" t="str">
        <f t="shared" si="67"/>
        <v>CT</v>
      </c>
      <c r="B78" s="1" t="s">
        <v>364</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U78" si="71">C78/SUM(C74:C85)</f>
        <v>8.8865761061974712E-3</v>
      </c>
      <c r="N78">
        <f t="shared" si="71"/>
        <v>9.9802767198357099E-3</v>
      </c>
      <c r="O78">
        <f t="shared" si="71"/>
        <v>9.3530515413863501E-3</v>
      </c>
      <c r="P78">
        <f t="shared" si="71"/>
        <v>9.6205291301562895E-3</v>
      </c>
      <c r="Q78">
        <f t="shared" si="71"/>
        <v>9.8692232120226701E-3</v>
      </c>
      <c r="R78">
        <f t="shared" si="71"/>
        <v>9.9653230923437159E-3</v>
      </c>
      <c r="S78">
        <f t="shared" si="71"/>
        <v>1.0486659964529002E-2</v>
      </c>
      <c r="T78">
        <f t="shared" si="71"/>
        <v>1.0636344489098528E-2</v>
      </c>
      <c r="U78">
        <f t="shared" si="71"/>
        <v>1.1863332918005729E-2</v>
      </c>
    </row>
    <row r="79" spans="1:21">
      <c r="A79" t="str">
        <f t="shared" si="67"/>
        <v>CT</v>
      </c>
      <c r="B79" s="1" t="s">
        <v>359</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U79" si="72">C79/SUM(C74:C85)</f>
        <v>0.57217988281459542</v>
      </c>
      <c r="N79">
        <f t="shared" si="72"/>
        <v>0.53194674836059208</v>
      </c>
      <c r="O79">
        <f t="shared" si="72"/>
        <v>0.53427406612222106</v>
      </c>
      <c r="P79">
        <f t="shared" si="72"/>
        <v>0.51495112397430809</v>
      </c>
      <c r="Q79">
        <f t="shared" si="72"/>
        <v>0.5030424670397603</v>
      </c>
      <c r="R79">
        <f t="shared" si="72"/>
        <v>0.49862895108023036</v>
      </c>
      <c r="S79">
        <f t="shared" si="72"/>
        <v>0.47226585540031008</v>
      </c>
      <c r="T79">
        <f t="shared" si="72"/>
        <v>0.46185878284405141</v>
      </c>
      <c r="U79">
        <f t="shared" si="72"/>
        <v>0.39643151212802158</v>
      </c>
    </row>
    <row r="80" spans="1:21">
      <c r="A80" t="str">
        <f t="shared" si="67"/>
        <v>CT</v>
      </c>
      <c r="B80" s="1" t="s">
        <v>363</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U80" si="73">C80/SUM(C74:C85)</f>
        <v>0.36015375477584871</v>
      </c>
      <c r="N80">
        <f t="shared" si="73"/>
        <v>0.40447908073887695</v>
      </c>
      <c r="O80">
        <f t="shared" si="73"/>
        <v>0.37875047262930178</v>
      </c>
      <c r="P80">
        <f t="shared" si="73"/>
        <v>0.38926415916782015</v>
      </c>
      <c r="Q80">
        <f t="shared" si="73"/>
        <v>0.39900131225314817</v>
      </c>
      <c r="R80">
        <f t="shared" si="73"/>
        <v>0.40255940113777</v>
      </c>
      <c r="S80">
        <f t="shared" si="73"/>
        <v>0.42327463511914021</v>
      </c>
      <c r="T80">
        <f t="shared" si="73"/>
        <v>0.42896836227616858</v>
      </c>
      <c r="U80">
        <f t="shared" si="73"/>
        <v>0.4780646466286585</v>
      </c>
    </row>
    <row r="81" spans="1:21">
      <c r="A81" t="str">
        <f t="shared" si="67"/>
        <v>CT</v>
      </c>
      <c r="B81" s="1" t="s">
        <v>372</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U81" si="74">C81/SUM(C74:C85)</f>
        <v>0</v>
      </c>
      <c r="N81">
        <f t="shared" si="74"/>
        <v>0</v>
      </c>
      <c r="O81">
        <f t="shared" si="74"/>
        <v>0</v>
      </c>
      <c r="P81">
        <f t="shared" si="74"/>
        <v>0</v>
      </c>
      <c r="Q81">
        <f t="shared" si="74"/>
        <v>0</v>
      </c>
      <c r="R81">
        <f t="shared" si="74"/>
        <v>0</v>
      </c>
      <c r="S81">
        <f t="shared" si="74"/>
        <v>0</v>
      </c>
      <c r="T81">
        <f t="shared" si="74"/>
        <v>0</v>
      </c>
      <c r="U81">
        <f t="shared" si="74"/>
        <v>0</v>
      </c>
    </row>
    <row r="82" spans="1:21">
      <c r="A82" t="str">
        <f t="shared" si="67"/>
        <v>CT</v>
      </c>
      <c r="B82" s="1" t="s">
        <v>370</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U82" si="75">C82/SUM(C74:C85)</f>
        <v>2.6271992853010222E-2</v>
      </c>
      <c r="N82">
        <f t="shared" si="75"/>
        <v>1.6393105444214372E-2</v>
      </c>
      <c r="O82">
        <f t="shared" si="75"/>
        <v>5.7924654051533708E-4</v>
      </c>
      <c r="P82">
        <f t="shared" si="75"/>
        <v>5.9532577208228998E-4</v>
      </c>
      <c r="Q82">
        <f t="shared" si="75"/>
        <v>6.1021740297581713E-4</v>
      </c>
      <c r="R82">
        <f t="shared" si="75"/>
        <v>6.1565900853463172E-4</v>
      </c>
      <c r="S82">
        <f t="shared" si="75"/>
        <v>0</v>
      </c>
      <c r="T82">
        <f t="shared" si="75"/>
        <v>0</v>
      </c>
      <c r="U82">
        <f t="shared" si="75"/>
        <v>0</v>
      </c>
    </row>
    <row r="83" spans="1:21">
      <c r="A83" t="str">
        <f t="shared" si="67"/>
        <v>CT</v>
      </c>
      <c r="B83" s="1" t="s">
        <v>365</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U83" si="76">C83/SUM(C74:C85)</f>
        <v>6.5128288098070849E-5</v>
      </c>
      <c r="N83">
        <f t="shared" si="76"/>
        <v>7.2949118415867426E-5</v>
      </c>
      <c r="O83">
        <f t="shared" si="76"/>
        <v>6.8126540867252005E-5</v>
      </c>
      <c r="P83">
        <f t="shared" si="76"/>
        <v>6.9830256023345659E-5</v>
      </c>
      <c r="Q83">
        <f t="shared" si="76"/>
        <v>7.1384919298304249E-5</v>
      </c>
      <c r="R83">
        <f t="shared" si="76"/>
        <v>7.1827691835412894E-5</v>
      </c>
      <c r="S83">
        <f t="shared" si="76"/>
        <v>7.4683291391482168E-5</v>
      </c>
      <c r="T83">
        <f t="shared" si="76"/>
        <v>6.6239821661542029E-5</v>
      </c>
      <c r="U83">
        <f t="shared" si="76"/>
        <v>7.9085817433051579E-5</v>
      </c>
    </row>
    <row r="84" spans="1:21">
      <c r="A84" t="str">
        <f t="shared" si="67"/>
        <v>CT</v>
      </c>
      <c r="B84" s="1" t="s">
        <v>580</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customHeight="1" thickBot="1">
      <c r="A85" t="str">
        <f t="shared" si="67"/>
        <v>CT</v>
      </c>
      <c r="B85" s="1" t="s">
        <v>579</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U85" si="77">C85/SUM(C74:C85)</f>
        <v>1.0293412149037364E-2</v>
      </c>
      <c r="N85">
        <f t="shared" si="77"/>
        <v>1.2252604030384025E-2</v>
      </c>
      <c r="O85">
        <f t="shared" si="77"/>
        <v>5.368209594163427E-2</v>
      </c>
      <c r="P85">
        <f t="shared" si="77"/>
        <v>6.6338813497511501E-2</v>
      </c>
      <c r="Q85">
        <f t="shared" si="77"/>
        <v>6.7519736861693241E-2</v>
      </c>
      <c r="R85">
        <f t="shared" si="77"/>
        <v>6.735472831157395E-2</v>
      </c>
      <c r="S85">
        <f t="shared" si="77"/>
        <v>7.0631213397673046E-2</v>
      </c>
      <c r="T85">
        <f t="shared" si="77"/>
        <v>7.3972068840780142E-2</v>
      </c>
      <c r="U85">
        <f t="shared" si="77"/>
        <v>8.6732083976882549E-2</v>
      </c>
    </row>
    <row r="86" spans="1:21" ht="15.75" customHeight="1" thickBot="1">
      <c r="A86" s="153" t="s">
        <v>25</v>
      </c>
      <c r="C86" s="152" t="str">
        <f t="shared" ref="C86:K86" si="78">$A86&amp;"_"&amp;C87</f>
        <v>DE_2022</v>
      </c>
      <c r="D86" s="152" t="str">
        <f t="shared" si="78"/>
        <v>DE_2023</v>
      </c>
      <c r="E86" s="152" t="str">
        <f t="shared" si="78"/>
        <v>DE_2024</v>
      </c>
      <c r="F86" s="152" t="str">
        <f t="shared" si="78"/>
        <v>DE_2025</v>
      </c>
      <c r="G86" s="152" t="str">
        <f t="shared" si="78"/>
        <v>DE_2026</v>
      </c>
      <c r="H86" s="152" t="str">
        <f t="shared" si="78"/>
        <v>DE_2027</v>
      </c>
      <c r="I86" s="152" t="str">
        <f t="shared" si="78"/>
        <v>DE_2028</v>
      </c>
      <c r="J86" s="152" t="str">
        <f t="shared" si="78"/>
        <v>DE_2029</v>
      </c>
      <c r="K86" s="152" t="str">
        <f t="shared" si="78"/>
        <v>DE_2030</v>
      </c>
      <c r="M86" s="159" t="str">
        <f t="shared" ref="M86:U86" si="79">$A86&amp;"_"&amp;M87</f>
        <v>DE_2022</v>
      </c>
      <c r="N86" s="159" t="str">
        <f t="shared" si="79"/>
        <v>DE_2023</v>
      </c>
      <c r="O86" s="159" t="str">
        <f t="shared" si="79"/>
        <v>DE_2024</v>
      </c>
      <c r="P86" s="159" t="str">
        <f t="shared" si="79"/>
        <v>DE_2025</v>
      </c>
      <c r="Q86" s="159" t="str">
        <f t="shared" si="79"/>
        <v>DE_2026</v>
      </c>
      <c r="R86" s="159" t="str">
        <f t="shared" si="79"/>
        <v>DE_2027</v>
      </c>
      <c r="S86" s="159" t="str">
        <f t="shared" si="79"/>
        <v>DE_2028</v>
      </c>
      <c r="T86" s="159" t="str">
        <f t="shared" si="79"/>
        <v>DE_2029</v>
      </c>
      <c r="U86" s="159" t="str">
        <f t="shared" si="79"/>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578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 t="shared" ref="A89:A99" si="80">A88</f>
        <v>DE</v>
      </c>
      <c r="B89" s="1" t="s">
        <v>368</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U89" si="81">C89/SUM(C88:C99)</f>
        <v>8.4571664367844943E-3</v>
      </c>
      <c r="N89">
        <f t="shared" si="81"/>
        <v>8.8011536930295408E-3</v>
      </c>
      <c r="O89">
        <f t="shared" si="81"/>
        <v>9.0289615561329629E-3</v>
      </c>
      <c r="P89">
        <f t="shared" si="81"/>
        <v>9.472102903163266E-3</v>
      </c>
      <c r="Q89">
        <f t="shared" si="81"/>
        <v>1.0155907710152739E-2</v>
      </c>
      <c r="R89">
        <f t="shared" si="81"/>
        <v>1.2491805378942447E-2</v>
      </c>
      <c r="S89">
        <f t="shared" si="81"/>
        <v>1.5133167715072308E-2</v>
      </c>
      <c r="T89">
        <f t="shared" si="81"/>
        <v>1.6405320640662011E-2</v>
      </c>
      <c r="U89">
        <f t="shared" si="81"/>
        <v>1.7854422580251786E-2</v>
      </c>
    </row>
    <row r="90" spans="1:21">
      <c r="A90" t="str">
        <f t="shared" si="80"/>
        <v>DE</v>
      </c>
      <c r="B90" s="1" t="s">
        <v>362</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U90" si="82">C90/SUM(C88:C99)</f>
        <v>0</v>
      </c>
      <c r="N90">
        <f t="shared" si="82"/>
        <v>0</v>
      </c>
      <c r="O90">
        <f t="shared" si="82"/>
        <v>0</v>
      </c>
      <c r="P90">
        <f t="shared" si="82"/>
        <v>2.1190127864191373E-3</v>
      </c>
      <c r="Q90">
        <f t="shared" si="82"/>
        <v>4.5439747679091314E-3</v>
      </c>
      <c r="R90">
        <f t="shared" si="82"/>
        <v>8.3833869646578428E-3</v>
      </c>
      <c r="S90">
        <f t="shared" si="82"/>
        <v>0</v>
      </c>
      <c r="T90">
        <f t="shared" si="82"/>
        <v>0</v>
      </c>
      <c r="U90">
        <f t="shared" si="82"/>
        <v>0</v>
      </c>
    </row>
    <row r="91" spans="1:21">
      <c r="A91" t="str">
        <f t="shared" si="80"/>
        <v>DE</v>
      </c>
      <c r="B91" s="1" t="s">
        <v>369</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U91" si="83">C91/SUM(C88:C99)</f>
        <v>0</v>
      </c>
      <c r="N91">
        <f t="shared" si="83"/>
        <v>0</v>
      </c>
      <c r="O91">
        <f t="shared" si="83"/>
        <v>0</v>
      </c>
      <c r="P91">
        <f t="shared" si="83"/>
        <v>0</v>
      </c>
      <c r="Q91">
        <f t="shared" si="83"/>
        <v>0</v>
      </c>
      <c r="R91">
        <f t="shared" si="83"/>
        <v>0</v>
      </c>
      <c r="S91">
        <f t="shared" si="83"/>
        <v>0</v>
      </c>
      <c r="T91">
        <f t="shared" si="83"/>
        <v>0</v>
      </c>
      <c r="U91">
        <f t="shared" si="83"/>
        <v>0</v>
      </c>
    </row>
    <row r="92" spans="1:21">
      <c r="A92" t="str">
        <f t="shared" si="80"/>
        <v>DE</v>
      </c>
      <c r="B92" s="1" t="s">
        <v>364</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U92" si="84">C92/SUM(C88:C99)</f>
        <v>0</v>
      </c>
      <c r="N92">
        <f t="shared" si="84"/>
        <v>0</v>
      </c>
      <c r="O92">
        <f t="shared" si="84"/>
        <v>0</v>
      </c>
      <c r="P92">
        <f t="shared" si="84"/>
        <v>0</v>
      </c>
      <c r="Q92">
        <f t="shared" si="84"/>
        <v>0</v>
      </c>
      <c r="R92">
        <f t="shared" si="84"/>
        <v>0</v>
      </c>
      <c r="S92">
        <f t="shared" si="84"/>
        <v>0</v>
      </c>
      <c r="T92">
        <f t="shared" si="84"/>
        <v>0</v>
      </c>
      <c r="U92">
        <f t="shared" si="84"/>
        <v>0</v>
      </c>
    </row>
    <row r="93" spans="1:21">
      <c r="A93" t="str">
        <f t="shared" si="80"/>
        <v>DE</v>
      </c>
      <c r="B93" s="1" t="s">
        <v>359</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U93" si="85">C93/SUM(C88:C99)</f>
        <v>0.74154827765534215</v>
      </c>
      <c r="N93">
        <f t="shared" si="85"/>
        <v>0.70762124560513673</v>
      </c>
      <c r="O93">
        <f t="shared" si="85"/>
        <v>0.71848404391558285</v>
      </c>
      <c r="P93">
        <f t="shared" si="85"/>
        <v>0.71709133044321927</v>
      </c>
      <c r="Q93">
        <f t="shared" si="85"/>
        <v>0.74962863023228032</v>
      </c>
      <c r="R93">
        <f t="shared" si="85"/>
        <v>0.68804559821074451</v>
      </c>
      <c r="S93">
        <f t="shared" si="85"/>
        <v>0.63412817109821551</v>
      </c>
      <c r="T93">
        <f t="shared" si="85"/>
        <v>0.60602243197682559</v>
      </c>
      <c r="U93">
        <f t="shared" si="85"/>
        <v>0.55072441182326115</v>
      </c>
    </row>
    <row r="94" spans="1:21">
      <c r="A94" t="str">
        <f t="shared" si="80"/>
        <v>DE</v>
      </c>
      <c r="B94" s="1" t="s">
        <v>363</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U94" si="86">C94/SUM(C88:C99)</f>
        <v>0</v>
      </c>
      <c r="N94">
        <f t="shared" si="86"/>
        <v>0</v>
      </c>
      <c r="O94">
        <f t="shared" si="86"/>
        <v>0</v>
      </c>
      <c r="P94">
        <f t="shared" si="86"/>
        <v>0</v>
      </c>
      <c r="Q94">
        <f t="shared" si="86"/>
        <v>0</v>
      </c>
      <c r="R94">
        <f t="shared" si="86"/>
        <v>0</v>
      </c>
      <c r="S94">
        <f t="shared" si="86"/>
        <v>0</v>
      </c>
      <c r="T94">
        <f t="shared" si="86"/>
        <v>0</v>
      </c>
      <c r="U94">
        <f t="shared" si="86"/>
        <v>0</v>
      </c>
    </row>
    <row r="95" spans="1:21">
      <c r="A95" t="str">
        <f t="shared" si="80"/>
        <v>DE</v>
      </c>
      <c r="B95" s="1" t="s">
        <v>372</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U95" si="87">C95/SUM(C88:C99)</f>
        <v>0</v>
      </c>
      <c r="N95">
        <f t="shared" si="87"/>
        <v>0</v>
      </c>
      <c r="O95">
        <f t="shared" si="87"/>
        <v>0</v>
      </c>
      <c r="P95">
        <f t="shared" si="87"/>
        <v>0</v>
      </c>
      <c r="Q95">
        <f t="shared" si="87"/>
        <v>0</v>
      </c>
      <c r="R95">
        <f t="shared" si="87"/>
        <v>0</v>
      </c>
      <c r="S95">
        <f t="shared" si="87"/>
        <v>0</v>
      </c>
      <c r="T95">
        <f t="shared" si="87"/>
        <v>0</v>
      </c>
      <c r="U95">
        <f t="shared" si="87"/>
        <v>0</v>
      </c>
    </row>
    <row r="96" spans="1:21">
      <c r="A96" t="str">
        <f t="shared" si="80"/>
        <v>DE</v>
      </c>
      <c r="B96" s="1" t="s">
        <v>370</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U96" si="88">C96/SUM(C88:C99)</f>
        <v>0.14560584256276116</v>
      </c>
      <c r="N96">
        <f t="shared" si="88"/>
        <v>7.7411242822307422E-2</v>
      </c>
      <c r="O96">
        <f t="shared" si="88"/>
        <v>6.2760808865078038E-2</v>
      </c>
      <c r="P96">
        <f t="shared" si="88"/>
        <v>4.7290445716109332E-2</v>
      </c>
      <c r="Q96">
        <f t="shared" si="88"/>
        <v>0</v>
      </c>
      <c r="R96">
        <f t="shared" si="88"/>
        <v>0</v>
      </c>
      <c r="S96">
        <f t="shared" si="88"/>
        <v>0</v>
      </c>
      <c r="T96">
        <f t="shared" si="88"/>
        <v>0</v>
      </c>
      <c r="U96">
        <f t="shared" si="88"/>
        <v>0</v>
      </c>
    </row>
    <row r="97" spans="1:21">
      <c r="A97" t="str">
        <f t="shared" si="80"/>
        <v>DE</v>
      </c>
      <c r="B97" s="1" t="s">
        <v>365</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U97" si="89">C97/SUM(C88:C99)</f>
        <v>0</v>
      </c>
      <c r="N97">
        <f t="shared" si="89"/>
        <v>0</v>
      </c>
      <c r="O97">
        <f t="shared" si="89"/>
        <v>0</v>
      </c>
      <c r="P97">
        <f t="shared" si="89"/>
        <v>0</v>
      </c>
      <c r="Q97">
        <f t="shared" si="89"/>
        <v>0</v>
      </c>
      <c r="R97">
        <f t="shared" si="89"/>
        <v>0</v>
      </c>
      <c r="S97">
        <f t="shared" si="89"/>
        <v>0</v>
      </c>
      <c r="T97">
        <f t="shared" si="89"/>
        <v>0</v>
      </c>
      <c r="U97">
        <f t="shared" si="89"/>
        <v>0</v>
      </c>
    </row>
    <row r="98" spans="1:21">
      <c r="A98" t="str">
        <f t="shared" si="80"/>
        <v>DE</v>
      </c>
      <c r="B98" s="1" t="s">
        <v>580</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customHeight="1" thickBot="1">
      <c r="A99" t="str">
        <f t="shared" si="80"/>
        <v>DE</v>
      </c>
      <c r="B99" s="1" t="s">
        <v>579</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U99" si="90">C99/SUM(C88:C99)</f>
        <v>0.10438871334511225</v>
      </c>
      <c r="N99">
        <f t="shared" si="90"/>
        <v>0.20616635787952634</v>
      </c>
      <c r="O99">
        <f t="shared" si="90"/>
        <v>0.20972618566320617</v>
      </c>
      <c r="P99">
        <f t="shared" si="90"/>
        <v>0.224027108151089</v>
      </c>
      <c r="Q99">
        <f t="shared" si="90"/>
        <v>0.23567148728965778</v>
      </c>
      <c r="R99">
        <f t="shared" si="90"/>
        <v>0.29107920944565518</v>
      </c>
      <c r="S99">
        <f t="shared" si="90"/>
        <v>0.35073866118671221</v>
      </c>
      <c r="T99">
        <f t="shared" si="90"/>
        <v>0.37757224738251244</v>
      </c>
      <c r="U99">
        <f t="shared" si="90"/>
        <v>0.43142116559648702</v>
      </c>
    </row>
    <row r="100" spans="1:21" ht="15.75" customHeight="1" thickBot="1">
      <c r="A100" s="153" t="s">
        <v>29</v>
      </c>
      <c r="C100" s="152" t="str">
        <f t="shared" ref="C100:K100" si="91">$A100&amp;"_"&amp;C101</f>
        <v>FL_2022</v>
      </c>
      <c r="D100" s="152" t="str">
        <f t="shared" si="91"/>
        <v>FL_2023</v>
      </c>
      <c r="E100" s="152" t="str">
        <f t="shared" si="91"/>
        <v>FL_2024</v>
      </c>
      <c r="F100" s="152" t="str">
        <f t="shared" si="91"/>
        <v>FL_2025</v>
      </c>
      <c r="G100" s="152" t="str">
        <f t="shared" si="91"/>
        <v>FL_2026</v>
      </c>
      <c r="H100" s="152" t="str">
        <f t="shared" si="91"/>
        <v>FL_2027</v>
      </c>
      <c r="I100" s="152" t="str">
        <f t="shared" si="91"/>
        <v>FL_2028</v>
      </c>
      <c r="J100" s="152" t="str">
        <f t="shared" si="91"/>
        <v>FL_2029</v>
      </c>
      <c r="K100" s="152" t="str">
        <f t="shared" si="91"/>
        <v>FL_2030</v>
      </c>
      <c r="M100" s="159" t="str">
        <f t="shared" ref="M100:U100" si="92">$A100&amp;"_"&amp;M101</f>
        <v>FL_2022</v>
      </c>
      <c r="N100" s="159" t="str">
        <f t="shared" si="92"/>
        <v>FL_2023</v>
      </c>
      <c r="O100" s="159" t="str">
        <f t="shared" si="92"/>
        <v>FL_2024</v>
      </c>
      <c r="P100" s="159" t="str">
        <f t="shared" si="92"/>
        <v>FL_2025</v>
      </c>
      <c r="Q100" s="159" t="str">
        <f t="shared" si="92"/>
        <v>FL_2026</v>
      </c>
      <c r="R100" s="159" t="str">
        <f t="shared" si="92"/>
        <v>FL_2027</v>
      </c>
      <c r="S100" s="159" t="str">
        <f t="shared" si="92"/>
        <v>FL_2028</v>
      </c>
      <c r="T100" s="159" t="str">
        <f t="shared" si="92"/>
        <v>FL_2029</v>
      </c>
      <c r="U100" s="159" t="str">
        <f t="shared" si="92"/>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578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 t="shared" ref="A103:A113" si="93">A102</f>
        <v>FL</v>
      </c>
      <c r="B103" s="1" t="s">
        <v>368</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U103" si="94">C103/SUM(C102:C113)</f>
        <v>1.4489526631715117E-2</v>
      </c>
      <c r="N103">
        <f t="shared" si="94"/>
        <v>1.3933950171324183E-2</v>
      </c>
      <c r="O103">
        <f t="shared" si="94"/>
        <v>1.3262684329992724E-2</v>
      </c>
      <c r="P103">
        <f t="shared" si="94"/>
        <v>1.2773345319668651E-2</v>
      </c>
      <c r="Q103">
        <f t="shared" si="94"/>
        <v>1.179047994136514E-2</v>
      </c>
      <c r="R103">
        <f t="shared" si="94"/>
        <v>1.1262773581687896E-2</v>
      </c>
      <c r="S103">
        <f t="shared" si="94"/>
        <v>9.7293903295491025E-3</v>
      </c>
      <c r="T103">
        <f t="shared" si="94"/>
        <v>1.0410782849815489E-2</v>
      </c>
      <c r="U103">
        <f t="shared" si="94"/>
        <v>1.0557468092503733E-2</v>
      </c>
    </row>
    <row r="104" spans="1:21">
      <c r="A104" t="str">
        <f t="shared" si="93"/>
        <v>FL</v>
      </c>
      <c r="B104" s="1" t="s">
        <v>362</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U104" si="95">C104/SUM(C102:C113)</f>
        <v>0.16610271084530001</v>
      </c>
      <c r="N104">
        <f t="shared" si="95"/>
        <v>0.13983435574721778</v>
      </c>
      <c r="O104">
        <f t="shared" si="95"/>
        <v>0.11233257684639324</v>
      </c>
      <c r="P104">
        <f t="shared" si="95"/>
        <v>0.11156501195312386</v>
      </c>
      <c r="Q104">
        <f t="shared" si="95"/>
        <v>8.3239597961198772E-2</v>
      </c>
      <c r="R104">
        <f t="shared" si="95"/>
        <v>6.6568748160891894E-2</v>
      </c>
      <c r="S104">
        <f t="shared" si="95"/>
        <v>7.8909705644725742E-2</v>
      </c>
      <c r="T104">
        <f t="shared" si="95"/>
        <v>8.0882161967683774E-2</v>
      </c>
      <c r="U104">
        <f t="shared" si="95"/>
        <v>8.1980599016623301E-2</v>
      </c>
    </row>
    <row r="105" spans="1:21">
      <c r="A105" t="str">
        <f t="shared" si="93"/>
        <v>FL</v>
      </c>
      <c r="B105" s="1" t="s">
        <v>369</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U105" si="96">C105/SUM(C102:C113)</f>
        <v>0</v>
      </c>
      <c r="N105">
        <f t="shared" si="96"/>
        <v>0</v>
      </c>
      <c r="O105">
        <f t="shared" si="96"/>
        <v>0</v>
      </c>
      <c r="P105">
        <f t="shared" si="96"/>
        <v>0</v>
      </c>
      <c r="Q105">
        <f t="shared" si="96"/>
        <v>0</v>
      </c>
      <c r="R105">
        <f t="shared" si="96"/>
        <v>0</v>
      </c>
      <c r="S105">
        <f t="shared" si="96"/>
        <v>0</v>
      </c>
      <c r="T105">
        <f t="shared" si="96"/>
        <v>0</v>
      </c>
      <c r="U105">
        <f t="shared" si="96"/>
        <v>0</v>
      </c>
    </row>
    <row r="106" spans="1:21">
      <c r="A106" t="str">
        <f t="shared" si="93"/>
        <v>FL</v>
      </c>
      <c r="B106" s="1" t="s">
        <v>364</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U106" si="97">C106/SUM(C102:C113)</f>
        <v>9.9502466089289288E-4</v>
      </c>
      <c r="N106">
        <f t="shared" si="97"/>
        <v>1.0099910338757642E-3</v>
      </c>
      <c r="O106">
        <f t="shared" si="97"/>
        <v>9.8755485790056577E-4</v>
      </c>
      <c r="P106">
        <f t="shared" si="97"/>
        <v>9.7085518770268484E-4</v>
      </c>
      <c r="Q106">
        <f t="shared" si="97"/>
        <v>9.3365041658691216E-4</v>
      </c>
      <c r="R106">
        <f t="shared" si="97"/>
        <v>9.7196361906207813E-4</v>
      </c>
      <c r="S106">
        <f t="shared" si="97"/>
        <v>8.8127760868871052E-4</v>
      </c>
      <c r="T106">
        <f t="shared" si="97"/>
        <v>8.9241212265357586E-4</v>
      </c>
      <c r="U106">
        <f t="shared" si="97"/>
        <v>9.1014661893626717E-4</v>
      </c>
    </row>
    <row r="107" spans="1:21">
      <c r="A107" t="str">
        <f t="shared" si="93"/>
        <v>FL</v>
      </c>
      <c r="B107" s="1" t="s">
        <v>359</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U107" si="98">C107/SUM(C102:C113)</f>
        <v>0.61982224317966883</v>
      </c>
      <c r="N107">
        <f t="shared" si="98"/>
        <v>0.64257494470852772</v>
      </c>
      <c r="O107">
        <f t="shared" si="98"/>
        <v>0.66840703630854381</v>
      </c>
      <c r="P107">
        <f t="shared" si="98"/>
        <v>0.62730849582743364</v>
      </c>
      <c r="Q107">
        <f t="shared" si="98"/>
        <v>0.56049349184407649</v>
      </c>
      <c r="R107">
        <f t="shared" si="98"/>
        <v>0.43526621216783085</v>
      </c>
      <c r="S107">
        <f t="shared" si="98"/>
        <v>0.32379415300898406</v>
      </c>
      <c r="T107">
        <f t="shared" si="98"/>
        <v>0.29707769750283181</v>
      </c>
      <c r="U107">
        <f t="shared" si="98"/>
        <v>0.27641681000948504</v>
      </c>
    </row>
    <row r="108" spans="1:21">
      <c r="A108" t="str">
        <f t="shared" si="93"/>
        <v>FL</v>
      </c>
      <c r="B108" s="1" t="s">
        <v>363</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U108" si="99">C108/SUM(C102:C113)</f>
        <v>0.13527146023321829</v>
      </c>
      <c r="N108">
        <f t="shared" si="99"/>
        <v>0.13730610641572724</v>
      </c>
      <c r="O108">
        <f t="shared" si="99"/>
        <v>0.13422498751068268</v>
      </c>
      <c r="P108">
        <f t="shared" si="99"/>
        <v>0.1319247956391654</v>
      </c>
      <c r="Q108">
        <f t="shared" si="99"/>
        <v>0.12683938343329623</v>
      </c>
      <c r="R108">
        <f t="shared" si="99"/>
        <v>0.12549196068794741</v>
      </c>
      <c r="S108">
        <f t="shared" si="99"/>
        <v>0.11067052562415762</v>
      </c>
      <c r="T108">
        <f t="shared" si="99"/>
        <v>0.11604069846726081</v>
      </c>
      <c r="U108">
        <f t="shared" si="99"/>
        <v>0.11778682257367196</v>
      </c>
    </row>
    <row r="109" spans="1:21">
      <c r="A109" t="str">
        <f t="shared" si="93"/>
        <v>FL</v>
      </c>
      <c r="B109" s="1" t="s">
        <v>372</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U109" si="100">C109/SUM(C102:C113)</f>
        <v>0</v>
      </c>
      <c r="N109">
        <f t="shared" si="100"/>
        <v>0</v>
      </c>
      <c r="O109">
        <f t="shared" si="100"/>
        <v>0</v>
      </c>
      <c r="P109">
        <f t="shared" si="100"/>
        <v>0</v>
      </c>
      <c r="Q109">
        <f t="shared" si="100"/>
        <v>0</v>
      </c>
      <c r="R109">
        <f t="shared" si="100"/>
        <v>0</v>
      </c>
      <c r="S109">
        <f t="shared" si="100"/>
        <v>0</v>
      </c>
      <c r="T109">
        <f t="shared" si="100"/>
        <v>0</v>
      </c>
      <c r="U109">
        <f t="shared" si="100"/>
        <v>0</v>
      </c>
    </row>
    <row r="110" spans="1:21">
      <c r="A110" t="str">
        <f t="shared" si="93"/>
        <v>FL</v>
      </c>
      <c r="B110" s="1" t="s">
        <v>370</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U110" si="101">C110/SUM(C102:C113)</f>
        <v>9.4348593915154315E-3</v>
      </c>
      <c r="N110">
        <f t="shared" si="101"/>
        <v>9.0109126784247932E-3</v>
      </c>
      <c r="O110">
        <f t="shared" si="101"/>
        <v>4.2215352738910672E-3</v>
      </c>
      <c r="P110">
        <f t="shared" si="101"/>
        <v>4.1491915076340207E-3</v>
      </c>
      <c r="Q110">
        <f t="shared" si="101"/>
        <v>3.9892492539039233E-3</v>
      </c>
      <c r="R110">
        <f t="shared" si="101"/>
        <v>3.9468712082521736E-3</v>
      </c>
      <c r="S110">
        <f t="shared" si="101"/>
        <v>3.5570151349125813E-3</v>
      </c>
      <c r="T110">
        <f t="shared" si="101"/>
        <v>3.6496177863120371E-3</v>
      </c>
      <c r="U110">
        <f t="shared" si="101"/>
        <v>3.70453546329986E-3</v>
      </c>
    </row>
    <row r="111" spans="1:21">
      <c r="A111" t="str">
        <f t="shared" si="93"/>
        <v>FL</v>
      </c>
      <c r="B111" s="1" t="s">
        <v>365</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U111" si="102">C111/SUM(C102:C113)</f>
        <v>0</v>
      </c>
      <c r="N111">
        <f t="shared" si="102"/>
        <v>0</v>
      </c>
      <c r="O111">
        <f t="shared" si="102"/>
        <v>0</v>
      </c>
      <c r="P111">
        <f t="shared" si="102"/>
        <v>0</v>
      </c>
      <c r="Q111">
        <f t="shared" si="102"/>
        <v>0</v>
      </c>
      <c r="R111">
        <f t="shared" si="102"/>
        <v>0</v>
      </c>
      <c r="S111">
        <f t="shared" si="102"/>
        <v>0</v>
      </c>
      <c r="T111">
        <f t="shared" si="102"/>
        <v>0</v>
      </c>
      <c r="U111">
        <f t="shared" si="102"/>
        <v>0</v>
      </c>
    </row>
    <row r="112" spans="1:21">
      <c r="A112" t="str">
        <f t="shared" si="93"/>
        <v>FL</v>
      </c>
      <c r="B112" s="1" t="s">
        <v>580</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customHeight="1" thickBot="1">
      <c r="A113" t="str">
        <f t="shared" si="93"/>
        <v>FL</v>
      </c>
      <c r="B113" s="1" t="s">
        <v>579</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U113" si="103">C113/SUM(C102:C113)</f>
        <v>5.3884175057689443E-2</v>
      </c>
      <c r="N113">
        <f t="shared" si="103"/>
        <v>5.6329739244902553E-2</v>
      </c>
      <c r="O113">
        <f t="shared" si="103"/>
        <v>6.6563624872595886E-2</v>
      </c>
      <c r="P113">
        <f t="shared" si="103"/>
        <v>0.11130830456527178</v>
      </c>
      <c r="Q113">
        <f t="shared" si="103"/>
        <v>0.21271414714957249</v>
      </c>
      <c r="R113">
        <f t="shared" si="103"/>
        <v>0.35649147057432773</v>
      </c>
      <c r="S113">
        <f t="shared" si="103"/>
        <v>0.47245793264898217</v>
      </c>
      <c r="T113">
        <f t="shared" si="103"/>
        <v>0.49104662930344251</v>
      </c>
      <c r="U113">
        <f t="shared" si="103"/>
        <v>0.50864361822547988</v>
      </c>
    </row>
    <row r="114" spans="1:21" ht="15.75" customHeight="1" thickBot="1">
      <c r="A114" s="153" t="s">
        <v>32</v>
      </c>
      <c r="C114" s="152" t="str">
        <f t="shared" ref="C114:K114" si="104">$A114&amp;"_"&amp;C115</f>
        <v>GA_2022</v>
      </c>
      <c r="D114" s="152" t="str">
        <f t="shared" si="104"/>
        <v>GA_2023</v>
      </c>
      <c r="E114" s="152" t="str">
        <f t="shared" si="104"/>
        <v>GA_2024</v>
      </c>
      <c r="F114" s="152" t="str">
        <f t="shared" si="104"/>
        <v>GA_2025</v>
      </c>
      <c r="G114" s="152" t="str">
        <f t="shared" si="104"/>
        <v>GA_2026</v>
      </c>
      <c r="H114" s="152" t="str">
        <f t="shared" si="104"/>
        <v>GA_2027</v>
      </c>
      <c r="I114" s="152" t="str">
        <f t="shared" si="104"/>
        <v>GA_2028</v>
      </c>
      <c r="J114" s="152" t="str">
        <f t="shared" si="104"/>
        <v>GA_2029</v>
      </c>
      <c r="K114" s="152" t="str">
        <f t="shared" si="104"/>
        <v>GA_2030</v>
      </c>
      <c r="M114" s="159" t="str">
        <f t="shared" ref="M114:U114" si="105">$A114&amp;"_"&amp;M115</f>
        <v>GA_2022</v>
      </c>
      <c r="N114" s="159" t="str">
        <f t="shared" si="105"/>
        <v>GA_2023</v>
      </c>
      <c r="O114" s="159" t="str">
        <f t="shared" si="105"/>
        <v>GA_2024</v>
      </c>
      <c r="P114" s="159" t="str">
        <f t="shared" si="105"/>
        <v>GA_2025</v>
      </c>
      <c r="Q114" s="159" t="str">
        <f t="shared" si="105"/>
        <v>GA_2026</v>
      </c>
      <c r="R114" s="159" t="str">
        <f t="shared" si="105"/>
        <v>GA_2027</v>
      </c>
      <c r="S114" s="159" t="str">
        <f t="shared" si="105"/>
        <v>GA_2028</v>
      </c>
      <c r="T114" s="159" t="str">
        <f t="shared" si="105"/>
        <v>GA_2029</v>
      </c>
      <c r="U114" s="159" t="str">
        <f t="shared" si="105"/>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578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 t="shared" ref="A117:A127" si="106">A116</f>
        <v>GA</v>
      </c>
      <c r="B117" s="1" t="s">
        <v>368</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U117" si="107">C117/SUM(C116:C127)</f>
        <v>1.1209342400642872E-2</v>
      </c>
      <c r="N117">
        <f t="shared" si="107"/>
        <v>6.5184758004023556E-3</v>
      </c>
      <c r="O117">
        <f t="shared" si="107"/>
        <v>3.2809032857951895E-3</v>
      </c>
      <c r="P117">
        <f t="shared" si="107"/>
        <v>3.3508701470357904E-3</v>
      </c>
      <c r="Q117">
        <f t="shared" si="107"/>
        <v>3.4273604768368768E-3</v>
      </c>
      <c r="R117">
        <f t="shared" si="107"/>
        <v>3.3229747890040121E-3</v>
      </c>
      <c r="S117">
        <f t="shared" si="107"/>
        <v>3.7149111621341173E-3</v>
      </c>
      <c r="T117">
        <f t="shared" si="107"/>
        <v>3.7212402566291205E-3</v>
      </c>
      <c r="U117">
        <f t="shared" si="107"/>
        <v>3.9454026811830464E-3</v>
      </c>
    </row>
    <row r="118" spans="1:21">
      <c r="A118" t="str">
        <f t="shared" si="106"/>
        <v>GA</v>
      </c>
      <c r="B118" s="1" t="s">
        <v>362</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U118" si="108">C118/SUM(C116:C127)</f>
        <v>0.21194706798111052</v>
      </c>
      <c r="N118">
        <f t="shared" si="108"/>
        <v>0.17234162662419125</v>
      </c>
      <c r="O118">
        <f t="shared" si="108"/>
        <v>0.13880157925602526</v>
      </c>
      <c r="P118">
        <f t="shared" si="108"/>
        <v>0.13543072002769596</v>
      </c>
      <c r="Q118">
        <f t="shared" si="108"/>
        <v>0.12973616100359911</v>
      </c>
      <c r="R118">
        <f t="shared" si="108"/>
        <v>0.1146599338212293</v>
      </c>
      <c r="S118">
        <f t="shared" si="108"/>
        <v>0.24748991225801997</v>
      </c>
      <c r="T118">
        <f t="shared" si="108"/>
        <v>0.26462412578377265</v>
      </c>
      <c r="U118">
        <f t="shared" si="108"/>
        <v>0.27604473746519081</v>
      </c>
    </row>
    <row r="119" spans="1:21">
      <c r="A119" t="str">
        <f t="shared" si="106"/>
        <v>GA</v>
      </c>
      <c r="B119" s="1" t="s">
        <v>369</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U119" si="109">C119/SUM(C116:C127)</f>
        <v>0</v>
      </c>
      <c r="N119">
        <f t="shared" si="109"/>
        <v>0</v>
      </c>
      <c r="O119">
        <f t="shared" si="109"/>
        <v>0</v>
      </c>
      <c r="P119">
        <f t="shared" si="109"/>
        <v>0</v>
      </c>
      <c r="Q119">
        <f t="shared" si="109"/>
        <v>0</v>
      </c>
      <c r="R119">
        <f t="shared" si="109"/>
        <v>0</v>
      </c>
      <c r="S119">
        <f t="shared" si="109"/>
        <v>0</v>
      </c>
      <c r="T119">
        <f t="shared" si="109"/>
        <v>0</v>
      </c>
      <c r="U119">
        <f t="shared" si="109"/>
        <v>0</v>
      </c>
    </row>
    <row r="120" spans="1:21">
      <c r="A120" t="str">
        <f t="shared" si="106"/>
        <v>GA</v>
      </c>
      <c r="B120" s="1" t="s">
        <v>364</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U120" si="110">C120/SUM(C116:C127)</f>
        <v>2.6841062338745527E-2</v>
      </c>
      <c r="N120">
        <f t="shared" si="110"/>
        <v>2.8019616614620969E-2</v>
      </c>
      <c r="O120">
        <f t="shared" si="110"/>
        <v>2.6998564182546217E-2</v>
      </c>
      <c r="P120">
        <f t="shared" si="110"/>
        <v>2.7825210286988904E-2</v>
      </c>
      <c r="Q120">
        <f t="shared" si="110"/>
        <v>2.8465938916962766E-2</v>
      </c>
      <c r="R120">
        <f t="shared" si="110"/>
        <v>2.9100288618390011E-2</v>
      </c>
      <c r="S120">
        <f t="shared" si="110"/>
        <v>2.9984371816359778E-2</v>
      </c>
      <c r="T120">
        <f t="shared" si="110"/>
        <v>3.0156528765194045E-2</v>
      </c>
      <c r="U120">
        <f t="shared" si="110"/>
        <v>3.1741960963849757E-2</v>
      </c>
    </row>
    <row r="121" spans="1:21">
      <c r="A121" t="str">
        <f t="shared" si="106"/>
        <v>GA</v>
      </c>
      <c r="B121" s="1" t="s">
        <v>359</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U121" si="111">C121/SUM(C116:C127)</f>
        <v>0.31206394138693377</v>
      </c>
      <c r="N121">
        <f t="shared" si="111"/>
        <v>0.33125861653052568</v>
      </c>
      <c r="O121">
        <f t="shared" si="111"/>
        <v>0.38213129911246657</v>
      </c>
      <c r="P121">
        <f t="shared" si="111"/>
        <v>0.37140166643720124</v>
      </c>
      <c r="Q121">
        <f t="shared" si="111"/>
        <v>0.36706243323573989</v>
      </c>
      <c r="R121">
        <f t="shared" si="111"/>
        <v>0.34635922991642509</v>
      </c>
      <c r="S121">
        <f t="shared" si="111"/>
        <v>0.18814151680684935</v>
      </c>
      <c r="T121">
        <f t="shared" si="111"/>
        <v>0.15963218127596368</v>
      </c>
      <c r="U121">
        <f t="shared" si="111"/>
        <v>0.11471999383059529</v>
      </c>
    </row>
    <row r="122" spans="1:21">
      <c r="A122" t="str">
        <f t="shared" si="106"/>
        <v>GA</v>
      </c>
      <c r="B122" s="1" t="s">
        <v>363</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U122" si="112">C122/SUM(C116:C127)</f>
        <v>0.38756407384407582</v>
      </c>
      <c r="N122">
        <f t="shared" si="112"/>
        <v>0.40477755597176257</v>
      </c>
      <c r="O122">
        <f t="shared" si="112"/>
        <v>0.38986811447822312</v>
      </c>
      <c r="P122">
        <f t="shared" si="112"/>
        <v>0.40170048622160542</v>
      </c>
      <c r="Q122">
        <f t="shared" si="112"/>
        <v>0.41087010525310624</v>
      </c>
      <c r="R122">
        <f t="shared" si="112"/>
        <v>0.41988923861906929</v>
      </c>
      <c r="S122">
        <f t="shared" si="112"/>
        <v>0.42046147260951405</v>
      </c>
      <c r="T122">
        <f t="shared" si="112"/>
        <v>0.42162682567826182</v>
      </c>
      <c r="U122">
        <f t="shared" si="112"/>
        <v>0.443994975775097</v>
      </c>
    </row>
    <row r="123" spans="1:21">
      <c r="A123" t="str">
        <f t="shared" si="106"/>
        <v>GA</v>
      </c>
      <c r="B123" s="1" t="s">
        <v>372</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U123" si="113">C123/SUM(C116:C127)</f>
        <v>0</v>
      </c>
      <c r="N123">
        <f t="shared" si="113"/>
        <v>0</v>
      </c>
      <c r="O123">
        <f t="shared" si="113"/>
        <v>0</v>
      </c>
      <c r="P123">
        <f t="shared" si="113"/>
        <v>0</v>
      </c>
      <c r="Q123">
        <f t="shared" si="113"/>
        <v>0</v>
      </c>
      <c r="R123">
        <f t="shared" si="113"/>
        <v>0</v>
      </c>
      <c r="S123">
        <f t="shared" si="113"/>
        <v>0</v>
      </c>
      <c r="T123">
        <f t="shared" si="113"/>
        <v>0</v>
      </c>
      <c r="U123">
        <f t="shared" si="113"/>
        <v>0</v>
      </c>
    </row>
    <row r="124" spans="1:21">
      <c r="A124" t="str">
        <f t="shared" si="106"/>
        <v>GA</v>
      </c>
      <c r="B124" s="1" t="s">
        <v>370</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U124" si="114">C124/SUM(C116:C127)</f>
        <v>0</v>
      </c>
      <c r="N124">
        <f t="shared" si="114"/>
        <v>0</v>
      </c>
      <c r="O124">
        <f t="shared" si="114"/>
        <v>1.9667913804146519E-3</v>
      </c>
      <c r="P124">
        <f t="shared" si="114"/>
        <v>1.7369864524609572E-3</v>
      </c>
      <c r="Q124">
        <f t="shared" si="114"/>
        <v>0</v>
      </c>
      <c r="R124">
        <f t="shared" si="114"/>
        <v>0</v>
      </c>
      <c r="S124">
        <f t="shared" si="114"/>
        <v>0</v>
      </c>
      <c r="T124">
        <f t="shared" si="114"/>
        <v>0</v>
      </c>
      <c r="U124">
        <f t="shared" si="114"/>
        <v>0</v>
      </c>
    </row>
    <row r="125" spans="1:21">
      <c r="A125" t="str">
        <f t="shared" si="106"/>
        <v>GA</v>
      </c>
      <c r="B125" s="1" t="s">
        <v>365</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U125" si="115">C125/SUM(C116:C127)</f>
        <v>0</v>
      </c>
      <c r="N125">
        <f t="shared" si="115"/>
        <v>0</v>
      </c>
      <c r="O125">
        <f t="shared" si="115"/>
        <v>0</v>
      </c>
      <c r="P125">
        <f t="shared" si="115"/>
        <v>0</v>
      </c>
      <c r="Q125">
        <f t="shared" si="115"/>
        <v>0</v>
      </c>
      <c r="R125">
        <f t="shared" si="115"/>
        <v>0</v>
      </c>
      <c r="S125">
        <f t="shared" si="115"/>
        <v>0</v>
      </c>
      <c r="T125">
        <f t="shared" si="115"/>
        <v>0</v>
      </c>
      <c r="U125">
        <f t="shared" si="115"/>
        <v>0</v>
      </c>
    </row>
    <row r="126" spans="1:21">
      <c r="A126" t="str">
        <f t="shared" si="106"/>
        <v>GA</v>
      </c>
      <c r="B126" s="1" t="s">
        <v>580</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customHeight="1" thickBot="1">
      <c r="A127" t="str">
        <f t="shared" si="106"/>
        <v>GA</v>
      </c>
      <c r="B127" s="1" t="s">
        <v>579</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U127" si="116">C127/SUM(C116:C127)</f>
        <v>5.0374512048491513E-2</v>
      </c>
      <c r="N127">
        <f t="shared" si="116"/>
        <v>5.7084108458497151E-2</v>
      </c>
      <c r="O127">
        <f t="shared" si="116"/>
        <v>5.6952748304528955E-2</v>
      </c>
      <c r="P127">
        <f t="shared" si="116"/>
        <v>5.8554060427011716E-2</v>
      </c>
      <c r="Q127">
        <f t="shared" si="116"/>
        <v>6.0438001113755135E-2</v>
      </c>
      <c r="R127">
        <f t="shared" si="116"/>
        <v>8.6668334235882244E-2</v>
      </c>
      <c r="S127">
        <f t="shared" si="116"/>
        <v>0.11020781534712272</v>
      </c>
      <c r="T127">
        <f t="shared" si="116"/>
        <v>0.12023909824017867</v>
      </c>
      <c r="U127">
        <f t="shared" si="116"/>
        <v>0.12955292928408407</v>
      </c>
    </row>
    <row r="128" spans="1:21" ht="15.75" customHeight="1" thickBot="1">
      <c r="A128" s="153" t="s">
        <v>37</v>
      </c>
      <c r="C128" s="152" t="str">
        <f t="shared" ref="C128:K128" si="117">$A128&amp;"_"&amp;C129</f>
        <v>ID_2022</v>
      </c>
      <c r="D128" s="152" t="str">
        <f t="shared" si="117"/>
        <v>ID_2023</v>
      </c>
      <c r="E128" s="152" t="str">
        <f t="shared" si="117"/>
        <v>ID_2024</v>
      </c>
      <c r="F128" s="152" t="str">
        <f t="shared" si="117"/>
        <v>ID_2025</v>
      </c>
      <c r="G128" s="152" t="str">
        <f t="shared" si="117"/>
        <v>ID_2026</v>
      </c>
      <c r="H128" s="152" t="str">
        <f t="shared" si="117"/>
        <v>ID_2027</v>
      </c>
      <c r="I128" s="152" t="str">
        <f t="shared" si="117"/>
        <v>ID_2028</v>
      </c>
      <c r="J128" s="152" t="str">
        <f t="shared" si="117"/>
        <v>ID_2029</v>
      </c>
      <c r="K128" s="152" t="str">
        <f t="shared" si="117"/>
        <v>ID_2030</v>
      </c>
      <c r="M128" s="159" t="str">
        <f t="shared" ref="M128:U128" si="118">$A128&amp;"_"&amp;M129</f>
        <v>ID_2022</v>
      </c>
      <c r="N128" s="159" t="str">
        <f t="shared" si="118"/>
        <v>ID_2023</v>
      </c>
      <c r="O128" s="159" t="str">
        <f t="shared" si="118"/>
        <v>ID_2024</v>
      </c>
      <c r="P128" s="159" t="str">
        <f t="shared" si="118"/>
        <v>ID_2025</v>
      </c>
      <c r="Q128" s="159" t="str">
        <f t="shared" si="118"/>
        <v>ID_2026</v>
      </c>
      <c r="R128" s="159" t="str">
        <f t="shared" si="118"/>
        <v>ID_2027</v>
      </c>
      <c r="S128" s="159" t="str">
        <f t="shared" si="118"/>
        <v>ID_2028</v>
      </c>
      <c r="T128" s="159" t="str">
        <f t="shared" si="118"/>
        <v>ID_2029</v>
      </c>
      <c r="U128" s="159" t="str">
        <f t="shared" si="118"/>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578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 t="shared" ref="A131:A141" si="119">A130</f>
        <v>ID</v>
      </c>
      <c r="B131" s="1" t="s">
        <v>368</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U131" si="120">C131/SUM(C130:C141)</f>
        <v>1.0311920582947297E-2</v>
      </c>
      <c r="N131">
        <f t="shared" si="120"/>
        <v>5.3761542928134629E-3</v>
      </c>
      <c r="O131">
        <f t="shared" si="120"/>
        <v>5.2825455565341413E-3</v>
      </c>
      <c r="P131">
        <f t="shared" si="120"/>
        <v>5.2178111852404447E-3</v>
      </c>
      <c r="Q131">
        <f t="shared" si="120"/>
        <v>5.1208966039726521E-3</v>
      </c>
      <c r="R131">
        <f t="shared" si="120"/>
        <v>5.164597525723005E-3</v>
      </c>
      <c r="S131">
        <f t="shared" si="120"/>
        <v>3.7293440686908884E-3</v>
      </c>
      <c r="T131">
        <f t="shared" si="120"/>
        <v>3.4527442453225342E-3</v>
      </c>
      <c r="U131">
        <f t="shared" si="120"/>
        <v>2.3274940294089573E-3</v>
      </c>
    </row>
    <row r="132" spans="1:21">
      <c r="A132" t="str">
        <f t="shared" si="119"/>
        <v>ID</v>
      </c>
      <c r="B132" s="1" t="s">
        <v>362</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U132" si="121">C132/SUM(C130:C141)</f>
        <v>0</v>
      </c>
      <c r="N132">
        <f t="shared" si="121"/>
        <v>0</v>
      </c>
      <c r="O132">
        <f t="shared" si="121"/>
        <v>0</v>
      </c>
      <c r="P132">
        <f t="shared" si="121"/>
        <v>1.7708624350530229E-3</v>
      </c>
      <c r="Q132">
        <f t="shared" si="121"/>
        <v>3.5301072622095911E-3</v>
      </c>
      <c r="R132">
        <f t="shared" si="121"/>
        <v>5.3323719582865255E-3</v>
      </c>
      <c r="S132">
        <f t="shared" si="121"/>
        <v>0</v>
      </c>
      <c r="T132">
        <f t="shared" si="121"/>
        <v>0</v>
      </c>
      <c r="U132">
        <f t="shared" si="121"/>
        <v>0</v>
      </c>
    </row>
    <row r="133" spans="1:21">
      <c r="A133" t="str">
        <f t="shared" si="119"/>
        <v>ID</v>
      </c>
      <c r="B133" s="1" t="s">
        <v>369</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U133" si="122">C133/SUM(C130:C141)</f>
        <v>0</v>
      </c>
      <c r="N133">
        <f t="shared" si="122"/>
        <v>0</v>
      </c>
      <c r="O133">
        <f t="shared" si="122"/>
        <v>0</v>
      </c>
      <c r="P133">
        <f t="shared" si="122"/>
        <v>0</v>
      </c>
      <c r="Q133">
        <f t="shared" si="122"/>
        <v>0</v>
      </c>
      <c r="R133">
        <f t="shared" si="122"/>
        <v>0</v>
      </c>
      <c r="S133">
        <f t="shared" si="122"/>
        <v>0</v>
      </c>
      <c r="T133">
        <f t="shared" si="122"/>
        <v>0</v>
      </c>
      <c r="U133">
        <f t="shared" si="122"/>
        <v>0</v>
      </c>
    </row>
    <row r="134" spans="1:21">
      <c r="A134" t="str">
        <f t="shared" si="119"/>
        <v>ID</v>
      </c>
      <c r="B134" s="1" t="s">
        <v>364</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U134" si="123">C134/SUM(C130:C141)</f>
        <v>0.67935064964118774</v>
      </c>
      <c r="N134">
        <f t="shared" si="123"/>
        <v>0.69438480387298906</v>
      </c>
      <c r="O134">
        <f t="shared" si="123"/>
        <v>0.69538349616355066</v>
      </c>
      <c r="P134">
        <f t="shared" si="123"/>
        <v>0.70513433219456123</v>
      </c>
      <c r="Q134">
        <f t="shared" si="123"/>
        <v>0.70314220350522305</v>
      </c>
      <c r="R134">
        <f t="shared" si="123"/>
        <v>0.70947519255916058</v>
      </c>
      <c r="S134">
        <f t="shared" si="123"/>
        <v>0.72665375998555293</v>
      </c>
      <c r="T134">
        <f t="shared" si="123"/>
        <v>0.72805534585320109</v>
      </c>
      <c r="U134">
        <f t="shared" si="123"/>
        <v>0.59261536473875476</v>
      </c>
    </row>
    <row r="135" spans="1:21">
      <c r="A135" t="str">
        <f t="shared" si="119"/>
        <v>ID</v>
      </c>
      <c r="B135" s="1" t="s">
        <v>359</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U135" si="124">C135/SUM(C130:C141)</f>
        <v>0.14806586454108034</v>
      </c>
      <c r="N135">
        <f t="shared" si="124"/>
        <v>0.13488060398700952</v>
      </c>
      <c r="O135">
        <f t="shared" si="124"/>
        <v>0.13436684074830907</v>
      </c>
      <c r="P135">
        <f t="shared" si="124"/>
        <v>0.12653965131139977</v>
      </c>
      <c r="Q135">
        <f t="shared" si="124"/>
        <v>0.12791303003905438</v>
      </c>
      <c r="R135">
        <f t="shared" si="124"/>
        <v>0.11912054064169472</v>
      </c>
      <c r="S135">
        <f t="shared" si="124"/>
        <v>0.10539996027287341</v>
      </c>
      <c r="T135">
        <f t="shared" si="124"/>
        <v>0.10452135003758047</v>
      </c>
      <c r="U135">
        <f t="shared" si="124"/>
        <v>5.8491014465365754E-2</v>
      </c>
    </row>
    <row r="136" spans="1:21">
      <c r="A136" t="str">
        <f t="shared" si="119"/>
        <v>ID</v>
      </c>
      <c r="B136" s="1" t="s">
        <v>363</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U136" si="125">C136/SUM(C130:C141)</f>
        <v>0</v>
      </c>
      <c r="N136">
        <f t="shared" si="125"/>
        <v>0</v>
      </c>
      <c r="O136">
        <f t="shared" si="125"/>
        <v>0</v>
      </c>
      <c r="P136">
        <f t="shared" si="125"/>
        <v>0</v>
      </c>
      <c r="Q136">
        <f t="shared" si="125"/>
        <v>0</v>
      </c>
      <c r="R136">
        <f t="shared" si="125"/>
        <v>0</v>
      </c>
      <c r="S136">
        <f t="shared" si="125"/>
        <v>0</v>
      </c>
      <c r="T136">
        <f t="shared" si="125"/>
        <v>0</v>
      </c>
      <c r="U136">
        <f t="shared" si="125"/>
        <v>0.22249223124144907</v>
      </c>
    </row>
    <row r="137" spans="1:21">
      <c r="A137" t="str">
        <f t="shared" si="119"/>
        <v>ID</v>
      </c>
      <c r="B137" s="1" t="s">
        <v>372</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U137" si="126">C137/SUM(C130:C141)</f>
        <v>0</v>
      </c>
      <c r="N137">
        <f t="shared" si="126"/>
        <v>0</v>
      </c>
      <c r="O137">
        <f t="shared" si="126"/>
        <v>0</v>
      </c>
      <c r="P137">
        <f t="shared" si="126"/>
        <v>0</v>
      </c>
      <c r="Q137">
        <f t="shared" si="126"/>
        <v>0</v>
      </c>
      <c r="R137">
        <f t="shared" si="126"/>
        <v>0</v>
      </c>
      <c r="S137">
        <f t="shared" si="126"/>
        <v>0</v>
      </c>
      <c r="T137">
        <f t="shared" si="126"/>
        <v>0</v>
      </c>
      <c r="U137">
        <f t="shared" si="126"/>
        <v>0</v>
      </c>
    </row>
    <row r="138" spans="1:21">
      <c r="A138" t="str">
        <f t="shared" si="119"/>
        <v>ID</v>
      </c>
      <c r="B138" s="1" t="s">
        <v>370</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U138" si="127">C138/SUM(C130:C141)</f>
        <v>0</v>
      </c>
      <c r="N138">
        <f t="shared" si="127"/>
        <v>0</v>
      </c>
      <c r="O138">
        <f t="shared" si="127"/>
        <v>0</v>
      </c>
      <c r="P138">
        <f t="shared" si="127"/>
        <v>0</v>
      </c>
      <c r="Q138">
        <f t="shared" si="127"/>
        <v>0</v>
      </c>
      <c r="R138">
        <f t="shared" si="127"/>
        <v>0</v>
      </c>
      <c r="S138">
        <f t="shared" si="127"/>
        <v>0</v>
      </c>
      <c r="T138">
        <f t="shared" si="127"/>
        <v>0</v>
      </c>
      <c r="U138">
        <f t="shared" si="127"/>
        <v>0</v>
      </c>
    </row>
    <row r="139" spans="1:21">
      <c r="A139" t="str">
        <f t="shared" si="119"/>
        <v>ID</v>
      </c>
      <c r="B139" s="1" t="s">
        <v>365</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U139" si="128">C139/SUM(C130:C141)</f>
        <v>0.1328666418745075</v>
      </c>
      <c r="N139">
        <f t="shared" si="128"/>
        <v>0.13550946391977708</v>
      </c>
      <c r="O139">
        <f t="shared" si="128"/>
        <v>0.13530197179782319</v>
      </c>
      <c r="P139">
        <f t="shared" si="128"/>
        <v>0.13243632668487873</v>
      </c>
      <c r="Q139">
        <f t="shared" si="128"/>
        <v>0.13168985628031224</v>
      </c>
      <c r="R139">
        <f t="shared" si="128"/>
        <v>0.13230386602457356</v>
      </c>
      <c r="S139">
        <f t="shared" si="128"/>
        <v>0.13513690385567917</v>
      </c>
      <c r="T139">
        <f t="shared" si="128"/>
        <v>0.13504506959157936</v>
      </c>
      <c r="U139">
        <f t="shared" si="128"/>
        <v>0.10071275889032336</v>
      </c>
    </row>
    <row r="140" spans="1:21">
      <c r="A140" t="str">
        <f t="shared" si="119"/>
        <v>ID</v>
      </c>
      <c r="B140" s="1" t="s">
        <v>580</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customHeight="1" thickBot="1">
      <c r="A141" t="str">
        <f t="shared" si="119"/>
        <v>ID</v>
      </c>
      <c r="B141" s="1" t="s">
        <v>579</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U141" si="129">C141/SUM(C130:C141)</f>
        <v>2.9404923360277169E-2</v>
      </c>
      <c r="N141">
        <f t="shared" si="129"/>
        <v>2.9848973927410892E-2</v>
      </c>
      <c r="O141">
        <f t="shared" si="129"/>
        <v>2.9665145733782969E-2</v>
      </c>
      <c r="P141">
        <f t="shared" si="129"/>
        <v>2.8901016188866813E-2</v>
      </c>
      <c r="Q141">
        <f t="shared" si="129"/>
        <v>2.8603906309228121E-2</v>
      </c>
      <c r="R141">
        <f t="shared" si="129"/>
        <v>2.8603431290561622E-2</v>
      </c>
      <c r="S141">
        <f t="shared" si="129"/>
        <v>2.908003181720362E-2</v>
      </c>
      <c r="T141">
        <f t="shared" si="129"/>
        <v>2.8925490272316577E-2</v>
      </c>
      <c r="U141">
        <f t="shared" si="129"/>
        <v>2.3361136634698174E-2</v>
      </c>
    </row>
    <row r="142" spans="1:21" ht="15.75" customHeight="1" thickBot="1">
      <c r="A142" s="153" t="s">
        <v>40</v>
      </c>
      <c r="C142" s="152" t="str">
        <f t="shared" ref="C142:K142" si="130">$A142&amp;"_"&amp;C143</f>
        <v>IL_2022</v>
      </c>
      <c r="D142" s="152" t="str">
        <f t="shared" si="130"/>
        <v>IL_2023</v>
      </c>
      <c r="E142" s="152" t="str">
        <f t="shared" si="130"/>
        <v>IL_2024</v>
      </c>
      <c r="F142" s="152" t="str">
        <f t="shared" si="130"/>
        <v>IL_2025</v>
      </c>
      <c r="G142" s="152" t="str">
        <f t="shared" si="130"/>
        <v>IL_2026</v>
      </c>
      <c r="H142" s="152" t="str">
        <f t="shared" si="130"/>
        <v>IL_2027</v>
      </c>
      <c r="I142" s="152" t="str">
        <f t="shared" si="130"/>
        <v>IL_2028</v>
      </c>
      <c r="J142" s="152" t="str">
        <f t="shared" si="130"/>
        <v>IL_2029</v>
      </c>
      <c r="K142" s="152" t="str">
        <f t="shared" si="130"/>
        <v>IL_2030</v>
      </c>
      <c r="M142" s="159" t="str">
        <f t="shared" ref="M142:U142" si="131">$A142&amp;"_"&amp;M143</f>
        <v>IL_2022</v>
      </c>
      <c r="N142" s="159" t="str">
        <f t="shared" si="131"/>
        <v>IL_2023</v>
      </c>
      <c r="O142" s="159" t="str">
        <f t="shared" si="131"/>
        <v>IL_2024</v>
      </c>
      <c r="P142" s="159" t="str">
        <f t="shared" si="131"/>
        <v>IL_2025</v>
      </c>
      <c r="Q142" s="159" t="str">
        <f t="shared" si="131"/>
        <v>IL_2026</v>
      </c>
      <c r="R142" s="159" t="str">
        <f t="shared" si="131"/>
        <v>IL_2027</v>
      </c>
      <c r="S142" s="159" t="str">
        <f t="shared" si="131"/>
        <v>IL_2028</v>
      </c>
      <c r="T142" s="159" t="str">
        <f t="shared" si="131"/>
        <v>IL_2029</v>
      </c>
      <c r="U142" s="159" t="str">
        <f t="shared" si="131"/>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578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 t="shared" ref="A145:A155" si="132">A144</f>
        <v>IL</v>
      </c>
      <c r="B145" s="1" t="s">
        <v>368</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U145" si="133">C145/SUM(C144:C155)</f>
        <v>2.2612570753717705E-3</v>
      </c>
      <c r="N145">
        <f t="shared" si="133"/>
        <v>2.1451821329923643E-3</v>
      </c>
      <c r="O145">
        <f t="shared" si="133"/>
        <v>2.1776348567421862E-3</v>
      </c>
      <c r="P145">
        <f t="shared" si="133"/>
        <v>2.1870394736527403E-3</v>
      </c>
      <c r="Q145">
        <f t="shared" si="133"/>
        <v>2.1552382368311279E-3</v>
      </c>
      <c r="R145">
        <f t="shared" si="133"/>
        <v>1.981512733137404E-3</v>
      </c>
      <c r="S145">
        <f t="shared" si="133"/>
        <v>1.8714050260991199E-3</v>
      </c>
      <c r="T145">
        <f t="shared" si="133"/>
        <v>1.8478731144901731E-3</v>
      </c>
      <c r="U145">
        <f t="shared" si="133"/>
        <v>1.7222539237960377E-3</v>
      </c>
    </row>
    <row r="146" spans="1:21">
      <c r="A146" t="str">
        <f t="shared" si="132"/>
        <v>IL</v>
      </c>
      <c r="B146" s="1" t="s">
        <v>362</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U146" si="134">C146/SUM(C144:C155)</f>
        <v>0.14921844553506483</v>
      </c>
      <c r="N146">
        <f t="shared" si="134"/>
        <v>0.1159822888763526</v>
      </c>
      <c r="O146">
        <f t="shared" si="134"/>
        <v>9.7986005983099006E-2</v>
      </c>
      <c r="P146">
        <f t="shared" si="134"/>
        <v>7.3720767141980711E-2</v>
      </c>
      <c r="Q146">
        <f t="shared" si="134"/>
        <v>6.7667702421918621E-2</v>
      </c>
      <c r="R146">
        <f t="shared" si="134"/>
        <v>2.5327801310277818E-2</v>
      </c>
      <c r="S146">
        <f t="shared" si="134"/>
        <v>6.3919292036547721E-3</v>
      </c>
      <c r="T146">
        <f t="shared" si="134"/>
        <v>2.6775154870804772E-3</v>
      </c>
      <c r="U146">
        <f t="shared" si="134"/>
        <v>2.6003416130231205E-3</v>
      </c>
    </row>
    <row r="147" spans="1:21">
      <c r="A147" t="str">
        <f t="shared" si="132"/>
        <v>IL</v>
      </c>
      <c r="B147" s="1" t="s">
        <v>369</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U147" si="135">C147/SUM(C144:C155)</f>
        <v>0</v>
      </c>
      <c r="N147">
        <f t="shared" si="135"/>
        <v>0</v>
      </c>
      <c r="O147">
        <f t="shared" si="135"/>
        <v>0</v>
      </c>
      <c r="P147">
        <f t="shared" si="135"/>
        <v>0</v>
      </c>
      <c r="Q147">
        <f t="shared" si="135"/>
        <v>0</v>
      </c>
      <c r="R147">
        <f t="shared" si="135"/>
        <v>0</v>
      </c>
      <c r="S147">
        <f t="shared" si="135"/>
        <v>0</v>
      </c>
      <c r="T147">
        <f t="shared" si="135"/>
        <v>0</v>
      </c>
      <c r="U147">
        <f t="shared" si="135"/>
        <v>0</v>
      </c>
    </row>
    <row r="148" spans="1:21">
      <c r="A148" t="str">
        <f t="shared" si="132"/>
        <v>IL</v>
      </c>
      <c r="B148" s="1" t="s">
        <v>364</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U148" si="136">C148/SUM(C144:C155)</f>
        <v>6.0899614448052888E-4</v>
      </c>
      <c r="N148">
        <f t="shared" si="136"/>
        <v>7.8038987585134873E-4</v>
      </c>
      <c r="O148">
        <f t="shared" si="136"/>
        <v>7.9197537341140368E-4</v>
      </c>
      <c r="P148">
        <f t="shared" si="136"/>
        <v>7.99036118786052E-4</v>
      </c>
      <c r="Q148">
        <f t="shared" si="136"/>
        <v>7.8835559516217358E-4</v>
      </c>
      <c r="R148">
        <f t="shared" si="136"/>
        <v>7.2904964988251288E-4</v>
      </c>
      <c r="S148">
        <f t="shared" si="136"/>
        <v>7.1880379938373136E-4</v>
      </c>
      <c r="T148">
        <f t="shared" si="136"/>
        <v>7.3608818495490662E-4</v>
      </c>
      <c r="U148">
        <f t="shared" si="136"/>
        <v>7.1839197447634952E-4</v>
      </c>
    </row>
    <row r="149" spans="1:21">
      <c r="A149" t="str">
        <f t="shared" si="132"/>
        <v>IL</v>
      </c>
      <c r="B149" s="1" t="s">
        <v>359</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U149" si="137">C149/SUM(C144:C155)</f>
        <v>0.17090404824703578</v>
      </c>
      <c r="N149">
        <f t="shared" si="137"/>
        <v>0.21765163246263389</v>
      </c>
      <c r="O149">
        <f t="shared" si="137"/>
        <v>0.22524495103760755</v>
      </c>
      <c r="P149">
        <f t="shared" si="137"/>
        <v>0.21773005456371525</v>
      </c>
      <c r="Q149">
        <f t="shared" si="137"/>
        <v>0.21151211764443115</v>
      </c>
      <c r="R149">
        <f t="shared" si="137"/>
        <v>0.1943936792215237</v>
      </c>
      <c r="S149">
        <f t="shared" si="137"/>
        <v>0.13669772795080362</v>
      </c>
      <c r="T149">
        <f t="shared" si="137"/>
        <v>0.12439555651127761</v>
      </c>
      <c r="U149">
        <f t="shared" si="137"/>
        <v>9.6221958155249462E-2</v>
      </c>
    </row>
    <row r="150" spans="1:21">
      <c r="A150" t="str">
        <f t="shared" si="132"/>
        <v>IL</v>
      </c>
      <c r="B150" s="1" t="s">
        <v>363</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U150" si="138">C150/SUM(C144:C155)</f>
        <v>0.53553380182748866</v>
      </c>
      <c r="N150">
        <f t="shared" si="138"/>
        <v>0.51211849762246053</v>
      </c>
      <c r="O150">
        <f t="shared" si="138"/>
        <v>0.51902855511486734</v>
      </c>
      <c r="P150">
        <f t="shared" si="138"/>
        <v>0.5229588242648131</v>
      </c>
      <c r="Q150">
        <f t="shared" si="138"/>
        <v>0.51527902389451496</v>
      </c>
      <c r="R150">
        <f t="shared" si="138"/>
        <v>0.47588330152138586</v>
      </c>
      <c r="S150">
        <f t="shared" si="138"/>
        <v>0.46747294059335592</v>
      </c>
      <c r="T150">
        <f t="shared" si="138"/>
        <v>0.465251194179859</v>
      </c>
      <c r="U150">
        <f t="shared" si="138"/>
        <v>0.44627267799274334</v>
      </c>
    </row>
    <row r="151" spans="1:21">
      <c r="A151" t="str">
        <f t="shared" si="132"/>
        <v>IL</v>
      </c>
      <c r="B151" s="1" t="s">
        <v>372</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U151" si="139">C151/SUM(C144:C155)</f>
        <v>0</v>
      </c>
      <c r="N151">
        <f t="shared" si="139"/>
        <v>0</v>
      </c>
      <c r="O151">
        <f t="shared" si="139"/>
        <v>0</v>
      </c>
      <c r="P151">
        <f t="shared" si="139"/>
        <v>0</v>
      </c>
      <c r="Q151">
        <f t="shared" si="139"/>
        <v>0</v>
      </c>
      <c r="R151">
        <f t="shared" si="139"/>
        <v>0</v>
      </c>
      <c r="S151">
        <f t="shared" si="139"/>
        <v>0</v>
      </c>
      <c r="T151">
        <f t="shared" si="139"/>
        <v>0</v>
      </c>
      <c r="U151">
        <f t="shared" si="139"/>
        <v>0</v>
      </c>
    </row>
    <row r="152" spans="1:21">
      <c r="A152" t="str">
        <f t="shared" si="132"/>
        <v>IL</v>
      </c>
      <c r="B152" s="1" t="s">
        <v>370</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U152" si="140">C152/SUM(C144:C155)</f>
        <v>5.4943584437637581E-4</v>
      </c>
      <c r="N152">
        <f t="shared" si="140"/>
        <v>4.4949874888026926E-4</v>
      </c>
      <c r="O152">
        <f t="shared" si="140"/>
        <v>2.9070095743815596E-4</v>
      </c>
      <c r="P152">
        <f t="shared" si="140"/>
        <v>2.0489707325389739E-4</v>
      </c>
      <c r="Q152">
        <f t="shared" si="140"/>
        <v>2.0898016283196644E-4</v>
      </c>
      <c r="R152">
        <f t="shared" si="140"/>
        <v>1.0034719617771359E-4</v>
      </c>
      <c r="S152">
        <f t="shared" si="140"/>
        <v>6.1688686806642967E-5</v>
      </c>
      <c r="T152">
        <f t="shared" si="140"/>
        <v>0</v>
      </c>
      <c r="U152">
        <f t="shared" si="140"/>
        <v>0</v>
      </c>
    </row>
    <row r="153" spans="1:21">
      <c r="A153" t="str">
        <f t="shared" si="132"/>
        <v>IL</v>
      </c>
      <c r="B153" s="1" t="s">
        <v>365</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U153" si="141">C153/SUM(C144:C155)</f>
        <v>0.12997931600732368</v>
      </c>
      <c r="N153">
        <f t="shared" si="141"/>
        <v>0.14034858858335231</v>
      </c>
      <c r="O153">
        <f t="shared" si="141"/>
        <v>0.14387023125345783</v>
      </c>
      <c r="P153">
        <f t="shared" si="141"/>
        <v>0.15529566134428946</v>
      </c>
      <c r="Q153">
        <f t="shared" si="141"/>
        <v>0.16367726924188397</v>
      </c>
      <c r="R153">
        <f t="shared" si="141"/>
        <v>0.23334702688054806</v>
      </c>
      <c r="S153">
        <f t="shared" si="141"/>
        <v>0.27426903103929762</v>
      </c>
      <c r="T153">
        <f t="shared" si="141"/>
        <v>0.28630729111070202</v>
      </c>
      <c r="U153">
        <f t="shared" si="141"/>
        <v>0.28677483755649164</v>
      </c>
    </row>
    <row r="154" spans="1:21">
      <c r="A154" t="str">
        <f t="shared" si="132"/>
        <v>IL</v>
      </c>
      <c r="B154" s="1" t="s">
        <v>580</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customHeight="1" thickBot="1">
      <c r="A155" t="str">
        <f t="shared" si="132"/>
        <v>IL</v>
      </c>
      <c r="B155" s="1" t="s">
        <v>579</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U155" si="142">C155/SUM(C144:C155)</f>
        <v>1.0944699318858381E-2</v>
      </c>
      <c r="N155">
        <f t="shared" si="142"/>
        <v>1.0523921697476662E-2</v>
      </c>
      <c r="O155">
        <f t="shared" si="142"/>
        <v>1.0609945423376534E-2</v>
      </c>
      <c r="P155">
        <f t="shared" si="142"/>
        <v>2.7103720019508809E-2</v>
      </c>
      <c r="Q155">
        <f t="shared" si="142"/>
        <v>3.8711312802425978E-2</v>
      </c>
      <c r="R155">
        <f t="shared" si="142"/>
        <v>6.8237281487066884E-2</v>
      </c>
      <c r="S155">
        <f t="shared" si="142"/>
        <v>0.11251647370059858</v>
      </c>
      <c r="T155">
        <f t="shared" si="142"/>
        <v>0.11878448141163585</v>
      </c>
      <c r="U155">
        <f t="shared" si="142"/>
        <v>0.16568953878422008</v>
      </c>
    </row>
    <row r="156" spans="1:21" ht="15.75" customHeight="1" thickBot="1">
      <c r="A156" s="153" t="s">
        <v>44</v>
      </c>
      <c r="C156" s="152" t="str">
        <f t="shared" ref="C156:K156" si="143">$A156&amp;"_"&amp;C157</f>
        <v>IN_2022</v>
      </c>
      <c r="D156" s="152" t="str">
        <f t="shared" si="143"/>
        <v>IN_2023</v>
      </c>
      <c r="E156" s="152" t="str">
        <f t="shared" si="143"/>
        <v>IN_2024</v>
      </c>
      <c r="F156" s="152" t="str">
        <f t="shared" si="143"/>
        <v>IN_2025</v>
      </c>
      <c r="G156" s="152" t="str">
        <f t="shared" si="143"/>
        <v>IN_2026</v>
      </c>
      <c r="H156" s="152" t="str">
        <f t="shared" si="143"/>
        <v>IN_2027</v>
      </c>
      <c r="I156" s="152" t="str">
        <f t="shared" si="143"/>
        <v>IN_2028</v>
      </c>
      <c r="J156" s="152" t="str">
        <f t="shared" si="143"/>
        <v>IN_2029</v>
      </c>
      <c r="K156" s="152" t="str">
        <f t="shared" si="143"/>
        <v>IN_2030</v>
      </c>
      <c r="M156" s="159" t="str">
        <f t="shared" ref="M156:U156" si="144">$A156&amp;"_"&amp;M157</f>
        <v>IN_2022</v>
      </c>
      <c r="N156" s="159" t="str">
        <f t="shared" si="144"/>
        <v>IN_2023</v>
      </c>
      <c r="O156" s="159" t="str">
        <f t="shared" si="144"/>
        <v>IN_2024</v>
      </c>
      <c r="P156" s="159" t="str">
        <f t="shared" si="144"/>
        <v>IN_2025</v>
      </c>
      <c r="Q156" s="159" t="str">
        <f t="shared" si="144"/>
        <v>IN_2026</v>
      </c>
      <c r="R156" s="159" t="str">
        <f t="shared" si="144"/>
        <v>IN_2027</v>
      </c>
      <c r="S156" s="159" t="str">
        <f t="shared" si="144"/>
        <v>IN_2028</v>
      </c>
      <c r="T156" s="159" t="str">
        <f t="shared" si="144"/>
        <v>IN_2029</v>
      </c>
      <c r="U156" s="159" t="str">
        <f t="shared" si="144"/>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578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 t="shared" ref="A159:A169" si="145">A158</f>
        <v>IN</v>
      </c>
      <c r="B159" s="1" t="s">
        <v>368</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U159" si="146">C159/SUM(C158:C169)</f>
        <v>3.1602844933388287E-3</v>
      </c>
      <c r="N159">
        <f t="shared" si="146"/>
        <v>3.4679220804079824E-3</v>
      </c>
      <c r="O159">
        <f t="shared" si="146"/>
        <v>4.0942779420363061E-3</v>
      </c>
      <c r="P159">
        <f t="shared" si="146"/>
        <v>4.2752702858862238E-3</v>
      </c>
      <c r="Q159">
        <f t="shared" si="146"/>
        <v>4.4156682017801579E-3</v>
      </c>
      <c r="R159">
        <f t="shared" si="146"/>
        <v>4.2912059929528529E-3</v>
      </c>
      <c r="S159">
        <f t="shared" si="146"/>
        <v>5.1855569572919055E-3</v>
      </c>
      <c r="T159">
        <f t="shared" si="146"/>
        <v>4.9239494317808554E-3</v>
      </c>
      <c r="U159">
        <f t="shared" si="146"/>
        <v>4.9534033738145066E-3</v>
      </c>
    </row>
    <row r="160" spans="1:21">
      <c r="A160" t="str">
        <f t="shared" si="145"/>
        <v>IN</v>
      </c>
      <c r="B160" s="1" t="s">
        <v>362</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U160" si="147">C160/SUM(C158:C169)</f>
        <v>0.58882467147163531</v>
      </c>
      <c r="N160">
        <f t="shared" si="147"/>
        <v>0.50525547789253289</v>
      </c>
      <c r="O160">
        <f t="shared" si="147"/>
        <v>0.41346786360754378</v>
      </c>
      <c r="P160">
        <f t="shared" si="147"/>
        <v>0.39132945771842159</v>
      </c>
      <c r="Q160">
        <f t="shared" si="147"/>
        <v>0.37565009989129333</v>
      </c>
      <c r="R160">
        <f t="shared" si="147"/>
        <v>0.30060223843688061</v>
      </c>
      <c r="S160">
        <f t="shared" si="147"/>
        <v>0.24329911576679322</v>
      </c>
      <c r="T160">
        <f t="shared" si="147"/>
        <v>0.18856564569148887</v>
      </c>
      <c r="U160">
        <f t="shared" si="147"/>
        <v>0.14591369296970474</v>
      </c>
    </row>
    <row r="161" spans="1:21">
      <c r="A161" t="str">
        <f t="shared" si="145"/>
        <v>IN</v>
      </c>
      <c r="B161" s="1" t="s">
        <v>369</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U161" si="148">C161/SUM(C158:C169)</f>
        <v>0</v>
      </c>
      <c r="N161">
        <f t="shared" si="148"/>
        <v>0</v>
      </c>
      <c r="O161">
        <f t="shared" si="148"/>
        <v>0</v>
      </c>
      <c r="P161">
        <f t="shared" si="148"/>
        <v>0</v>
      </c>
      <c r="Q161">
        <f t="shared" si="148"/>
        <v>0</v>
      </c>
      <c r="R161">
        <f t="shared" si="148"/>
        <v>0</v>
      </c>
      <c r="S161">
        <f t="shared" si="148"/>
        <v>0</v>
      </c>
      <c r="T161">
        <f t="shared" si="148"/>
        <v>0</v>
      </c>
      <c r="U161">
        <f t="shared" si="148"/>
        <v>0</v>
      </c>
    </row>
    <row r="162" spans="1:21">
      <c r="A162" t="str">
        <f t="shared" si="145"/>
        <v>IN</v>
      </c>
      <c r="B162" s="1" t="s">
        <v>364</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U162" si="149">C162/SUM(C158:C169)</f>
        <v>3.3729317541160622E-3</v>
      </c>
      <c r="N162">
        <f t="shared" si="149"/>
        <v>3.7012694681327297E-3</v>
      </c>
      <c r="O162">
        <f t="shared" si="149"/>
        <v>4.3776657740579013E-3</v>
      </c>
      <c r="P162">
        <f t="shared" si="149"/>
        <v>4.5794456198858646E-3</v>
      </c>
      <c r="Q162">
        <f t="shared" si="149"/>
        <v>4.7383468199992491E-3</v>
      </c>
      <c r="R162">
        <f t="shared" si="149"/>
        <v>4.613080231967024E-3</v>
      </c>
      <c r="S162">
        <f t="shared" si="149"/>
        <v>5.5845133685851721E-3</v>
      </c>
      <c r="T162">
        <f t="shared" si="149"/>
        <v>5.4112063307178177E-3</v>
      </c>
      <c r="U162">
        <f t="shared" si="149"/>
        <v>5.5447668773537908E-3</v>
      </c>
    </row>
    <row r="163" spans="1:21">
      <c r="A163" t="str">
        <f t="shared" si="145"/>
        <v>IN</v>
      </c>
      <c r="B163" s="1" t="s">
        <v>359</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U163" si="150">C163/SUM(C158:C169)</f>
        <v>0.26084176317426738</v>
      </c>
      <c r="N163">
        <f t="shared" si="150"/>
        <v>0.32604126076802353</v>
      </c>
      <c r="O163">
        <f t="shared" si="150"/>
        <v>0.38784486997806134</v>
      </c>
      <c r="P163">
        <f t="shared" si="150"/>
        <v>0.40170299760743761</v>
      </c>
      <c r="Q163">
        <f t="shared" si="150"/>
        <v>0.41110716283268778</v>
      </c>
      <c r="R163">
        <f t="shared" si="150"/>
        <v>0.49266621875468625</v>
      </c>
      <c r="S163">
        <f t="shared" si="150"/>
        <v>0.5074906605758126</v>
      </c>
      <c r="T163">
        <f t="shared" si="150"/>
        <v>0.47168864415161682</v>
      </c>
      <c r="U163">
        <f t="shared" si="150"/>
        <v>0.40388517348439557</v>
      </c>
    </row>
    <row r="164" spans="1:21">
      <c r="A164" t="str">
        <f t="shared" si="145"/>
        <v>IN</v>
      </c>
      <c r="B164" s="1" t="s">
        <v>363</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U164" si="151">C164/SUM(C158:C169)</f>
        <v>0</v>
      </c>
      <c r="N164">
        <f t="shared" si="151"/>
        <v>0</v>
      </c>
      <c r="O164">
        <f t="shared" si="151"/>
        <v>0</v>
      </c>
      <c r="P164">
        <f t="shared" si="151"/>
        <v>0</v>
      </c>
      <c r="Q164">
        <f t="shared" si="151"/>
        <v>0</v>
      </c>
      <c r="R164">
        <f t="shared" si="151"/>
        <v>0</v>
      </c>
      <c r="S164">
        <f t="shared" si="151"/>
        <v>0</v>
      </c>
      <c r="T164">
        <f t="shared" si="151"/>
        <v>0</v>
      </c>
      <c r="U164">
        <f t="shared" si="151"/>
        <v>0</v>
      </c>
    </row>
    <row r="165" spans="1:21">
      <c r="A165" t="str">
        <f t="shared" si="145"/>
        <v>IN</v>
      </c>
      <c r="B165" s="1" t="s">
        <v>372</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U165" si="152">C165/SUM(C158:C169)</f>
        <v>0</v>
      </c>
      <c r="N165">
        <f t="shared" si="152"/>
        <v>0</v>
      </c>
      <c r="O165">
        <f t="shared" si="152"/>
        <v>0</v>
      </c>
      <c r="P165">
        <f t="shared" si="152"/>
        <v>0</v>
      </c>
      <c r="Q165">
        <f t="shared" si="152"/>
        <v>0</v>
      </c>
      <c r="R165">
        <f t="shared" si="152"/>
        <v>0</v>
      </c>
      <c r="S165">
        <f t="shared" si="152"/>
        <v>0</v>
      </c>
      <c r="T165">
        <f t="shared" si="152"/>
        <v>0</v>
      </c>
      <c r="U165">
        <f t="shared" si="152"/>
        <v>0</v>
      </c>
    </row>
    <row r="166" spans="1:21">
      <c r="A166" t="str">
        <f t="shared" si="145"/>
        <v>IN</v>
      </c>
      <c r="B166" s="1" t="s">
        <v>370</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U166" si="153">C166/SUM(C158:C169)</f>
        <v>0</v>
      </c>
      <c r="N166">
        <f t="shared" si="153"/>
        <v>0</v>
      </c>
      <c r="O166">
        <f t="shared" si="153"/>
        <v>0</v>
      </c>
      <c r="P166">
        <f t="shared" si="153"/>
        <v>0</v>
      </c>
      <c r="Q166">
        <f t="shared" si="153"/>
        <v>0</v>
      </c>
      <c r="R166">
        <f t="shared" si="153"/>
        <v>0</v>
      </c>
      <c r="S166">
        <f t="shared" si="153"/>
        <v>0</v>
      </c>
      <c r="T166">
        <f t="shared" si="153"/>
        <v>0</v>
      </c>
      <c r="U166">
        <f t="shared" si="153"/>
        <v>0</v>
      </c>
    </row>
    <row r="167" spans="1:21">
      <c r="A167" t="str">
        <f t="shared" si="145"/>
        <v>IN</v>
      </c>
      <c r="B167" s="1" t="s">
        <v>365</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U167" si="154">C167/SUM(C158:C169)</f>
        <v>0.12805934138003774</v>
      </c>
      <c r="N167">
        <f t="shared" si="154"/>
        <v>0.143934377887246</v>
      </c>
      <c r="O167">
        <f t="shared" si="154"/>
        <v>0.169580489606421</v>
      </c>
      <c r="P167">
        <f t="shared" si="154"/>
        <v>0.17671629532276931</v>
      </c>
      <c r="Q167">
        <f t="shared" si="154"/>
        <v>0.18214559249077583</v>
      </c>
      <c r="R167">
        <f t="shared" si="154"/>
        <v>0.17665039417232251</v>
      </c>
      <c r="S167">
        <f t="shared" si="154"/>
        <v>0.2130286615623882</v>
      </c>
      <c r="T167">
        <f t="shared" si="154"/>
        <v>0.20535281333448668</v>
      </c>
      <c r="U167">
        <f t="shared" si="154"/>
        <v>0.22710327120180532</v>
      </c>
    </row>
    <row r="168" spans="1:21">
      <c r="A168" t="str">
        <f t="shared" si="145"/>
        <v>IN</v>
      </c>
      <c r="B168" s="1" t="s">
        <v>580</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customHeight="1" thickBot="1">
      <c r="A169" t="str">
        <f t="shared" si="145"/>
        <v>IN</v>
      </c>
      <c r="B169" s="1" t="s">
        <v>579</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U169" si="155">C169/SUM(C158:C169)</f>
        <v>1.5741007726604618E-2</v>
      </c>
      <c r="N169">
        <f t="shared" si="155"/>
        <v>1.7599691903656862E-2</v>
      </c>
      <c r="O169">
        <f t="shared" si="155"/>
        <v>2.0634833091879665E-2</v>
      </c>
      <c r="P169">
        <f t="shared" si="155"/>
        <v>2.1396533445599424E-2</v>
      </c>
      <c r="Q169">
        <f t="shared" si="155"/>
        <v>2.1943129763463597E-2</v>
      </c>
      <c r="R169">
        <f t="shared" si="155"/>
        <v>2.117686241119078E-2</v>
      </c>
      <c r="S169">
        <f t="shared" si="155"/>
        <v>2.5411491769128883E-2</v>
      </c>
      <c r="T169">
        <f t="shared" si="155"/>
        <v>0.12405774105990898</v>
      </c>
      <c r="U169">
        <f t="shared" si="155"/>
        <v>0.21259969209292609</v>
      </c>
    </row>
    <row r="170" spans="1:21" ht="15.75" customHeight="1" thickBot="1">
      <c r="A170" s="153" t="s">
        <v>46</v>
      </c>
      <c r="C170" s="152" t="str">
        <f t="shared" ref="C170:K170" si="156">$A170&amp;"_"&amp;C171</f>
        <v>IA_2022</v>
      </c>
      <c r="D170" s="152" t="str">
        <f t="shared" si="156"/>
        <v>IA_2023</v>
      </c>
      <c r="E170" s="152" t="str">
        <f t="shared" si="156"/>
        <v>IA_2024</v>
      </c>
      <c r="F170" s="152" t="str">
        <f t="shared" si="156"/>
        <v>IA_2025</v>
      </c>
      <c r="G170" s="152" t="str">
        <f t="shared" si="156"/>
        <v>IA_2026</v>
      </c>
      <c r="H170" s="152" t="str">
        <f t="shared" si="156"/>
        <v>IA_2027</v>
      </c>
      <c r="I170" s="152" t="str">
        <f t="shared" si="156"/>
        <v>IA_2028</v>
      </c>
      <c r="J170" s="152" t="str">
        <f t="shared" si="156"/>
        <v>IA_2029</v>
      </c>
      <c r="K170" s="152" t="str">
        <f t="shared" si="156"/>
        <v>IA_2030</v>
      </c>
      <c r="M170" s="159" t="str">
        <f t="shared" ref="M170:U170" si="157">$A170&amp;"_"&amp;M171</f>
        <v>IA_2022</v>
      </c>
      <c r="N170" s="159" t="str">
        <f t="shared" si="157"/>
        <v>IA_2023</v>
      </c>
      <c r="O170" s="159" t="str">
        <f t="shared" si="157"/>
        <v>IA_2024</v>
      </c>
      <c r="P170" s="159" t="str">
        <f t="shared" si="157"/>
        <v>IA_2025</v>
      </c>
      <c r="Q170" s="159" t="str">
        <f t="shared" si="157"/>
        <v>IA_2026</v>
      </c>
      <c r="R170" s="159" t="str">
        <f t="shared" si="157"/>
        <v>IA_2027</v>
      </c>
      <c r="S170" s="159" t="str">
        <f t="shared" si="157"/>
        <v>IA_2028</v>
      </c>
      <c r="T170" s="159" t="str">
        <f t="shared" si="157"/>
        <v>IA_2029</v>
      </c>
      <c r="U170" s="159" t="str">
        <f t="shared" si="157"/>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578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 t="shared" ref="A173:A183" si="158">A172</f>
        <v>IA</v>
      </c>
      <c r="B173" s="1" t="s">
        <v>368</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U173" si="159">C173/SUM(C172:C183)</f>
        <v>8.9318420631635863E-4</v>
      </c>
      <c r="N173">
        <f t="shared" si="159"/>
        <v>8.6458075422839154E-4</v>
      </c>
      <c r="O173">
        <f t="shared" si="159"/>
        <v>7.627207677927321E-4</v>
      </c>
      <c r="P173">
        <f t="shared" si="159"/>
        <v>6.9106271344487934E-4</v>
      </c>
      <c r="Q173">
        <f t="shared" si="159"/>
        <v>6.8777298400406368E-4</v>
      </c>
      <c r="R173">
        <f t="shared" si="159"/>
        <v>6.734461050673865E-4</v>
      </c>
      <c r="S173">
        <f t="shared" si="159"/>
        <v>6.6692209141786278E-4</v>
      </c>
      <c r="T173">
        <f t="shared" si="159"/>
        <v>6.0838832236630863E-4</v>
      </c>
      <c r="U173">
        <f t="shared" si="159"/>
        <v>5.96194663496756E-4</v>
      </c>
    </row>
    <row r="174" spans="1:21">
      <c r="A174" t="str">
        <f t="shared" si="158"/>
        <v>IA</v>
      </c>
      <c r="B174" s="1" t="s">
        <v>362</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U174" si="160">C174/SUM(C172:C183)</f>
        <v>0.36330978958198851</v>
      </c>
      <c r="N174">
        <f t="shared" si="160"/>
        <v>0.35943350956398012</v>
      </c>
      <c r="O174">
        <f t="shared" si="160"/>
        <v>0.31127728957740436</v>
      </c>
      <c r="P174">
        <f t="shared" si="160"/>
        <v>0.27499675741462071</v>
      </c>
      <c r="Q174">
        <f t="shared" si="160"/>
        <v>0.23988021461582384</v>
      </c>
      <c r="R174">
        <f t="shared" si="160"/>
        <v>0.20034317421293921</v>
      </c>
      <c r="S174">
        <f t="shared" si="160"/>
        <v>0.13436740027343891</v>
      </c>
      <c r="T174">
        <f t="shared" si="160"/>
        <v>0.13889099821560513</v>
      </c>
      <c r="U174">
        <f t="shared" si="160"/>
        <v>0.13740040316834817</v>
      </c>
    </row>
    <row r="175" spans="1:21">
      <c r="A175" t="str">
        <f t="shared" si="158"/>
        <v>IA</v>
      </c>
      <c r="B175" s="1" t="s">
        <v>369</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U175" si="161">C175/SUM(C172:C183)</f>
        <v>0</v>
      </c>
      <c r="N175">
        <f t="shared" si="161"/>
        <v>0</v>
      </c>
      <c r="O175">
        <f t="shared" si="161"/>
        <v>0</v>
      </c>
      <c r="P175">
        <f t="shared" si="161"/>
        <v>0</v>
      </c>
      <c r="Q175">
        <f t="shared" si="161"/>
        <v>0</v>
      </c>
      <c r="R175">
        <f t="shared" si="161"/>
        <v>0</v>
      </c>
      <c r="S175">
        <f t="shared" si="161"/>
        <v>0</v>
      </c>
      <c r="T175">
        <f t="shared" si="161"/>
        <v>0</v>
      </c>
      <c r="U175">
        <f t="shared" si="161"/>
        <v>0</v>
      </c>
    </row>
    <row r="176" spans="1:21">
      <c r="A176" t="str">
        <f t="shared" si="158"/>
        <v>IA</v>
      </c>
      <c r="B176" s="1" t="s">
        <v>364</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U176" si="162">C176/SUM(C172:C183)</f>
        <v>1.7573860127343563E-2</v>
      </c>
      <c r="N176">
        <f t="shared" si="162"/>
        <v>1.7719344453675717E-2</v>
      </c>
      <c r="O176">
        <f t="shared" si="162"/>
        <v>1.5659181309945595E-2</v>
      </c>
      <c r="P176">
        <f t="shared" si="162"/>
        <v>1.5525359003128968E-2</v>
      </c>
      <c r="Q176">
        <f t="shared" si="162"/>
        <v>1.507634142577673E-2</v>
      </c>
      <c r="R176">
        <f t="shared" si="162"/>
        <v>1.5545778895259422E-2</v>
      </c>
      <c r="S176">
        <f t="shared" si="162"/>
        <v>1.6544931230246591E-2</v>
      </c>
      <c r="T176">
        <f t="shared" si="162"/>
        <v>1.6349508726190863E-2</v>
      </c>
      <c r="U176">
        <f t="shared" si="162"/>
        <v>1.6370837772550075E-2</v>
      </c>
    </row>
    <row r="177" spans="1:21">
      <c r="A177" t="str">
        <f t="shared" si="158"/>
        <v>IA</v>
      </c>
      <c r="B177" s="1" t="s">
        <v>359</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U177" si="163">C177/SUM(C172:C183)</f>
        <v>8.5928474540310246E-2</v>
      </c>
      <c r="N177">
        <f t="shared" si="163"/>
        <v>8.0556768622932859E-2</v>
      </c>
      <c r="O177">
        <f t="shared" si="163"/>
        <v>7.5541948511446314E-2</v>
      </c>
      <c r="P177">
        <f t="shared" si="163"/>
        <v>5.881029795682477E-2</v>
      </c>
      <c r="Q177">
        <f t="shared" si="163"/>
        <v>5.6281758658067615E-2</v>
      </c>
      <c r="R177">
        <f t="shared" si="163"/>
        <v>4.1801708327173233E-2</v>
      </c>
      <c r="S177">
        <f t="shared" si="163"/>
        <v>2.0822204208055559E-2</v>
      </c>
      <c r="T177">
        <f t="shared" si="163"/>
        <v>1.3359790199064421E-2</v>
      </c>
      <c r="U177">
        <f t="shared" si="163"/>
        <v>6.7024105350277346E-3</v>
      </c>
    </row>
    <row r="178" spans="1:21">
      <c r="A178" t="str">
        <f t="shared" si="158"/>
        <v>IA</v>
      </c>
      <c r="B178" s="1" t="s">
        <v>363</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U178" si="164">C178/SUM(C172:C183)</f>
        <v>0</v>
      </c>
      <c r="N178">
        <f t="shared" si="164"/>
        <v>0</v>
      </c>
      <c r="O178">
        <f t="shared" si="164"/>
        <v>0</v>
      </c>
      <c r="P178">
        <f t="shared" si="164"/>
        <v>0</v>
      </c>
      <c r="Q178">
        <f t="shared" si="164"/>
        <v>0</v>
      </c>
      <c r="R178">
        <f t="shared" si="164"/>
        <v>0</v>
      </c>
      <c r="S178">
        <f t="shared" si="164"/>
        <v>0</v>
      </c>
      <c r="T178">
        <f t="shared" si="164"/>
        <v>0</v>
      </c>
      <c r="U178">
        <f t="shared" si="164"/>
        <v>0</v>
      </c>
    </row>
    <row r="179" spans="1:21">
      <c r="A179" t="str">
        <f t="shared" si="158"/>
        <v>IA</v>
      </c>
      <c r="B179" s="1" t="s">
        <v>372</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U179" si="165">C179/SUM(C172:C183)</f>
        <v>0</v>
      </c>
      <c r="N179">
        <f t="shared" si="165"/>
        <v>0</v>
      </c>
      <c r="O179">
        <f t="shared" si="165"/>
        <v>0</v>
      </c>
      <c r="P179">
        <f t="shared" si="165"/>
        <v>0</v>
      </c>
      <c r="Q179">
        <f t="shared" si="165"/>
        <v>0</v>
      </c>
      <c r="R179">
        <f t="shared" si="165"/>
        <v>0</v>
      </c>
      <c r="S179">
        <f t="shared" si="165"/>
        <v>0</v>
      </c>
      <c r="T179">
        <f t="shared" si="165"/>
        <v>0</v>
      </c>
      <c r="U179">
        <f t="shared" si="165"/>
        <v>0</v>
      </c>
    </row>
    <row r="180" spans="1:21">
      <c r="A180" t="str">
        <f t="shared" si="158"/>
        <v>IA</v>
      </c>
      <c r="B180" s="1" t="s">
        <v>370</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U180" si="166">C180/SUM(C172:C183)</f>
        <v>3.1571773161076819E-3</v>
      </c>
      <c r="N180">
        <f t="shared" si="166"/>
        <v>6.2977466732289603E-3</v>
      </c>
      <c r="O180">
        <f t="shared" si="166"/>
        <v>4.4871821715908771E-3</v>
      </c>
      <c r="P180">
        <f t="shared" si="166"/>
        <v>2.2897859553284582E-3</v>
      </c>
      <c r="Q180">
        <f t="shared" si="166"/>
        <v>2.9525262548654131E-3</v>
      </c>
      <c r="R180">
        <f t="shared" si="166"/>
        <v>4.996644303858073E-3</v>
      </c>
      <c r="S180">
        <f t="shared" si="166"/>
        <v>5.307952179109213E-3</v>
      </c>
      <c r="T180">
        <f t="shared" si="166"/>
        <v>4.7462929305334255E-3</v>
      </c>
      <c r="U180">
        <f t="shared" si="166"/>
        <v>5.2173216326534769E-3</v>
      </c>
    </row>
    <row r="181" spans="1:21">
      <c r="A181" t="str">
        <f t="shared" si="158"/>
        <v>IA</v>
      </c>
      <c r="B181" s="1" t="s">
        <v>365</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U181" si="167">C181/SUM(C172:C183)</f>
        <v>0.52278068434068559</v>
      </c>
      <c r="N181">
        <f t="shared" si="167"/>
        <v>0.5284012129436797</v>
      </c>
      <c r="O181">
        <f t="shared" si="167"/>
        <v>0.55706771986754933</v>
      </c>
      <c r="P181">
        <f t="shared" si="167"/>
        <v>0.5920432931441838</v>
      </c>
      <c r="Q181">
        <f t="shared" si="167"/>
        <v>0.61130240368626276</v>
      </c>
      <c r="R181">
        <f t="shared" si="167"/>
        <v>0.66000344898299723</v>
      </c>
      <c r="S181">
        <f t="shared" si="167"/>
        <v>0.73686122773267515</v>
      </c>
      <c r="T181">
        <f t="shared" si="167"/>
        <v>0.74231841412502819</v>
      </c>
      <c r="U181">
        <f t="shared" si="167"/>
        <v>0.74872668148019073</v>
      </c>
    </row>
    <row r="182" spans="1:21">
      <c r="A182" t="str">
        <f t="shared" si="158"/>
        <v>IA</v>
      </c>
      <c r="B182" s="1" t="s">
        <v>580</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customHeight="1" thickBot="1">
      <c r="A183" t="str">
        <f t="shared" si="158"/>
        <v>IA</v>
      </c>
      <c r="B183" s="1" t="s">
        <v>579</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U183" si="168">C183/SUM(C172:C183)</f>
        <v>6.3568298872480793E-3</v>
      </c>
      <c r="N183">
        <f t="shared" si="168"/>
        <v>6.7268369882742124E-3</v>
      </c>
      <c r="O183">
        <f t="shared" si="168"/>
        <v>3.5203957794270754E-2</v>
      </c>
      <c r="P183">
        <f t="shared" si="168"/>
        <v>5.5643443812468392E-2</v>
      </c>
      <c r="Q183">
        <f t="shared" si="168"/>
        <v>7.3818982375199557E-2</v>
      </c>
      <c r="R183">
        <f t="shared" si="168"/>
        <v>7.6635799172705452E-2</v>
      </c>
      <c r="S183">
        <f t="shared" si="168"/>
        <v>8.5429362285056709E-2</v>
      </c>
      <c r="T183">
        <f t="shared" si="168"/>
        <v>8.3726607481211635E-2</v>
      </c>
      <c r="U183">
        <f t="shared" si="168"/>
        <v>8.4986150747733094E-2</v>
      </c>
    </row>
    <row r="184" spans="1:21" ht="15.75" customHeight="1" thickBot="1">
      <c r="A184" s="153" t="s">
        <v>49</v>
      </c>
      <c r="C184" s="152" t="str">
        <f t="shared" ref="C184:K184" si="169">$A184&amp;"_"&amp;C185</f>
        <v>KS_2022</v>
      </c>
      <c r="D184" s="152" t="str">
        <f t="shared" si="169"/>
        <v>KS_2023</v>
      </c>
      <c r="E184" s="152" t="str">
        <f t="shared" si="169"/>
        <v>KS_2024</v>
      </c>
      <c r="F184" s="152" t="str">
        <f t="shared" si="169"/>
        <v>KS_2025</v>
      </c>
      <c r="G184" s="152" t="str">
        <f t="shared" si="169"/>
        <v>KS_2026</v>
      </c>
      <c r="H184" s="152" t="str">
        <f t="shared" si="169"/>
        <v>KS_2027</v>
      </c>
      <c r="I184" s="152" t="str">
        <f t="shared" si="169"/>
        <v>KS_2028</v>
      </c>
      <c r="J184" s="152" t="str">
        <f t="shared" si="169"/>
        <v>KS_2029</v>
      </c>
      <c r="K184" s="152" t="str">
        <f t="shared" si="169"/>
        <v>KS_2030</v>
      </c>
      <c r="M184" s="159" t="str">
        <f t="shared" ref="M184:U184" si="170">$A184&amp;"_"&amp;M185</f>
        <v>KS_2022</v>
      </c>
      <c r="N184" s="159" t="str">
        <f t="shared" si="170"/>
        <v>KS_2023</v>
      </c>
      <c r="O184" s="159" t="str">
        <f t="shared" si="170"/>
        <v>KS_2024</v>
      </c>
      <c r="P184" s="159" t="str">
        <f t="shared" si="170"/>
        <v>KS_2025</v>
      </c>
      <c r="Q184" s="159" t="str">
        <f t="shared" si="170"/>
        <v>KS_2026</v>
      </c>
      <c r="R184" s="159" t="str">
        <f t="shared" si="170"/>
        <v>KS_2027</v>
      </c>
      <c r="S184" s="159" t="str">
        <f t="shared" si="170"/>
        <v>KS_2028</v>
      </c>
      <c r="T184" s="159" t="str">
        <f t="shared" si="170"/>
        <v>KS_2029</v>
      </c>
      <c r="U184" s="159" t="str">
        <f t="shared" si="170"/>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578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 t="shared" ref="A187:A197" si="171">A186</f>
        <v>KS</v>
      </c>
      <c r="B187" s="1" t="s">
        <v>368</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U187" si="172">C187/SUM(C186:C197)</f>
        <v>6.2793389074351064E-4</v>
      </c>
      <c r="N187">
        <f t="shared" si="172"/>
        <v>6.1439729289111363E-4</v>
      </c>
      <c r="O187">
        <f t="shared" si="172"/>
        <v>6.1643037531050084E-4</v>
      </c>
      <c r="P187">
        <f t="shared" si="172"/>
        <v>6.2271525861937497E-4</v>
      </c>
      <c r="Q187">
        <f t="shared" si="172"/>
        <v>6.5998429312371515E-4</v>
      </c>
      <c r="R187">
        <f t="shared" si="172"/>
        <v>6.7940590018370655E-4</v>
      </c>
      <c r="S187">
        <f t="shared" si="172"/>
        <v>3.7919787727910668E-4</v>
      </c>
      <c r="T187">
        <f t="shared" si="172"/>
        <v>3.6003771847359026E-4</v>
      </c>
      <c r="U187">
        <f t="shared" si="172"/>
        <v>3.1663278733647012E-4</v>
      </c>
    </row>
    <row r="188" spans="1:21">
      <c r="A188" t="str">
        <f t="shared" si="171"/>
        <v>KS</v>
      </c>
      <c r="B188" s="1" t="s">
        <v>362</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U188" si="173">C188/SUM(C186:C197)</f>
        <v>0.38661248284604993</v>
      </c>
      <c r="N188">
        <f t="shared" si="173"/>
        <v>0.3497266730399215</v>
      </c>
      <c r="O188">
        <f t="shared" si="173"/>
        <v>0.29527418827564478</v>
      </c>
      <c r="P188">
        <f t="shared" si="173"/>
        <v>0.25748159678072247</v>
      </c>
      <c r="Q188">
        <f t="shared" si="173"/>
        <v>0.20593994160483226</v>
      </c>
      <c r="R188">
        <f t="shared" si="173"/>
        <v>0.15001753929739012</v>
      </c>
      <c r="S188">
        <f t="shared" si="173"/>
        <v>0.21762200412894561</v>
      </c>
      <c r="T188">
        <f t="shared" si="173"/>
        <v>0.2321969188388058</v>
      </c>
      <c r="U188">
        <f t="shared" si="173"/>
        <v>0.2316077076689389</v>
      </c>
    </row>
    <row r="189" spans="1:21">
      <c r="A189" t="str">
        <f t="shared" si="171"/>
        <v>KS</v>
      </c>
      <c r="B189" s="1" t="s">
        <v>369</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U189" si="174">C189/SUM(C186:C197)</f>
        <v>0</v>
      </c>
      <c r="N189">
        <f t="shared" si="174"/>
        <v>0</v>
      </c>
      <c r="O189">
        <f t="shared" si="174"/>
        <v>0</v>
      </c>
      <c r="P189">
        <f t="shared" si="174"/>
        <v>0</v>
      </c>
      <c r="Q189">
        <f t="shared" si="174"/>
        <v>0</v>
      </c>
      <c r="R189">
        <f t="shared" si="174"/>
        <v>0</v>
      </c>
      <c r="S189">
        <f t="shared" si="174"/>
        <v>0</v>
      </c>
      <c r="T189">
        <f t="shared" si="174"/>
        <v>0</v>
      </c>
      <c r="U189">
        <f t="shared" si="174"/>
        <v>0</v>
      </c>
    </row>
    <row r="190" spans="1:21">
      <c r="A190" t="str">
        <f t="shared" si="171"/>
        <v>KS</v>
      </c>
      <c r="B190" s="1" t="s">
        <v>364</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U190" si="175">C190/SUM(C186:C197)</f>
        <v>3.3785317713979382E-4</v>
      </c>
      <c r="N190">
        <f t="shared" si="175"/>
        <v>3.3056995408158166E-4</v>
      </c>
      <c r="O190">
        <f t="shared" si="175"/>
        <v>3.3187246363265693E-4</v>
      </c>
      <c r="P190">
        <f t="shared" si="175"/>
        <v>3.3546686384803946E-4</v>
      </c>
      <c r="Q190">
        <f t="shared" si="175"/>
        <v>3.5576767238178653E-4</v>
      </c>
      <c r="R190">
        <f t="shared" si="175"/>
        <v>3.8546026799742342E-4</v>
      </c>
      <c r="S190">
        <f t="shared" si="175"/>
        <v>2.2883690896513103E-4</v>
      </c>
      <c r="T190">
        <f t="shared" si="175"/>
        <v>2.3105755962485371E-4</v>
      </c>
      <c r="U190">
        <f t="shared" si="175"/>
        <v>2.3046866477799145E-4</v>
      </c>
    </row>
    <row r="191" spans="1:21">
      <c r="A191" t="str">
        <f t="shared" si="171"/>
        <v>KS</v>
      </c>
      <c r="B191" s="1" t="s">
        <v>359</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U191" si="176">C191/SUM(C186:C197)</f>
        <v>2.0660884594525107E-2</v>
      </c>
      <c r="N191">
        <f t="shared" si="176"/>
        <v>2.2022039789209372E-2</v>
      </c>
      <c r="O191">
        <f t="shared" si="176"/>
        <v>2.1804691460614523E-2</v>
      </c>
      <c r="P191">
        <f t="shared" si="176"/>
        <v>2.0393040287983642E-2</v>
      </c>
      <c r="Q191">
        <f t="shared" si="176"/>
        <v>2.076634635024777E-2</v>
      </c>
      <c r="R191">
        <f t="shared" si="176"/>
        <v>2.2589568070959933E-2</v>
      </c>
      <c r="S191">
        <f t="shared" si="176"/>
        <v>9.2153058876031212E-3</v>
      </c>
      <c r="T191">
        <f t="shared" si="176"/>
        <v>6.6868196354801434E-3</v>
      </c>
      <c r="U191">
        <f t="shared" si="176"/>
        <v>5.7177530178476139E-3</v>
      </c>
    </row>
    <row r="192" spans="1:21">
      <c r="A192" t="str">
        <f t="shared" si="171"/>
        <v>KS</v>
      </c>
      <c r="B192" s="1" t="s">
        <v>363</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U192" si="177">C192/SUM(C186:C197)</f>
        <v>0.14968061595783358</v>
      </c>
      <c r="N192">
        <f t="shared" si="177"/>
        <v>0.14645389681687246</v>
      </c>
      <c r="O192">
        <f t="shared" si="177"/>
        <v>0.14693852271987412</v>
      </c>
      <c r="P192">
        <f t="shared" si="177"/>
        <v>0.14843665049855082</v>
      </c>
      <c r="Q192">
        <f t="shared" si="177"/>
        <v>0.1573204711092813</v>
      </c>
      <c r="R192">
        <f t="shared" si="177"/>
        <v>0.16618197484057587</v>
      </c>
      <c r="S192">
        <f t="shared" si="177"/>
        <v>8.7009061418832093E-2</v>
      </c>
      <c r="T192">
        <f t="shared" si="177"/>
        <v>8.3937722256111832E-2</v>
      </c>
      <c r="U192">
        <f t="shared" si="177"/>
        <v>8.2357889204382945E-2</v>
      </c>
    </row>
    <row r="193" spans="1:21">
      <c r="A193" t="str">
        <f t="shared" si="171"/>
        <v>KS</v>
      </c>
      <c r="B193" s="1" t="s">
        <v>372</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U193" si="178">C193/SUM(C186:C197)</f>
        <v>0</v>
      </c>
      <c r="N193">
        <f t="shared" si="178"/>
        <v>0</v>
      </c>
      <c r="O193">
        <f t="shared" si="178"/>
        <v>0</v>
      </c>
      <c r="P193">
        <f t="shared" si="178"/>
        <v>0</v>
      </c>
      <c r="Q193">
        <f t="shared" si="178"/>
        <v>0</v>
      </c>
      <c r="R193">
        <f t="shared" si="178"/>
        <v>0</v>
      </c>
      <c r="S193">
        <f t="shared" si="178"/>
        <v>0</v>
      </c>
      <c r="T193">
        <f t="shared" si="178"/>
        <v>0</v>
      </c>
      <c r="U193">
        <f t="shared" si="178"/>
        <v>0</v>
      </c>
    </row>
    <row r="194" spans="1:21">
      <c r="A194" t="str">
        <f t="shared" si="171"/>
        <v>KS</v>
      </c>
      <c r="B194" s="1" t="s">
        <v>370</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U194" si="179">C194/SUM(C186:C197)</f>
        <v>0</v>
      </c>
      <c r="N194">
        <f t="shared" si="179"/>
        <v>0</v>
      </c>
      <c r="O194">
        <f t="shared" si="179"/>
        <v>0</v>
      </c>
      <c r="P194">
        <f t="shared" si="179"/>
        <v>0</v>
      </c>
      <c r="Q194">
        <f t="shared" si="179"/>
        <v>0</v>
      </c>
      <c r="R194">
        <f t="shared" si="179"/>
        <v>0</v>
      </c>
      <c r="S194">
        <f t="shared" si="179"/>
        <v>0</v>
      </c>
      <c r="T194">
        <f t="shared" si="179"/>
        <v>0</v>
      </c>
      <c r="U194">
        <f t="shared" si="179"/>
        <v>0</v>
      </c>
    </row>
    <row r="195" spans="1:21">
      <c r="A195" t="str">
        <f t="shared" si="171"/>
        <v>KS</v>
      </c>
      <c r="B195" s="1" t="s">
        <v>365</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U195" si="180">C195/SUM(C186:C197)</f>
        <v>0.44093958037257025</v>
      </c>
      <c r="N195">
        <f t="shared" si="180"/>
        <v>0.45106531648486087</v>
      </c>
      <c r="O195">
        <f t="shared" si="180"/>
        <v>0.48695747923923149</v>
      </c>
      <c r="P195">
        <f t="shared" si="180"/>
        <v>0.50999655575911951</v>
      </c>
      <c r="Q195">
        <f t="shared" si="180"/>
        <v>0.54082816166141745</v>
      </c>
      <c r="R195">
        <f t="shared" si="180"/>
        <v>0.58139151381344056</v>
      </c>
      <c r="S195">
        <f t="shared" si="180"/>
        <v>0.51411428641071721</v>
      </c>
      <c r="T195">
        <f t="shared" si="180"/>
        <v>0.50240835538226913</v>
      </c>
      <c r="U195">
        <f t="shared" si="180"/>
        <v>0.50511121203401732</v>
      </c>
    </row>
    <row r="196" spans="1:21">
      <c r="A196" t="str">
        <f t="shared" si="171"/>
        <v>KS</v>
      </c>
      <c r="B196" s="1" t="s">
        <v>580</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customHeight="1" thickBot="1">
      <c r="A197" t="str">
        <f t="shared" si="171"/>
        <v>KS</v>
      </c>
      <c r="B197" s="1" t="s">
        <v>579</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U197" si="181">C197/SUM(C186:C197)</f>
        <v>1.1406491611378553E-3</v>
      </c>
      <c r="N197">
        <f t="shared" si="181"/>
        <v>2.9787106622163103E-2</v>
      </c>
      <c r="O197">
        <f t="shared" si="181"/>
        <v>4.8076815465691952E-2</v>
      </c>
      <c r="P197">
        <f t="shared" si="181"/>
        <v>6.2733974551156133E-2</v>
      </c>
      <c r="Q197">
        <f t="shared" si="181"/>
        <v>7.4129327308715687E-2</v>
      </c>
      <c r="R197">
        <f t="shared" si="181"/>
        <v>7.8754537809452324E-2</v>
      </c>
      <c r="S197">
        <f t="shared" si="181"/>
        <v>0.17143130736765771</v>
      </c>
      <c r="T197">
        <f t="shared" si="181"/>
        <v>0.17417908860923467</v>
      </c>
      <c r="U197">
        <f t="shared" si="181"/>
        <v>0.17465833662269881</v>
      </c>
    </row>
    <row r="198" spans="1:21" ht="15.75" customHeight="1" thickBot="1">
      <c r="A198" s="153" t="s">
        <v>53</v>
      </c>
      <c r="C198" s="152" t="str">
        <f t="shared" ref="C198:K198" si="182">$A198&amp;"_"&amp;C199</f>
        <v>KY_2022</v>
      </c>
      <c r="D198" s="152" t="str">
        <f t="shared" si="182"/>
        <v>KY_2023</v>
      </c>
      <c r="E198" s="152" t="str">
        <f t="shared" si="182"/>
        <v>KY_2024</v>
      </c>
      <c r="F198" s="152" t="str">
        <f t="shared" si="182"/>
        <v>KY_2025</v>
      </c>
      <c r="G198" s="152" t="str">
        <f t="shared" si="182"/>
        <v>KY_2026</v>
      </c>
      <c r="H198" s="152" t="str">
        <f t="shared" si="182"/>
        <v>KY_2027</v>
      </c>
      <c r="I198" s="152" t="str">
        <f t="shared" si="182"/>
        <v>KY_2028</v>
      </c>
      <c r="J198" s="152" t="str">
        <f t="shared" si="182"/>
        <v>KY_2029</v>
      </c>
      <c r="K198" s="152" t="str">
        <f t="shared" si="182"/>
        <v>KY_2030</v>
      </c>
      <c r="M198" s="159" t="str">
        <f t="shared" ref="M198:U198" si="183">$A198&amp;"_"&amp;M199</f>
        <v>KY_2022</v>
      </c>
      <c r="N198" s="159" t="str">
        <f t="shared" si="183"/>
        <v>KY_2023</v>
      </c>
      <c r="O198" s="159" t="str">
        <f t="shared" si="183"/>
        <v>KY_2024</v>
      </c>
      <c r="P198" s="159" t="str">
        <f t="shared" si="183"/>
        <v>KY_2025</v>
      </c>
      <c r="Q198" s="159" t="str">
        <f t="shared" si="183"/>
        <v>KY_2026</v>
      </c>
      <c r="R198" s="159" t="str">
        <f t="shared" si="183"/>
        <v>KY_2027</v>
      </c>
      <c r="S198" s="159" t="str">
        <f t="shared" si="183"/>
        <v>KY_2028</v>
      </c>
      <c r="T198" s="159" t="str">
        <f t="shared" si="183"/>
        <v>KY_2029</v>
      </c>
      <c r="U198" s="159" t="str">
        <f t="shared" si="183"/>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578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 t="shared" ref="A201:A211" si="184">A200</f>
        <v>KY</v>
      </c>
      <c r="B201" s="1" t="s">
        <v>368</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U201" si="185">C201/SUM(C200:C211)</f>
        <v>1.4586688508730064E-3</v>
      </c>
      <c r="N201">
        <f t="shared" si="185"/>
        <v>1.4752611048013651E-3</v>
      </c>
      <c r="O201">
        <f t="shared" si="185"/>
        <v>1.5315811979797779E-3</v>
      </c>
      <c r="P201">
        <f t="shared" si="185"/>
        <v>1.5615728300417506E-3</v>
      </c>
      <c r="Q201">
        <f t="shared" si="185"/>
        <v>1.5835004301043103E-3</v>
      </c>
      <c r="R201">
        <f t="shared" si="185"/>
        <v>1.6575284105951095E-3</v>
      </c>
      <c r="S201">
        <f t="shared" si="185"/>
        <v>1.0476124386763225E-3</v>
      </c>
      <c r="T201">
        <f t="shared" si="185"/>
        <v>9.9085813983960849E-4</v>
      </c>
      <c r="U201">
        <f t="shared" si="185"/>
        <v>9.5883921356147077E-4</v>
      </c>
    </row>
    <row r="202" spans="1:21">
      <c r="A202" t="str">
        <f t="shared" si="184"/>
        <v>KY</v>
      </c>
      <c r="B202" s="1" t="s">
        <v>362</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U202" si="186">C202/SUM(C200:C211)</f>
        <v>0.7174649863417808</v>
      </c>
      <c r="N202">
        <f t="shared" si="186"/>
        <v>0.70801660808093225</v>
      </c>
      <c r="O202">
        <f t="shared" si="186"/>
        <v>0.69958330080473907</v>
      </c>
      <c r="P202">
        <f t="shared" si="186"/>
        <v>0.67849924288098851</v>
      </c>
      <c r="Q202">
        <f t="shared" si="186"/>
        <v>0.6805742624441421</v>
      </c>
      <c r="R202">
        <f t="shared" si="186"/>
        <v>0.67310609201684879</v>
      </c>
      <c r="S202">
        <f t="shared" si="186"/>
        <v>0.372500166094555</v>
      </c>
      <c r="T202">
        <f t="shared" si="186"/>
        <v>0.36021402780968675</v>
      </c>
      <c r="U202">
        <f t="shared" si="186"/>
        <v>0.33367005635430325</v>
      </c>
    </row>
    <row r="203" spans="1:21">
      <c r="A203" t="str">
        <f t="shared" si="184"/>
        <v>KY</v>
      </c>
      <c r="B203" s="1" t="s">
        <v>369</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U203" si="187">C203/SUM(C200:C211)</f>
        <v>0</v>
      </c>
      <c r="N203">
        <f t="shared" si="187"/>
        <v>0</v>
      </c>
      <c r="O203">
        <f t="shared" si="187"/>
        <v>0</v>
      </c>
      <c r="P203">
        <f t="shared" si="187"/>
        <v>0</v>
      </c>
      <c r="Q203">
        <f t="shared" si="187"/>
        <v>0</v>
      </c>
      <c r="R203">
        <f t="shared" si="187"/>
        <v>0</v>
      </c>
      <c r="S203">
        <f t="shared" si="187"/>
        <v>0</v>
      </c>
      <c r="T203">
        <f t="shared" si="187"/>
        <v>0</v>
      </c>
      <c r="U203">
        <f t="shared" si="187"/>
        <v>0</v>
      </c>
    </row>
    <row r="204" spans="1:21">
      <c r="A204" t="str">
        <f t="shared" si="184"/>
        <v>KY</v>
      </c>
      <c r="B204" s="1" t="s">
        <v>364</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U204" si="188">C204/SUM(C200:C211)</f>
        <v>6.0657704940314021E-2</v>
      </c>
      <c r="N204">
        <f t="shared" si="188"/>
        <v>6.1491813621108213E-2</v>
      </c>
      <c r="O204">
        <f t="shared" si="188"/>
        <v>6.3897364053332698E-2</v>
      </c>
      <c r="P204">
        <f t="shared" si="188"/>
        <v>6.6572768570965085E-2</v>
      </c>
      <c r="Q204">
        <f t="shared" si="188"/>
        <v>6.7567566936593201E-2</v>
      </c>
      <c r="R204">
        <f t="shared" si="188"/>
        <v>7.0789110337619934E-2</v>
      </c>
      <c r="S204">
        <f t="shared" si="188"/>
        <v>4.5913908723723106E-2</v>
      </c>
      <c r="T204">
        <f t="shared" si="188"/>
        <v>4.4461966634766086E-2</v>
      </c>
      <c r="U204">
        <f t="shared" si="188"/>
        <v>4.3063302148744792E-2</v>
      </c>
    </row>
    <row r="205" spans="1:21">
      <c r="A205" t="str">
        <f t="shared" si="184"/>
        <v>KY</v>
      </c>
      <c r="B205" s="1" t="s">
        <v>359</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U205" si="189">C205/SUM(C200:C211)</f>
        <v>0.2192506983233215</v>
      </c>
      <c r="N205">
        <f t="shared" si="189"/>
        <v>0.21778337426076899</v>
      </c>
      <c r="O205">
        <f t="shared" si="189"/>
        <v>0.2233103825221176</v>
      </c>
      <c r="P205">
        <f t="shared" si="189"/>
        <v>0.22912701922513012</v>
      </c>
      <c r="Q205">
        <f t="shared" si="189"/>
        <v>0.22355435139042001</v>
      </c>
      <c r="R205">
        <f t="shared" si="189"/>
        <v>0.22264090848737764</v>
      </c>
      <c r="S205">
        <f t="shared" si="189"/>
        <v>0.1364185862768387</v>
      </c>
      <c r="T205">
        <f t="shared" si="189"/>
        <v>0.1304504245700214</v>
      </c>
      <c r="U205">
        <f t="shared" si="189"/>
        <v>0.11391677056191922</v>
      </c>
    </row>
    <row r="206" spans="1:21">
      <c r="A206" t="str">
        <f t="shared" si="184"/>
        <v>KY</v>
      </c>
      <c r="B206" s="1" t="s">
        <v>363</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U206" si="190">C206/SUM(C200:C211)</f>
        <v>0</v>
      </c>
      <c r="N206">
        <f t="shared" si="190"/>
        <v>0</v>
      </c>
      <c r="O206">
        <f t="shared" si="190"/>
        <v>0</v>
      </c>
      <c r="P206">
        <f t="shared" si="190"/>
        <v>0</v>
      </c>
      <c r="Q206">
        <f t="shared" si="190"/>
        <v>0</v>
      </c>
      <c r="R206">
        <f t="shared" si="190"/>
        <v>0</v>
      </c>
      <c r="S206">
        <f t="shared" si="190"/>
        <v>0</v>
      </c>
      <c r="T206">
        <f t="shared" si="190"/>
        <v>0</v>
      </c>
      <c r="U206">
        <f t="shared" si="190"/>
        <v>0</v>
      </c>
    </row>
    <row r="207" spans="1:21">
      <c r="A207" t="str">
        <f t="shared" si="184"/>
        <v>KY</v>
      </c>
      <c r="B207" s="1" t="s">
        <v>372</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U207" si="191">C207/SUM(C200:C211)</f>
        <v>0</v>
      </c>
      <c r="N207">
        <f t="shared" si="191"/>
        <v>0</v>
      </c>
      <c r="O207">
        <f t="shared" si="191"/>
        <v>0</v>
      </c>
      <c r="P207">
        <f t="shared" si="191"/>
        <v>0</v>
      </c>
      <c r="Q207">
        <f t="shared" si="191"/>
        <v>0</v>
      </c>
      <c r="R207">
        <f t="shared" si="191"/>
        <v>0</v>
      </c>
      <c r="S207">
        <f t="shared" si="191"/>
        <v>0</v>
      </c>
      <c r="T207">
        <f t="shared" si="191"/>
        <v>0</v>
      </c>
      <c r="U207">
        <f t="shared" si="191"/>
        <v>0</v>
      </c>
    </row>
    <row r="208" spans="1:21">
      <c r="A208" t="str">
        <f t="shared" si="184"/>
        <v>KY</v>
      </c>
      <c r="B208" s="1" t="s">
        <v>370</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U208" si="192">C208/SUM(C200:C211)</f>
        <v>0</v>
      </c>
      <c r="N208">
        <f t="shared" si="192"/>
        <v>0</v>
      </c>
      <c r="O208">
        <f t="shared" si="192"/>
        <v>0</v>
      </c>
      <c r="P208">
        <f t="shared" si="192"/>
        <v>0</v>
      </c>
      <c r="Q208">
        <f t="shared" si="192"/>
        <v>0</v>
      </c>
      <c r="R208">
        <f t="shared" si="192"/>
        <v>0</v>
      </c>
      <c r="S208">
        <f t="shared" si="192"/>
        <v>0</v>
      </c>
      <c r="T208">
        <f t="shared" si="192"/>
        <v>0</v>
      </c>
      <c r="U208">
        <f t="shared" si="192"/>
        <v>0</v>
      </c>
    </row>
    <row r="209" spans="1:21">
      <c r="A209" t="str">
        <f t="shared" si="184"/>
        <v>KY</v>
      </c>
      <c r="B209" s="1" t="s">
        <v>365</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U209" si="193">C209/SUM(C200:C211)</f>
        <v>0</v>
      </c>
      <c r="N209">
        <f t="shared" si="193"/>
        <v>0</v>
      </c>
      <c r="O209">
        <f t="shared" si="193"/>
        <v>0</v>
      </c>
      <c r="P209">
        <f t="shared" si="193"/>
        <v>6.2944549468334499E-3</v>
      </c>
      <c r="Q209">
        <f t="shared" si="193"/>
        <v>6.3656122744076863E-3</v>
      </c>
      <c r="R209">
        <f t="shared" si="193"/>
        <v>6.6451508321365765E-3</v>
      </c>
      <c r="S209">
        <f t="shared" si="193"/>
        <v>8.8885423240967869E-3</v>
      </c>
      <c r="T209">
        <f t="shared" si="193"/>
        <v>8.7474065880375797E-3</v>
      </c>
      <c r="U209">
        <f t="shared" si="193"/>
        <v>8.4421441133410522E-3</v>
      </c>
    </row>
    <row r="210" spans="1:21">
      <c r="A210" t="str">
        <f t="shared" si="184"/>
        <v>KY</v>
      </c>
      <c r="B210" s="1" t="s">
        <v>580</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customHeight="1" thickBot="1">
      <c r="A211" t="str">
        <f t="shared" si="184"/>
        <v>KY</v>
      </c>
      <c r="B211" s="1" t="s">
        <v>579</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U211" si="194">C211/SUM(C200:C211)</f>
        <v>1.1679415437106744E-3</v>
      </c>
      <c r="N211">
        <f t="shared" si="194"/>
        <v>1.1232942932389176E-2</v>
      </c>
      <c r="O211">
        <f t="shared" si="194"/>
        <v>1.16773714218308E-2</v>
      </c>
      <c r="P211">
        <f t="shared" si="194"/>
        <v>1.7944941546041059E-2</v>
      </c>
      <c r="Q211">
        <f t="shared" si="194"/>
        <v>2.0354706524332741E-2</v>
      </c>
      <c r="R211">
        <f t="shared" si="194"/>
        <v>2.5161209915421916E-2</v>
      </c>
      <c r="S211">
        <f t="shared" si="194"/>
        <v>0.43523118414211009</v>
      </c>
      <c r="T211">
        <f t="shared" si="194"/>
        <v>0.45513531625764858</v>
      </c>
      <c r="U211">
        <f t="shared" si="194"/>
        <v>0.49994888760813022</v>
      </c>
    </row>
    <row r="212" spans="1:21" ht="15.75" customHeight="1" thickBot="1">
      <c r="A212" s="153" t="s">
        <v>57</v>
      </c>
      <c r="C212" s="152" t="str">
        <f t="shared" ref="C212:K212" si="195">$A212&amp;"_"&amp;C213</f>
        <v>LA_2022</v>
      </c>
      <c r="D212" s="152" t="str">
        <f t="shared" si="195"/>
        <v>LA_2023</v>
      </c>
      <c r="E212" s="152" t="str">
        <f t="shared" si="195"/>
        <v>LA_2024</v>
      </c>
      <c r="F212" s="152" t="str">
        <f t="shared" si="195"/>
        <v>LA_2025</v>
      </c>
      <c r="G212" s="152" t="str">
        <f t="shared" si="195"/>
        <v>LA_2026</v>
      </c>
      <c r="H212" s="152" t="str">
        <f t="shared" si="195"/>
        <v>LA_2027</v>
      </c>
      <c r="I212" s="152" t="str">
        <f t="shared" si="195"/>
        <v>LA_2028</v>
      </c>
      <c r="J212" s="152" t="str">
        <f t="shared" si="195"/>
        <v>LA_2029</v>
      </c>
      <c r="K212" s="152" t="str">
        <f t="shared" si="195"/>
        <v>LA_2030</v>
      </c>
      <c r="M212" s="159" t="str">
        <f t="shared" ref="M212:U212" si="196">$A212&amp;"_"&amp;M213</f>
        <v>LA_2022</v>
      </c>
      <c r="N212" s="159" t="str">
        <f t="shared" si="196"/>
        <v>LA_2023</v>
      </c>
      <c r="O212" s="159" t="str">
        <f t="shared" si="196"/>
        <v>LA_2024</v>
      </c>
      <c r="P212" s="159" t="str">
        <f t="shared" si="196"/>
        <v>LA_2025</v>
      </c>
      <c r="Q212" s="159" t="str">
        <f t="shared" si="196"/>
        <v>LA_2026</v>
      </c>
      <c r="R212" s="159" t="str">
        <f t="shared" si="196"/>
        <v>LA_2027</v>
      </c>
      <c r="S212" s="159" t="str">
        <f t="shared" si="196"/>
        <v>LA_2028</v>
      </c>
      <c r="T212" s="159" t="str">
        <f t="shared" si="196"/>
        <v>LA_2029</v>
      </c>
      <c r="U212" s="159" t="str">
        <f t="shared" si="196"/>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578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 t="shared" ref="A215:A225" si="197">A214</f>
        <v>LA</v>
      </c>
      <c r="B215" s="1" t="s">
        <v>368</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U215" si="198">C215/SUM(C214:C225)</f>
        <v>0</v>
      </c>
      <c r="N215">
        <f t="shared" si="198"/>
        <v>0</v>
      </c>
      <c r="O215">
        <f t="shared" si="198"/>
        <v>0</v>
      </c>
      <c r="P215">
        <f t="shared" si="198"/>
        <v>0</v>
      </c>
      <c r="Q215">
        <f t="shared" si="198"/>
        <v>0</v>
      </c>
      <c r="R215">
        <f t="shared" si="198"/>
        <v>0</v>
      </c>
      <c r="S215">
        <f t="shared" si="198"/>
        <v>0</v>
      </c>
      <c r="T215">
        <f t="shared" si="198"/>
        <v>0</v>
      </c>
      <c r="U215">
        <f t="shared" si="198"/>
        <v>0</v>
      </c>
    </row>
    <row r="216" spans="1:21">
      <c r="A216" t="str">
        <f t="shared" si="197"/>
        <v>LA</v>
      </c>
      <c r="B216" s="1" t="s">
        <v>362</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U216" si="199">C216/SUM(C214:C225)</f>
        <v>0.10846470932327441</v>
      </c>
      <c r="N216">
        <f t="shared" si="199"/>
        <v>8.8107464862312745E-2</v>
      </c>
      <c r="O216">
        <f t="shared" si="199"/>
        <v>8.558350059965994E-2</v>
      </c>
      <c r="P216">
        <f t="shared" si="199"/>
        <v>6.4511236039226164E-2</v>
      </c>
      <c r="Q216">
        <f t="shared" si="199"/>
        <v>5.7762393248976709E-2</v>
      </c>
      <c r="R216">
        <f t="shared" si="199"/>
        <v>4.2873566337254317E-2</v>
      </c>
      <c r="S216">
        <f t="shared" si="199"/>
        <v>4.3457822202959039E-2</v>
      </c>
      <c r="T216">
        <f t="shared" si="199"/>
        <v>3.9730173658207302E-2</v>
      </c>
      <c r="U216">
        <f t="shared" si="199"/>
        <v>3.9207740522458658E-2</v>
      </c>
    </row>
    <row r="217" spans="1:21">
      <c r="A217" t="str">
        <f t="shared" si="197"/>
        <v>LA</v>
      </c>
      <c r="B217" s="1" t="s">
        <v>369</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U217" si="200">C217/SUM(C214:C225)</f>
        <v>0</v>
      </c>
      <c r="N217">
        <f t="shared" si="200"/>
        <v>0</v>
      </c>
      <c r="O217">
        <f t="shared" si="200"/>
        <v>0</v>
      </c>
      <c r="P217">
        <f t="shared" si="200"/>
        <v>0</v>
      </c>
      <c r="Q217">
        <f t="shared" si="200"/>
        <v>0</v>
      </c>
      <c r="R217">
        <f t="shared" si="200"/>
        <v>0</v>
      </c>
      <c r="S217">
        <f t="shared" si="200"/>
        <v>0</v>
      </c>
      <c r="T217">
        <f t="shared" si="200"/>
        <v>0</v>
      </c>
      <c r="U217">
        <f t="shared" si="200"/>
        <v>0</v>
      </c>
    </row>
    <row r="218" spans="1:21">
      <c r="A218" t="str">
        <f t="shared" si="197"/>
        <v>LA</v>
      </c>
      <c r="B218" s="1" t="s">
        <v>364</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U218" si="201">C218/SUM(C214:C225)</f>
        <v>1.2582211110394443E-2</v>
      </c>
      <c r="N218">
        <f t="shared" si="201"/>
        <v>1.2090649655244208E-2</v>
      </c>
      <c r="O218">
        <f t="shared" si="201"/>
        <v>1.2355360166543768E-2</v>
      </c>
      <c r="P218">
        <f t="shared" si="201"/>
        <v>1.2825352533011996E-2</v>
      </c>
      <c r="Q218">
        <f t="shared" si="201"/>
        <v>1.2778259429743517E-2</v>
      </c>
      <c r="R218">
        <f t="shared" si="201"/>
        <v>1.2471851402882334E-2</v>
      </c>
      <c r="S218">
        <f t="shared" si="201"/>
        <v>1.2904908793788838E-2</v>
      </c>
      <c r="T218">
        <f t="shared" si="201"/>
        <v>1.3895187534561431E-2</v>
      </c>
      <c r="U218">
        <f t="shared" si="201"/>
        <v>1.5564537561410102E-2</v>
      </c>
    </row>
    <row r="219" spans="1:21">
      <c r="A219" t="str">
        <f t="shared" si="197"/>
        <v>LA</v>
      </c>
      <c r="B219" s="1" t="s">
        <v>359</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U219" si="202">C219/SUM(C214:C225)</f>
        <v>0.59952188196746015</v>
      </c>
      <c r="N219">
        <f t="shared" si="202"/>
        <v>0.63440545541574278</v>
      </c>
      <c r="O219">
        <f t="shared" si="202"/>
        <v>0.65167870211924328</v>
      </c>
      <c r="P219">
        <f t="shared" si="202"/>
        <v>0.64919919835874906</v>
      </c>
      <c r="Q219">
        <f t="shared" si="202"/>
        <v>0.63923408020527761</v>
      </c>
      <c r="R219">
        <f t="shared" si="202"/>
        <v>0.58655163231903718</v>
      </c>
      <c r="S219">
        <f t="shared" si="202"/>
        <v>0.47372038239718667</v>
      </c>
      <c r="T219">
        <f t="shared" si="202"/>
        <v>0.45274398749569944</v>
      </c>
      <c r="U219">
        <f t="shared" si="202"/>
        <v>0.38380613077581494</v>
      </c>
    </row>
    <row r="220" spans="1:21">
      <c r="A220" t="str">
        <f t="shared" si="197"/>
        <v>LA</v>
      </c>
      <c r="B220" s="1" t="s">
        <v>363</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U220" si="203">C220/SUM(C214:C225)</f>
        <v>0.21117053850019135</v>
      </c>
      <c r="N220">
        <f t="shared" si="203"/>
        <v>0.20292053408687655</v>
      </c>
      <c r="O220">
        <f t="shared" si="203"/>
        <v>0.20698904964058615</v>
      </c>
      <c r="P220">
        <f t="shared" si="203"/>
        <v>0.21447558530600555</v>
      </c>
      <c r="Q220">
        <f t="shared" si="203"/>
        <v>0.21330384119928855</v>
      </c>
      <c r="R220">
        <f t="shared" si="203"/>
        <v>0.20781519925353423</v>
      </c>
      <c r="S220">
        <f t="shared" si="203"/>
        <v>0.21464587584821368</v>
      </c>
      <c r="T220">
        <f t="shared" si="203"/>
        <v>0.23070374492628629</v>
      </c>
      <c r="U220">
        <f t="shared" si="203"/>
        <v>0.25795861921337626</v>
      </c>
    </row>
    <row r="221" spans="1:21">
      <c r="A221" t="str">
        <f t="shared" si="197"/>
        <v>LA</v>
      </c>
      <c r="B221" s="1" t="s">
        <v>372</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U221" si="204">C221/SUM(C214:C225)</f>
        <v>0</v>
      </c>
      <c r="N221">
        <f t="shared" si="204"/>
        <v>0</v>
      </c>
      <c r="O221">
        <f t="shared" si="204"/>
        <v>0</v>
      </c>
      <c r="P221">
        <f t="shared" si="204"/>
        <v>0</v>
      </c>
      <c r="Q221">
        <f t="shared" si="204"/>
        <v>0</v>
      </c>
      <c r="R221">
        <f t="shared" si="204"/>
        <v>0</v>
      </c>
      <c r="S221">
        <f t="shared" si="204"/>
        <v>0</v>
      </c>
      <c r="T221">
        <f t="shared" si="204"/>
        <v>0</v>
      </c>
      <c r="U221">
        <f t="shared" si="204"/>
        <v>0</v>
      </c>
    </row>
    <row r="222" spans="1:21">
      <c r="A222" t="str">
        <f t="shared" si="197"/>
        <v>LA</v>
      </c>
      <c r="B222" s="1" t="s">
        <v>370</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U222" si="205">C222/SUM(C214:C225)</f>
        <v>6.4405499255822479E-2</v>
      </c>
      <c r="N222">
        <f t="shared" si="205"/>
        <v>5.7936387517452316E-2</v>
      </c>
      <c r="O222">
        <f t="shared" si="205"/>
        <v>3.6802247108416355E-2</v>
      </c>
      <c r="P222">
        <f t="shared" si="205"/>
        <v>3.6747819050935347E-2</v>
      </c>
      <c r="Q222">
        <f t="shared" si="205"/>
        <v>3.1492605024226406E-2</v>
      </c>
      <c r="R222">
        <f t="shared" si="205"/>
        <v>3.1016007859831701E-2</v>
      </c>
      <c r="S222">
        <f t="shared" si="205"/>
        <v>2.4262539262792857E-2</v>
      </c>
      <c r="T222">
        <f t="shared" si="205"/>
        <v>1.3161793309700584E-2</v>
      </c>
      <c r="U222">
        <f t="shared" si="205"/>
        <v>1.344145401464621E-2</v>
      </c>
    </row>
    <row r="223" spans="1:21">
      <c r="A223" t="str">
        <f t="shared" si="197"/>
        <v>LA</v>
      </c>
      <c r="B223" s="1" t="s">
        <v>365</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U223" si="206">C223/SUM(C214:C225)</f>
        <v>0</v>
      </c>
      <c r="N223">
        <f t="shared" si="206"/>
        <v>0</v>
      </c>
      <c r="O223">
        <f t="shared" si="206"/>
        <v>0</v>
      </c>
      <c r="P223">
        <f t="shared" si="206"/>
        <v>0</v>
      </c>
      <c r="Q223">
        <f t="shared" si="206"/>
        <v>0</v>
      </c>
      <c r="R223">
        <f t="shared" si="206"/>
        <v>0</v>
      </c>
      <c r="S223">
        <f t="shared" si="206"/>
        <v>0</v>
      </c>
      <c r="T223">
        <f t="shared" si="206"/>
        <v>0</v>
      </c>
      <c r="U223">
        <f t="shared" si="206"/>
        <v>0</v>
      </c>
    </row>
    <row r="224" spans="1:21">
      <c r="A224" t="str">
        <f t="shared" si="197"/>
        <v>LA</v>
      </c>
      <c r="B224" s="1" t="s">
        <v>580</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customHeight="1" thickBot="1">
      <c r="A225" t="str">
        <f t="shared" si="197"/>
        <v>LA</v>
      </c>
      <c r="B225" s="1" t="s">
        <v>579</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U225" si="207">C225/SUM(C214:C225)</f>
        <v>3.8551598428571902E-3</v>
      </c>
      <c r="N225">
        <f t="shared" si="207"/>
        <v>4.5395084623714122E-3</v>
      </c>
      <c r="O225">
        <f t="shared" si="207"/>
        <v>6.5911403655505643E-3</v>
      </c>
      <c r="P225">
        <f t="shared" si="207"/>
        <v>2.2240808712071888E-2</v>
      </c>
      <c r="Q225">
        <f t="shared" si="207"/>
        <v>4.5428820892487232E-2</v>
      </c>
      <c r="R225">
        <f t="shared" si="207"/>
        <v>0.11927174282746027</v>
      </c>
      <c r="S225">
        <f t="shared" si="207"/>
        <v>0.23100847149505893</v>
      </c>
      <c r="T225">
        <f t="shared" si="207"/>
        <v>0.24976511307554497</v>
      </c>
      <c r="U225">
        <f t="shared" si="207"/>
        <v>0.29002151791229386</v>
      </c>
    </row>
    <row r="226" spans="1:21" ht="15.75" customHeight="1" thickBot="1">
      <c r="A226" s="153" t="s">
        <v>59</v>
      </c>
      <c r="C226" s="152" t="str">
        <f t="shared" ref="C226:K226" si="208">$A226&amp;"_"&amp;C227</f>
        <v>ME_2022</v>
      </c>
      <c r="D226" s="152" t="str">
        <f t="shared" si="208"/>
        <v>ME_2023</v>
      </c>
      <c r="E226" s="152" t="str">
        <f t="shared" si="208"/>
        <v>ME_2024</v>
      </c>
      <c r="F226" s="152" t="str">
        <f t="shared" si="208"/>
        <v>ME_2025</v>
      </c>
      <c r="G226" s="152" t="str">
        <f t="shared" si="208"/>
        <v>ME_2026</v>
      </c>
      <c r="H226" s="152" t="str">
        <f t="shared" si="208"/>
        <v>ME_2027</v>
      </c>
      <c r="I226" s="152" t="str">
        <f t="shared" si="208"/>
        <v>ME_2028</v>
      </c>
      <c r="J226" s="152" t="str">
        <f t="shared" si="208"/>
        <v>ME_2029</v>
      </c>
      <c r="K226" s="152" t="str">
        <f t="shared" si="208"/>
        <v>ME_2030</v>
      </c>
      <c r="M226" s="159" t="str">
        <f t="shared" ref="M226:U226" si="209">$A226&amp;"_"&amp;M227</f>
        <v>ME_2022</v>
      </c>
      <c r="N226" s="159" t="str">
        <f t="shared" si="209"/>
        <v>ME_2023</v>
      </c>
      <c r="O226" s="159" t="str">
        <f t="shared" si="209"/>
        <v>ME_2024</v>
      </c>
      <c r="P226" s="159" t="str">
        <f t="shared" si="209"/>
        <v>ME_2025</v>
      </c>
      <c r="Q226" s="159" t="str">
        <f t="shared" si="209"/>
        <v>ME_2026</v>
      </c>
      <c r="R226" s="159" t="str">
        <f t="shared" si="209"/>
        <v>ME_2027</v>
      </c>
      <c r="S226" s="159" t="str">
        <f t="shared" si="209"/>
        <v>ME_2028</v>
      </c>
      <c r="T226" s="159" t="str">
        <f t="shared" si="209"/>
        <v>ME_2029</v>
      </c>
      <c r="U226" s="159" t="str">
        <f t="shared" si="209"/>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578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 t="shared" ref="A229:A239" si="210">A228</f>
        <v>ME</v>
      </c>
      <c r="B229" s="1" t="s">
        <v>368</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U229" si="211">C229/SUM(C228:C239)</f>
        <v>2.5333581072988803E-2</v>
      </c>
      <c r="N229">
        <f t="shared" si="211"/>
        <v>8.4377885854959381E-3</v>
      </c>
      <c r="O229">
        <f t="shared" si="211"/>
        <v>7.4070863342752345E-3</v>
      </c>
      <c r="P229">
        <f t="shared" si="211"/>
        <v>1.0524010118069516E-2</v>
      </c>
      <c r="Q229">
        <f t="shared" si="211"/>
        <v>1.0506254076962068E-2</v>
      </c>
      <c r="R229">
        <f t="shared" si="211"/>
        <v>1.2820014890851382E-2</v>
      </c>
      <c r="S229">
        <f t="shared" si="211"/>
        <v>1.4712832857545455E-2</v>
      </c>
      <c r="T229">
        <f t="shared" si="211"/>
        <v>1.3079168360795106E-2</v>
      </c>
      <c r="U229">
        <f t="shared" si="211"/>
        <v>1.1160080850385232E-2</v>
      </c>
    </row>
    <row r="230" spans="1:21">
      <c r="A230" t="str">
        <f t="shared" si="210"/>
        <v>ME</v>
      </c>
      <c r="B230" s="1" t="s">
        <v>362</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U230" si="212">C230/SUM(C228:C239)</f>
        <v>0</v>
      </c>
      <c r="N230">
        <f t="shared" si="212"/>
        <v>0</v>
      </c>
      <c r="O230">
        <f t="shared" si="212"/>
        <v>0</v>
      </c>
      <c r="P230">
        <f t="shared" si="212"/>
        <v>1.083776837536651E-3</v>
      </c>
      <c r="Q230">
        <f t="shared" si="212"/>
        <v>2.1638965926754888E-3</v>
      </c>
      <c r="R230">
        <f t="shared" si="212"/>
        <v>3.17680448279082E-3</v>
      </c>
      <c r="S230">
        <f t="shared" si="212"/>
        <v>0</v>
      </c>
      <c r="T230">
        <f t="shared" si="212"/>
        <v>0</v>
      </c>
      <c r="U230">
        <f t="shared" si="212"/>
        <v>0</v>
      </c>
    </row>
    <row r="231" spans="1:21">
      <c r="A231" t="str">
        <f t="shared" si="210"/>
        <v>ME</v>
      </c>
      <c r="B231" s="1" t="s">
        <v>369</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U231" si="213">C231/SUM(C228:C239)</f>
        <v>0</v>
      </c>
      <c r="N231">
        <f t="shared" si="213"/>
        <v>0</v>
      </c>
      <c r="O231">
        <f t="shared" si="213"/>
        <v>0</v>
      </c>
      <c r="P231">
        <f t="shared" si="213"/>
        <v>0</v>
      </c>
      <c r="Q231">
        <f t="shared" si="213"/>
        <v>0</v>
      </c>
      <c r="R231">
        <f t="shared" si="213"/>
        <v>0</v>
      </c>
      <c r="S231">
        <f t="shared" si="213"/>
        <v>0</v>
      </c>
      <c r="T231">
        <f t="shared" si="213"/>
        <v>0</v>
      </c>
      <c r="U231">
        <f t="shared" si="213"/>
        <v>0</v>
      </c>
    </row>
    <row r="232" spans="1:21">
      <c r="A232" t="str">
        <f t="shared" si="210"/>
        <v>ME</v>
      </c>
      <c r="B232" s="1" t="s">
        <v>364</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U232" si="214">C232/SUM(C228:C239)</f>
        <v>0.3869475526941128</v>
      </c>
      <c r="N232">
        <f t="shared" si="214"/>
        <v>0.36389806695809823</v>
      </c>
      <c r="O232">
        <f t="shared" si="214"/>
        <v>0.36766470361137155</v>
      </c>
      <c r="P232">
        <f t="shared" si="214"/>
        <v>0.36624870289291878</v>
      </c>
      <c r="Q232">
        <f t="shared" si="214"/>
        <v>0.36602673906672356</v>
      </c>
      <c r="R232">
        <f t="shared" si="214"/>
        <v>0.35864030908846006</v>
      </c>
      <c r="S232">
        <f t="shared" si="214"/>
        <v>0.34797218255237544</v>
      </c>
      <c r="T232">
        <f t="shared" si="214"/>
        <v>0.34573534713039483</v>
      </c>
      <c r="U232">
        <f t="shared" si="214"/>
        <v>0.31461140564382856</v>
      </c>
    </row>
    <row r="233" spans="1:21">
      <c r="A233" t="str">
        <f t="shared" si="210"/>
        <v>ME</v>
      </c>
      <c r="B233" s="1" t="s">
        <v>359</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U233" si="215">C233/SUM(C228:C239)</f>
        <v>0.1533195807976396</v>
      </c>
      <c r="N233">
        <f t="shared" si="215"/>
        <v>0.14418672166455562</v>
      </c>
      <c r="O233">
        <f t="shared" si="215"/>
        <v>0.14484995981037893</v>
      </c>
      <c r="P233">
        <f t="shared" si="215"/>
        <v>0.14487449246853326</v>
      </c>
      <c r="Q233">
        <f t="shared" si="215"/>
        <v>0.14529060685880502</v>
      </c>
      <c r="R233">
        <f t="shared" si="215"/>
        <v>0.14262669412356763</v>
      </c>
      <c r="S233">
        <f t="shared" si="215"/>
        <v>5.6898824120668413E-2</v>
      </c>
      <c r="T233">
        <f t="shared" si="215"/>
        <v>3.3703716510409404E-2</v>
      </c>
      <c r="U233">
        <f t="shared" si="215"/>
        <v>5.3479383045215339E-3</v>
      </c>
    </row>
    <row r="234" spans="1:21">
      <c r="A234" t="str">
        <f t="shared" si="210"/>
        <v>ME</v>
      </c>
      <c r="B234" s="1" t="s">
        <v>363</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U234" si="216">C234/SUM(C228:C239)</f>
        <v>0</v>
      </c>
      <c r="N234">
        <f t="shared" si="216"/>
        <v>0</v>
      </c>
      <c r="O234">
        <f t="shared" si="216"/>
        <v>0</v>
      </c>
      <c r="P234">
        <f t="shared" si="216"/>
        <v>0</v>
      </c>
      <c r="Q234">
        <f t="shared" si="216"/>
        <v>0</v>
      </c>
      <c r="R234">
        <f t="shared" si="216"/>
        <v>0</v>
      </c>
      <c r="S234">
        <f t="shared" si="216"/>
        <v>0</v>
      </c>
      <c r="T234">
        <f t="shared" si="216"/>
        <v>0</v>
      </c>
      <c r="U234">
        <f t="shared" si="216"/>
        <v>0</v>
      </c>
    </row>
    <row r="235" spans="1:21">
      <c r="A235" t="str">
        <f t="shared" si="210"/>
        <v>ME</v>
      </c>
      <c r="B235" s="1" t="s">
        <v>372</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U235" si="217">C235/SUM(C228:C239)</f>
        <v>0</v>
      </c>
      <c r="N235">
        <f t="shared" si="217"/>
        <v>0</v>
      </c>
      <c r="O235">
        <f t="shared" si="217"/>
        <v>4.5248647650591028E-3</v>
      </c>
      <c r="P235">
        <f t="shared" si="217"/>
        <v>4.890949977123556E-3</v>
      </c>
      <c r="Q235">
        <f t="shared" si="217"/>
        <v>4.8695060808934707E-3</v>
      </c>
      <c r="R235">
        <f t="shared" si="217"/>
        <v>4.7530696886886551E-3</v>
      </c>
      <c r="S235">
        <f t="shared" si="217"/>
        <v>4.5941937360185689E-3</v>
      </c>
      <c r="T235">
        <f t="shared" si="217"/>
        <v>4.3627036580853344E-3</v>
      </c>
      <c r="U235">
        <f t="shared" si="217"/>
        <v>4.451033200725537E-2</v>
      </c>
    </row>
    <row r="236" spans="1:21">
      <c r="A236" t="str">
        <f t="shared" si="210"/>
        <v>ME</v>
      </c>
      <c r="B236" s="1" t="s">
        <v>370</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U236" si="218">C236/SUM(C228:C239)</f>
        <v>3.878271030914103E-2</v>
      </c>
      <c r="N236">
        <f t="shared" si="218"/>
        <v>2.3536418575113835E-2</v>
      </c>
      <c r="O236">
        <f t="shared" si="218"/>
        <v>7.778704876446927E-4</v>
      </c>
      <c r="P236">
        <f t="shared" si="218"/>
        <v>7.7403570078456478E-4</v>
      </c>
      <c r="Q236">
        <f t="shared" si="218"/>
        <v>7.7272975280774127E-4</v>
      </c>
      <c r="R236">
        <f t="shared" si="218"/>
        <v>7.5631807585740149E-4</v>
      </c>
      <c r="S236">
        <f t="shared" si="218"/>
        <v>0</v>
      </c>
      <c r="T236">
        <f t="shared" si="218"/>
        <v>0</v>
      </c>
      <c r="U236">
        <f t="shared" si="218"/>
        <v>0</v>
      </c>
    </row>
    <row r="237" spans="1:21">
      <c r="A237" t="str">
        <f t="shared" si="210"/>
        <v>ME</v>
      </c>
      <c r="B237" s="1" t="s">
        <v>365</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U237" si="219">C237/SUM(C228:C239)</f>
        <v>0.35001874837001112</v>
      </c>
      <c r="N237">
        <f t="shared" si="219"/>
        <v>0.38451059110414831</v>
      </c>
      <c r="O237">
        <f t="shared" si="219"/>
        <v>0.39899667243110981</v>
      </c>
      <c r="P237">
        <f t="shared" si="219"/>
        <v>0.39672596218494144</v>
      </c>
      <c r="Q237">
        <f t="shared" si="219"/>
        <v>0.39614219789374683</v>
      </c>
      <c r="R237">
        <f t="shared" si="219"/>
        <v>0.40508321771300654</v>
      </c>
      <c r="S237">
        <f t="shared" si="219"/>
        <v>0.50638847216778571</v>
      </c>
      <c r="T237">
        <f t="shared" si="219"/>
        <v>0.53468839761482612</v>
      </c>
      <c r="U237">
        <f t="shared" si="219"/>
        <v>0.56364907864159708</v>
      </c>
    </row>
    <row r="238" spans="1:21">
      <c r="A238" t="str">
        <f t="shared" si="210"/>
        <v>ME</v>
      </c>
      <c r="B238" s="1" t="s">
        <v>580</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customHeight="1" thickBot="1">
      <c r="A239" t="str">
        <f t="shared" si="210"/>
        <v>ME</v>
      </c>
      <c r="B239" s="1" t="s">
        <v>579</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U239" si="220">C239/SUM(C228:C239)</f>
        <v>4.5597826756106651E-2</v>
      </c>
      <c r="N239">
        <f t="shared" si="220"/>
        <v>7.5430413112588093E-2</v>
      </c>
      <c r="O239">
        <f t="shared" si="220"/>
        <v>7.5778842560160667E-2</v>
      </c>
      <c r="P239">
        <f t="shared" si="220"/>
        <v>7.4878069820092194E-2</v>
      </c>
      <c r="Q239">
        <f t="shared" si="220"/>
        <v>7.4228069677385849E-2</v>
      </c>
      <c r="R239">
        <f t="shared" si="220"/>
        <v>7.2143571936777506E-2</v>
      </c>
      <c r="S239">
        <f t="shared" si="220"/>
        <v>6.9433494565606421E-2</v>
      </c>
      <c r="T239">
        <f t="shared" si="220"/>
        <v>6.8430666725489198E-2</v>
      </c>
      <c r="U239">
        <f t="shared" si="220"/>
        <v>6.0721164552412284E-2</v>
      </c>
    </row>
    <row r="240" spans="1:21" ht="15.75" customHeight="1" thickBot="1">
      <c r="A240" s="153" t="s">
        <v>62</v>
      </c>
      <c r="C240" s="152" t="str">
        <f t="shared" ref="C240:K240" si="221">$A240&amp;"_"&amp;C241</f>
        <v>MD_2022</v>
      </c>
      <c r="D240" s="152" t="str">
        <f t="shared" si="221"/>
        <v>MD_2023</v>
      </c>
      <c r="E240" s="152" t="str">
        <f t="shared" si="221"/>
        <v>MD_2024</v>
      </c>
      <c r="F240" s="152" t="str">
        <f t="shared" si="221"/>
        <v>MD_2025</v>
      </c>
      <c r="G240" s="152" t="str">
        <f t="shared" si="221"/>
        <v>MD_2026</v>
      </c>
      <c r="H240" s="152" t="str">
        <f t="shared" si="221"/>
        <v>MD_2027</v>
      </c>
      <c r="I240" s="152" t="str">
        <f t="shared" si="221"/>
        <v>MD_2028</v>
      </c>
      <c r="J240" s="152" t="str">
        <f t="shared" si="221"/>
        <v>MD_2029</v>
      </c>
      <c r="K240" s="152" t="str">
        <f t="shared" si="221"/>
        <v>MD_2030</v>
      </c>
      <c r="M240" s="159" t="str">
        <f t="shared" ref="M240:U240" si="222">$A240&amp;"_"&amp;M241</f>
        <v>MD_2022</v>
      </c>
      <c r="N240" s="159" t="str">
        <f t="shared" si="222"/>
        <v>MD_2023</v>
      </c>
      <c r="O240" s="159" t="str">
        <f t="shared" si="222"/>
        <v>MD_2024</v>
      </c>
      <c r="P240" s="159" t="str">
        <f t="shared" si="222"/>
        <v>MD_2025</v>
      </c>
      <c r="Q240" s="159" t="str">
        <f t="shared" si="222"/>
        <v>MD_2026</v>
      </c>
      <c r="R240" s="159" t="str">
        <f t="shared" si="222"/>
        <v>MD_2027</v>
      </c>
      <c r="S240" s="159" t="str">
        <f t="shared" si="222"/>
        <v>MD_2028</v>
      </c>
      <c r="T240" s="159" t="str">
        <f t="shared" si="222"/>
        <v>MD_2029</v>
      </c>
      <c r="U240" s="159" t="str">
        <f t="shared" si="222"/>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578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 t="shared" ref="A243:A253" si="223">A242</f>
        <v>MD</v>
      </c>
      <c r="B243" s="1" t="s">
        <v>368</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U243" si="224">C243/SUM(C242:C253)</f>
        <v>1.3609113767674947E-2</v>
      </c>
      <c r="N243">
        <f t="shared" si="224"/>
        <v>1.0929093790588621E-2</v>
      </c>
      <c r="O243">
        <f t="shared" si="224"/>
        <v>1.084348695449011E-2</v>
      </c>
      <c r="P243">
        <f t="shared" si="224"/>
        <v>1.0639297123218155E-2</v>
      </c>
      <c r="Q243">
        <f t="shared" si="224"/>
        <v>1.0097083322860197E-2</v>
      </c>
      <c r="R243">
        <f t="shared" si="224"/>
        <v>1.017861364945276E-2</v>
      </c>
      <c r="S243">
        <f t="shared" si="224"/>
        <v>1.0534020339876889E-2</v>
      </c>
      <c r="T243">
        <f t="shared" si="224"/>
        <v>1.0491766446044243E-2</v>
      </c>
      <c r="U243">
        <f t="shared" si="224"/>
        <v>1.0876448265923253E-2</v>
      </c>
    </row>
    <row r="244" spans="1:21">
      <c r="A244" t="str">
        <f t="shared" si="223"/>
        <v>MD</v>
      </c>
      <c r="B244" s="1" t="s">
        <v>362</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U244" si="225">C244/SUM(C242:C253)</f>
        <v>2.2406704754102162E-2</v>
      </c>
      <c r="N244">
        <f t="shared" si="225"/>
        <v>1.7729295618471433E-2</v>
      </c>
      <c r="O244">
        <f t="shared" si="225"/>
        <v>1.8870023219345597E-2</v>
      </c>
      <c r="P244">
        <f t="shared" si="225"/>
        <v>1.8377595131120177E-2</v>
      </c>
      <c r="Q244">
        <f t="shared" si="225"/>
        <v>1.6642852818737085E-2</v>
      </c>
      <c r="R244">
        <f t="shared" si="225"/>
        <v>7.649976442179433E-3</v>
      </c>
      <c r="S244">
        <f t="shared" si="225"/>
        <v>4.0471792690017746E-3</v>
      </c>
      <c r="T244">
        <f t="shared" si="225"/>
        <v>3.8303672567614375E-3</v>
      </c>
      <c r="U244">
        <f t="shared" si="225"/>
        <v>3.4288835977801468E-3</v>
      </c>
    </row>
    <row r="245" spans="1:21">
      <c r="A245" t="str">
        <f t="shared" si="223"/>
        <v>MD</v>
      </c>
      <c r="B245" s="1" t="s">
        <v>369</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U245" si="226">C245/SUM(C242:C253)</f>
        <v>0</v>
      </c>
      <c r="N245">
        <f t="shared" si="226"/>
        <v>0</v>
      </c>
      <c r="O245">
        <f t="shared" si="226"/>
        <v>0</v>
      </c>
      <c r="P245">
        <f t="shared" si="226"/>
        <v>0</v>
      </c>
      <c r="Q245">
        <f t="shared" si="226"/>
        <v>0</v>
      </c>
      <c r="R245">
        <f t="shared" si="226"/>
        <v>0</v>
      </c>
      <c r="S245">
        <f t="shared" si="226"/>
        <v>0</v>
      </c>
      <c r="T245">
        <f t="shared" si="226"/>
        <v>0</v>
      </c>
      <c r="U245">
        <f t="shared" si="226"/>
        <v>0</v>
      </c>
    </row>
    <row r="246" spans="1:21">
      <c r="A246" t="str">
        <f t="shared" si="223"/>
        <v>MD</v>
      </c>
      <c r="B246" s="1" t="s">
        <v>364</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U246" si="227">C246/SUM(C242:C253)</f>
        <v>4.7832726201666891E-2</v>
      </c>
      <c r="N246">
        <f t="shared" si="227"/>
        <v>3.9644718999559507E-2</v>
      </c>
      <c r="O246">
        <f t="shared" si="227"/>
        <v>3.9421446672495614E-2</v>
      </c>
      <c r="P246">
        <f t="shared" si="227"/>
        <v>4.2362726652679442E-2</v>
      </c>
      <c r="Q246">
        <f t="shared" si="227"/>
        <v>4.0270160906323425E-2</v>
      </c>
      <c r="R246">
        <f t="shared" si="227"/>
        <v>4.0767499052534802E-2</v>
      </c>
      <c r="S246">
        <f t="shared" si="227"/>
        <v>4.2794218584240581E-2</v>
      </c>
      <c r="T246">
        <f t="shared" si="227"/>
        <v>4.2806261058425936E-2</v>
      </c>
      <c r="U246">
        <f t="shared" si="227"/>
        <v>4.455214078331042E-2</v>
      </c>
    </row>
    <row r="247" spans="1:21">
      <c r="A247" t="str">
        <f t="shared" si="223"/>
        <v>MD</v>
      </c>
      <c r="B247" s="1" t="s">
        <v>359</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U247" si="228">C247/SUM(C242:C253)</f>
        <v>0.40048406770951001</v>
      </c>
      <c r="N247">
        <f t="shared" si="228"/>
        <v>0.34917445292114585</v>
      </c>
      <c r="O247">
        <f t="shared" si="228"/>
        <v>0.34500502862234189</v>
      </c>
      <c r="P247">
        <f t="shared" si="228"/>
        <v>0.33237967575717015</v>
      </c>
      <c r="Q247">
        <f t="shared" si="228"/>
        <v>0.30009985177118736</v>
      </c>
      <c r="R247">
        <f t="shared" si="228"/>
        <v>0.27456951160029447</v>
      </c>
      <c r="S247">
        <f t="shared" si="228"/>
        <v>0.24623025998454615</v>
      </c>
      <c r="T247">
        <f t="shared" si="228"/>
        <v>0.24627124387983412</v>
      </c>
      <c r="U247">
        <f t="shared" si="228"/>
        <v>0.21793895977476568</v>
      </c>
    </row>
    <row r="248" spans="1:21">
      <c r="A248" t="str">
        <f t="shared" si="223"/>
        <v>MD</v>
      </c>
      <c r="B248" s="1" t="s">
        <v>363</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U248" si="229">C248/SUM(C242:C253)</f>
        <v>0.32040168832077959</v>
      </c>
      <c r="N248">
        <f t="shared" si="229"/>
        <v>0.26555531973879215</v>
      </c>
      <c r="O248">
        <f t="shared" si="229"/>
        <v>0.26358312932355216</v>
      </c>
      <c r="P248">
        <f t="shared" si="229"/>
        <v>0.25909302147219809</v>
      </c>
      <c r="Q248">
        <f t="shared" si="229"/>
        <v>0.2458887834298101</v>
      </c>
      <c r="R248">
        <f t="shared" si="229"/>
        <v>0.2485159896918076</v>
      </c>
      <c r="S248">
        <f t="shared" si="229"/>
        <v>0.26044214679814265</v>
      </c>
      <c r="T248">
        <f t="shared" si="229"/>
        <v>0.26008813038878853</v>
      </c>
      <c r="U248">
        <f t="shared" si="229"/>
        <v>0.27025270767253246</v>
      </c>
    </row>
    <row r="249" spans="1:21">
      <c r="A249" t="str">
        <f t="shared" si="223"/>
        <v>MD</v>
      </c>
      <c r="B249" s="1" t="s">
        <v>372</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U249" si="230">C249/SUM(C242:C253)</f>
        <v>0</v>
      </c>
      <c r="N249">
        <f t="shared" si="230"/>
        <v>0</v>
      </c>
      <c r="O249">
        <f t="shared" si="230"/>
        <v>1.1240346137106678E-2</v>
      </c>
      <c r="P249">
        <f t="shared" si="230"/>
        <v>3.4264881273455353E-2</v>
      </c>
      <c r="Q249">
        <f t="shared" si="230"/>
        <v>0.1013772145373983</v>
      </c>
      <c r="R249">
        <f t="shared" si="230"/>
        <v>0.12948348190312842</v>
      </c>
      <c r="S249">
        <f t="shared" si="230"/>
        <v>0.13532951605118565</v>
      </c>
      <c r="T249">
        <f t="shared" si="230"/>
        <v>0.13477973019781125</v>
      </c>
      <c r="U249">
        <f t="shared" si="230"/>
        <v>0.13966353956887159</v>
      </c>
    </row>
    <row r="250" spans="1:21">
      <c r="A250" t="str">
        <f t="shared" si="223"/>
        <v>MD</v>
      </c>
      <c r="B250" s="1" t="s">
        <v>370</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U250" si="231">C250/SUM(C242:C253)</f>
        <v>2.2511558797435297E-5</v>
      </c>
      <c r="N250">
        <f t="shared" si="231"/>
        <v>1.8658029630250998E-5</v>
      </c>
      <c r="O250">
        <f t="shared" si="231"/>
        <v>3.3631040653579161E-4</v>
      </c>
      <c r="P250">
        <f t="shared" si="231"/>
        <v>3.1185516670150789E-5</v>
      </c>
      <c r="Q250">
        <f t="shared" si="231"/>
        <v>0</v>
      </c>
      <c r="R250">
        <f t="shared" si="231"/>
        <v>0</v>
      </c>
      <c r="S250">
        <f t="shared" si="231"/>
        <v>0</v>
      </c>
      <c r="T250">
        <f t="shared" si="231"/>
        <v>0</v>
      </c>
      <c r="U250">
        <f t="shared" si="231"/>
        <v>0</v>
      </c>
    </row>
    <row r="251" spans="1:21">
      <c r="A251" t="str">
        <f t="shared" si="223"/>
        <v>MD</v>
      </c>
      <c r="B251" s="1" t="s">
        <v>365</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U251" si="232">C251/SUM(C242:C253)</f>
        <v>1.5190343187099309E-2</v>
      </c>
      <c r="N251">
        <f t="shared" si="232"/>
        <v>1.3476660391629747E-2</v>
      </c>
      <c r="O251">
        <f t="shared" si="232"/>
        <v>1.3340559465757523E-2</v>
      </c>
      <c r="P251">
        <f t="shared" si="232"/>
        <v>1.3077866504800407E-2</v>
      </c>
      <c r="Q251">
        <f t="shared" si="232"/>
        <v>1.237792010229806E-2</v>
      </c>
      <c r="R251">
        <f t="shared" si="232"/>
        <v>1.2476359884495119E-2</v>
      </c>
      <c r="S251">
        <f t="shared" si="232"/>
        <v>1.3039771470787175E-2</v>
      </c>
      <c r="T251">
        <f t="shared" si="232"/>
        <v>1.651992623035228E-2</v>
      </c>
      <c r="U251">
        <f t="shared" si="232"/>
        <v>1.8011021057205548E-2</v>
      </c>
    </row>
    <row r="252" spans="1:21">
      <c r="A252" t="str">
        <f t="shared" si="223"/>
        <v>MD</v>
      </c>
      <c r="B252" s="1" t="s">
        <v>580</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customHeight="1" thickBot="1">
      <c r="A253" t="str">
        <f t="shared" si="223"/>
        <v>MD</v>
      </c>
      <c r="B253" s="1" t="s">
        <v>579</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U253" si="233">C253/SUM(C242:C253)</f>
        <v>0.18005284450036968</v>
      </c>
      <c r="N253">
        <f t="shared" si="233"/>
        <v>0.30347180051018241</v>
      </c>
      <c r="O253">
        <f t="shared" si="233"/>
        <v>0.29735966919837464</v>
      </c>
      <c r="P253">
        <f t="shared" si="233"/>
        <v>0.28977375056868804</v>
      </c>
      <c r="Q253">
        <f t="shared" si="233"/>
        <v>0.27324613311138546</v>
      </c>
      <c r="R253">
        <f t="shared" si="233"/>
        <v>0.2763585677761074</v>
      </c>
      <c r="S253">
        <f t="shared" si="233"/>
        <v>0.28758288750221916</v>
      </c>
      <c r="T253">
        <f t="shared" si="233"/>
        <v>0.28521257454198223</v>
      </c>
      <c r="U253">
        <f t="shared" si="233"/>
        <v>0.29527629927961091</v>
      </c>
    </row>
    <row r="254" spans="1:21" ht="15.75" customHeight="1" thickBot="1">
      <c r="A254" s="153" t="s">
        <v>65</v>
      </c>
      <c r="C254" s="152" t="str">
        <f t="shared" ref="C254:K254" si="234">$A254&amp;"_"&amp;C255</f>
        <v>MA_2022</v>
      </c>
      <c r="D254" s="152" t="str">
        <f t="shared" si="234"/>
        <v>MA_2023</v>
      </c>
      <c r="E254" s="152" t="str">
        <f t="shared" si="234"/>
        <v>MA_2024</v>
      </c>
      <c r="F254" s="152" t="str">
        <f t="shared" si="234"/>
        <v>MA_2025</v>
      </c>
      <c r="G254" s="152" t="str">
        <f t="shared" si="234"/>
        <v>MA_2026</v>
      </c>
      <c r="H254" s="152" t="str">
        <f t="shared" si="234"/>
        <v>MA_2027</v>
      </c>
      <c r="I254" s="152" t="str">
        <f t="shared" si="234"/>
        <v>MA_2028</v>
      </c>
      <c r="J254" s="152" t="str">
        <f t="shared" si="234"/>
        <v>MA_2029</v>
      </c>
      <c r="K254" s="152" t="str">
        <f t="shared" si="234"/>
        <v>MA_2030</v>
      </c>
      <c r="M254" s="159" t="str">
        <f t="shared" ref="M254:U254" si="235">$A254&amp;"_"&amp;M255</f>
        <v>MA_2022</v>
      </c>
      <c r="N254" s="159" t="str">
        <f t="shared" si="235"/>
        <v>MA_2023</v>
      </c>
      <c r="O254" s="159" t="str">
        <f t="shared" si="235"/>
        <v>MA_2024</v>
      </c>
      <c r="P254" s="159" t="str">
        <f t="shared" si="235"/>
        <v>MA_2025</v>
      </c>
      <c r="Q254" s="159" t="str">
        <f t="shared" si="235"/>
        <v>MA_2026</v>
      </c>
      <c r="R254" s="159" t="str">
        <f t="shared" si="235"/>
        <v>MA_2027</v>
      </c>
      <c r="S254" s="159" t="str">
        <f t="shared" si="235"/>
        <v>MA_2028</v>
      </c>
      <c r="T254" s="159" t="str">
        <f t="shared" si="235"/>
        <v>MA_2029</v>
      </c>
      <c r="U254" s="159" t="str">
        <f t="shared" si="235"/>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578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 t="shared" ref="A257:A267" si="236">A256</f>
        <v>MA</v>
      </c>
      <c r="B257" s="1" t="s">
        <v>368</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U257" si="237">C257/SUM(C256:C267)</f>
        <v>5.3311914818941347E-2</v>
      </c>
      <c r="N257">
        <f t="shared" si="237"/>
        <v>7.6074863855659758E-2</v>
      </c>
      <c r="O257">
        <f t="shared" si="237"/>
        <v>7.3579064504710093E-2</v>
      </c>
      <c r="P257">
        <f t="shared" si="237"/>
        <v>6.9563516333127989E-2</v>
      </c>
      <c r="Q257">
        <f t="shared" si="237"/>
        <v>6.1648618947192785E-2</v>
      </c>
      <c r="R257">
        <f t="shared" si="237"/>
        <v>4.7109907185555425E-2</v>
      </c>
      <c r="S257">
        <f t="shared" si="237"/>
        <v>4.6452284609267459E-2</v>
      </c>
      <c r="T257">
        <f t="shared" si="237"/>
        <v>4.7673845010778565E-2</v>
      </c>
      <c r="U257">
        <f t="shared" si="237"/>
        <v>4.5676483701588631E-2</v>
      </c>
    </row>
    <row r="258" spans="1:21">
      <c r="A258" t="str">
        <f t="shared" si="236"/>
        <v>MA</v>
      </c>
      <c r="B258" s="1" t="s">
        <v>362</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U258" si="238">C258/SUM(C256:C267)</f>
        <v>0</v>
      </c>
      <c r="N258">
        <f t="shared" si="238"/>
        <v>0</v>
      </c>
      <c r="O258">
        <f t="shared" si="238"/>
        <v>0</v>
      </c>
      <c r="P258">
        <f t="shared" si="238"/>
        <v>5.9794680046552592E-4</v>
      </c>
      <c r="Q258">
        <f t="shared" si="238"/>
        <v>1.0598255061191433E-3</v>
      </c>
      <c r="R258">
        <f t="shared" si="238"/>
        <v>1.2147877449226177E-3</v>
      </c>
      <c r="S258">
        <f t="shared" si="238"/>
        <v>0</v>
      </c>
      <c r="T258">
        <f t="shared" si="238"/>
        <v>0</v>
      </c>
      <c r="U258">
        <f t="shared" si="238"/>
        <v>0</v>
      </c>
    </row>
    <row r="259" spans="1:21">
      <c r="A259" t="str">
        <f t="shared" si="236"/>
        <v>MA</v>
      </c>
      <c r="B259" s="1" t="s">
        <v>369</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U259" si="239">C259/SUM(C256:C267)</f>
        <v>0</v>
      </c>
      <c r="N259">
        <f t="shared" si="239"/>
        <v>0</v>
      </c>
      <c r="O259">
        <f t="shared" si="239"/>
        <v>0</v>
      </c>
      <c r="P259">
        <f t="shared" si="239"/>
        <v>0</v>
      </c>
      <c r="Q259">
        <f t="shared" si="239"/>
        <v>0</v>
      </c>
      <c r="R259">
        <f t="shared" si="239"/>
        <v>0</v>
      </c>
      <c r="S259">
        <f t="shared" si="239"/>
        <v>0</v>
      </c>
      <c r="T259">
        <f t="shared" si="239"/>
        <v>0</v>
      </c>
      <c r="U259">
        <f t="shared" si="239"/>
        <v>0</v>
      </c>
    </row>
    <row r="260" spans="1:21">
      <c r="A260" t="str">
        <f t="shared" si="236"/>
        <v>MA</v>
      </c>
      <c r="B260" s="1" t="s">
        <v>364</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U260" si="240">C260/SUM(C256:C267)</f>
        <v>4.3160216632258955E-2</v>
      </c>
      <c r="N260">
        <f t="shared" si="240"/>
        <v>6.1588626396763942E-2</v>
      </c>
      <c r="O260">
        <f t="shared" si="240"/>
        <v>5.9657223683835504E-2</v>
      </c>
      <c r="P260">
        <f t="shared" si="240"/>
        <v>5.6485733906208209E-2</v>
      </c>
      <c r="Q260">
        <f t="shared" si="240"/>
        <v>5.013356106693994E-2</v>
      </c>
      <c r="R260">
        <f t="shared" si="240"/>
        <v>3.8367543304586055E-2</v>
      </c>
      <c r="S260">
        <f t="shared" si="240"/>
        <v>3.7886251044474378E-2</v>
      </c>
      <c r="T260">
        <f t="shared" si="240"/>
        <v>3.8940308703825345E-2</v>
      </c>
      <c r="U260">
        <f t="shared" si="240"/>
        <v>3.7366143266275492E-2</v>
      </c>
    </row>
    <row r="261" spans="1:21">
      <c r="A261" t="str">
        <f t="shared" si="236"/>
        <v>MA</v>
      </c>
      <c r="B261" s="1" t="s">
        <v>359</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U261" si="241">C261/SUM(C256:C267)</f>
        <v>0.75907631002825771</v>
      </c>
      <c r="N261">
        <f t="shared" si="241"/>
        <v>0.56353972350538462</v>
      </c>
      <c r="O261">
        <f t="shared" si="241"/>
        <v>0.52843376267872233</v>
      </c>
      <c r="P261">
        <f t="shared" si="241"/>
        <v>0.52118651729117271</v>
      </c>
      <c r="Q261">
        <f t="shared" si="241"/>
        <v>0.43823081711440381</v>
      </c>
      <c r="R261">
        <f t="shared" si="241"/>
        <v>0.34227808942386156</v>
      </c>
      <c r="S261">
        <f t="shared" si="241"/>
        <v>0.3072585195107852</v>
      </c>
      <c r="T261">
        <f t="shared" si="241"/>
        <v>0.29174899004508847</v>
      </c>
      <c r="U261">
        <f t="shared" si="241"/>
        <v>0.19955835100039115</v>
      </c>
    </row>
    <row r="262" spans="1:21">
      <c r="A262" t="str">
        <f t="shared" si="236"/>
        <v>MA</v>
      </c>
      <c r="B262" s="1" t="s">
        <v>363</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U262" si="242">C262/SUM(C256:C267)</f>
        <v>0</v>
      </c>
      <c r="N262">
        <f t="shared" si="242"/>
        <v>0</v>
      </c>
      <c r="O262">
        <f t="shared" si="242"/>
        <v>0</v>
      </c>
      <c r="P262">
        <f t="shared" si="242"/>
        <v>0</v>
      </c>
      <c r="Q262">
        <f t="shared" si="242"/>
        <v>0</v>
      </c>
      <c r="R262">
        <f t="shared" si="242"/>
        <v>0</v>
      </c>
      <c r="S262">
        <f t="shared" si="242"/>
        <v>0</v>
      </c>
      <c r="T262">
        <f t="shared" si="242"/>
        <v>0</v>
      </c>
      <c r="U262">
        <f t="shared" si="242"/>
        <v>0</v>
      </c>
    </row>
    <row r="263" spans="1:21">
      <c r="A263" t="str">
        <f t="shared" si="236"/>
        <v>MA</v>
      </c>
      <c r="B263" s="1" t="s">
        <v>372</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U263" si="243">C263/SUM(C256:C267)</f>
        <v>0</v>
      </c>
      <c r="N263">
        <f t="shared" si="243"/>
        <v>7.4491801998820495E-2</v>
      </c>
      <c r="O263">
        <f t="shared" si="243"/>
        <v>0.15235281626893826</v>
      </c>
      <c r="P263">
        <f t="shared" si="243"/>
        <v>0.17753858220817811</v>
      </c>
      <c r="Q263">
        <f t="shared" si="243"/>
        <v>0.29490683651028571</v>
      </c>
      <c r="R263">
        <f t="shared" si="243"/>
        <v>0.45379935680040195</v>
      </c>
      <c r="S263">
        <f t="shared" si="243"/>
        <v>0.49235908622016689</v>
      </c>
      <c r="T263">
        <f t="shared" si="243"/>
        <v>0.5039407897632161</v>
      </c>
      <c r="U263">
        <f t="shared" si="243"/>
        <v>0.61327935698981673</v>
      </c>
    </row>
    <row r="264" spans="1:21">
      <c r="A264" t="str">
        <f t="shared" si="236"/>
        <v>MA</v>
      </c>
      <c r="B264" s="1" t="s">
        <v>370</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U264" si="244">C264/SUM(C256:C267)</f>
        <v>5.684102599678293E-2</v>
      </c>
      <c r="N264">
        <f t="shared" si="244"/>
        <v>0.11904632817543941</v>
      </c>
      <c r="O264">
        <f t="shared" si="244"/>
        <v>6.6255458635165076E-2</v>
      </c>
      <c r="P264">
        <f t="shared" si="244"/>
        <v>6.2143015203316491E-2</v>
      </c>
      <c r="Q264">
        <f t="shared" si="244"/>
        <v>5.507241822211377E-2</v>
      </c>
      <c r="R264">
        <f t="shared" si="244"/>
        <v>4.2084584460038599E-2</v>
      </c>
      <c r="S264">
        <f t="shared" si="244"/>
        <v>4.2542813225664805E-2</v>
      </c>
      <c r="T264">
        <f t="shared" si="244"/>
        <v>4.2611109629937617E-2</v>
      </c>
      <c r="U264">
        <f t="shared" si="244"/>
        <v>3.2653502343739885E-2</v>
      </c>
    </row>
    <row r="265" spans="1:21">
      <c r="A265" t="str">
        <f t="shared" si="236"/>
        <v>MA</v>
      </c>
      <c r="B265" s="1" t="s">
        <v>365</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U265" si="245">C265/SUM(C256:C267)</f>
        <v>8.6230409707310791E-3</v>
      </c>
      <c r="N265">
        <f t="shared" si="245"/>
        <v>1.2240393227488012E-2</v>
      </c>
      <c r="O265">
        <f t="shared" si="245"/>
        <v>1.1797919237924993E-2</v>
      </c>
      <c r="P265">
        <f t="shared" si="245"/>
        <v>1.1164842594529194E-2</v>
      </c>
      <c r="Q265">
        <f t="shared" si="245"/>
        <v>9.784984747434184E-3</v>
      </c>
      <c r="R265">
        <f t="shared" si="245"/>
        <v>7.4874057853204822E-3</v>
      </c>
      <c r="S265">
        <f t="shared" si="245"/>
        <v>7.2544767610829182E-3</v>
      </c>
      <c r="T265">
        <f t="shared" si="245"/>
        <v>7.5713991465482782E-3</v>
      </c>
      <c r="U265">
        <f t="shared" si="245"/>
        <v>7.2350747477585324E-3</v>
      </c>
    </row>
    <row r="266" spans="1:21">
      <c r="A266" t="str">
        <f t="shared" si="236"/>
        <v>MA</v>
      </c>
      <c r="B266" s="1" t="s">
        <v>580</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customHeight="1" thickBot="1">
      <c r="A267" t="str">
        <f t="shared" si="236"/>
        <v>MA</v>
      </c>
      <c r="B267" s="1" t="s">
        <v>579</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U267" si="246">C267/SUM(C256:C267)</f>
        <v>7.8987491553027936E-2</v>
      </c>
      <c r="N267">
        <f t="shared" si="246"/>
        <v>9.3018262840443774E-2</v>
      </c>
      <c r="O267">
        <f t="shared" si="246"/>
        <v>0.10792375499070368</v>
      </c>
      <c r="P267">
        <f t="shared" si="246"/>
        <v>0.1013198456630018</v>
      </c>
      <c r="Q267">
        <f t="shared" si="246"/>
        <v>8.9162937885510621E-2</v>
      </c>
      <c r="R267">
        <f t="shared" si="246"/>
        <v>6.7658325295313307E-2</v>
      </c>
      <c r="S267">
        <f t="shared" si="246"/>
        <v>6.6246568628558308E-2</v>
      </c>
      <c r="T267">
        <f t="shared" si="246"/>
        <v>6.7513557700605659E-2</v>
      </c>
      <c r="U267">
        <f t="shared" si="246"/>
        <v>6.4231087950429547E-2</v>
      </c>
    </row>
    <row r="268" spans="1:21" ht="15.75" customHeight="1" thickBot="1">
      <c r="A268" s="153" t="s">
        <v>68</v>
      </c>
      <c r="C268" s="152" t="str">
        <f t="shared" ref="C268:K268" si="247">$A268&amp;"_"&amp;C269</f>
        <v>MI_2022</v>
      </c>
      <c r="D268" s="152" t="str">
        <f t="shared" si="247"/>
        <v>MI_2023</v>
      </c>
      <c r="E268" s="152" t="str">
        <f t="shared" si="247"/>
        <v>MI_2024</v>
      </c>
      <c r="F268" s="152" t="str">
        <f t="shared" si="247"/>
        <v>MI_2025</v>
      </c>
      <c r="G268" s="152" t="str">
        <f t="shared" si="247"/>
        <v>MI_2026</v>
      </c>
      <c r="H268" s="152" t="str">
        <f t="shared" si="247"/>
        <v>MI_2027</v>
      </c>
      <c r="I268" s="152" t="str">
        <f t="shared" si="247"/>
        <v>MI_2028</v>
      </c>
      <c r="J268" s="152" t="str">
        <f t="shared" si="247"/>
        <v>MI_2029</v>
      </c>
      <c r="K268" s="152" t="str">
        <f t="shared" si="247"/>
        <v>MI_2030</v>
      </c>
      <c r="M268" s="159" t="str">
        <f t="shared" ref="M268:U268" si="248">$A268&amp;"_"&amp;M269</f>
        <v>MI_2022</v>
      </c>
      <c r="N268" s="159" t="str">
        <f t="shared" si="248"/>
        <v>MI_2023</v>
      </c>
      <c r="O268" s="159" t="str">
        <f t="shared" si="248"/>
        <v>MI_2024</v>
      </c>
      <c r="P268" s="159" t="str">
        <f t="shared" si="248"/>
        <v>MI_2025</v>
      </c>
      <c r="Q268" s="159" t="str">
        <f t="shared" si="248"/>
        <v>MI_2026</v>
      </c>
      <c r="R268" s="159" t="str">
        <f t="shared" si="248"/>
        <v>MI_2027</v>
      </c>
      <c r="S268" s="159" t="str">
        <f t="shared" si="248"/>
        <v>MI_2028</v>
      </c>
      <c r="T268" s="159" t="str">
        <f t="shared" si="248"/>
        <v>MI_2029</v>
      </c>
      <c r="U268" s="159" t="str">
        <f t="shared" si="248"/>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578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 t="shared" ref="A271:A281" si="249">A270</f>
        <v>MI</v>
      </c>
      <c r="B271" s="1" t="s">
        <v>368</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U271" si="250">C271/SUM(C270:C281)</f>
        <v>7.5700398494390709E-3</v>
      </c>
      <c r="N271">
        <f t="shared" si="250"/>
        <v>6.4919804535428609E-3</v>
      </c>
      <c r="O271">
        <f t="shared" si="250"/>
        <v>6.5062774763335269E-3</v>
      </c>
      <c r="P271">
        <f t="shared" si="250"/>
        <v>5.9759764470122328E-3</v>
      </c>
      <c r="Q271">
        <f t="shared" si="250"/>
        <v>5.986551030755515E-3</v>
      </c>
      <c r="R271">
        <f t="shared" si="250"/>
        <v>5.708267423203967E-3</v>
      </c>
      <c r="S271">
        <f t="shared" si="250"/>
        <v>7.1459905129768464E-3</v>
      </c>
      <c r="T271">
        <f t="shared" si="250"/>
        <v>7.0594725548864066E-3</v>
      </c>
      <c r="U271">
        <f t="shared" si="250"/>
        <v>6.5013020381595749E-3</v>
      </c>
    </row>
    <row r="272" spans="1:21">
      <c r="A272" t="str">
        <f t="shared" si="249"/>
        <v>MI</v>
      </c>
      <c r="B272" s="1" t="s">
        <v>362</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U272" si="251">C272/SUM(C270:C281)</f>
        <v>0.30763034728362681</v>
      </c>
      <c r="N272">
        <f t="shared" si="251"/>
        <v>0.26587987767249477</v>
      </c>
      <c r="O272">
        <f t="shared" si="251"/>
        <v>0.25234635503485475</v>
      </c>
      <c r="P272">
        <f t="shared" si="251"/>
        <v>0.19505331243221957</v>
      </c>
      <c r="Q272">
        <f t="shared" si="251"/>
        <v>0.18896741551163793</v>
      </c>
      <c r="R272">
        <f t="shared" si="251"/>
        <v>0.16876588435325826</v>
      </c>
      <c r="S272">
        <f t="shared" si="251"/>
        <v>0.17478372234762041</v>
      </c>
      <c r="T272">
        <f t="shared" si="251"/>
        <v>0.17369026879595778</v>
      </c>
      <c r="U272">
        <f t="shared" si="251"/>
        <v>0.18391856218869237</v>
      </c>
    </row>
    <row r="273" spans="1:21">
      <c r="A273" t="str">
        <f t="shared" si="249"/>
        <v>MI</v>
      </c>
      <c r="B273" s="1" t="s">
        <v>369</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U273" si="252">C273/SUM(C270:C281)</f>
        <v>0</v>
      </c>
      <c r="N273">
        <f t="shared" si="252"/>
        <v>0</v>
      </c>
      <c r="O273">
        <f t="shared" si="252"/>
        <v>0</v>
      </c>
      <c r="P273">
        <f t="shared" si="252"/>
        <v>0</v>
      </c>
      <c r="Q273">
        <f t="shared" si="252"/>
        <v>0</v>
      </c>
      <c r="R273">
        <f t="shared" si="252"/>
        <v>0</v>
      </c>
      <c r="S273">
        <f t="shared" si="252"/>
        <v>0</v>
      </c>
      <c r="T273">
        <f t="shared" si="252"/>
        <v>0</v>
      </c>
      <c r="U273">
        <f t="shared" si="252"/>
        <v>0</v>
      </c>
    </row>
    <row r="274" spans="1:21">
      <c r="A274" t="str">
        <f t="shared" si="249"/>
        <v>MI</v>
      </c>
      <c r="B274" s="1" t="s">
        <v>364</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U274" si="253">C274/SUM(C270:C281)</f>
        <v>1.0115782953105851E-2</v>
      </c>
      <c r="N274">
        <f t="shared" si="253"/>
        <v>1.0153799149856542E-2</v>
      </c>
      <c r="O274">
        <f t="shared" si="253"/>
        <v>1.0208401373489655E-2</v>
      </c>
      <c r="P274">
        <f t="shared" si="253"/>
        <v>9.420740942155675E-3</v>
      </c>
      <c r="Q274">
        <f t="shared" si="253"/>
        <v>9.4525682810369261E-3</v>
      </c>
      <c r="R274">
        <f t="shared" si="253"/>
        <v>9.0504711396348237E-3</v>
      </c>
      <c r="S274">
        <f t="shared" si="253"/>
        <v>8.4388295751556611E-3</v>
      </c>
      <c r="T274">
        <f t="shared" si="253"/>
        <v>8.3964652078992816E-3</v>
      </c>
      <c r="U274">
        <f t="shared" si="253"/>
        <v>8.0966190087461941E-3</v>
      </c>
    </row>
    <row r="275" spans="1:21">
      <c r="A275" t="str">
        <f t="shared" si="249"/>
        <v>MI</v>
      </c>
      <c r="B275" s="1" t="s">
        <v>359</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U275" si="254">C275/SUM(C270:C281)</f>
        <v>0.30944208900806142</v>
      </c>
      <c r="N275">
        <f t="shared" si="254"/>
        <v>0.3497812401220845</v>
      </c>
      <c r="O275">
        <f t="shared" si="254"/>
        <v>0.36166435528675961</v>
      </c>
      <c r="P275">
        <f t="shared" si="254"/>
        <v>0.44622074100943937</v>
      </c>
      <c r="Q275">
        <f t="shared" si="254"/>
        <v>0.4515728942656127</v>
      </c>
      <c r="R275">
        <f t="shared" si="254"/>
        <v>0.48732505566218548</v>
      </c>
      <c r="S275">
        <f t="shared" si="254"/>
        <v>0.47778270272900658</v>
      </c>
      <c r="T275">
        <f t="shared" si="254"/>
        <v>0.44379195176988895</v>
      </c>
      <c r="U275">
        <f t="shared" si="254"/>
        <v>0.38157586566467705</v>
      </c>
    </row>
    <row r="276" spans="1:21">
      <c r="A276" t="str">
        <f t="shared" si="249"/>
        <v>MI</v>
      </c>
      <c r="B276" s="1" t="s">
        <v>363</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U276" si="255">C276/SUM(C270:C281)</f>
        <v>0.24312547436249105</v>
      </c>
      <c r="N276">
        <f t="shared" si="255"/>
        <v>0.24403916595821984</v>
      </c>
      <c r="O276">
        <f t="shared" si="255"/>
        <v>0.24495680382302473</v>
      </c>
      <c r="P276">
        <f t="shared" si="255"/>
        <v>0.22569334883605335</v>
      </c>
      <c r="Q276">
        <f t="shared" si="255"/>
        <v>0.22609271674500184</v>
      </c>
      <c r="R276">
        <f t="shared" si="255"/>
        <v>0.21612853202505009</v>
      </c>
      <c r="S276">
        <f t="shared" si="255"/>
        <v>0.20120824637032905</v>
      </c>
      <c r="T276">
        <f t="shared" si="255"/>
        <v>0.19987067430486266</v>
      </c>
      <c r="U276">
        <f t="shared" si="255"/>
        <v>0.19267241810106453</v>
      </c>
    </row>
    <row r="277" spans="1:21">
      <c r="A277" t="str">
        <f t="shared" si="249"/>
        <v>MI</v>
      </c>
      <c r="B277" s="1" t="s">
        <v>372</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U277" si="256">C277/SUM(C270:C281)</f>
        <v>0</v>
      </c>
      <c r="N277">
        <f t="shared" si="256"/>
        <v>0</v>
      </c>
      <c r="O277">
        <f t="shared" si="256"/>
        <v>0</v>
      </c>
      <c r="P277">
        <f t="shared" si="256"/>
        <v>0</v>
      </c>
      <c r="Q277">
        <f t="shared" si="256"/>
        <v>0</v>
      </c>
      <c r="R277">
        <f t="shared" si="256"/>
        <v>0</v>
      </c>
      <c r="S277">
        <f t="shared" si="256"/>
        <v>0</v>
      </c>
      <c r="T277">
        <f t="shared" si="256"/>
        <v>0</v>
      </c>
      <c r="U277">
        <f t="shared" si="256"/>
        <v>0</v>
      </c>
    </row>
    <row r="278" spans="1:21">
      <c r="A278" t="str">
        <f t="shared" si="249"/>
        <v>MI</v>
      </c>
      <c r="B278" s="1" t="s">
        <v>370</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U278" si="257">C278/SUM(C270:C281)</f>
        <v>1.7114585538327294E-2</v>
      </c>
      <c r="N278">
        <f t="shared" si="257"/>
        <v>1.4970652468107706E-2</v>
      </c>
      <c r="O278">
        <f t="shared" si="257"/>
        <v>1.4698672865739927E-2</v>
      </c>
      <c r="P278">
        <f t="shared" si="257"/>
        <v>1.657706653510465E-2</v>
      </c>
      <c r="Q278">
        <f t="shared" si="257"/>
        <v>1.6606399913481847E-2</v>
      </c>
      <c r="R278">
        <f t="shared" si="257"/>
        <v>1.6363253753426222E-2</v>
      </c>
      <c r="S278">
        <f t="shared" si="257"/>
        <v>2.0089114749326668E-2</v>
      </c>
      <c r="T278">
        <f t="shared" si="257"/>
        <v>2.496215171071765E-2</v>
      </c>
      <c r="U278">
        <f t="shared" si="257"/>
        <v>2.2343031970585472E-2</v>
      </c>
    </row>
    <row r="279" spans="1:21">
      <c r="A279" t="str">
        <f t="shared" si="249"/>
        <v>MI</v>
      </c>
      <c r="B279" s="1" t="s">
        <v>365</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U279" si="258">C279/SUM(C270:C281)</f>
        <v>9.3900144573311223E-2</v>
      </c>
      <c r="N279">
        <f t="shared" si="258"/>
        <v>9.6010933164920001E-2</v>
      </c>
      <c r="O279">
        <f t="shared" si="258"/>
        <v>9.6988416482306716E-2</v>
      </c>
      <c r="P279">
        <f t="shared" si="258"/>
        <v>8.9502673958479162E-2</v>
      </c>
      <c r="Q279">
        <f t="shared" si="258"/>
        <v>8.9825647823293484E-2</v>
      </c>
      <c r="R279">
        <f t="shared" si="258"/>
        <v>8.5746263422801006E-2</v>
      </c>
      <c r="S279">
        <f t="shared" si="258"/>
        <v>9.8881358749680723E-2</v>
      </c>
      <c r="T279">
        <f t="shared" si="258"/>
        <v>0.13052938029922043</v>
      </c>
      <c r="U279">
        <f t="shared" si="258"/>
        <v>0.1905477029721715</v>
      </c>
    </row>
    <row r="280" spans="1:21">
      <c r="A280" t="str">
        <f t="shared" si="249"/>
        <v>MI</v>
      </c>
      <c r="B280" s="1" t="s">
        <v>580</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customHeight="1" thickBot="1">
      <c r="A281" t="str">
        <f t="shared" si="249"/>
        <v>MI</v>
      </c>
      <c r="B281" s="1" t="s">
        <v>579</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U281" si="259">C281/SUM(C270:C281)</f>
        <v>1.1101536431637278E-2</v>
      </c>
      <c r="N281">
        <f t="shared" si="259"/>
        <v>1.2672351010773745E-2</v>
      </c>
      <c r="O281">
        <f t="shared" si="259"/>
        <v>1.2630717657491089E-2</v>
      </c>
      <c r="P281">
        <f t="shared" si="259"/>
        <v>1.1556139839535998E-2</v>
      </c>
      <c r="Q281">
        <f t="shared" si="259"/>
        <v>1.149580642917975E-2</v>
      </c>
      <c r="R281">
        <f t="shared" si="259"/>
        <v>1.0912272220440134E-2</v>
      </c>
      <c r="S281">
        <f t="shared" si="259"/>
        <v>1.1670034965904054E-2</v>
      </c>
      <c r="T281">
        <f t="shared" si="259"/>
        <v>1.1699635356566852E-2</v>
      </c>
      <c r="U281">
        <f t="shared" si="259"/>
        <v>1.4344498055903319E-2</v>
      </c>
    </row>
    <row r="282" spans="1:21" ht="15.75" customHeight="1" thickBot="1">
      <c r="A282" s="153" t="s">
        <v>70</v>
      </c>
      <c r="C282" s="152" t="str">
        <f t="shared" ref="C282:K282" si="260">$A282&amp;"_"&amp;C283</f>
        <v>MN_2022</v>
      </c>
      <c r="D282" s="152" t="str">
        <f t="shared" si="260"/>
        <v>MN_2023</v>
      </c>
      <c r="E282" s="152" t="str">
        <f t="shared" si="260"/>
        <v>MN_2024</v>
      </c>
      <c r="F282" s="152" t="str">
        <f t="shared" si="260"/>
        <v>MN_2025</v>
      </c>
      <c r="G282" s="152" t="str">
        <f t="shared" si="260"/>
        <v>MN_2026</v>
      </c>
      <c r="H282" s="152" t="str">
        <f t="shared" si="260"/>
        <v>MN_2027</v>
      </c>
      <c r="I282" s="152" t="str">
        <f t="shared" si="260"/>
        <v>MN_2028</v>
      </c>
      <c r="J282" s="152" t="str">
        <f t="shared" si="260"/>
        <v>MN_2029</v>
      </c>
      <c r="K282" s="152" t="str">
        <f t="shared" si="260"/>
        <v>MN_2030</v>
      </c>
      <c r="M282" s="159" t="str">
        <f t="shared" ref="M282:U282" si="261">$A282&amp;"_"&amp;M283</f>
        <v>MN_2022</v>
      </c>
      <c r="N282" s="159" t="str">
        <f t="shared" si="261"/>
        <v>MN_2023</v>
      </c>
      <c r="O282" s="159" t="str">
        <f t="shared" si="261"/>
        <v>MN_2024</v>
      </c>
      <c r="P282" s="159" t="str">
        <f t="shared" si="261"/>
        <v>MN_2025</v>
      </c>
      <c r="Q282" s="159" t="str">
        <f t="shared" si="261"/>
        <v>MN_2026</v>
      </c>
      <c r="R282" s="159" t="str">
        <f t="shared" si="261"/>
        <v>MN_2027</v>
      </c>
      <c r="S282" s="159" t="str">
        <f t="shared" si="261"/>
        <v>MN_2028</v>
      </c>
      <c r="T282" s="159" t="str">
        <f t="shared" si="261"/>
        <v>MN_2029</v>
      </c>
      <c r="U282" s="159" t="str">
        <f t="shared" si="261"/>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578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 t="shared" ref="A285:A295" si="262">A284</f>
        <v>MN</v>
      </c>
      <c r="B285" s="1" t="s">
        <v>368</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U285" si="263">C285/SUM(C284:C295)</f>
        <v>6.1093389190911822E-3</v>
      </c>
      <c r="N285">
        <f t="shared" si="263"/>
        <v>4.6155351064223228E-3</v>
      </c>
      <c r="O285">
        <f t="shared" si="263"/>
        <v>4.4691342848858758E-3</v>
      </c>
      <c r="P285">
        <f t="shared" si="263"/>
        <v>4.2043923461262366E-3</v>
      </c>
      <c r="Q285">
        <f t="shared" si="263"/>
        <v>4.0870963940181108E-3</v>
      </c>
      <c r="R285">
        <f t="shared" si="263"/>
        <v>1.735725647718706E-3</v>
      </c>
      <c r="S285">
        <f t="shared" si="263"/>
        <v>1.7776934381879474E-3</v>
      </c>
      <c r="T285">
        <f t="shared" si="263"/>
        <v>1.7581620517764986E-3</v>
      </c>
      <c r="U285">
        <f t="shared" si="263"/>
        <v>1.6855911085061862E-3</v>
      </c>
    </row>
    <row r="286" spans="1:21">
      <c r="A286" t="str">
        <f t="shared" si="262"/>
        <v>MN</v>
      </c>
      <c r="B286" s="1" t="s">
        <v>362</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U286" si="264">C286/SUM(C284:C295)</f>
        <v>0.32164315719802733</v>
      </c>
      <c r="N286">
        <f t="shared" si="264"/>
        <v>0.21342542872084203</v>
      </c>
      <c r="O286">
        <f t="shared" si="264"/>
        <v>0.1949965770990266</v>
      </c>
      <c r="P286">
        <f t="shared" si="264"/>
        <v>0.10071273886486892</v>
      </c>
      <c r="Q286">
        <f t="shared" si="264"/>
        <v>0.11309400752974264</v>
      </c>
      <c r="R286">
        <f t="shared" si="264"/>
        <v>5.3217809930570799E-2</v>
      </c>
      <c r="S286">
        <f t="shared" si="264"/>
        <v>2.9587413486678645E-2</v>
      </c>
      <c r="T286">
        <f t="shared" si="264"/>
        <v>9.9848856010972611E-3</v>
      </c>
      <c r="U286">
        <f t="shared" si="264"/>
        <v>1.4025666506920324E-2</v>
      </c>
    </row>
    <row r="287" spans="1:21">
      <c r="A287" t="str">
        <f t="shared" si="262"/>
        <v>MN</v>
      </c>
      <c r="B287" s="1" t="s">
        <v>369</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U287" si="265">C287/SUM(C284:C295)</f>
        <v>0</v>
      </c>
      <c r="N287">
        <f t="shared" si="265"/>
        <v>0</v>
      </c>
      <c r="O287">
        <f t="shared" si="265"/>
        <v>0</v>
      </c>
      <c r="P287">
        <f t="shared" si="265"/>
        <v>0</v>
      </c>
      <c r="Q287">
        <f t="shared" si="265"/>
        <v>0</v>
      </c>
      <c r="R287">
        <f t="shared" si="265"/>
        <v>0</v>
      </c>
      <c r="S287">
        <f t="shared" si="265"/>
        <v>0</v>
      </c>
      <c r="T287">
        <f t="shared" si="265"/>
        <v>0</v>
      </c>
      <c r="U287">
        <f t="shared" si="265"/>
        <v>0</v>
      </c>
    </row>
    <row r="288" spans="1:21">
      <c r="A288" t="str">
        <f t="shared" si="262"/>
        <v>MN</v>
      </c>
      <c r="B288" s="1" t="s">
        <v>364</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U288" si="266">C288/SUM(C284:C295)</f>
        <v>1.2669619035916995E-2</v>
      </c>
      <c r="N288">
        <f t="shared" si="266"/>
        <v>9.8739903513190112E-3</v>
      </c>
      <c r="O288">
        <f t="shared" si="266"/>
        <v>9.575824288640131E-3</v>
      </c>
      <c r="P288">
        <f t="shared" si="266"/>
        <v>9.11916616771552E-3</v>
      </c>
      <c r="Q288">
        <f t="shared" si="266"/>
        <v>8.9980570062111673E-3</v>
      </c>
      <c r="R288">
        <f t="shared" si="266"/>
        <v>7.3095570229944869E-3</v>
      </c>
      <c r="S288">
        <f t="shared" si="266"/>
        <v>7.6919262389273544E-3</v>
      </c>
      <c r="T288">
        <f t="shared" si="266"/>
        <v>7.7984700798869539E-3</v>
      </c>
      <c r="U288">
        <f t="shared" si="266"/>
        <v>7.8843714938054994E-3</v>
      </c>
    </row>
    <row r="289" spans="1:21">
      <c r="A289" t="str">
        <f t="shared" si="262"/>
        <v>MN</v>
      </c>
      <c r="B289" s="1" t="s">
        <v>359</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U289" si="267">C289/SUM(C284:C295)</f>
        <v>0.15491358114535603</v>
      </c>
      <c r="N289">
        <f t="shared" si="267"/>
        <v>0.11581434884413755</v>
      </c>
      <c r="O289">
        <f t="shared" si="267"/>
        <v>0.11280234526198819</v>
      </c>
      <c r="P289">
        <f t="shared" si="267"/>
        <v>5.9641141373109038E-2</v>
      </c>
      <c r="Q289">
        <f t="shared" si="267"/>
        <v>5.1510313200081953E-2</v>
      </c>
      <c r="R289">
        <f t="shared" si="267"/>
        <v>1.7012099409712569E-2</v>
      </c>
      <c r="S289">
        <f t="shared" si="267"/>
        <v>1.7370099625206609E-2</v>
      </c>
      <c r="T289">
        <f t="shared" si="267"/>
        <v>5.233149313914145E-3</v>
      </c>
      <c r="U289">
        <f t="shared" si="267"/>
        <v>6.4305371010133497E-3</v>
      </c>
    </row>
    <row r="290" spans="1:21">
      <c r="A290" t="str">
        <f t="shared" si="262"/>
        <v>MN</v>
      </c>
      <c r="B290" s="1" t="s">
        <v>363</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U290" si="268">C290/SUM(C284:C295)</f>
        <v>0.20780794953390969</v>
      </c>
      <c r="N290">
        <f t="shared" si="268"/>
        <v>0.16195385850263661</v>
      </c>
      <c r="O290">
        <f t="shared" si="268"/>
        <v>0.1569097862801184</v>
      </c>
      <c r="P290">
        <f t="shared" si="268"/>
        <v>0.14865221229780654</v>
      </c>
      <c r="Q290">
        <f t="shared" si="268"/>
        <v>0.14715477873263266</v>
      </c>
      <c r="R290">
        <f t="shared" si="268"/>
        <v>0.11652473283350598</v>
      </c>
      <c r="S290">
        <f t="shared" si="268"/>
        <v>0.10744914588888548</v>
      </c>
      <c r="T290">
        <f t="shared" si="268"/>
        <v>0.10162543002284742</v>
      </c>
      <c r="U290">
        <f t="shared" si="268"/>
        <v>0.10143604898995708</v>
      </c>
    </row>
    <row r="291" spans="1:21">
      <c r="A291" t="str">
        <f t="shared" si="262"/>
        <v>MN</v>
      </c>
      <c r="B291" s="1" t="s">
        <v>372</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U291" si="269">C291/SUM(C284:C295)</f>
        <v>0</v>
      </c>
      <c r="N291">
        <f t="shared" si="269"/>
        <v>0</v>
      </c>
      <c r="O291">
        <f t="shared" si="269"/>
        <v>0</v>
      </c>
      <c r="P291">
        <f t="shared" si="269"/>
        <v>0</v>
      </c>
      <c r="Q291">
        <f t="shared" si="269"/>
        <v>0</v>
      </c>
      <c r="R291">
        <f t="shared" si="269"/>
        <v>0</v>
      </c>
      <c r="S291">
        <f t="shared" si="269"/>
        <v>0</v>
      </c>
      <c r="T291">
        <f t="shared" si="269"/>
        <v>0</v>
      </c>
      <c r="U291">
        <f t="shared" si="269"/>
        <v>0</v>
      </c>
    </row>
    <row r="292" spans="1:21">
      <c r="A292" t="str">
        <f t="shared" si="262"/>
        <v>MN</v>
      </c>
      <c r="B292" s="1" t="s">
        <v>370</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U292" si="270">C292/SUM(C284:C295)</f>
        <v>4.976398044077914E-3</v>
      </c>
      <c r="N292">
        <f t="shared" si="270"/>
        <v>1.5851645416093494E-3</v>
      </c>
      <c r="O292">
        <f t="shared" si="270"/>
        <v>1.3392346618916846E-3</v>
      </c>
      <c r="P292">
        <f t="shared" si="270"/>
        <v>1.1992482959200385E-3</v>
      </c>
      <c r="Q292">
        <f t="shared" si="270"/>
        <v>8.9919382543284063E-4</v>
      </c>
      <c r="R292">
        <f t="shared" si="270"/>
        <v>7.8965505595186608E-4</v>
      </c>
      <c r="S292">
        <f t="shared" si="270"/>
        <v>7.6717171118168947E-4</v>
      </c>
      <c r="T292">
        <f t="shared" si="270"/>
        <v>7.7884866638295311E-4</v>
      </c>
      <c r="U292">
        <f t="shared" si="270"/>
        <v>2.2177296734561441E-4</v>
      </c>
    </row>
    <row r="293" spans="1:21">
      <c r="A293" t="str">
        <f t="shared" si="262"/>
        <v>MN</v>
      </c>
      <c r="B293" s="1" t="s">
        <v>365</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U293" si="271">C293/SUM(C284:C295)</f>
        <v>0.25826594011748832</v>
      </c>
      <c r="N293">
        <f t="shared" si="271"/>
        <v>0.41843896258187691</v>
      </c>
      <c r="O293">
        <f t="shared" si="271"/>
        <v>0.44843180901279345</v>
      </c>
      <c r="P293">
        <f t="shared" si="271"/>
        <v>0.59306349882092224</v>
      </c>
      <c r="Q293">
        <f t="shared" si="271"/>
        <v>0.58959903468643826</v>
      </c>
      <c r="R293">
        <f t="shared" si="271"/>
        <v>0.69553365955199242</v>
      </c>
      <c r="S293">
        <f t="shared" si="271"/>
        <v>0.72145534105096609</v>
      </c>
      <c r="T293">
        <f t="shared" si="271"/>
        <v>0.7569731530203877</v>
      </c>
      <c r="U293">
        <f t="shared" si="271"/>
        <v>0.75338039688237246</v>
      </c>
    </row>
    <row r="294" spans="1:21">
      <c r="A294" t="str">
        <f t="shared" si="262"/>
        <v>MN</v>
      </c>
      <c r="B294" s="1" t="s">
        <v>580</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customHeight="1" thickBot="1">
      <c r="A295" t="str">
        <f t="shared" si="262"/>
        <v>MN</v>
      </c>
      <c r="B295" s="1" t="s">
        <v>579</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U295" si="272">C295/SUM(C284:C295)</f>
        <v>3.3614016006132542E-2</v>
      </c>
      <c r="N295">
        <f t="shared" si="272"/>
        <v>7.4292711351156254E-2</v>
      </c>
      <c r="O295">
        <f t="shared" si="272"/>
        <v>7.1475289110655704E-2</v>
      </c>
      <c r="P295">
        <f t="shared" si="272"/>
        <v>8.3407601833531506E-2</v>
      </c>
      <c r="Q295">
        <f t="shared" si="272"/>
        <v>8.4657518625442421E-2</v>
      </c>
      <c r="R295">
        <f t="shared" si="272"/>
        <v>0.10787676054755316</v>
      </c>
      <c r="S295">
        <f t="shared" si="272"/>
        <v>0.11390120855996615</v>
      </c>
      <c r="T295">
        <f t="shared" si="272"/>
        <v>0.11584790124370704</v>
      </c>
      <c r="U295">
        <f t="shared" si="272"/>
        <v>0.11493561495007944</v>
      </c>
    </row>
    <row r="296" spans="1:21" ht="15.75" customHeight="1" thickBot="1">
      <c r="A296" s="153" t="s">
        <v>73</v>
      </c>
      <c r="C296" s="152" t="str">
        <f t="shared" ref="C296:K296" si="273">$A296&amp;"_"&amp;C297</f>
        <v>MS_2022</v>
      </c>
      <c r="D296" s="152" t="str">
        <f t="shared" si="273"/>
        <v>MS_2023</v>
      </c>
      <c r="E296" s="152" t="str">
        <f t="shared" si="273"/>
        <v>MS_2024</v>
      </c>
      <c r="F296" s="152" t="str">
        <f t="shared" si="273"/>
        <v>MS_2025</v>
      </c>
      <c r="G296" s="152" t="str">
        <f t="shared" si="273"/>
        <v>MS_2026</v>
      </c>
      <c r="H296" s="152" t="str">
        <f t="shared" si="273"/>
        <v>MS_2027</v>
      </c>
      <c r="I296" s="152" t="str">
        <f t="shared" si="273"/>
        <v>MS_2028</v>
      </c>
      <c r="J296" s="152" t="str">
        <f t="shared" si="273"/>
        <v>MS_2029</v>
      </c>
      <c r="K296" s="152" t="str">
        <f t="shared" si="273"/>
        <v>MS_2030</v>
      </c>
      <c r="M296" s="159" t="str">
        <f t="shared" ref="M296:U296" si="274">$A296&amp;"_"&amp;M297</f>
        <v>MS_2022</v>
      </c>
      <c r="N296" s="159" t="str">
        <f t="shared" si="274"/>
        <v>MS_2023</v>
      </c>
      <c r="O296" s="159" t="str">
        <f t="shared" si="274"/>
        <v>MS_2024</v>
      </c>
      <c r="P296" s="159" t="str">
        <f t="shared" si="274"/>
        <v>MS_2025</v>
      </c>
      <c r="Q296" s="159" t="str">
        <f t="shared" si="274"/>
        <v>MS_2026</v>
      </c>
      <c r="R296" s="159" t="str">
        <f t="shared" si="274"/>
        <v>MS_2027</v>
      </c>
      <c r="S296" s="159" t="str">
        <f t="shared" si="274"/>
        <v>MS_2028</v>
      </c>
      <c r="T296" s="159" t="str">
        <f t="shared" si="274"/>
        <v>MS_2029</v>
      </c>
      <c r="U296" s="159" t="str">
        <f t="shared" si="274"/>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578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 t="shared" ref="A299:A309" si="275">A298</f>
        <v>MS</v>
      </c>
      <c r="B299" s="1" t="s">
        <v>368</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U299" si="276">C299/SUM(C298:C309)</f>
        <v>1.8847396368280482E-4</v>
      </c>
      <c r="N299">
        <f t="shared" si="276"/>
        <v>1.8294377884430578E-4</v>
      </c>
      <c r="O299">
        <f t="shared" si="276"/>
        <v>1.8497647901070333E-4</v>
      </c>
      <c r="P299">
        <f t="shared" si="276"/>
        <v>2.0022742720961136E-4</v>
      </c>
      <c r="Q299">
        <f t="shared" si="276"/>
        <v>1.9983039687175485E-4</v>
      </c>
      <c r="R299">
        <f t="shared" si="276"/>
        <v>2.1281461127127993E-4</v>
      </c>
      <c r="S299">
        <f t="shared" si="276"/>
        <v>2.2352341039946771E-4</v>
      </c>
      <c r="T299">
        <f t="shared" si="276"/>
        <v>2.1236887254509135E-4</v>
      </c>
      <c r="U299">
        <f t="shared" si="276"/>
        <v>1.9233697479831163E-4</v>
      </c>
    </row>
    <row r="300" spans="1:21">
      <c r="A300" t="str">
        <f t="shared" si="275"/>
        <v>MS</v>
      </c>
      <c r="B300" s="1" t="s">
        <v>362</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U300" si="277">C300/SUM(C298:C309)</f>
        <v>0.24013161705330055</v>
      </c>
      <c r="N300">
        <f t="shared" si="277"/>
        <v>0.21488978271682307</v>
      </c>
      <c r="O300">
        <f t="shared" si="277"/>
        <v>0.17319581151274085</v>
      </c>
      <c r="P300">
        <f t="shared" si="277"/>
        <v>0.16855258631404421</v>
      </c>
      <c r="Q300">
        <f t="shared" si="277"/>
        <v>0.14038525583181943</v>
      </c>
      <c r="R300">
        <f t="shared" si="277"/>
        <v>0.12735681185307354</v>
      </c>
      <c r="S300">
        <f t="shared" si="277"/>
        <v>0.21871449601595508</v>
      </c>
      <c r="T300">
        <f t="shared" si="277"/>
        <v>0.20779993847251566</v>
      </c>
      <c r="U300">
        <f t="shared" si="277"/>
        <v>0.18819900981765963</v>
      </c>
    </row>
    <row r="301" spans="1:21">
      <c r="A301" t="str">
        <f t="shared" si="275"/>
        <v>MS</v>
      </c>
      <c r="B301" s="1" t="s">
        <v>369</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U301" si="278">C301/SUM(C298:C309)</f>
        <v>0</v>
      </c>
      <c r="N301">
        <f t="shared" si="278"/>
        <v>0</v>
      </c>
      <c r="O301">
        <f t="shared" si="278"/>
        <v>0</v>
      </c>
      <c r="P301">
        <f t="shared" si="278"/>
        <v>0</v>
      </c>
      <c r="Q301">
        <f t="shared" si="278"/>
        <v>0</v>
      </c>
      <c r="R301">
        <f t="shared" si="278"/>
        <v>0</v>
      </c>
      <c r="S301">
        <f t="shared" si="278"/>
        <v>0</v>
      </c>
      <c r="T301">
        <f t="shared" si="278"/>
        <v>0</v>
      </c>
      <c r="U301">
        <f t="shared" si="278"/>
        <v>0</v>
      </c>
    </row>
    <row r="302" spans="1:21">
      <c r="A302" t="str">
        <f t="shared" si="275"/>
        <v>MS</v>
      </c>
      <c r="B302" s="1" t="s">
        <v>364</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U302" si="279">C302/SUM(C298:C309)</f>
        <v>0</v>
      </c>
      <c r="N302">
        <f t="shared" si="279"/>
        <v>0</v>
      </c>
      <c r="O302">
        <f t="shared" si="279"/>
        <v>0</v>
      </c>
      <c r="P302">
        <f t="shared" si="279"/>
        <v>0</v>
      </c>
      <c r="Q302">
        <f t="shared" si="279"/>
        <v>0</v>
      </c>
      <c r="R302">
        <f t="shared" si="279"/>
        <v>0</v>
      </c>
      <c r="S302">
        <f t="shared" si="279"/>
        <v>0</v>
      </c>
      <c r="T302">
        <f t="shared" si="279"/>
        <v>0</v>
      </c>
      <c r="U302">
        <f t="shared" si="279"/>
        <v>0</v>
      </c>
    </row>
    <row r="303" spans="1:21">
      <c r="A303" t="str">
        <f t="shared" si="275"/>
        <v>MS</v>
      </c>
      <c r="B303" s="1" t="s">
        <v>359</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U303" si="280">C303/SUM(C298:C309)</f>
        <v>0.44017809738788516</v>
      </c>
      <c r="N303">
        <f t="shared" si="280"/>
        <v>0.48424581414733048</v>
      </c>
      <c r="O303">
        <f t="shared" si="280"/>
        <v>0.52643830531361413</v>
      </c>
      <c r="P303">
        <f t="shared" si="280"/>
        <v>0.50644486455719961</v>
      </c>
      <c r="Q303">
        <f t="shared" si="280"/>
        <v>0.47086223365276486</v>
      </c>
      <c r="R303">
        <f t="shared" si="280"/>
        <v>0.43372734807817759</v>
      </c>
      <c r="S303">
        <f t="shared" si="280"/>
        <v>0.3072300096926</v>
      </c>
      <c r="T303">
        <f t="shared" si="280"/>
        <v>0.26159900361630634</v>
      </c>
      <c r="U303">
        <f t="shared" si="280"/>
        <v>0.20410099359806091</v>
      </c>
    </row>
    <row r="304" spans="1:21">
      <c r="A304" t="str">
        <f t="shared" si="275"/>
        <v>MS</v>
      </c>
      <c r="B304" s="1" t="s">
        <v>363</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U304" si="281">C304/SUM(C298:C309)</f>
        <v>0.28854974282555945</v>
      </c>
      <c r="N304">
        <f t="shared" si="281"/>
        <v>0.28008314414133867</v>
      </c>
      <c r="O304">
        <f t="shared" si="281"/>
        <v>0.28319516608216549</v>
      </c>
      <c r="P304">
        <f t="shared" si="281"/>
        <v>0.30654405255248446</v>
      </c>
      <c r="Q304">
        <f t="shared" si="281"/>
        <v>0.30593620731145565</v>
      </c>
      <c r="R304">
        <f t="shared" si="281"/>
        <v>0.32581477118609392</v>
      </c>
      <c r="S304">
        <f t="shared" si="281"/>
        <v>0.34220972131092681</v>
      </c>
      <c r="T304">
        <f t="shared" si="281"/>
        <v>0.32513235440928345</v>
      </c>
      <c r="U304">
        <f t="shared" si="281"/>
        <v>0.29446393299873219</v>
      </c>
    </row>
    <row r="305" spans="1:21">
      <c r="A305" t="str">
        <f t="shared" si="275"/>
        <v>MS</v>
      </c>
      <c r="B305" s="1" t="s">
        <v>372</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U305" si="282">C305/SUM(C298:C309)</f>
        <v>0</v>
      </c>
      <c r="N305">
        <f t="shared" si="282"/>
        <v>0</v>
      </c>
      <c r="O305">
        <f t="shared" si="282"/>
        <v>0</v>
      </c>
      <c r="P305">
        <f t="shared" si="282"/>
        <v>0</v>
      </c>
      <c r="Q305">
        <f t="shared" si="282"/>
        <v>0</v>
      </c>
      <c r="R305">
        <f t="shared" si="282"/>
        <v>0</v>
      </c>
      <c r="S305">
        <f t="shared" si="282"/>
        <v>0</v>
      </c>
      <c r="T305">
        <f t="shared" si="282"/>
        <v>0</v>
      </c>
      <c r="U305">
        <f t="shared" si="282"/>
        <v>0</v>
      </c>
    </row>
    <row r="306" spans="1:21">
      <c r="A306" t="str">
        <f t="shared" si="275"/>
        <v>MS</v>
      </c>
      <c r="B306" s="1" t="s">
        <v>370</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U306" si="283">C306/SUM(C298:C309)</f>
        <v>1.3399950362201134E-2</v>
      </c>
      <c r="N306">
        <f t="shared" si="283"/>
        <v>3.6809412733553705E-3</v>
      </c>
      <c r="O306">
        <f t="shared" si="283"/>
        <v>0</v>
      </c>
      <c r="P306">
        <f t="shared" si="283"/>
        <v>0</v>
      </c>
      <c r="Q306">
        <f t="shared" si="283"/>
        <v>0</v>
      </c>
      <c r="R306">
        <f t="shared" si="283"/>
        <v>0</v>
      </c>
      <c r="S306">
        <f t="shared" si="283"/>
        <v>0</v>
      </c>
      <c r="T306">
        <f t="shared" si="283"/>
        <v>0</v>
      </c>
      <c r="U306">
        <f t="shared" si="283"/>
        <v>0</v>
      </c>
    </row>
    <row r="307" spans="1:21">
      <c r="A307" t="str">
        <f t="shared" si="275"/>
        <v>MS</v>
      </c>
      <c r="B307" s="1" t="s">
        <v>365</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U307" si="284">C307/SUM(C298:C309)</f>
        <v>0</v>
      </c>
      <c r="N307">
        <f t="shared" si="284"/>
        <v>0</v>
      </c>
      <c r="O307">
        <f t="shared" si="284"/>
        <v>0</v>
      </c>
      <c r="P307">
        <f t="shared" si="284"/>
        <v>0</v>
      </c>
      <c r="Q307">
        <f t="shared" si="284"/>
        <v>0</v>
      </c>
      <c r="R307">
        <f t="shared" si="284"/>
        <v>0</v>
      </c>
      <c r="S307">
        <f t="shared" si="284"/>
        <v>0</v>
      </c>
      <c r="T307">
        <f t="shared" si="284"/>
        <v>0</v>
      </c>
      <c r="U307">
        <f t="shared" si="284"/>
        <v>0</v>
      </c>
    </row>
    <row r="308" spans="1:21">
      <c r="A308" t="str">
        <f t="shared" si="275"/>
        <v>MS</v>
      </c>
      <c r="B308" s="1" t="s">
        <v>580</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customHeight="1" thickBot="1">
      <c r="A309" t="str">
        <f t="shared" si="275"/>
        <v>MS</v>
      </c>
      <c r="B309" s="1" t="s">
        <v>579</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U309" si="285">C309/SUM(C298:C309)</f>
        <v>1.7552118407370917E-2</v>
      </c>
      <c r="N309">
        <f t="shared" si="285"/>
        <v>1.6917373942308078E-2</v>
      </c>
      <c r="O309">
        <f t="shared" si="285"/>
        <v>1.6985740612468842E-2</v>
      </c>
      <c r="P309">
        <f t="shared" si="285"/>
        <v>1.8258269149062024E-2</v>
      </c>
      <c r="Q309">
        <f t="shared" si="285"/>
        <v>8.2616472807088295E-2</v>
      </c>
      <c r="R309">
        <f t="shared" si="285"/>
        <v>0.11288825427138371</v>
      </c>
      <c r="S309">
        <f t="shared" si="285"/>
        <v>0.13162224957011864</v>
      </c>
      <c r="T309">
        <f t="shared" si="285"/>
        <v>0.20525633462934947</v>
      </c>
      <c r="U309">
        <f t="shared" si="285"/>
        <v>0.31304372661074892</v>
      </c>
    </row>
    <row r="310" spans="1:21" ht="15.75" customHeight="1" thickBot="1">
      <c r="A310" s="153" t="s">
        <v>77</v>
      </c>
      <c r="C310" s="152" t="str">
        <f t="shared" ref="C310:K310" si="286">$A310&amp;"_"&amp;C311</f>
        <v>MO_2022</v>
      </c>
      <c r="D310" s="152" t="str">
        <f t="shared" si="286"/>
        <v>MO_2023</v>
      </c>
      <c r="E310" s="152" t="str">
        <f t="shared" si="286"/>
        <v>MO_2024</v>
      </c>
      <c r="F310" s="152" t="str">
        <f t="shared" si="286"/>
        <v>MO_2025</v>
      </c>
      <c r="G310" s="152" t="str">
        <f t="shared" si="286"/>
        <v>MO_2026</v>
      </c>
      <c r="H310" s="152" t="str">
        <f t="shared" si="286"/>
        <v>MO_2027</v>
      </c>
      <c r="I310" s="152" t="str">
        <f t="shared" si="286"/>
        <v>MO_2028</v>
      </c>
      <c r="J310" s="152" t="str">
        <f t="shared" si="286"/>
        <v>MO_2029</v>
      </c>
      <c r="K310" s="152" t="str">
        <f t="shared" si="286"/>
        <v>MO_2030</v>
      </c>
      <c r="M310" s="159" t="str">
        <f t="shared" ref="M310:U310" si="287">$A310&amp;"_"&amp;M311</f>
        <v>MO_2022</v>
      </c>
      <c r="N310" s="159" t="str">
        <f t="shared" si="287"/>
        <v>MO_2023</v>
      </c>
      <c r="O310" s="159" t="str">
        <f t="shared" si="287"/>
        <v>MO_2024</v>
      </c>
      <c r="P310" s="159" t="str">
        <f t="shared" si="287"/>
        <v>MO_2025</v>
      </c>
      <c r="Q310" s="159" t="str">
        <f t="shared" si="287"/>
        <v>MO_2026</v>
      </c>
      <c r="R310" s="159" t="str">
        <f t="shared" si="287"/>
        <v>MO_2027</v>
      </c>
      <c r="S310" s="159" t="str">
        <f t="shared" si="287"/>
        <v>MO_2028</v>
      </c>
      <c r="T310" s="159" t="str">
        <f t="shared" si="287"/>
        <v>MO_2029</v>
      </c>
      <c r="U310" s="159" t="str">
        <f t="shared" si="287"/>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578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 t="shared" ref="A313:A323" si="288">A312</f>
        <v>MO</v>
      </c>
      <c r="B313" s="1" t="s">
        <v>368</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U313" si="289">C313/SUM(C312:C323)</f>
        <v>7.715454671324936E-4</v>
      </c>
      <c r="N313">
        <f t="shared" si="289"/>
        <v>7.7891655267865669E-4</v>
      </c>
      <c r="O313">
        <f t="shared" si="289"/>
        <v>7.8031643174139554E-4</v>
      </c>
      <c r="P313">
        <f t="shared" si="289"/>
        <v>7.8388683668967807E-4</v>
      </c>
      <c r="Q313">
        <f t="shared" si="289"/>
        <v>6.8879860336107834E-4</v>
      </c>
      <c r="R313">
        <f t="shared" si="289"/>
        <v>6.6911750957479501E-4</v>
      </c>
      <c r="S313">
        <f t="shared" si="289"/>
        <v>6.5116998618474958E-4</v>
      </c>
      <c r="T313">
        <f t="shared" si="289"/>
        <v>5.6355772711233975E-4</v>
      </c>
      <c r="U313">
        <f t="shared" si="289"/>
        <v>4.7441099156682488E-4</v>
      </c>
    </row>
    <row r="314" spans="1:21">
      <c r="A314" t="str">
        <f t="shared" si="288"/>
        <v>MO</v>
      </c>
      <c r="B314" s="1" t="s">
        <v>362</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U314" si="290">C314/SUM(C312:C323)</f>
        <v>0.72278676967479427</v>
      </c>
      <c r="N314">
        <f t="shared" si="290"/>
        <v>0.71366353736226384</v>
      </c>
      <c r="O314">
        <f t="shared" si="290"/>
        <v>0.7051279461433686</v>
      </c>
      <c r="P314">
        <f t="shared" si="290"/>
        <v>0.69401724496271333</v>
      </c>
      <c r="Q314">
        <f t="shared" si="290"/>
        <v>0.60198133533393117</v>
      </c>
      <c r="R314">
        <f t="shared" si="290"/>
        <v>0.57310156065018658</v>
      </c>
      <c r="S314">
        <f t="shared" si="290"/>
        <v>0.44044313456900674</v>
      </c>
      <c r="T314">
        <f t="shared" si="290"/>
        <v>0.3873695672201613</v>
      </c>
      <c r="U314">
        <f t="shared" si="290"/>
        <v>0.34642130348166739</v>
      </c>
    </row>
    <row r="315" spans="1:21">
      <c r="A315" t="str">
        <f t="shared" si="288"/>
        <v>MO</v>
      </c>
      <c r="B315" s="1" t="s">
        <v>369</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U315" si="291">C315/SUM(C312:C323)</f>
        <v>0</v>
      </c>
      <c r="N315">
        <f t="shared" si="291"/>
        <v>0</v>
      </c>
      <c r="O315">
        <f t="shared" si="291"/>
        <v>0</v>
      </c>
      <c r="P315">
        <f t="shared" si="291"/>
        <v>0</v>
      </c>
      <c r="Q315">
        <f t="shared" si="291"/>
        <v>0</v>
      </c>
      <c r="R315">
        <f t="shared" si="291"/>
        <v>0</v>
      </c>
      <c r="S315">
        <f t="shared" si="291"/>
        <v>0</v>
      </c>
      <c r="T315">
        <f t="shared" si="291"/>
        <v>0</v>
      </c>
      <c r="U315">
        <f t="shared" si="291"/>
        <v>0</v>
      </c>
    </row>
    <row r="316" spans="1:21">
      <c r="A316" t="str">
        <f t="shared" si="288"/>
        <v>MO</v>
      </c>
      <c r="B316" s="1" t="s">
        <v>364</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U316" si="292">C316/SUM(C312:C323)</f>
        <v>1.7075406054784109E-2</v>
      </c>
      <c r="N316">
        <f t="shared" si="292"/>
        <v>1.7347198513487972E-2</v>
      </c>
      <c r="O316">
        <f t="shared" si="292"/>
        <v>1.7588673513519792E-2</v>
      </c>
      <c r="P316">
        <f t="shared" si="292"/>
        <v>1.7845123155250383E-2</v>
      </c>
      <c r="Q316">
        <f t="shared" si="292"/>
        <v>1.5790570979422887E-2</v>
      </c>
      <c r="R316">
        <f t="shared" si="292"/>
        <v>1.6612769797782381E-2</v>
      </c>
      <c r="S316">
        <f t="shared" si="292"/>
        <v>1.7570846691529078E-2</v>
      </c>
      <c r="T316">
        <f t="shared" si="292"/>
        <v>1.5760351051465886E-2</v>
      </c>
      <c r="U316">
        <f t="shared" si="292"/>
        <v>1.4775885181075166E-2</v>
      </c>
    </row>
    <row r="317" spans="1:21">
      <c r="A317" t="str">
        <f t="shared" si="288"/>
        <v>MO</v>
      </c>
      <c r="B317" s="1" t="s">
        <v>359</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U317" si="293">C317/SUM(C312:C323)</f>
        <v>4.1191843180797348E-2</v>
      </c>
      <c r="N317">
        <f t="shared" si="293"/>
        <v>4.6605945555924774E-2</v>
      </c>
      <c r="O317">
        <f t="shared" si="293"/>
        <v>4.6998902119353085E-2</v>
      </c>
      <c r="P317">
        <f t="shared" si="293"/>
        <v>3.6866667825952E-2</v>
      </c>
      <c r="Q317">
        <f t="shared" si="293"/>
        <v>2.7694173772242956E-2</v>
      </c>
      <c r="R317">
        <f t="shared" si="293"/>
        <v>2.5389403399251761E-2</v>
      </c>
      <c r="S317">
        <f t="shared" si="293"/>
        <v>1.9774547157942909E-2</v>
      </c>
      <c r="T317">
        <f t="shared" si="293"/>
        <v>1.1556663025882234E-2</v>
      </c>
      <c r="U317">
        <f t="shared" si="293"/>
        <v>9.8192508231227538E-3</v>
      </c>
    </row>
    <row r="318" spans="1:21">
      <c r="A318" t="str">
        <f t="shared" si="288"/>
        <v>MO</v>
      </c>
      <c r="B318" s="1" t="s">
        <v>363</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U318" si="294">C318/SUM(C312:C323)</f>
        <v>0.12030887450552899</v>
      </c>
      <c r="N318">
        <f t="shared" si="294"/>
        <v>0.12222385355205018</v>
      </c>
      <c r="O318">
        <f t="shared" si="294"/>
        <v>0.1238097159643522</v>
      </c>
      <c r="P318">
        <f t="shared" si="294"/>
        <v>0.1254980233168462</v>
      </c>
      <c r="Q318">
        <f t="shared" si="294"/>
        <v>0.11094589608787395</v>
      </c>
      <c r="R318">
        <f t="shared" si="294"/>
        <v>0.11214376536279332</v>
      </c>
      <c r="S318">
        <f t="shared" si="294"/>
        <v>0.11850275873058325</v>
      </c>
      <c r="T318">
        <f t="shared" si="294"/>
        <v>0.10266241909889594</v>
      </c>
      <c r="U318">
        <f t="shared" si="294"/>
        <v>8.6108845981622578E-2</v>
      </c>
    </row>
    <row r="319" spans="1:21">
      <c r="A319" t="str">
        <f t="shared" si="288"/>
        <v>MO</v>
      </c>
      <c r="B319" s="1" t="s">
        <v>372</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U319" si="295">C319/SUM(C312:C323)</f>
        <v>0</v>
      </c>
      <c r="N319">
        <f t="shared" si="295"/>
        <v>0</v>
      </c>
      <c r="O319">
        <f t="shared" si="295"/>
        <v>0</v>
      </c>
      <c r="P319">
        <f t="shared" si="295"/>
        <v>0</v>
      </c>
      <c r="Q319">
        <f t="shared" si="295"/>
        <v>0</v>
      </c>
      <c r="R319">
        <f t="shared" si="295"/>
        <v>0</v>
      </c>
      <c r="S319">
        <f t="shared" si="295"/>
        <v>0</v>
      </c>
      <c r="T319">
        <f t="shared" si="295"/>
        <v>0</v>
      </c>
      <c r="U319">
        <f t="shared" si="295"/>
        <v>0</v>
      </c>
    </row>
    <row r="320" spans="1:21">
      <c r="A320" t="str">
        <f t="shared" si="288"/>
        <v>MO</v>
      </c>
      <c r="B320" s="1" t="s">
        <v>370</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U320" si="296">C320/SUM(C312:C323)</f>
        <v>0</v>
      </c>
      <c r="N320">
        <f t="shared" si="296"/>
        <v>0</v>
      </c>
      <c r="O320">
        <f t="shared" si="296"/>
        <v>0</v>
      </c>
      <c r="P320">
        <f t="shared" si="296"/>
        <v>0</v>
      </c>
      <c r="Q320">
        <f t="shared" si="296"/>
        <v>0</v>
      </c>
      <c r="R320">
        <f t="shared" si="296"/>
        <v>0</v>
      </c>
      <c r="S320">
        <f t="shared" si="296"/>
        <v>0</v>
      </c>
      <c r="T320">
        <f t="shared" si="296"/>
        <v>0</v>
      </c>
      <c r="U320">
        <f t="shared" si="296"/>
        <v>0</v>
      </c>
    </row>
    <row r="321" spans="1:21">
      <c r="A321" t="str">
        <f t="shared" si="288"/>
        <v>MO</v>
      </c>
      <c r="B321" s="1" t="s">
        <v>365</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U321" si="297">C321/SUM(C312:C323)</f>
        <v>9.6154120840007851E-2</v>
      </c>
      <c r="N321">
        <f t="shared" si="297"/>
        <v>9.7658620630336881E-2</v>
      </c>
      <c r="O321">
        <f t="shared" si="297"/>
        <v>0.1035158030379303</v>
      </c>
      <c r="P321">
        <f t="shared" si="297"/>
        <v>0.12295728394930491</v>
      </c>
      <c r="Q321">
        <f t="shared" si="297"/>
        <v>0.20561032261665382</v>
      </c>
      <c r="R321">
        <f t="shared" si="297"/>
        <v>0.22921202247863767</v>
      </c>
      <c r="S321">
        <f t="shared" si="297"/>
        <v>0.34276088998379589</v>
      </c>
      <c r="T321">
        <f t="shared" si="297"/>
        <v>0.42582006168865466</v>
      </c>
      <c r="U321">
        <f t="shared" si="297"/>
        <v>0.46712652391075599</v>
      </c>
    </row>
    <row r="322" spans="1:21">
      <c r="A322" t="str">
        <f t="shared" si="288"/>
        <v>MO</v>
      </c>
      <c r="B322" s="1" t="s">
        <v>580</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customHeight="1" thickBot="1">
      <c r="A323" t="str">
        <f t="shared" si="288"/>
        <v>MO</v>
      </c>
      <c r="B323" s="1" t="s">
        <v>579</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U323" si="298">C323/SUM(C312:C323)</f>
        <v>1.7114402769549547E-3</v>
      </c>
      <c r="N323">
        <f t="shared" si="298"/>
        <v>1.7219278332577413E-3</v>
      </c>
      <c r="O323">
        <f t="shared" si="298"/>
        <v>2.1786427897345808E-3</v>
      </c>
      <c r="P323">
        <f t="shared" si="298"/>
        <v>2.0317699532434999E-3</v>
      </c>
      <c r="Q323">
        <f t="shared" si="298"/>
        <v>3.7288902606514095E-2</v>
      </c>
      <c r="R323">
        <f t="shared" si="298"/>
        <v>4.2871360801773541E-2</v>
      </c>
      <c r="S323">
        <f t="shared" si="298"/>
        <v>6.0296652880957334E-2</v>
      </c>
      <c r="T323">
        <f t="shared" si="298"/>
        <v>5.6267380187827676E-2</v>
      </c>
      <c r="U323">
        <f t="shared" si="298"/>
        <v>7.5273779630189316E-2</v>
      </c>
    </row>
    <row r="324" spans="1:21" ht="15.75" customHeight="1" thickBot="1">
      <c r="A324" s="153" t="s">
        <v>80</v>
      </c>
      <c r="C324" s="152" t="str">
        <f t="shared" ref="C324:K324" si="299">$A324&amp;"_"&amp;C325</f>
        <v>MT_2022</v>
      </c>
      <c r="D324" s="152" t="str">
        <f t="shared" si="299"/>
        <v>MT_2023</v>
      </c>
      <c r="E324" s="152" t="str">
        <f t="shared" si="299"/>
        <v>MT_2024</v>
      </c>
      <c r="F324" s="152" t="str">
        <f t="shared" si="299"/>
        <v>MT_2025</v>
      </c>
      <c r="G324" s="152" t="str">
        <f t="shared" si="299"/>
        <v>MT_2026</v>
      </c>
      <c r="H324" s="152" t="str">
        <f t="shared" si="299"/>
        <v>MT_2027</v>
      </c>
      <c r="I324" s="152" t="str">
        <f t="shared" si="299"/>
        <v>MT_2028</v>
      </c>
      <c r="J324" s="152" t="str">
        <f t="shared" si="299"/>
        <v>MT_2029</v>
      </c>
      <c r="K324" s="152" t="str">
        <f t="shared" si="299"/>
        <v>MT_2030</v>
      </c>
      <c r="M324" s="159" t="str">
        <f t="shared" ref="M324:U324" si="300">$A324&amp;"_"&amp;M325</f>
        <v>MT_2022</v>
      </c>
      <c r="N324" s="159" t="str">
        <f t="shared" si="300"/>
        <v>MT_2023</v>
      </c>
      <c r="O324" s="159" t="str">
        <f t="shared" si="300"/>
        <v>MT_2024</v>
      </c>
      <c r="P324" s="159" t="str">
        <f t="shared" si="300"/>
        <v>MT_2025</v>
      </c>
      <c r="Q324" s="159" t="str">
        <f t="shared" si="300"/>
        <v>MT_2026</v>
      </c>
      <c r="R324" s="159" t="str">
        <f t="shared" si="300"/>
        <v>MT_2027</v>
      </c>
      <c r="S324" s="159" t="str">
        <f t="shared" si="300"/>
        <v>MT_2028</v>
      </c>
      <c r="T324" s="159" t="str">
        <f t="shared" si="300"/>
        <v>MT_2029</v>
      </c>
      <c r="U324" s="159" t="str">
        <f t="shared" si="300"/>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578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 t="shared" ref="A327:A337" si="301">A326</f>
        <v>MT</v>
      </c>
      <c r="B327" s="1" t="s">
        <v>368</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U327" si="302">C327/SUM(C326:C337)</f>
        <v>5.5239810481194185E-4</v>
      </c>
      <c r="N327">
        <f t="shared" si="302"/>
        <v>5.3197290544593895E-4</v>
      </c>
      <c r="O327">
        <f t="shared" si="302"/>
        <v>5.2351395176987274E-4</v>
      </c>
      <c r="P327">
        <f t="shared" si="302"/>
        <v>6.1912943323270985E-4</v>
      </c>
      <c r="Q327">
        <f t="shared" si="302"/>
        <v>5.8101326861391021E-4</v>
      </c>
      <c r="R327">
        <f t="shared" si="302"/>
        <v>5.6990298718939474E-4</v>
      </c>
      <c r="S327">
        <f t="shared" si="302"/>
        <v>4.7334997824083878E-4</v>
      </c>
      <c r="T327">
        <f t="shared" si="302"/>
        <v>3.830265473817265E-4</v>
      </c>
      <c r="U327">
        <f t="shared" si="302"/>
        <v>2.9858932423971845E-4</v>
      </c>
    </row>
    <row r="328" spans="1:21">
      <c r="A328" t="str">
        <f t="shared" si="301"/>
        <v>MT</v>
      </c>
      <c r="B328" s="1" t="s">
        <v>362</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U328" si="303">C328/SUM(C326:C337)</f>
        <v>0.40042272361885983</v>
      </c>
      <c r="N328">
        <f t="shared" si="303"/>
        <v>0.20069481598438493</v>
      </c>
      <c r="O328">
        <f t="shared" si="303"/>
        <v>0.17712474095832695</v>
      </c>
      <c r="P328">
        <f t="shared" si="303"/>
        <v>6.4489942510856067E-3</v>
      </c>
      <c r="Q328">
        <f t="shared" si="303"/>
        <v>5.8057781545899079E-3</v>
      </c>
      <c r="R328">
        <f t="shared" si="303"/>
        <v>7.0280916314850493E-3</v>
      </c>
      <c r="S328">
        <f t="shared" si="303"/>
        <v>0</v>
      </c>
      <c r="T328">
        <f t="shared" si="303"/>
        <v>0</v>
      </c>
      <c r="U328">
        <f t="shared" si="303"/>
        <v>0</v>
      </c>
    </row>
    <row r="329" spans="1:21">
      <c r="A329" t="str">
        <f t="shared" si="301"/>
        <v>MT</v>
      </c>
      <c r="B329" s="1" t="s">
        <v>369</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U329" si="304">C329/SUM(C326:C337)</f>
        <v>0</v>
      </c>
      <c r="N329">
        <f t="shared" si="304"/>
        <v>0</v>
      </c>
      <c r="O329">
        <f t="shared" si="304"/>
        <v>0</v>
      </c>
      <c r="P329">
        <f t="shared" si="304"/>
        <v>0</v>
      </c>
      <c r="Q329">
        <f t="shared" si="304"/>
        <v>0</v>
      </c>
      <c r="R329">
        <f t="shared" si="304"/>
        <v>0</v>
      </c>
      <c r="S329">
        <f t="shared" si="304"/>
        <v>0</v>
      </c>
      <c r="T329">
        <f t="shared" si="304"/>
        <v>0</v>
      </c>
      <c r="U329">
        <f t="shared" si="304"/>
        <v>0</v>
      </c>
    </row>
    <row r="330" spans="1:21">
      <c r="A330" t="str">
        <f t="shared" si="301"/>
        <v>MT</v>
      </c>
      <c r="B330" s="1" t="s">
        <v>364</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U330" si="305">C330/SUM(C326:C337)</f>
        <v>0.44032606279521042</v>
      </c>
      <c r="N330">
        <f t="shared" si="305"/>
        <v>0.45771348208253132</v>
      </c>
      <c r="O330">
        <f t="shared" si="305"/>
        <v>0.45063583029073767</v>
      </c>
      <c r="P330">
        <f t="shared" si="305"/>
        <v>0.54719534198010977</v>
      </c>
      <c r="Q330">
        <f t="shared" si="305"/>
        <v>0.51368413518666944</v>
      </c>
      <c r="R330">
        <f t="shared" si="305"/>
        <v>0.51524378855445929</v>
      </c>
      <c r="S330">
        <f t="shared" si="305"/>
        <v>0.45488213427941204</v>
      </c>
      <c r="T330">
        <f t="shared" si="305"/>
        <v>0.40984541190523671</v>
      </c>
      <c r="U330">
        <f t="shared" si="305"/>
        <v>0.34145035463236223</v>
      </c>
    </row>
    <row r="331" spans="1:21">
      <c r="A331" t="str">
        <f t="shared" si="301"/>
        <v>MT</v>
      </c>
      <c r="B331" s="1" t="s">
        <v>359</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U331" si="306">C331/SUM(C326:C337)</f>
        <v>2.3454619537828299E-2</v>
      </c>
      <c r="N331">
        <f t="shared" si="306"/>
        <v>1.4932972754991518E-2</v>
      </c>
      <c r="O331">
        <f t="shared" si="306"/>
        <v>1.7335135283788115E-4</v>
      </c>
      <c r="P331">
        <f t="shared" si="306"/>
        <v>4.0029331135621408E-3</v>
      </c>
      <c r="Q331">
        <f t="shared" si="306"/>
        <v>7.1081393676531383E-3</v>
      </c>
      <c r="R331">
        <f t="shared" si="306"/>
        <v>9.7826292078445551E-3</v>
      </c>
      <c r="S331">
        <f t="shared" si="306"/>
        <v>1.0340826373953471E-2</v>
      </c>
      <c r="T331">
        <f t="shared" si="306"/>
        <v>9.3167118124615599E-3</v>
      </c>
      <c r="U331">
        <f t="shared" si="306"/>
        <v>7.744421116537374E-3</v>
      </c>
    </row>
    <row r="332" spans="1:21">
      <c r="A332" t="str">
        <f t="shared" si="301"/>
        <v>MT</v>
      </c>
      <c r="B332" s="1" t="s">
        <v>363</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U332" si="307">C332/SUM(C326:C337)</f>
        <v>0</v>
      </c>
      <c r="N332">
        <f t="shared" si="307"/>
        <v>0</v>
      </c>
      <c r="O332">
        <f t="shared" si="307"/>
        <v>0</v>
      </c>
      <c r="P332">
        <f t="shared" si="307"/>
        <v>0</v>
      </c>
      <c r="Q332">
        <f t="shared" si="307"/>
        <v>0</v>
      </c>
      <c r="R332">
        <f t="shared" si="307"/>
        <v>0</v>
      </c>
      <c r="S332">
        <f t="shared" si="307"/>
        <v>0</v>
      </c>
      <c r="T332">
        <f t="shared" si="307"/>
        <v>0</v>
      </c>
      <c r="U332">
        <f t="shared" si="307"/>
        <v>0</v>
      </c>
    </row>
    <row r="333" spans="1:21">
      <c r="A333" t="str">
        <f t="shared" si="301"/>
        <v>MT</v>
      </c>
      <c r="B333" s="1" t="s">
        <v>372</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U333" si="308">C333/SUM(C326:C337)</f>
        <v>0</v>
      </c>
      <c r="N333">
        <f t="shared" si="308"/>
        <v>0</v>
      </c>
      <c r="O333">
        <f t="shared" si="308"/>
        <v>0</v>
      </c>
      <c r="P333">
        <f t="shared" si="308"/>
        <v>0</v>
      </c>
      <c r="Q333">
        <f t="shared" si="308"/>
        <v>0</v>
      </c>
      <c r="R333">
        <f t="shared" si="308"/>
        <v>0</v>
      </c>
      <c r="S333">
        <f t="shared" si="308"/>
        <v>0</v>
      </c>
      <c r="T333">
        <f t="shared" si="308"/>
        <v>0</v>
      </c>
      <c r="U333">
        <f t="shared" si="308"/>
        <v>0</v>
      </c>
    </row>
    <row r="334" spans="1:21">
      <c r="A334" t="str">
        <f t="shared" si="301"/>
        <v>MT</v>
      </c>
      <c r="B334" s="1" t="s">
        <v>370</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U334" si="309">C334/SUM(C326:C337)</f>
        <v>0</v>
      </c>
      <c r="N334">
        <f t="shared" si="309"/>
        <v>0</v>
      </c>
      <c r="O334">
        <f t="shared" si="309"/>
        <v>0</v>
      </c>
      <c r="P334">
        <f t="shared" si="309"/>
        <v>0</v>
      </c>
      <c r="Q334">
        <f t="shared" si="309"/>
        <v>0</v>
      </c>
      <c r="R334">
        <f t="shared" si="309"/>
        <v>0</v>
      </c>
      <c r="S334">
        <f t="shared" si="309"/>
        <v>0</v>
      </c>
      <c r="T334">
        <f t="shared" si="309"/>
        <v>0</v>
      </c>
      <c r="U334">
        <f t="shared" si="309"/>
        <v>0</v>
      </c>
    </row>
    <row r="335" spans="1:21">
      <c r="A335" t="str">
        <f t="shared" si="301"/>
        <v>MT</v>
      </c>
      <c r="B335" s="1" t="s">
        <v>365</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U335" si="310">C335/SUM(C326:C337)</f>
        <v>0.1282287362484788</v>
      </c>
      <c r="N335">
        <f t="shared" si="310"/>
        <v>0.30689410716319987</v>
      </c>
      <c r="O335">
        <f t="shared" si="310"/>
        <v>0.34760809196981246</v>
      </c>
      <c r="P335">
        <f t="shared" si="310"/>
        <v>0.41424926580411509</v>
      </c>
      <c r="Q335">
        <f t="shared" si="310"/>
        <v>0.44834276623833513</v>
      </c>
      <c r="R335">
        <f t="shared" si="310"/>
        <v>0.44584803327360556</v>
      </c>
      <c r="S335">
        <f t="shared" si="310"/>
        <v>0.51196243377263018</v>
      </c>
      <c r="T335">
        <f t="shared" si="310"/>
        <v>0.56055030883945955</v>
      </c>
      <c r="U335">
        <f t="shared" si="310"/>
        <v>0.63465517034763963</v>
      </c>
    </row>
    <row r="336" spans="1:21">
      <c r="A336" t="str">
        <f t="shared" si="301"/>
        <v>MT</v>
      </c>
      <c r="B336" s="1" t="s">
        <v>580</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customHeight="1" thickBot="1">
      <c r="A337" t="str">
        <f t="shared" si="301"/>
        <v>MT</v>
      </c>
      <c r="B337" s="1" t="s">
        <v>579</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U337" si="311">C337/SUM(C326:C337)</f>
        <v>7.0154596948106794E-3</v>
      </c>
      <c r="N337">
        <f t="shared" si="311"/>
        <v>1.9232649109446474E-2</v>
      </c>
      <c r="O337">
        <f t="shared" si="311"/>
        <v>2.3934471476515153E-2</v>
      </c>
      <c r="P337">
        <f t="shared" si="311"/>
        <v>2.7484335417894652E-2</v>
      </c>
      <c r="Q337">
        <f t="shared" si="311"/>
        <v>2.447816778413843E-2</v>
      </c>
      <c r="R337">
        <f t="shared" si="311"/>
        <v>2.1527554345416117E-2</v>
      </c>
      <c r="S337">
        <f t="shared" si="311"/>
        <v>2.2341255595763505E-2</v>
      </c>
      <c r="T337">
        <f t="shared" si="311"/>
        <v>1.9904540895460513E-2</v>
      </c>
      <c r="U337">
        <f t="shared" si="311"/>
        <v>1.5851464579221011E-2</v>
      </c>
    </row>
    <row r="338" spans="1:21" ht="15.75" customHeight="1" thickBot="1">
      <c r="A338" s="153" t="s">
        <v>83</v>
      </c>
      <c r="C338" s="152" t="str">
        <f t="shared" ref="C338:K338" si="312">$A338&amp;"_"&amp;C339</f>
        <v>NE_2022</v>
      </c>
      <c r="D338" s="152" t="str">
        <f t="shared" si="312"/>
        <v>NE_2023</v>
      </c>
      <c r="E338" s="152" t="str">
        <f t="shared" si="312"/>
        <v>NE_2024</v>
      </c>
      <c r="F338" s="152" t="str">
        <f t="shared" si="312"/>
        <v>NE_2025</v>
      </c>
      <c r="G338" s="152" t="str">
        <f t="shared" si="312"/>
        <v>NE_2026</v>
      </c>
      <c r="H338" s="152" t="str">
        <f t="shared" si="312"/>
        <v>NE_2027</v>
      </c>
      <c r="I338" s="152" t="str">
        <f t="shared" si="312"/>
        <v>NE_2028</v>
      </c>
      <c r="J338" s="152" t="str">
        <f t="shared" si="312"/>
        <v>NE_2029</v>
      </c>
      <c r="K338" s="152" t="str">
        <f t="shared" si="312"/>
        <v>NE_2030</v>
      </c>
      <c r="M338" s="159" t="str">
        <f t="shared" ref="M338:U338" si="313">$A338&amp;"_"&amp;M339</f>
        <v>NE_2022</v>
      </c>
      <c r="N338" s="159" t="str">
        <f t="shared" si="313"/>
        <v>NE_2023</v>
      </c>
      <c r="O338" s="159" t="str">
        <f t="shared" si="313"/>
        <v>NE_2024</v>
      </c>
      <c r="P338" s="159" t="str">
        <f t="shared" si="313"/>
        <v>NE_2025</v>
      </c>
      <c r="Q338" s="159" t="str">
        <f t="shared" si="313"/>
        <v>NE_2026</v>
      </c>
      <c r="R338" s="159" t="str">
        <f t="shared" si="313"/>
        <v>NE_2027</v>
      </c>
      <c r="S338" s="159" t="str">
        <f t="shared" si="313"/>
        <v>NE_2028</v>
      </c>
      <c r="T338" s="159" t="str">
        <f t="shared" si="313"/>
        <v>NE_2029</v>
      </c>
      <c r="U338" s="159" t="str">
        <f t="shared" si="313"/>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578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 t="shared" ref="A341:A351" si="314">A340</f>
        <v>NE</v>
      </c>
      <c r="B341" s="1" t="s">
        <v>368</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U341" si="315">C341/SUM(C340:C351)</f>
        <v>1.1510273223507494E-3</v>
      </c>
      <c r="N341">
        <f t="shared" si="315"/>
        <v>1.0817222988651288E-3</v>
      </c>
      <c r="O341">
        <f t="shared" si="315"/>
        <v>1.0906452293763923E-3</v>
      </c>
      <c r="P341">
        <f t="shared" si="315"/>
        <v>8.9174756443770049E-4</v>
      </c>
      <c r="Q341">
        <f t="shared" si="315"/>
        <v>8.8709433870417967E-4</v>
      </c>
      <c r="R341">
        <f t="shared" si="315"/>
        <v>9.0929013886432053E-4</v>
      </c>
      <c r="S341">
        <f t="shared" si="315"/>
        <v>8.1235276317702062E-4</v>
      </c>
      <c r="T341">
        <f t="shared" si="315"/>
        <v>7.9006830296222952E-4</v>
      </c>
      <c r="U341">
        <f t="shared" si="315"/>
        <v>6.6857755603085423E-4</v>
      </c>
    </row>
    <row r="342" spans="1:21">
      <c r="A342" t="str">
        <f t="shared" si="314"/>
        <v>NE</v>
      </c>
      <c r="B342" s="1" t="s">
        <v>362</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U342" si="316">C342/SUM(C340:C351)</f>
        <v>0.47414514176579475</v>
      </c>
      <c r="N342">
        <f t="shared" si="316"/>
        <v>0.23122808186946525</v>
      </c>
      <c r="O342">
        <f t="shared" si="316"/>
        <v>0.18142913014847831</v>
      </c>
      <c r="P342">
        <f t="shared" si="316"/>
        <v>0.15970119640732816</v>
      </c>
      <c r="Q342">
        <f t="shared" si="316"/>
        <v>0.1483316478161375</v>
      </c>
      <c r="R342">
        <f t="shared" si="316"/>
        <v>0.12911653163672401</v>
      </c>
      <c r="S342">
        <f t="shared" si="316"/>
        <v>0.10014229263617141</v>
      </c>
      <c r="T342">
        <f t="shared" si="316"/>
        <v>9.1025988789178586E-2</v>
      </c>
      <c r="U342">
        <f t="shared" si="316"/>
        <v>7.6532724573818878E-2</v>
      </c>
    </row>
    <row r="343" spans="1:21">
      <c r="A343" t="str">
        <f t="shared" si="314"/>
        <v>NE</v>
      </c>
      <c r="B343" s="1" t="s">
        <v>369</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U343" si="317">C343/SUM(C340:C351)</f>
        <v>0</v>
      </c>
      <c r="N343">
        <f t="shared" si="317"/>
        <v>0</v>
      </c>
      <c r="O343">
        <f t="shared" si="317"/>
        <v>0</v>
      </c>
      <c r="P343">
        <f t="shared" si="317"/>
        <v>0</v>
      </c>
      <c r="Q343">
        <f t="shared" si="317"/>
        <v>0</v>
      </c>
      <c r="R343">
        <f t="shared" si="317"/>
        <v>0</v>
      </c>
      <c r="S343">
        <f t="shared" si="317"/>
        <v>0</v>
      </c>
      <c r="T343">
        <f t="shared" si="317"/>
        <v>0</v>
      </c>
      <c r="U343">
        <f t="shared" si="317"/>
        <v>0</v>
      </c>
    </row>
    <row r="344" spans="1:21">
      <c r="A344" t="str">
        <f t="shared" si="314"/>
        <v>NE</v>
      </c>
      <c r="B344" s="1" t="s">
        <v>364</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U344" si="318">C344/SUM(C340:C351)</f>
        <v>2.7086202790804242E-2</v>
      </c>
      <c r="N344">
        <f t="shared" si="318"/>
        <v>2.5455303259488919E-2</v>
      </c>
      <c r="O344">
        <f t="shared" si="318"/>
        <v>2.5711272574618801E-2</v>
      </c>
      <c r="P344">
        <f t="shared" si="318"/>
        <v>2.1705046784216898E-2</v>
      </c>
      <c r="Q344">
        <f t="shared" si="318"/>
        <v>2.2272270301137237E-2</v>
      </c>
      <c r="R344">
        <f t="shared" si="318"/>
        <v>2.4264005195787849E-2</v>
      </c>
      <c r="S344">
        <f t="shared" si="318"/>
        <v>2.4852503611568318E-2</v>
      </c>
      <c r="T344">
        <f t="shared" si="318"/>
        <v>2.5522904846778983E-2</v>
      </c>
      <c r="U344">
        <f t="shared" si="318"/>
        <v>2.2930873749032719E-2</v>
      </c>
    </row>
    <row r="345" spans="1:21">
      <c r="A345" t="str">
        <f t="shared" si="314"/>
        <v>NE</v>
      </c>
      <c r="B345" s="1" t="s">
        <v>359</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U345" si="319">C345/SUM(C340:C351)</f>
        <v>3.4981435981778636E-2</v>
      </c>
      <c r="N345">
        <f t="shared" si="319"/>
        <v>4.6293738196609924E-2</v>
      </c>
      <c r="O345">
        <f t="shared" si="319"/>
        <v>2.9489954583982677E-2</v>
      </c>
      <c r="P345">
        <f t="shared" si="319"/>
        <v>2.4630617372263842E-2</v>
      </c>
      <c r="Q345">
        <f t="shared" si="319"/>
        <v>2.3732661978476274E-2</v>
      </c>
      <c r="R345">
        <f t="shared" si="319"/>
        <v>2.1245041189441087E-2</v>
      </c>
      <c r="S345">
        <f t="shared" si="319"/>
        <v>2.6649960772020025E-2</v>
      </c>
      <c r="T345">
        <f t="shared" si="319"/>
        <v>2.349121315900338E-2</v>
      </c>
      <c r="U345">
        <f t="shared" si="319"/>
        <v>2.0475022888986963E-2</v>
      </c>
    </row>
    <row r="346" spans="1:21">
      <c r="A346" t="str">
        <f t="shared" si="314"/>
        <v>NE</v>
      </c>
      <c r="B346" s="1" t="s">
        <v>363</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U346" si="320">C346/SUM(C340:C351)</f>
        <v>0.14035468063259263</v>
      </c>
      <c r="N346">
        <f t="shared" si="320"/>
        <v>0.13190372186847529</v>
      </c>
      <c r="O346">
        <f t="shared" si="320"/>
        <v>0.13299177168093107</v>
      </c>
      <c r="P346">
        <f t="shared" si="320"/>
        <v>0.11208515318122633</v>
      </c>
      <c r="Q346">
        <f t="shared" si="320"/>
        <v>0.11479646927232656</v>
      </c>
      <c r="R346">
        <f t="shared" si="320"/>
        <v>0.11682405461723569</v>
      </c>
      <c r="S346">
        <f t="shared" si="320"/>
        <v>0.10526579114086537</v>
      </c>
      <c r="T346">
        <f t="shared" si="320"/>
        <v>0.10193946806354129</v>
      </c>
      <c r="U346">
        <f t="shared" si="320"/>
        <v>9.1190848117907494E-2</v>
      </c>
    </row>
    <row r="347" spans="1:21">
      <c r="A347" t="str">
        <f t="shared" si="314"/>
        <v>NE</v>
      </c>
      <c r="B347" s="1" t="s">
        <v>372</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U347" si="321">C347/SUM(C340:C351)</f>
        <v>0</v>
      </c>
      <c r="N347">
        <f t="shared" si="321"/>
        <v>0</v>
      </c>
      <c r="O347">
        <f t="shared" si="321"/>
        <v>0</v>
      </c>
      <c r="P347">
        <f t="shared" si="321"/>
        <v>0</v>
      </c>
      <c r="Q347">
        <f t="shared" si="321"/>
        <v>0</v>
      </c>
      <c r="R347">
        <f t="shared" si="321"/>
        <v>0</v>
      </c>
      <c r="S347">
        <f t="shared" si="321"/>
        <v>0</v>
      </c>
      <c r="T347">
        <f t="shared" si="321"/>
        <v>0</v>
      </c>
      <c r="U347">
        <f t="shared" si="321"/>
        <v>0</v>
      </c>
    </row>
    <row r="348" spans="1:21">
      <c r="A348" t="str">
        <f t="shared" si="314"/>
        <v>NE</v>
      </c>
      <c r="B348" s="1" t="s">
        <v>370</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U348" si="322">C348/SUM(C340:C351)</f>
        <v>1.2056804674853266E-2</v>
      </c>
      <c r="N348">
        <f t="shared" si="322"/>
        <v>1.1969761874828615E-3</v>
      </c>
      <c r="O348">
        <f t="shared" si="322"/>
        <v>8.1801635725661063E-5</v>
      </c>
      <c r="P348">
        <f t="shared" si="322"/>
        <v>0</v>
      </c>
      <c r="Q348">
        <f t="shared" si="322"/>
        <v>0</v>
      </c>
      <c r="R348">
        <f t="shared" si="322"/>
        <v>0</v>
      </c>
      <c r="S348">
        <f t="shared" si="322"/>
        <v>0</v>
      </c>
      <c r="T348">
        <f t="shared" si="322"/>
        <v>0</v>
      </c>
      <c r="U348">
        <f t="shared" si="322"/>
        <v>0</v>
      </c>
    </row>
    <row r="349" spans="1:21">
      <c r="A349" t="str">
        <f t="shared" si="314"/>
        <v>NE</v>
      </c>
      <c r="B349" s="1" t="s">
        <v>365</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U349" si="323">C349/SUM(C340:C351)</f>
        <v>0.30998267114879202</v>
      </c>
      <c r="N349">
        <f t="shared" si="323"/>
        <v>0.51072313686856086</v>
      </c>
      <c r="O349">
        <f t="shared" si="323"/>
        <v>0.56922596948290838</v>
      </c>
      <c r="P349">
        <f t="shared" si="323"/>
        <v>0.58182606727277875</v>
      </c>
      <c r="Q349">
        <f t="shared" si="323"/>
        <v>0.58928470970548441</v>
      </c>
      <c r="R349">
        <f t="shared" si="323"/>
        <v>0.60359742755607171</v>
      </c>
      <c r="S349">
        <f t="shared" si="323"/>
        <v>0.63598652461599292</v>
      </c>
      <c r="T349">
        <f t="shared" si="323"/>
        <v>0.64905329686954261</v>
      </c>
      <c r="U349">
        <f t="shared" si="323"/>
        <v>0.66310462995266628</v>
      </c>
    </row>
    <row r="350" spans="1:21">
      <c r="A350" t="str">
        <f t="shared" si="314"/>
        <v>NE</v>
      </c>
      <c r="B350" s="1" t="s">
        <v>580</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customHeight="1" thickBot="1">
      <c r="A351" t="str">
        <f t="shared" si="314"/>
        <v>NE</v>
      </c>
      <c r="B351" s="1" t="s">
        <v>579</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U351" si="324">C351/SUM(C340:C351)</f>
        <v>2.4203568303366604E-4</v>
      </c>
      <c r="N351">
        <f t="shared" si="324"/>
        <v>5.2117319451051775E-2</v>
      </c>
      <c r="O351">
        <f t="shared" si="324"/>
        <v>5.9979454663978755E-2</v>
      </c>
      <c r="P351">
        <f t="shared" si="324"/>
        <v>9.9160171417748327E-2</v>
      </c>
      <c r="Q351">
        <f t="shared" si="324"/>
        <v>0.10069514658773386</v>
      </c>
      <c r="R351">
        <f t="shared" si="324"/>
        <v>0.10404364966587532</v>
      </c>
      <c r="S351">
        <f t="shared" si="324"/>
        <v>0.1062905744602049</v>
      </c>
      <c r="T351">
        <f t="shared" si="324"/>
        <v>0.10817705996899289</v>
      </c>
      <c r="U351">
        <f t="shared" si="324"/>
        <v>0.12509732316155681</v>
      </c>
    </row>
    <row r="352" spans="1:21" ht="15.75" customHeight="1" thickBot="1">
      <c r="A352" s="153" t="s">
        <v>86</v>
      </c>
      <c r="C352" s="152" t="str">
        <f t="shared" ref="C352:K352" si="325">$A352&amp;"_"&amp;C353</f>
        <v>NV_2022</v>
      </c>
      <c r="D352" s="152" t="str">
        <f t="shared" si="325"/>
        <v>NV_2023</v>
      </c>
      <c r="E352" s="152" t="str">
        <f t="shared" si="325"/>
        <v>NV_2024</v>
      </c>
      <c r="F352" s="152" t="str">
        <f t="shared" si="325"/>
        <v>NV_2025</v>
      </c>
      <c r="G352" s="152" t="str">
        <f t="shared" si="325"/>
        <v>NV_2026</v>
      </c>
      <c r="H352" s="152" t="str">
        <f t="shared" si="325"/>
        <v>NV_2027</v>
      </c>
      <c r="I352" s="152" t="str">
        <f t="shared" si="325"/>
        <v>NV_2028</v>
      </c>
      <c r="J352" s="152" t="str">
        <f t="shared" si="325"/>
        <v>NV_2029</v>
      </c>
      <c r="K352" s="152" t="str">
        <f t="shared" si="325"/>
        <v>NV_2030</v>
      </c>
      <c r="M352" s="159" t="str">
        <f t="shared" ref="M352:U352" si="326">$A352&amp;"_"&amp;M353</f>
        <v>NV_2022</v>
      </c>
      <c r="N352" s="159" t="str">
        <f t="shared" si="326"/>
        <v>NV_2023</v>
      </c>
      <c r="O352" s="159" t="str">
        <f t="shared" si="326"/>
        <v>NV_2024</v>
      </c>
      <c r="P352" s="159" t="str">
        <f t="shared" si="326"/>
        <v>NV_2025</v>
      </c>
      <c r="Q352" s="159" t="str">
        <f t="shared" si="326"/>
        <v>NV_2026</v>
      </c>
      <c r="R352" s="159" t="str">
        <f t="shared" si="326"/>
        <v>NV_2027</v>
      </c>
      <c r="S352" s="159" t="str">
        <f t="shared" si="326"/>
        <v>NV_2028</v>
      </c>
      <c r="T352" s="159" t="str">
        <f t="shared" si="326"/>
        <v>NV_2029</v>
      </c>
      <c r="U352" s="159" t="str">
        <f t="shared" si="326"/>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578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 t="shared" ref="A355:A365" si="327">A354</f>
        <v>NV</v>
      </c>
      <c r="B355" s="1" t="s">
        <v>368</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U355" si="328">C355/SUM(C354:C365)</f>
        <v>1.0759981954419501E-3</v>
      </c>
      <c r="N355">
        <f t="shared" si="328"/>
        <v>1.2048408376685213E-3</v>
      </c>
      <c r="O355">
        <f t="shared" si="328"/>
        <v>1.0264584115135627E-3</v>
      </c>
      <c r="P355">
        <f t="shared" si="328"/>
        <v>1.0330690821428222E-3</v>
      </c>
      <c r="Q355">
        <f t="shared" si="328"/>
        <v>1.0513066199406831E-3</v>
      </c>
      <c r="R355">
        <f t="shared" si="328"/>
        <v>1.0908604244547065E-3</v>
      </c>
      <c r="S355">
        <f t="shared" si="328"/>
        <v>1.2614311774357459E-3</v>
      </c>
      <c r="T355">
        <f t="shared" si="328"/>
        <v>1.1035613244386451E-3</v>
      </c>
      <c r="U355">
        <f t="shared" si="328"/>
        <v>1.2160994326085761E-3</v>
      </c>
    </row>
    <row r="356" spans="1:21">
      <c r="A356" t="str">
        <f t="shared" si="327"/>
        <v>NV</v>
      </c>
      <c r="B356" s="1" t="s">
        <v>362</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U356" si="329">C356/SUM(C354:C365)</f>
        <v>0.11392353657066843</v>
      </c>
      <c r="N356">
        <f t="shared" si="329"/>
        <v>6.6382204178231388E-2</v>
      </c>
      <c r="O356">
        <f t="shared" si="329"/>
        <v>2.7590724445778661E-2</v>
      </c>
      <c r="P356">
        <f t="shared" si="329"/>
        <v>2.6220532749152287E-2</v>
      </c>
      <c r="Q356">
        <f t="shared" si="329"/>
        <v>2.4168031857470813E-2</v>
      </c>
      <c r="R356">
        <f t="shared" si="329"/>
        <v>2.0374474011380192E-2</v>
      </c>
      <c r="S356">
        <f t="shared" si="329"/>
        <v>6.3662758466735752E-3</v>
      </c>
      <c r="T356">
        <f t="shared" si="329"/>
        <v>1.4575115091632149E-2</v>
      </c>
      <c r="U356">
        <f t="shared" si="329"/>
        <v>1.0649211386106009E-2</v>
      </c>
    </row>
    <row r="357" spans="1:21">
      <c r="A357" t="str">
        <f t="shared" si="327"/>
        <v>NV</v>
      </c>
      <c r="B357" s="1" t="s">
        <v>369</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U357" si="330">C357/SUM(C354:C365)</f>
        <v>5.0328894679527905E-2</v>
      </c>
      <c r="N357">
        <f t="shared" si="330"/>
        <v>5.6355398997399726E-2</v>
      </c>
      <c r="O357">
        <f t="shared" si="330"/>
        <v>4.8011713685786273E-2</v>
      </c>
      <c r="P357">
        <f t="shared" si="330"/>
        <v>4.8320922146609387E-2</v>
      </c>
      <c r="Q357">
        <f t="shared" si="330"/>
        <v>4.9173967368181949E-2</v>
      </c>
      <c r="R357">
        <f t="shared" si="330"/>
        <v>5.1024062721495504E-2</v>
      </c>
      <c r="S357">
        <f t="shared" si="330"/>
        <v>5.9002363706158849E-2</v>
      </c>
      <c r="T357">
        <f t="shared" si="330"/>
        <v>5.5372585069273651E-2</v>
      </c>
      <c r="U357">
        <f t="shared" si="330"/>
        <v>6.1019326967685548E-2</v>
      </c>
    </row>
    <row r="358" spans="1:21">
      <c r="A358" t="str">
        <f t="shared" si="327"/>
        <v>NV</v>
      </c>
      <c r="B358" s="1" t="s">
        <v>364</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U358" si="331">C358/SUM(C354:C365)</f>
        <v>5.1476511421880186E-2</v>
      </c>
      <c r="N358">
        <f t="shared" si="331"/>
        <v>5.7636769510406152E-2</v>
      </c>
      <c r="O358">
        <f t="shared" si="331"/>
        <v>4.910870379623937E-2</v>
      </c>
      <c r="P358">
        <f t="shared" si="331"/>
        <v>4.9427178996638135E-2</v>
      </c>
      <c r="Q358">
        <f t="shared" si="331"/>
        <v>5.0302017830899701E-2</v>
      </c>
      <c r="R358">
        <f t="shared" si="331"/>
        <v>5.2196879357405176E-2</v>
      </c>
      <c r="S358">
        <f t="shared" si="331"/>
        <v>6.0292416673553728E-2</v>
      </c>
      <c r="T358">
        <f t="shared" si="331"/>
        <v>5.6585798147679098E-2</v>
      </c>
      <c r="U358">
        <f t="shared" si="331"/>
        <v>6.2210025828645134E-2</v>
      </c>
    </row>
    <row r="359" spans="1:21">
      <c r="A359" t="str">
        <f t="shared" si="327"/>
        <v>NV</v>
      </c>
      <c r="B359" s="1" t="s">
        <v>359</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U359" si="332">C359/SUM(C354:C365)</f>
        <v>0.57560631203541557</v>
      </c>
      <c r="N359">
        <f t="shared" si="332"/>
        <v>0.55381123534276833</v>
      </c>
      <c r="O359">
        <f t="shared" si="332"/>
        <v>0.63020547011952488</v>
      </c>
      <c r="P359">
        <f t="shared" si="332"/>
        <v>0.63048789566979335</v>
      </c>
      <c r="Q359">
        <f t="shared" si="332"/>
        <v>0.61492803584217548</v>
      </c>
      <c r="R359">
        <f t="shared" si="332"/>
        <v>0.5988190652429084</v>
      </c>
      <c r="S359">
        <f t="shared" si="332"/>
        <v>0.52763513636700599</v>
      </c>
      <c r="T359">
        <f t="shared" si="332"/>
        <v>0.46166907684130515</v>
      </c>
      <c r="U359">
        <f t="shared" si="332"/>
        <v>0.37173669993340241</v>
      </c>
    </row>
    <row r="360" spans="1:21">
      <c r="A360" t="str">
        <f t="shared" si="327"/>
        <v>NV</v>
      </c>
      <c r="B360" s="1" t="s">
        <v>363</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U360" si="333">C360/SUM(C354:C365)</f>
        <v>0</v>
      </c>
      <c r="N360">
        <f t="shared" si="333"/>
        <v>0</v>
      </c>
      <c r="O360">
        <f t="shared" si="333"/>
        <v>0</v>
      </c>
      <c r="P360">
        <f t="shared" si="333"/>
        <v>0</v>
      </c>
      <c r="Q360">
        <f t="shared" si="333"/>
        <v>0</v>
      </c>
      <c r="R360">
        <f t="shared" si="333"/>
        <v>0</v>
      </c>
      <c r="S360">
        <f t="shared" si="333"/>
        <v>0</v>
      </c>
      <c r="T360">
        <f t="shared" si="333"/>
        <v>0</v>
      </c>
      <c r="U360">
        <f t="shared" si="333"/>
        <v>0</v>
      </c>
    </row>
    <row r="361" spans="1:21">
      <c r="A361" t="str">
        <f t="shared" si="327"/>
        <v>NV</v>
      </c>
      <c r="B361" s="1" t="s">
        <v>372</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U361" si="334">C361/SUM(C354:C365)</f>
        <v>0</v>
      </c>
      <c r="N361">
        <f t="shared" si="334"/>
        <v>0</v>
      </c>
      <c r="O361">
        <f t="shared" si="334"/>
        <v>0</v>
      </c>
      <c r="P361">
        <f t="shared" si="334"/>
        <v>0</v>
      </c>
      <c r="Q361">
        <f t="shared" si="334"/>
        <v>0</v>
      </c>
      <c r="R361">
        <f t="shared" si="334"/>
        <v>0</v>
      </c>
      <c r="S361">
        <f t="shared" si="334"/>
        <v>0</v>
      </c>
      <c r="T361">
        <f t="shared" si="334"/>
        <v>0</v>
      </c>
      <c r="U361">
        <f t="shared" si="334"/>
        <v>0</v>
      </c>
    </row>
    <row r="362" spans="1:21">
      <c r="A362" t="str">
        <f t="shared" si="327"/>
        <v>NV</v>
      </c>
      <c r="B362" s="1" t="s">
        <v>370</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U362" si="335">C362/SUM(C354:C365)</f>
        <v>1.0863372571840413E-2</v>
      </c>
      <c r="N362">
        <f t="shared" si="335"/>
        <v>1.2571463697047772E-2</v>
      </c>
      <c r="O362">
        <f t="shared" si="335"/>
        <v>7.0162518479817875E-3</v>
      </c>
      <c r="P362">
        <f t="shared" si="335"/>
        <v>7.3095795792779026E-3</v>
      </c>
      <c r="Q362">
        <f t="shared" si="335"/>
        <v>7.569234943245501E-3</v>
      </c>
      <c r="R362">
        <f t="shared" si="335"/>
        <v>7.454794150167126E-3</v>
      </c>
      <c r="S362">
        <f t="shared" si="335"/>
        <v>2.7706284759756619E-3</v>
      </c>
      <c r="T362">
        <f t="shared" si="335"/>
        <v>2.4730518067478777E-3</v>
      </c>
      <c r="U362">
        <f t="shared" si="335"/>
        <v>0</v>
      </c>
    </row>
    <row r="363" spans="1:21">
      <c r="A363" t="str">
        <f t="shared" si="327"/>
        <v>NV</v>
      </c>
      <c r="B363" s="1" t="s">
        <v>365</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U363" si="336">C363/SUM(C354:C365)</f>
        <v>9.6354417685433329E-3</v>
      </c>
      <c r="N363">
        <f t="shared" si="336"/>
        <v>1.0760404043516683E-2</v>
      </c>
      <c r="O363">
        <f t="shared" si="336"/>
        <v>9.142708507027612E-3</v>
      </c>
      <c r="P363">
        <f t="shared" si="336"/>
        <v>9.1768882983103151E-3</v>
      </c>
      <c r="Q363">
        <f t="shared" si="336"/>
        <v>9.3103958871275459E-3</v>
      </c>
      <c r="R363">
        <f t="shared" si="336"/>
        <v>9.6380649983475557E-3</v>
      </c>
      <c r="S363">
        <f t="shared" si="336"/>
        <v>1.0497699600647614E-2</v>
      </c>
      <c r="T363">
        <f t="shared" si="336"/>
        <v>7.9381351742772964E-3</v>
      </c>
      <c r="U363">
        <f t="shared" si="336"/>
        <v>9.4262766799408058E-3</v>
      </c>
    </row>
    <row r="364" spans="1:21">
      <c r="A364" t="str">
        <f t="shared" si="327"/>
        <v>NV</v>
      </c>
      <c r="B364" s="1" t="s">
        <v>580</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customHeight="1" thickBot="1">
      <c r="A365" t="str">
        <f t="shared" si="327"/>
        <v>NV</v>
      </c>
      <c r="B365" s="1" t="s">
        <v>579</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U365" si="337">C365/SUM(C354:C365)</f>
        <v>0.1870899327566822</v>
      </c>
      <c r="N365">
        <f t="shared" si="337"/>
        <v>0.24127768339296149</v>
      </c>
      <c r="O365">
        <f t="shared" si="337"/>
        <v>0.22789796918614783</v>
      </c>
      <c r="P365">
        <f t="shared" si="337"/>
        <v>0.22802393347807584</v>
      </c>
      <c r="Q365">
        <f t="shared" si="337"/>
        <v>0.24349700965095836</v>
      </c>
      <c r="R365">
        <f t="shared" si="337"/>
        <v>0.25940179909384137</v>
      </c>
      <c r="S365">
        <f t="shared" si="337"/>
        <v>0.33217404815254886</v>
      </c>
      <c r="T365">
        <f t="shared" si="337"/>
        <v>0.40028267654464617</v>
      </c>
      <c r="U365">
        <f t="shared" si="337"/>
        <v>0.48374235977161151</v>
      </c>
    </row>
    <row r="366" spans="1:21" ht="15.75" customHeight="1" thickBot="1">
      <c r="A366" s="153" t="s">
        <v>88</v>
      </c>
      <c r="C366" s="152" t="str">
        <f t="shared" ref="C366:K366" si="338">$A366&amp;"_"&amp;C367</f>
        <v>NH_2022</v>
      </c>
      <c r="D366" s="152" t="str">
        <f t="shared" si="338"/>
        <v>NH_2023</v>
      </c>
      <c r="E366" s="152" t="str">
        <f t="shared" si="338"/>
        <v>NH_2024</v>
      </c>
      <c r="F366" s="152" t="str">
        <f t="shared" si="338"/>
        <v>NH_2025</v>
      </c>
      <c r="G366" s="152" t="str">
        <f t="shared" si="338"/>
        <v>NH_2026</v>
      </c>
      <c r="H366" s="152" t="str">
        <f t="shared" si="338"/>
        <v>NH_2027</v>
      </c>
      <c r="I366" s="152" t="str">
        <f t="shared" si="338"/>
        <v>NH_2028</v>
      </c>
      <c r="J366" s="152" t="str">
        <f t="shared" si="338"/>
        <v>NH_2029</v>
      </c>
      <c r="K366" s="152" t="str">
        <f t="shared" si="338"/>
        <v>NH_2030</v>
      </c>
      <c r="M366" s="159" t="str">
        <f t="shared" ref="M366:U366" si="339">$A366&amp;"_"&amp;M367</f>
        <v>NH_2022</v>
      </c>
      <c r="N366" s="159" t="str">
        <f t="shared" si="339"/>
        <v>NH_2023</v>
      </c>
      <c r="O366" s="159" t="str">
        <f t="shared" si="339"/>
        <v>NH_2024</v>
      </c>
      <c r="P366" s="159" t="str">
        <f t="shared" si="339"/>
        <v>NH_2025</v>
      </c>
      <c r="Q366" s="159" t="str">
        <f t="shared" si="339"/>
        <v>NH_2026</v>
      </c>
      <c r="R366" s="159" t="str">
        <f t="shared" si="339"/>
        <v>NH_2027</v>
      </c>
      <c r="S366" s="159" t="str">
        <f t="shared" si="339"/>
        <v>NH_2028</v>
      </c>
      <c r="T366" s="159" t="str">
        <f t="shared" si="339"/>
        <v>NH_2029</v>
      </c>
      <c r="U366" s="159" t="str">
        <f t="shared" si="339"/>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578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 t="shared" ref="A369:A379" si="340">A368</f>
        <v>NH</v>
      </c>
      <c r="B369" s="1" t="s">
        <v>368</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U369" si="341">C369/SUM(C368:C379)</f>
        <v>3.7710848380078779E-2</v>
      </c>
      <c r="N369">
        <f t="shared" si="341"/>
        <v>8.8814699987134066E-3</v>
      </c>
      <c r="O369">
        <f t="shared" si="341"/>
        <v>6.5148581451912454E-3</v>
      </c>
      <c r="P369">
        <f t="shared" si="341"/>
        <v>1.511351390341178E-2</v>
      </c>
      <c r="Q369">
        <f t="shared" si="341"/>
        <v>1.3005300600871727E-2</v>
      </c>
      <c r="R369">
        <f t="shared" si="341"/>
        <v>1.1318149025438649E-2</v>
      </c>
      <c r="S369">
        <f t="shared" si="341"/>
        <v>6.7998511257063975E-3</v>
      </c>
      <c r="T369">
        <f t="shared" si="341"/>
        <v>4.8575824983015919E-3</v>
      </c>
      <c r="U369">
        <f t="shared" si="341"/>
        <v>4.7709115482973919E-3</v>
      </c>
    </row>
    <row r="370" spans="1:21">
      <c r="A370" t="str">
        <f t="shared" si="340"/>
        <v>NH</v>
      </c>
      <c r="B370" s="1" t="s">
        <v>362</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U370" si="342">C370/SUM(C368:C379)</f>
        <v>7.0385684275705698E-2</v>
      </c>
      <c r="N370">
        <f t="shared" si="342"/>
        <v>2.1286180814903185E-2</v>
      </c>
      <c r="O370">
        <f t="shared" si="342"/>
        <v>1.8172610571503801E-2</v>
      </c>
      <c r="P370">
        <f t="shared" si="342"/>
        <v>1.1356444603381378E-2</v>
      </c>
      <c r="Q370">
        <f t="shared" si="342"/>
        <v>8.3329563269216016E-3</v>
      </c>
      <c r="R370">
        <f t="shared" si="342"/>
        <v>8.7799550532924233E-3</v>
      </c>
      <c r="S370">
        <f t="shared" si="342"/>
        <v>7.1207391839627921E-3</v>
      </c>
      <c r="T370">
        <f t="shared" si="342"/>
        <v>6.9728354231365234E-3</v>
      </c>
      <c r="U370">
        <f t="shared" si="342"/>
        <v>6.5312691734546267E-3</v>
      </c>
    </row>
    <row r="371" spans="1:21">
      <c r="A371" t="str">
        <f t="shared" si="340"/>
        <v>NH</v>
      </c>
      <c r="B371" s="1" t="s">
        <v>369</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U371" si="343">C371/SUM(C368:C379)</f>
        <v>0</v>
      </c>
      <c r="N371">
        <f t="shared" si="343"/>
        <v>0</v>
      </c>
      <c r="O371">
        <f t="shared" si="343"/>
        <v>0</v>
      </c>
      <c r="P371">
        <f t="shared" si="343"/>
        <v>0</v>
      </c>
      <c r="Q371">
        <f t="shared" si="343"/>
        <v>0</v>
      </c>
      <c r="R371">
        <f t="shared" si="343"/>
        <v>0</v>
      </c>
      <c r="S371">
        <f t="shared" si="343"/>
        <v>0</v>
      </c>
      <c r="T371">
        <f t="shared" si="343"/>
        <v>0</v>
      </c>
      <c r="U371">
        <f t="shared" si="343"/>
        <v>0</v>
      </c>
    </row>
    <row r="372" spans="1:21">
      <c r="A372" t="str">
        <f t="shared" si="340"/>
        <v>NH</v>
      </c>
      <c r="B372" s="1" t="s">
        <v>364</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U372" si="344">C372/SUM(C368:C379)</f>
        <v>9.4796454551621973E-2</v>
      </c>
      <c r="N372">
        <f t="shared" si="344"/>
        <v>7.7754297007311582E-2</v>
      </c>
      <c r="O372">
        <f t="shared" si="344"/>
        <v>7.1353493278070376E-2</v>
      </c>
      <c r="P372">
        <f t="shared" si="344"/>
        <v>7.2792500186042566E-2</v>
      </c>
      <c r="Q372">
        <f t="shared" si="344"/>
        <v>6.2746936467753714E-2</v>
      </c>
      <c r="R372">
        <f t="shared" si="344"/>
        <v>6.336134802581217E-2</v>
      </c>
      <c r="S372">
        <f t="shared" si="344"/>
        <v>6.3975840793332989E-2</v>
      </c>
      <c r="T372">
        <f t="shared" si="344"/>
        <v>6.5264820475337132E-2</v>
      </c>
      <c r="U372">
        <f t="shared" si="344"/>
        <v>6.4945819510098646E-2</v>
      </c>
    </row>
    <row r="373" spans="1:21">
      <c r="A373" t="str">
        <f t="shared" si="340"/>
        <v>NH</v>
      </c>
      <c r="B373" s="1" t="s">
        <v>359</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U373" si="345">C373/SUM(C368:C379)</f>
        <v>8.7787193439834502E-2</v>
      </c>
      <c r="N373">
        <f t="shared" si="345"/>
        <v>3.4007830307297662E-2</v>
      </c>
      <c r="O373">
        <f t="shared" si="345"/>
        <v>6.5658840680060337E-2</v>
      </c>
      <c r="P373">
        <f t="shared" si="345"/>
        <v>4.6508355660557783E-2</v>
      </c>
      <c r="Q373">
        <f t="shared" si="345"/>
        <v>3.5923006767101175E-2</v>
      </c>
      <c r="R373">
        <f t="shared" si="345"/>
        <v>2.9188613800374418E-2</v>
      </c>
      <c r="S373">
        <f t="shared" si="345"/>
        <v>2.8246276810252786E-2</v>
      </c>
      <c r="T373">
        <f t="shared" si="345"/>
        <v>1.3024866863811652E-2</v>
      </c>
      <c r="U373">
        <f t="shared" si="345"/>
        <v>2.7062723917305699E-3</v>
      </c>
    </row>
    <row r="374" spans="1:21">
      <c r="A374" t="str">
        <f t="shared" si="340"/>
        <v>NH</v>
      </c>
      <c r="B374" s="1" t="s">
        <v>363</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U374" si="346">C374/SUM(C368:C379)</f>
        <v>0.66224337511943643</v>
      </c>
      <c r="N374">
        <f t="shared" si="346"/>
        <v>0.54318769962141045</v>
      </c>
      <c r="O374">
        <f t="shared" si="346"/>
        <v>0.49760819104225212</v>
      </c>
      <c r="P374">
        <f t="shared" si="346"/>
        <v>0.50676542203978336</v>
      </c>
      <c r="Q374">
        <f t="shared" si="346"/>
        <v>0.43607573261087978</v>
      </c>
      <c r="R374">
        <f t="shared" si="346"/>
        <v>0.43958660802611971</v>
      </c>
      <c r="S374">
        <f t="shared" si="346"/>
        <v>0.44308596158048363</v>
      </c>
      <c r="T374">
        <f t="shared" si="346"/>
        <v>0.45123664906594346</v>
      </c>
      <c r="U374">
        <f t="shared" si="346"/>
        <v>0.44826097398397402</v>
      </c>
    </row>
    <row r="375" spans="1:21">
      <c r="A375" t="str">
        <f t="shared" si="340"/>
        <v>NH</v>
      </c>
      <c r="B375" s="1" t="s">
        <v>372</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U375" si="347">C375/SUM(C368:C379)</f>
        <v>0</v>
      </c>
      <c r="N375">
        <f t="shared" si="347"/>
        <v>0</v>
      </c>
      <c r="O375">
        <f t="shared" si="347"/>
        <v>0</v>
      </c>
      <c r="P375">
        <f t="shared" si="347"/>
        <v>0</v>
      </c>
      <c r="Q375">
        <f t="shared" si="347"/>
        <v>0</v>
      </c>
      <c r="R375">
        <f t="shared" si="347"/>
        <v>0</v>
      </c>
      <c r="S375">
        <f t="shared" si="347"/>
        <v>0</v>
      </c>
      <c r="T375">
        <f t="shared" si="347"/>
        <v>0</v>
      </c>
      <c r="U375">
        <f t="shared" si="347"/>
        <v>0</v>
      </c>
    </row>
    <row r="376" spans="1:21">
      <c r="A376" t="str">
        <f t="shared" si="340"/>
        <v>NH</v>
      </c>
      <c r="B376" s="1" t="s">
        <v>370</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U376" si="348">C376/SUM(C368:C379)</f>
        <v>0</v>
      </c>
      <c r="N376">
        <f t="shared" si="348"/>
        <v>0</v>
      </c>
      <c r="O376">
        <f t="shared" si="348"/>
        <v>0</v>
      </c>
      <c r="P376">
        <f t="shared" si="348"/>
        <v>0</v>
      </c>
      <c r="Q376">
        <f t="shared" si="348"/>
        <v>0</v>
      </c>
      <c r="R376">
        <f t="shared" si="348"/>
        <v>0</v>
      </c>
      <c r="S376">
        <f t="shared" si="348"/>
        <v>0</v>
      </c>
      <c r="T376">
        <f t="shared" si="348"/>
        <v>0</v>
      </c>
      <c r="U376">
        <f t="shared" si="348"/>
        <v>0</v>
      </c>
    </row>
    <row r="377" spans="1:21">
      <c r="A377" t="str">
        <f t="shared" si="340"/>
        <v>NH</v>
      </c>
      <c r="B377" s="1" t="s">
        <v>365</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U377" si="349">C377/SUM(C368:C379)</f>
        <v>3.9358497043844407E-2</v>
      </c>
      <c r="N377">
        <f t="shared" si="349"/>
        <v>0.30128944112892675</v>
      </c>
      <c r="O377">
        <f t="shared" si="349"/>
        <v>0.32832722310792961</v>
      </c>
      <c r="P377">
        <f t="shared" si="349"/>
        <v>0.33483572758898233</v>
      </c>
      <c r="Q377">
        <f t="shared" si="349"/>
        <v>0.43312507280594836</v>
      </c>
      <c r="R377">
        <f t="shared" si="349"/>
        <v>0.43696346096081506</v>
      </c>
      <c r="S377">
        <f t="shared" si="349"/>
        <v>0.43996008996413161</v>
      </c>
      <c r="T377">
        <f t="shared" si="349"/>
        <v>0.44771015706768391</v>
      </c>
      <c r="U377">
        <f t="shared" si="349"/>
        <v>0.46199915931667856</v>
      </c>
    </row>
    <row r="378" spans="1:21">
      <c r="A378" t="str">
        <f t="shared" si="340"/>
        <v>NH</v>
      </c>
      <c r="B378" s="1" t="s">
        <v>580</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customHeight="1" thickBot="1">
      <c r="A379" t="str">
        <f t="shared" si="340"/>
        <v>NH</v>
      </c>
      <c r="B379" s="1" t="s">
        <v>579</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U379" si="350">C379/SUM(C368:C379)</f>
        <v>7.7179471894782024E-3</v>
      </c>
      <c r="N379">
        <f t="shared" si="350"/>
        <v>1.3593081121436951E-2</v>
      </c>
      <c r="O379">
        <f t="shared" si="350"/>
        <v>1.236478317499253E-2</v>
      </c>
      <c r="P379">
        <f t="shared" si="350"/>
        <v>1.2628036017840783E-2</v>
      </c>
      <c r="Q379">
        <f t="shared" si="350"/>
        <v>1.0790994420523661E-2</v>
      </c>
      <c r="R379">
        <f t="shared" si="350"/>
        <v>1.0801865108147535E-2</v>
      </c>
      <c r="S379">
        <f t="shared" si="350"/>
        <v>1.0811240542129827E-2</v>
      </c>
      <c r="T379">
        <f t="shared" si="350"/>
        <v>1.0933088605785714E-2</v>
      </c>
      <c r="U379">
        <f t="shared" si="350"/>
        <v>1.0785594075766191E-2</v>
      </c>
    </row>
    <row r="380" spans="1:21" ht="15.75" customHeight="1" thickBot="1">
      <c r="A380" s="153" t="s">
        <v>91</v>
      </c>
      <c r="C380" s="152" t="str">
        <f t="shared" ref="C380:K380" si="351">$A380&amp;"_"&amp;C381</f>
        <v>NJ_2022</v>
      </c>
      <c r="D380" s="152" t="str">
        <f t="shared" si="351"/>
        <v>NJ_2023</v>
      </c>
      <c r="E380" s="152" t="str">
        <f t="shared" si="351"/>
        <v>NJ_2024</v>
      </c>
      <c r="F380" s="152" t="str">
        <f t="shared" si="351"/>
        <v>NJ_2025</v>
      </c>
      <c r="G380" s="152" t="str">
        <f t="shared" si="351"/>
        <v>NJ_2026</v>
      </c>
      <c r="H380" s="152" t="str">
        <f t="shared" si="351"/>
        <v>NJ_2027</v>
      </c>
      <c r="I380" s="152" t="str">
        <f t="shared" si="351"/>
        <v>NJ_2028</v>
      </c>
      <c r="J380" s="152" t="str">
        <f t="shared" si="351"/>
        <v>NJ_2029</v>
      </c>
      <c r="K380" s="152" t="str">
        <f t="shared" si="351"/>
        <v>NJ_2030</v>
      </c>
      <c r="M380" s="159" t="str">
        <f t="shared" ref="M380:U380" si="352">$A380&amp;"_"&amp;M381</f>
        <v>NJ_2022</v>
      </c>
      <c r="N380" s="159" t="str">
        <f t="shared" si="352"/>
        <v>NJ_2023</v>
      </c>
      <c r="O380" s="159" t="str">
        <f t="shared" si="352"/>
        <v>NJ_2024</v>
      </c>
      <c r="P380" s="159" t="str">
        <f t="shared" si="352"/>
        <v>NJ_2025</v>
      </c>
      <c r="Q380" s="159" t="str">
        <f t="shared" si="352"/>
        <v>NJ_2026</v>
      </c>
      <c r="R380" s="159" t="str">
        <f t="shared" si="352"/>
        <v>NJ_2027</v>
      </c>
      <c r="S380" s="159" t="str">
        <f t="shared" si="352"/>
        <v>NJ_2028</v>
      </c>
      <c r="T380" s="159" t="str">
        <f t="shared" si="352"/>
        <v>NJ_2029</v>
      </c>
      <c r="U380" s="159" t="str">
        <f t="shared" si="352"/>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578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 t="shared" ref="A383:A393" si="353">A382</f>
        <v>NJ</v>
      </c>
      <c r="B383" s="1" t="s">
        <v>368</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U383" si="354">C383/SUM(C382:C393)</f>
        <v>9.6340858329146649E-3</v>
      </c>
      <c r="N383">
        <f t="shared" si="354"/>
        <v>9.8672507600943236E-3</v>
      </c>
      <c r="O383">
        <f t="shared" si="354"/>
        <v>9.5485657816938661E-3</v>
      </c>
      <c r="P383">
        <f t="shared" si="354"/>
        <v>9.6183162729334849E-3</v>
      </c>
      <c r="Q383">
        <f t="shared" si="354"/>
        <v>9.5607745227239763E-3</v>
      </c>
      <c r="R383">
        <f t="shared" si="354"/>
        <v>9.1129774666794637E-3</v>
      </c>
      <c r="S383">
        <f t="shared" si="354"/>
        <v>8.8075298881193555E-3</v>
      </c>
      <c r="T383">
        <f t="shared" si="354"/>
        <v>8.796211538845914E-3</v>
      </c>
      <c r="U383">
        <f t="shared" si="354"/>
        <v>9.3044321408627152E-3</v>
      </c>
    </row>
    <row r="384" spans="1:21">
      <c r="A384" t="str">
        <f t="shared" si="353"/>
        <v>NJ</v>
      </c>
      <c r="B384" s="1" t="s">
        <v>362</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U384" si="355">C384/SUM(C382:C393)</f>
        <v>0</v>
      </c>
      <c r="N384">
        <f t="shared" si="355"/>
        <v>0</v>
      </c>
      <c r="O384">
        <f t="shared" si="355"/>
        <v>0</v>
      </c>
      <c r="P384">
        <f t="shared" si="355"/>
        <v>1.3746236562138642E-4</v>
      </c>
      <c r="Q384">
        <f t="shared" si="355"/>
        <v>2.7327998909012542E-4</v>
      </c>
      <c r="R384">
        <f t="shared" si="355"/>
        <v>3.9070789779396451E-4</v>
      </c>
      <c r="S384">
        <f t="shared" si="355"/>
        <v>0</v>
      </c>
      <c r="T384">
        <f t="shared" si="355"/>
        <v>0</v>
      </c>
      <c r="U384">
        <f t="shared" si="355"/>
        <v>0</v>
      </c>
    </row>
    <row r="385" spans="1:21">
      <c r="A385" t="str">
        <f t="shared" si="353"/>
        <v>NJ</v>
      </c>
      <c r="B385" s="1" t="s">
        <v>369</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U385" si="356">C385/SUM(C382:C393)</f>
        <v>0</v>
      </c>
      <c r="N385">
        <f t="shared" si="356"/>
        <v>0</v>
      </c>
      <c r="O385">
        <f t="shared" si="356"/>
        <v>0</v>
      </c>
      <c r="P385">
        <f t="shared" si="356"/>
        <v>0</v>
      </c>
      <c r="Q385">
        <f t="shared" si="356"/>
        <v>0</v>
      </c>
      <c r="R385">
        <f t="shared" si="356"/>
        <v>0</v>
      </c>
      <c r="S385">
        <f t="shared" si="356"/>
        <v>0</v>
      </c>
      <c r="T385">
        <f t="shared" si="356"/>
        <v>0</v>
      </c>
      <c r="U385">
        <f t="shared" si="356"/>
        <v>0</v>
      </c>
    </row>
    <row r="386" spans="1:21">
      <c r="A386" t="str">
        <f t="shared" si="353"/>
        <v>NJ</v>
      </c>
      <c r="B386" s="1" t="s">
        <v>364</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U386" si="357">C386/SUM(C382:C393)</f>
        <v>2.224465505111476E-4</v>
      </c>
      <c r="N386">
        <f t="shared" si="357"/>
        <v>2.2783021997920409E-4</v>
      </c>
      <c r="O386">
        <f t="shared" si="357"/>
        <v>2.2087126572919086E-4</v>
      </c>
      <c r="P386">
        <f t="shared" si="357"/>
        <v>2.2288693949710362E-4</v>
      </c>
      <c r="Q386">
        <f t="shared" si="357"/>
        <v>2.2195335828705906E-4</v>
      </c>
      <c r="R386">
        <f t="shared" si="357"/>
        <v>2.119388671401954E-4</v>
      </c>
      <c r="S386">
        <f t="shared" si="357"/>
        <v>2.0520347035865767E-4</v>
      </c>
      <c r="T386">
        <f t="shared" si="357"/>
        <v>2.0530763711792369E-4</v>
      </c>
      <c r="U386">
        <f t="shared" si="357"/>
        <v>2.1838908203020989E-4</v>
      </c>
    </row>
    <row r="387" spans="1:21">
      <c r="A387" t="str">
        <f t="shared" si="353"/>
        <v>NJ</v>
      </c>
      <c r="B387" s="1" t="s">
        <v>359</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U387" si="358">C387/SUM(C382:C393)</f>
        <v>0.57670893961422931</v>
      </c>
      <c r="N387">
        <f t="shared" si="358"/>
        <v>0.55443058318704042</v>
      </c>
      <c r="O387">
        <f t="shared" si="358"/>
        <v>0.54516588433051816</v>
      </c>
      <c r="P387">
        <f t="shared" si="358"/>
        <v>0.51476706089037072</v>
      </c>
      <c r="Q387">
        <f t="shared" si="358"/>
        <v>0.51801845298336013</v>
      </c>
      <c r="R387">
        <f t="shared" si="358"/>
        <v>0.50754157710694359</v>
      </c>
      <c r="S387">
        <f t="shared" si="358"/>
        <v>0.4576043773597156</v>
      </c>
      <c r="T387">
        <f t="shared" si="358"/>
        <v>0.44030401176984307</v>
      </c>
      <c r="U387">
        <f t="shared" si="358"/>
        <v>0.40654560501249359</v>
      </c>
    </row>
    <row r="388" spans="1:21">
      <c r="A388" t="str">
        <f t="shared" si="353"/>
        <v>NJ</v>
      </c>
      <c r="B388" s="1" t="s">
        <v>363</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U388" si="359">C388/SUM(C382:C393)</f>
        <v>0.37164956251506881</v>
      </c>
      <c r="N388">
        <f t="shared" si="359"/>
        <v>0.38064425538817165</v>
      </c>
      <c r="O388">
        <f t="shared" si="359"/>
        <v>0.36835049603655678</v>
      </c>
      <c r="P388">
        <f t="shared" si="359"/>
        <v>0.37104122767461745</v>
      </c>
      <c r="Q388">
        <f t="shared" si="359"/>
        <v>0.36882146685219958</v>
      </c>
      <c r="R388">
        <f t="shared" si="359"/>
        <v>0.35154701208183664</v>
      </c>
      <c r="S388">
        <f t="shared" si="359"/>
        <v>0.33976390562919173</v>
      </c>
      <c r="T388">
        <f t="shared" si="359"/>
        <v>0.33932728303429066</v>
      </c>
      <c r="U388">
        <f t="shared" si="359"/>
        <v>0.36030237767158152</v>
      </c>
    </row>
    <row r="389" spans="1:21">
      <c r="A389" t="str">
        <f t="shared" si="353"/>
        <v>NJ</v>
      </c>
      <c r="B389" s="1" t="s">
        <v>372</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U389" si="360">C389/SUM(C382:C393)</f>
        <v>0</v>
      </c>
      <c r="N389">
        <f t="shared" si="360"/>
        <v>0</v>
      </c>
      <c r="O389">
        <f t="shared" si="360"/>
        <v>3.1570015332669489E-2</v>
      </c>
      <c r="P389">
        <f t="shared" si="360"/>
        <v>5.1823714089649787E-2</v>
      </c>
      <c r="Q389">
        <f t="shared" si="360"/>
        <v>5.1374212229180885E-2</v>
      </c>
      <c r="R389">
        <f t="shared" si="360"/>
        <v>8.9876689132000254E-2</v>
      </c>
      <c r="S389">
        <f t="shared" si="360"/>
        <v>0.15018113046227161</v>
      </c>
      <c r="T389">
        <f t="shared" si="360"/>
        <v>0.16472156799462029</v>
      </c>
      <c r="U389">
        <f t="shared" si="360"/>
        <v>0.17442813973203491</v>
      </c>
    </row>
    <row r="390" spans="1:21">
      <c r="A390" t="str">
        <f t="shared" si="353"/>
        <v>NJ</v>
      </c>
      <c r="B390" s="1" t="s">
        <v>370</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U390" si="361">C390/SUM(C382:C393)</f>
        <v>4.8243087248149086E-4</v>
      </c>
      <c r="N390">
        <f t="shared" si="361"/>
        <v>3.5821738747198167E-4</v>
      </c>
      <c r="O390">
        <f t="shared" si="361"/>
        <v>0</v>
      </c>
      <c r="P390">
        <f t="shared" si="361"/>
        <v>0</v>
      </c>
      <c r="Q390">
        <f t="shared" si="361"/>
        <v>0</v>
      </c>
      <c r="R390">
        <f t="shared" si="361"/>
        <v>0</v>
      </c>
      <c r="S390">
        <f t="shared" si="361"/>
        <v>0</v>
      </c>
      <c r="T390">
        <f t="shared" si="361"/>
        <v>0</v>
      </c>
      <c r="U390">
        <f t="shared" si="361"/>
        <v>0</v>
      </c>
    </row>
    <row r="391" spans="1:21">
      <c r="A391" t="str">
        <f t="shared" si="353"/>
        <v>NJ</v>
      </c>
      <c r="B391" s="1" t="s">
        <v>365</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U391" si="362">C391/SUM(C382:C393)</f>
        <v>3.2130720729509721E-3</v>
      </c>
      <c r="N391">
        <f t="shared" si="362"/>
        <v>3.9349854011490031E-3</v>
      </c>
      <c r="O391">
        <f t="shared" si="362"/>
        <v>3.7981791172121732E-3</v>
      </c>
      <c r="P391">
        <f t="shared" si="362"/>
        <v>3.8161494225031978E-3</v>
      </c>
      <c r="Q391">
        <f t="shared" si="362"/>
        <v>3.7835897045895833E-3</v>
      </c>
      <c r="R391">
        <f t="shared" si="362"/>
        <v>3.55521955198616E-3</v>
      </c>
      <c r="S391">
        <f t="shared" si="362"/>
        <v>3.4254110800861887E-3</v>
      </c>
      <c r="T391">
        <f t="shared" si="362"/>
        <v>3.4542767764726744E-3</v>
      </c>
      <c r="U391">
        <f t="shared" si="362"/>
        <v>3.6589057578132393E-3</v>
      </c>
    </row>
    <row r="392" spans="1:21">
      <c r="A392" t="str">
        <f t="shared" si="353"/>
        <v>NJ</v>
      </c>
      <c r="B392" s="1" t="s">
        <v>580</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customHeight="1" thickBot="1">
      <c r="A393" t="str">
        <f t="shared" si="353"/>
        <v>NJ</v>
      </c>
      <c r="B393" s="1" t="s">
        <v>579</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U393" si="363">C393/SUM(C382:C393)</f>
        <v>3.8089462541843533E-2</v>
      </c>
      <c r="N393">
        <f t="shared" si="363"/>
        <v>5.0536877656093479E-2</v>
      </c>
      <c r="O393">
        <f t="shared" si="363"/>
        <v>4.1345988135620362E-2</v>
      </c>
      <c r="P393">
        <f t="shared" si="363"/>
        <v>4.8573182344806808E-2</v>
      </c>
      <c r="Q393">
        <f t="shared" si="363"/>
        <v>4.7946270360568713E-2</v>
      </c>
      <c r="R393">
        <f t="shared" si="363"/>
        <v>3.7763877895619698E-2</v>
      </c>
      <c r="S393">
        <f t="shared" si="363"/>
        <v>4.0012442110256848E-2</v>
      </c>
      <c r="T393">
        <f t="shared" si="363"/>
        <v>4.3191341248809481E-2</v>
      </c>
      <c r="U393">
        <f t="shared" si="363"/>
        <v>4.5542150603183798E-2</v>
      </c>
    </row>
    <row r="394" spans="1:21" ht="15.75" customHeight="1" thickBot="1">
      <c r="A394" s="153" t="s">
        <v>94</v>
      </c>
      <c r="C394" s="152" t="str">
        <f t="shared" ref="C394:K394" si="364">$A394&amp;"_"&amp;C395</f>
        <v>NM_2022</v>
      </c>
      <c r="D394" s="152" t="str">
        <f t="shared" si="364"/>
        <v>NM_2023</v>
      </c>
      <c r="E394" s="152" t="str">
        <f t="shared" si="364"/>
        <v>NM_2024</v>
      </c>
      <c r="F394" s="152" t="str">
        <f t="shared" si="364"/>
        <v>NM_2025</v>
      </c>
      <c r="G394" s="152" t="str">
        <f t="shared" si="364"/>
        <v>NM_2026</v>
      </c>
      <c r="H394" s="152" t="str">
        <f t="shared" si="364"/>
        <v>NM_2027</v>
      </c>
      <c r="I394" s="152" t="str">
        <f t="shared" si="364"/>
        <v>NM_2028</v>
      </c>
      <c r="J394" s="152" t="str">
        <f t="shared" si="364"/>
        <v>NM_2029</v>
      </c>
      <c r="K394" s="152" t="str">
        <f t="shared" si="364"/>
        <v>NM_2030</v>
      </c>
      <c r="M394" s="159" t="str">
        <f t="shared" ref="M394:U394" si="365">$A394&amp;"_"&amp;M395</f>
        <v>NM_2022</v>
      </c>
      <c r="N394" s="159" t="str">
        <f t="shared" si="365"/>
        <v>NM_2023</v>
      </c>
      <c r="O394" s="159" t="str">
        <f t="shared" si="365"/>
        <v>NM_2024</v>
      </c>
      <c r="P394" s="159" t="str">
        <f t="shared" si="365"/>
        <v>NM_2025</v>
      </c>
      <c r="Q394" s="159" t="str">
        <f t="shared" si="365"/>
        <v>NM_2026</v>
      </c>
      <c r="R394" s="159" t="str">
        <f t="shared" si="365"/>
        <v>NM_2027</v>
      </c>
      <c r="S394" s="159" t="str">
        <f t="shared" si="365"/>
        <v>NM_2028</v>
      </c>
      <c r="T394" s="159" t="str">
        <f t="shared" si="365"/>
        <v>NM_2029</v>
      </c>
      <c r="U394" s="159" t="str">
        <f t="shared" si="365"/>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578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 t="shared" ref="A397:A407" si="366">A396</f>
        <v>NM</v>
      </c>
      <c r="B397" s="1" t="s">
        <v>368</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U397" si="367">C397/SUM(C396:C407)</f>
        <v>4.5542793698700806E-4</v>
      </c>
      <c r="N397">
        <f t="shared" si="367"/>
        <v>4.1303720958761847E-4</v>
      </c>
      <c r="O397">
        <f t="shared" si="367"/>
        <v>4.2718563158240601E-4</v>
      </c>
      <c r="P397">
        <f t="shared" si="367"/>
        <v>3.6843770338787599E-4</v>
      </c>
      <c r="Q397">
        <f t="shared" si="367"/>
        <v>3.3645790142298077E-4</v>
      </c>
      <c r="R397">
        <f t="shared" si="367"/>
        <v>3.4143358043324019E-4</v>
      </c>
      <c r="S397">
        <f t="shared" si="367"/>
        <v>2.5878808102239374E-4</v>
      </c>
      <c r="T397">
        <f t="shared" si="367"/>
        <v>2.5258722542955217E-4</v>
      </c>
      <c r="U397">
        <f t="shared" si="367"/>
        <v>2.4481549353350856E-4</v>
      </c>
    </row>
    <row r="398" spans="1:21">
      <c r="A398" t="str">
        <f t="shared" si="366"/>
        <v>NM</v>
      </c>
      <c r="B398" s="1" t="s">
        <v>362</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U398" si="368">C398/SUM(C396:C407)</f>
        <v>0.33962348989459018</v>
      </c>
      <c r="N398">
        <f t="shared" si="368"/>
        <v>0.284969757559905</v>
      </c>
      <c r="O398">
        <f t="shared" si="368"/>
        <v>0.26455002982220055</v>
      </c>
      <c r="P398">
        <f t="shared" si="368"/>
        <v>0.18355762098019018</v>
      </c>
      <c r="Q398">
        <f t="shared" si="368"/>
        <v>0.15144788889436914</v>
      </c>
      <c r="R398">
        <f t="shared" si="368"/>
        <v>0.13296506716713752</v>
      </c>
      <c r="S398">
        <f t="shared" si="368"/>
        <v>4.8465792501181789E-3</v>
      </c>
      <c r="T398">
        <f t="shared" si="368"/>
        <v>0</v>
      </c>
      <c r="U398">
        <f t="shared" si="368"/>
        <v>0</v>
      </c>
    </row>
    <row r="399" spans="1:21">
      <c r="A399" t="str">
        <f t="shared" si="366"/>
        <v>NM</v>
      </c>
      <c r="B399" s="1" t="s">
        <v>369</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U399" si="369">C399/SUM(C396:C407)</f>
        <v>1.991556578742996E-3</v>
      </c>
      <c r="N399">
        <f t="shared" si="369"/>
        <v>1.8061847006178215E-3</v>
      </c>
      <c r="O399">
        <f t="shared" si="369"/>
        <v>1.8680548245477793E-3</v>
      </c>
      <c r="P399">
        <f t="shared" si="369"/>
        <v>1.6111539772757002E-3</v>
      </c>
      <c r="Q399">
        <f t="shared" si="369"/>
        <v>1.4713083950932831E-3</v>
      </c>
      <c r="R399">
        <f t="shared" si="369"/>
        <v>1.4930667139442374E-3</v>
      </c>
      <c r="S399">
        <f t="shared" si="369"/>
        <v>1.3113649368747709E-3</v>
      </c>
      <c r="T399">
        <f t="shared" si="369"/>
        <v>1.2799431473899121E-3</v>
      </c>
      <c r="U399">
        <f t="shared" si="369"/>
        <v>1.301199427290215E-3</v>
      </c>
    </row>
    <row r="400" spans="1:21">
      <c r="A400" t="str">
        <f t="shared" si="366"/>
        <v>NM</v>
      </c>
      <c r="B400" s="1" t="s">
        <v>364</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U400" si="370">C400/SUM(C396:C407)</f>
        <v>4.9783939153136012E-3</v>
      </c>
      <c r="N400">
        <f t="shared" si="370"/>
        <v>4.5150105296851107E-3</v>
      </c>
      <c r="O400">
        <f t="shared" si="370"/>
        <v>4.677808085615397E-3</v>
      </c>
      <c r="P400">
        <f t="shared" si="370"/>
        <v>4.0415196035221901E-3</v>
      </c>
      <c r="Q400">
        <f t="shared" si="370"/>
        <v>3.697131559702911E-3</v>
      </c>
      <c r="R400">
        <f t="shared" si="370"/>
        <v>3.7583104376310815E-3</v>
      </c>
      <c r="S400">
        <f t="shared" si="370"/>
        <v>3.3066478642796463E-3</v>
      </c>
      <c r="T400">
        <f t="shared" si="370"/>
        <v>3.2329925800628958E-3</v>
      </c>
      <c r="U400">
        <f t="shared" si="370"/>
        <v>3.2923518969371064E-3</v>
      </c>
    </row>
    <row r="401" spans="1:21">
      <c r="A401" t="str">
        <f t="shared" si="366"/>
        <v>NM</v>
      </c>
      <c r="B401" s="1" t="s">
        <v>359</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U401" si="371">C401/SUM(C396:C407)</f>
        <v>0.14683141594523297</v>
      </c>
      <c r="N401">
        <f t="shared" si="371"/>
        <v>0.11468333743428201</v>
      </c>
      <c r="O401">
        <f t="shared" si="371"/>
        <v>8.6638852057763921E-2</v>
      </c>
      <c r="P401">
        <f t="shared" si="371"/>
        <v>4.4783595299936363E-2</v>
      </c>
      <c r="Q401">
        <f t="shared" si="371"/>
        <v>3.8399090759622286E-2</v>
      </c>
      <c r="R401">
        <f t="shared" si="371"/>
        <v>3.1250637448754948E-2</v>
      </c>
      <c r="S401">
        <f t="shared" si="371"/>
        <v>2.3118893313318532E-2</v>
      </c>
      <c r="T401">
        <f t="shared" si="371"/>
        <v>1.5131031996380363E-2</v>
      </c>
      <c r="U401">
        <f t="shared" si="371"/>
        <v>1.2593857536602304E-2</v>
      </c>
    </row>
    <row r="402" spans="1:21">
      <c r="A402" t="str">
        <f t="shared" si="366"/>
        <v>NM</v>
      </c>
      <c r="B402" s="1" t="s">
        <v>363</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U402" si="372">C402/SUM(C396:C407)</f>
        <v>0</v>
      </c>
      <c r="N402">
        <f t="shared" si="372"/>
        <v>0</v>
      </c>
      <c r="O402">
        <f t="shared" si="372"/>
        <v>0</v>
      </c>
      <c r="P402">
        <f t="shared" si="372"/>
        <v>0</v>
      </c>
      <c r="Q402">
        <f t="shared" si="372"/>
        <v>0</v>
      </c>
      <c r="R402">
        <f t="shared" si="372"/>
        <v>0</v>
      </c>
      <c r="S402">
        <f t="shared" si="372"/>
        <v>0</v>
      </c>
      <c r="T402">
        <f t="shared" si="372"/>
        <v>0</v>
      </c>
      <c r="U402">
        <f t="shared" si="372"/>
        <v>0</v>
      </c>
    </row>
    <row r="403" spans="1:21">
      <c r="A403" t="str">
        <f t="shared" si="366"/>
        <v>NM</v>
      </c>
      <c r="B403" s="1" t="s">
        <v>372</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U403" si="373">C403/SUM(C396:C407)</f>
        <v>0</v>
      </c>
      <c r="N403">
        <f t="shared" si="373"/>
        <v>0</v>
      </c>
      <c r="O403">
        <f t="shared" si="373"/>
        <v>0</v>
      </c>
      <c r="P403">
        <f t="shared" si="373"/>
        <v>0</v>
      </c>
      <c r="Q403">
        <f t="shared" si="373"/>
        <v>0</v>
      </c>
      <c r="R403">
        <f t="shared" si="373"/>
        <v>0</v>
      </c>
      <c r="S403">
        <f t="shared" si="373"/>
        <v>0</v>
      </c>
      <c r="T403">
        <f t="shared" si="373"/>
        <v>0</v>
      </c>
      <c r="U403">
        <f t="shared" si="373"/>
        <v>0</v>
      </c>
    </row>
    <row r="404" spans="1:21">
      <c r="A404" t="str">
        <f t="shared" si="366"/>
        <v>NM</v>
      </c>
      <c r="B404" s="1" t="s">
        <v>370</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U404" si="374">C404/SUM(C396:C407)</f>
        <v>0</v>
      </c>
      <c r="N404">
        <f t="shared" si="374"/>
        <v>1.3607723226151691E-3</v>
      </c>
      <c r="O404">
        <f t="shared" si="374"/>
        <v>8.9785984548690454E-4</v>
      </c>
      <c r="P404">
        <f t="shared" si="374"/>
        <v>0</v>
      </c>
      <c r="Q404">
        <f t="shared" si="374"/>
        <v>1.8706654999913508E-4</v>
      </c>
      <c r="R404">
        <f t="shared" si="374"/>
        <v>9.0902086589057319E-4</v>
      </c>
      <c r="S404">
        <f t="shared" si="374"/>
        <v>2.1716167318011772E-4</v>
      </c>
      <c r="T404">
        <f t="shared" si="374"/>
        <v>2.280259705792539E-4</v>
      </c>
      <c r="U404">
        <f t="shared" si="374"/>
        <v>2.9772002010290742E-4</v>
      </c>
    </row>
    <row r="405" spans="1:21">
      <c r="A405" t="str">
        <f t="shared" si="366"/>
        <v>NM</v>
      </c>
      <c r="B405" s="1" t="s">
        <v>365</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U405" si="375">C405/SUM(C396:C407)</f>
        <v>0.44592828735804996</v>
      </c>
      <c r="N405">
        <f t="shared" si="375"/>
        <v>0.44336422557990823</v>
      </c>
      <c r="O405">
        <f t="shared" si="375"/>
        <v>0.49974722079229078</v>
      </c>
      <c r="P405">
        <f t="shared" si="375"/>
        <v>0.60069224327695525</v>
      </c>
      <c r="Q405">
        <f t="shared" si="375"/>
        <v>0.63349249802946073</v>
      </c>
      <c r="R405">
        <f t="shared" si="375"/>
        <v>0.64931383996099368</v>
      </c>
      <c r="S405">
        <f t="shared" si="375"/>
        <v>0.81243032106859925</v>
      </c>
      <c r="T405">
        <f t="shared" si="375"/>
        <v>0.81184537960628445</v>
      </c>
      <c r="U405">
        <f t="shared" si="375"/>
        <v>0.81160919539996357</v>
      </c>
    </row>
    <row r="406" spans="1:21">
      <c r="A406" t="str">
        <f t="shared" si="366"/>
        <v>NM</v>
      </c>
      <c r="B406" s="1" t="s">
        <v>580</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customHeight="1" thickBot="1">
      <c r="A407" t="str">
        <f t="shared" si="366"/>
        <v>NM</v>
      </c>
      <c r="B407" s="1" t="s">
        <v>579</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U407" si="376">C407/SUM(C396:C407)</f>
        <v>6.019142837108328E-2</v>
      </c>
      <c r="N407">
        <f t="shared" si="376"/>
        <v>0.14888767466339906</v>
      </c>
      <c r="O407">
        <f t="shared" si="376"/>
        <v>0.14119298894051227</v>
      </c>
      <c r="P407">
        <f t="shared" si="376"/>
        <v>0.16494542915873239</v>
      </c>
      <c r="Q407">
        <f t="shared" si="376"/>
        <v>0.1709685579103295</v>
      </c>
      <c r="R407">
        <f t="shared" si="376"/>
        <v>0.17996862382521472</v>
      </c>
      <c r="S407">
        <f t="shared" si="376"/>
        <v>0.15451024381260711</v>
      </c>
      <c r="T407">
        <f t="shared" si="376"/>
        <v>0.16803003947387354</v>
      </c>
      <c r="U407">
        <f t="shared" si="376"/>
        <v>0.17066086022557037</v>
      </c>
    </row>
    <row r="408" spans="1:21" ht="15.75" customHeight="1" thickBot="1">
      <c r="A408" s="153" t="s">
        <v>97</v>
      </c>
      <c r="C408" s="152" t="str">
        <f t="shared" ref="C408:K408" si="377">$A408&amp;"_"&amp;C409</f>
        <v>NY_2022</v>
      </c>
      <c r="D408" s="152" t="str">
        <f t="shared" si="377"/>
        <v>NY_2023</v>
      </c>
      <c r="E408" s="152" t="str">
        <f t="shared" si="377"/>
        <v>NY_2024</v>
      </c>
      <c r="F408" s="152" t="str">
        <f t="shared" si="377"/>
        <v>NY_2025</v>
      </c>
      <c r="G408" s="152" t="str">
        <f t="shared" si="377"/>
        <v>NY_2026</v>
      </c>
      <c r="H408" s="152" t="str">
        <f t="shared" si="377"/>
        <v>NY_2027</v>
      </c>
      <c r="I408" s="152" t="str">
        <f t="shared" si="377"/>
        <v>NY_2028</v>
      </c>
      <c r="J408" s="152" t="str">
        <f t="shared" si="377"/>
        <v>NY_2029</v>
      </c>
      <c r="K408" s="152" t="str">
        <f t="shared" si="377"/>
        <v>NY_2030</v>
      </c>
      <c r="M408" s="159" t="str">
        <f t="shared" ref="M408:U408" si="378">$A408&amp;"_"&amp;M409</f>
        <v>NY_2022</v>
      </c>
      <c r="N408" s="159" t="str">
        <f t="shared" si="378"/>
        <v>NY_2023</v>
      </c>
      <c r="O408" s="159" t="str">
        <f t="shared" si="378"/>
        <v>NY_2024</v>
      </c>
      <c r="P408" s="159" t="str">
        <f t="shared" si="378"/>
        <v>NY_2025</v>
      </c>
      <c r="Q408" s="159" t="str">
        <f t="shared" si="378"/>
        <v>NY_2026</v>
      </c>
      <c r="R408" s="159" t="str">
        <f t="shared" si="378"/>
        <v>NY_2027</v>
      </c>
      <c r="S408" s="159" t="str">
        <f t="shared" si="378"/>
        <v>NY_2028</v>
      </c>
      <c r="T408" s="159" t="str">
        <f t="shared" si="378"/>
        <v>NY_2029</v>
      </c>
      <c r="U408" s="159" t="str">
        <f t="shared" si="378"/>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578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 t="shared" ref="A411:A421" si="379">A410</f>
        <v>NY</v>
      </c>
      <c r="B411" s="1" t="s">
        <v>368</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U411" si="380">C411/SUM(C410:C421)</f>
        <v>1.3552790591875006E-2</v>
      </c>
      <c r="N411">
        <f t="shared" si="380"/>
        <v>1.441652027652131E-2</v>
      </c>
      <c r="O411">
        <f t="shared" si="380"/>
        <v>1.3953948207163039E-2</v>
      </c>
      <c r="P411">
        <f t="shared" si="380"/>
        <v>1.2757290672468696E-2</v>
      </c>
      <c r="Q411">
        <f t="shared" si="380"/>
        <v>1.2352868042611244E-2</v>
      </c>
      <c r="R411">
        <f t="shared" si="380"/>
        <v>1.1969946467223025E-2</v>
      </c>
      <c r="S411">
        <f t="shared" si="380"/>
        <v>1.188838542689845E-2</v>
      </c>
      <c r="T411">
        <f t="shared" si="380"/>
        <v>1.1778336059357433E-2</v>
      </c>
      <c r="U411">
        <f t="shared" si="380"/>
        <v>1.139189813942741E-2</v>
      </c>
    </row>
    <row r="412" spans="1:21">
      <c r="A412" t="str">
        <f t="shared" si="379"/>
        <v>NY</v>
      </c>
      <c r="B412" s="1" t="s">
        <v>362</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U412" si="381">C412/SUM(C410:C421)</f>
        <v>9.4634855077341627E-3</v>
      </c>
      <c r="N412">
        <f t="shared" si="381"/>
        <v>8.1879637687863101E-3</v>
      </c>
      <c r="O412">
        <f t="shared" si="381"/>
        <v>7.5085118390462759E-3</v>
      </c>
      <c r="P412">
        <f t="shared" si="381"/>
        <v>7.0460282162017893E-3</v>
      </c>
      <c r="Q412">
        <f t="shared" si="381"/>
        <v>5.4883046559792087E-3</v>
      </c>
      <c r="R412">
        <f t="shared" si="381"/>
        <v>6.1852485716722165E-3</v>
      </c>
      <c r="S412">
        <f t="shared" si="381"/>
        <v>1.6996635135027992E-3</v>
      </c>
      <c r="T412">
        <f t="shared" si="381"/>
        <v>1.5951085244383929E-3</v>
      </c>
      <c r="U412">
        <f t="shared" si="381"/>
        <v>1.1938895130932953E-3</v>
      </c>
    </row>
    <row r="413" spans="1:21">
      <c r="A413" t="str">
        <f t="shared" si="379"/>
        <v>NY</v>
      </c>
      <c r="B413" s="1" t="s">
        <v>369</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U413" si="382">C413/SUM(C410:C421)</f>
        <v>0</v>
      </c>
      <c r="N413">
        <f t="shared" si="382"/>
        <v>0</v>
      </c>
      <c r="O413">
        <f t="shared" si="382"/>
        <v>0</v>
      </c>
      <c r="P413">
        <f t="shared" si="382"/>
        <v>0</v>
      </c>
      <c r="Q413">
        <f t="shared" si="382"/>
        <v>0</v>
      </c>
      <c r="R413">
        <f t="shared" si="382"/>
        <v>0</v>
      </c>
      <c r="S413">
        <f t="shared" si="382"/>
        <v>0</v>
      </c>
      <c r="T413">
        <f t="shared" si="382"/>
        <v>0</v>
      </c>
      <c r="U413">
        <f t="shared" si="382"/>
        <v>0</v>
      </c>
    </row>
    <row r="414" spans="1:21">
      <c r="A414" t="str">
        <f t="shared" si="379"/>
        <v>NY</v>
      </c>
      <c r="B414" s="1" t="s">
        <v>364</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U414" si="383">C414/SUM(C410:C421)</f>
        <v>0.24245599372213394</v>
      </c>
      <c r="N414">
        <f t="shared" si="383"/>
        <v>0.24126834261545624</v>
      </c>
      <c r="O414">
        <f t="shared" si="383"/>
        <v>0.23647655088377964</v>
      </c>
      <c r="P414">
        <f t="shared" si="383"/>
        <v>0.23401965019946375</v>
      </c>
      <c r="Q414">
        <f t="shared" si="383"/>
        <v>0.22686592520579271</v>
      </c>
      <c r="R414">
        <f t="shared" si="383"/>
        <v>0.22331965812456367</v>
      </c>
      <c r="S414">
        <f t="shared" si="383"/>
        <v>0.22232366889603961</v>
      </c>
      <c r="T414">
        <f t="shared" si="383"/>
        <v>0.21775298536851989</v>
      </c>
      <c r="U414">
        <f t="shared" si="383"/>
        <v>0.20861580605388483</v>
      </c>
    </row>
    <row r="415" spans="1:21">
      <c r="A415" t="str">
        <f t="shared" si="379"/>
        <v>NY</v>
      </c>
      <c r="B415" s="1" t="s">
        <v>359</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U415" si="384">C415/SUM(C410:C421)</f>
        <v>0.35831757165491074</v>
      </c>
      <c r="N415">
        <f t="shared" si="384"/>
        <v>0.33261671941633103</v>
      </c>
      <c r="O415">
        <f t="shared" si="384"/>
        <v>0.32389098931048288</v>
      </c>
      <c r="P415">
        <f t="shared" si="384"/>
        <v>0.29682513551297224</v>
      </c>
      <c r="Q415">
        <f t="shared" si="384"/>
        <v>0.28088548548088149</v>
      </c>
      <c r="R415">
        <f t="shared" si="384"/>
        <v>0.26522007943645981</v>
      </c>
      <c r="S415">
        <f t="shared" si="384"/>
        <v>0.23647053537207921</v>
      </c>
      <c r="T415">
        <f t="shared" si="384"/>
        <v>0.20157441061385534</v>
      </c>
      <c r="U415">
        <f t="shared" si="384"/>
        <v>0.17845200005473125</v>
      </c>
    </row>
    <row r="416" spans="1:21">
      <c r="A416" t="str">
        <f t="shared" si="379"/>
        <v>NY</v>
      </c>
      <c r="B416" s="1" t="s">
        <v>363</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U416" si="385">C416/SUM(C410:C421)</f>
        <v>0.23770664529469512</v>
      </c>
      <c r="N416">
        <f t="shared" si="385"/>
        <v>0.23654225848777446</v>
      </c>
      <c r="O416">
        <f t="shared" si="385"/>
        <v>0.23156479998467741</v>
      </c>
      <c r="P416">
        <f t="shared" si="385"/>
        <v>0.22227431814309725</v>
      </c>
      <c r="Q416">
        <f t="shared" si="385"/>
        <v>0.21522793450247055</v>
      </c>
      <c r="R416">
        <f t="shared" si="385"/>
        <v>0.20855617054749698</v>
      </c>
      <c r="S416">
        <f t="shared" si="385"/>
        <v>0.20713510669541196</v>
      </c>
      <c r="T416">
        <f t="shared" si="385"/>
        <v>0.2021690817033921</v>
      </c>
      <c r="U416">
        <f t="shared" si="385"/>
        <v>0.19301257325669149</v>
      </c>
    </row>
    <row r="417" spans="1:21">
      <c r="A417" t="str">
        <f t="shared" si="379"/>
        <v>NY</v>
      </c>
      <c r="B417" s="1" t="s">
        <v>372</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U417" si="386">C417/SUM(C410:C421)</f>
        <v>0</v>
      </c>
      <c r="N417">
        <f t="shared" si="386"/>
        <v>2.9618047845253975E-3</v>
      </c>
      <c r="O417">
        <f t="shared" si="386"/>
        <v>4.1889799908099634E-3</v>
      </c>
      <c r="P417">
        <f t="shared" si="386"/>
        <v>3.0019492880935264E-2</v>
      </c>
      <c r="Q417">
        <f t="shared" si="386"/>
        <v>6.7395625245528931E-2</v>
      </c>
      <c r="R417">
        <f t="shared" si="386"/>
        <v>8.7612705365658003E-2</v>
      </c>
      <c r="S417">
        <f t="shared" si="386"/>
        <v>0.12268002638579328</v>
      </c>
      <c r="T417">
        <f t="shared" si="386"/>
        <v>0.1167945731298778</v>
      </c>
      <c r="U417">
        <f t="shared" si="386"/>
        <v>0.1119132572835569</v>
      </c>
    </row>
    <row r="418" spans="1:21">
      <c r="A418" t="str">
        <f t="shared" si="379"/>
        <v>NY</v>
      </c>
      <c r="B418" s="1" t="s">
        <v>370</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U418" si="387">C418/SUM(C410:C421)</f>
        <v>5.7902426528953582E-2</v>
      </c>
      <c r="N418">
        <f t="shared" si="387"/>
        <v>5.7539403507927384E-2</v>
      </c>
      <c r="O418">
        <f t="shared" si="387"/>
        <v>5.2451176919326714E-2</v>
      </c>
      <c r="P418">
        <f t="shared" si="387"/>
        <v>4.6249518254250992E-2</v>
      </c>
      <c r="Q418">
        <f t="shared" si="387"/>
        <v>4.407742957197916E-2</v>
      </c>
      <c r="R418">
        <f t="shared" si="387"/>
        <v>4.2711091106082476E-2</v>
      </c>
      <c r="S418">
        <f t="shared" si="387"/>
        <v>4.2420065491761756E-2</v>
      </c>
      <c r="T418">
        <f t="shared" si="387"/>
        <v>4.1403052447686231E-2</v>
      </c>
      <c r="U418">
        <f t="shared" si="387"/>
        <v>3.7152927503584954E-2</v>
      </c>
    </row>
    <row r="419" spans="1:21">
      <c r="A419" t="str">
        <f t="shared" si="379"/>
        <v>NY</v>
      </c>
      <c r="B419" s="1" t="s">
        <v>365</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U419" si="388">C419/SUM(C410:C421)</f>
        <v>6.2421794351095169E-2</v>
      </c>
      <c r="N419">
        <f t="shared" si="388"/>
        <v>7.5753212689637306E-2</v>
      </c>
      <c r="O419">
        <f t="shared" si="388"/>
        <v>9.5603040070523365E-2</v>
      </c>
      <c r="P419">
        <f t="shared" si="388"/>
        <v>0.11639049956617008</v>
      </c>
      <c r="Q419">
        <f t="shared" si="388"/>
        <v>0.11318677407056067</v>
      </c>
      <c r="R419">
        <f t="shared" si="388"/>
        <v>0.12032316536680004</v>
      </c>
      <c r="S419">
        <f t="shared" si="388"/>
        <v>0.12010674151097506</v>
      </c>
      <c r="T419">
        <f t="shared" si="388"/>
        <v>0.14647903020168199</v>
      </c>
      <c r="U419">
        <f t="shared" si="388"/>
        <v>0.17258064320880054</v>
      </c>
    </row>
    <row r="420" spans="1:21">
      <c r="A420" t="str">
        <f t="shared" si="379"/>
        <v>NY</v>
      </c>
      <c r="B420" s="1" t="s">
        <v>580</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customHeight="1" thickBot="1">
      <c r="A421" t="str">
        <f t="shared" si="379"/>
        <v>NY</v>
      </c>
      <c r="B421" s="1" t="s">
        <v>579</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U421" si="389">C421/SUM(C410:C421)</f>
        <v>1.8179292348602275E-2</v>
      </c>
      <c r="N421">
        <f t="shared" si="389"/>
        <v>3.0713774453040542E-2</v>
      </c>
      <c r="O421">
        <f t="shared" si="389"/>
        <v>3.436200279419075E-2</v>
      </c>
      <c r="P421">
        <f t="shared" si="389"/>
        <v>3.4418066554439922E-2</v>
      </c>
      <c r="Q421">
        <f t="shared" si="389"/>
        <v>3.4519653224196034E-2</v>
      </c>
      <c r="R421">
        <f t="shared" si="389"/>
        <v>3.4101935014043773E-2</v>
      </c>
      <c r="S421">
        <f t="shared" si="389"/>
        <v>3.5275806707537861E-2</v>
      </c>
      <c r="T421">
        <f t="shared" si="389"/>
        <v>6.0453421951190814E-2</v>
      </c>
      <c r="U421">
        <f t="shared" si="389"/>
        <v>8.5687004986229331E-2</v>
      </c>
    </row>
    <row r="422" spans="1:21" ht="15.75" customHeight="1" thickBot="1">
      <c r="A422" s="153" t="s">
        <v>99</v>
      </c>
      <c r="C422" s="152" t="str">
        <f t="shared" ref="C422:K422" si="390">$A422&amp;"_"&amp;C423</f>
        <v>NC_2022</v>
      </c>
      <c r="D422" s="152" t="str">
        <f t="shared" si="390"/>
        <v>NC_2023</v>
      </c>
      <c r="E422" s="152" t="str">
        <f t="shared" si="390"/>
        <v>NC_2024</v>
      </c>
      <c r="F422" s="152" t="str">
        <f t="shared" si="390"/>
        <v>NC_2025</v>
      </c>
      <c r="G422" s="152" t="str">
        <f t="shared" si="390"/>
        <v>NC_2026</v>
      </c>
      <c r="H422" s="152" t="str">
        <f t="shared" si="390"/>
        <v>NC_2027</v>
      </c>
      <c r="I422" s="152" t="str">
        <f t="shared" si="390"/>
        <v>NC_2028</v>
      </c>
      <c r="J422" s="152" t="str">
        <f t="shared" si="390"/>
        <v>NC_2029</v>
      </c>
      <c r="K422" s="152" t="str">
        <f t="shared" si="390"/>
        <v>NC_2030</v>
      </c>
      <c r="M422" s="159" t="str">
        <f t="shared" ref="M422:U422" si="391">$A422&amp;"_"&amp;M423</f>
        <v>NC_2022</v>
      </c>
      <c r="N422" s="159" t="str">
        <f t="shared" si="391"/>
        <v>NC_2023</v>
      </c>
      <c r="O422" s="159" t="str">
        <f t="shared" si="391"/>
        <v>NC_2024</v>
      </c>
      <c r="P422" s="159" t="str">
        <f t="shared" si="391"/>
        <v>NC_2025</v>
      </c>
      <c r="Q422" s="159" t="str">
        <f t="shared" si="391"/>
        <v>NC_2026</v>
      </c>
      <c r="R422" s="159" t="str">
        <f t="shared" si="391"/>
        <v>NC_2027</v>
      </c>
      <c r="S422" s="159" t="str">
        <f t="shared" si="391"/>
        <v>NC_2028</v>
      </c>
      <c r="T422" s="159" t="str">
        <f t="shared" si="391"/>
        <v>NC_2029</v>
      </c>
      <c r="U422" s="159" t="str">
        <f t="shared" si="391"/>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578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 t="shared" ref="A425:A435" si="392">A424</f>
        <v>NC</v>
      </c>
      <c r="B425" s="1" t="s">
        <v>368</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U425" si="393">C425/SUM(C424:C435)</f>
        <v>2.4818927494862962E-3</v>
      </c>
      <c r="N425">
        <f t="shared" si="393"/>
        <v>2.7284016974018412E-3</v>
      </c>
      <c r="O425">
        <f t="shared" si="393"/>
        <v>2.7736214148165145E-3</v>
      </c>
      <c r="P425">
        <f t="shared" si="393"/>
        <v>2.7937940609861251E-3</v>
      </c>
      <c r="Q425">
        <f t="shared" si="393"/>
        <v>2.8428910095322692E-3</v>
      </c>
      <c r="R425">
        <f t="shared" si="393"/>
        <v>2.7626622918321669E-3</v>
      </c>
      <c r="S425">
        <f t="shared" si="393"/>
        <v>2.9264435057471711E-3</v>
      </c>
      <c r="T425">
        <f t="shared" si="393"/>
        <v>2.9079277461261125E-3</v>
      </c>
      <c r="U425">
        <f t="shared" si="393"/>
        <v>2.5443136773547806E-3</v>
      </c>
    </row>
    <row r="426" spans="1:21">
      <c r="A426" t="str">
        <f t="shared" si="392"/>
        <v>NC</v>
      </c>
      <c r="B426" s="1" t="s">
        <v>362</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U426" si="394">C426/SUM(C424:C435)</f>
        <v>0.3443434442071398</v>
      </c>
      <c r="N426">
        <f t="shared" si="394"/>
        <v>0.28294994131233819</v>
      </c>
      <c r="O426">
        <f t="shared" si="394"/>
        <v>0.25568642965603106</v>
      </c>
      <c r="P426">
        <f t="shared" si="394"/>
        <v>0.24757701339402205</v>
      </c>
      <c r="Q426">
        <f t="shared" si="394"/>
        <v>0.22637059414033114</v>
      </c>
      <c r="R426">
        <f t="shared" si="394"/>
        <v>0.16864395882007369</v>
      </c>
      <c r="S426">
        <f t="shared" si="394"/>
        <v>0.12612081670284436</v>
      </c>
      <c r="T426">
        <f t="shared" si="394"/>
        <v>0.12637483963721657</v>
      </c>
      <c r="U426">
        <f t="shared" si="394"/>
        <v>0.10929058821102058</v>
      </c>
    </row>
    <row r="427" spans="1:21">
      <c r="A427" t="str">
        <f t="shared" si="392"/>
        <v>NC</v>
      </c>
      <c r="B427" s="1" t="s">
        <v>369</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U427" si="395">C427/SUM(C424:C435)</f>
        <v>0</v>
      </c>
      <c r="N427">
        <f t="shared" si="395"/>
        <v>0</v>
      </c>
      <c r="O427">
        <f t="shared" si="395"/>
        <v>0</v>
      </c>
      <c r="P427">
        <f t="shared" si="395"/>
        <v>0</v>
      </c>
      <c r="Q427">
        <f t="shared" si="395"/>
        <v>0</v>
      </c>
      <c r="R427">
        <f t="shared" si="395"/>
        <v>0</v>
      </c>
      <c r="S427">
        <f t="shared" si="395"/>
        <v>0</v>
      </c>
      <c r="T427">
        <f t="shared" si="395"/>
        <v>0</v>
      </c>
      <c r="U427">
        <f t="shared" si="395"/>
        <v>0</v>
      </c>
    </row>
    <row r="428" spans="1:21">
      <c r="A428" t="str">
        <f t="shared" si="392"/>
        <v>NC</v>
      </c>
      <c r="B428" s="1" t="s">
        <v>364</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U428" si="396">C428/SUM(C424:C435)</f>
        <v>3.577575058239759E-2</v>
      </c>
      <c r="N428">
        <f t="shared" si="396"/>
        <v>3.8087306299872802E-2</v>
      </c>
      <c r="O428">
        <f t="shared" si="396"/>
        <v>3.9588752212268506E-2</v>
      </c>
      <c r="P428">
        <f t="shared" si="396"/>
        <v>4.0306608793477854E-2</v>
      </c>
      <c r="Q428">
        <f t="shared" si="396"/>
        <v>4.1027356765266566E-2</v>
      </c>
      <c r="R428">
        <f t="shared" si="396"/>
        <v>4.0532422723370869E-2</v>
      </c>
      <c r="S428">
        <f t="shared" si="396"/>
        <v>4.3695177591504229E-2</v>
      </c>
      <c r="T428">
        <f t="shared" si="396"/>
        <v>4.3552677398929707E-2</v>
      </c>
      <c r="U428">
        <f t="shared" si="396"/>
        <v>3.8607993763709457E-2</v>
      </c>
    </row>
    <row r="429" spans="1:21">
      <c r="A429" t="str">
        <f t="shared" si="392"/>
        <v>NC</v>
      </c>
      <c r="B429" s="1" t="s">
        <v>359</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U429" si="397">C429/SUM(C424:C435)</f>
        <v>0.26147238776946025</v>
      </c>
      <c r="N429">
        <f t="shared" si="397"/>
        <v>0.2915236497300191</v>
      </c>
      <c r="O429">
        <f t="shared" si="397"/>
        <v>0.30210892361307595</v>
      </c>
      <c r="P429">
        <f t="shared" si="397"/>
        <v>0.30300349675364247</v>
      </c>
      <c r="Q429">
        <f t="shared" si="397"/>
        <v>0.30190278677774984</v>
      </c>
      <c r="R429">
        <f t="shared" si="397"/>
        <v>0.29633418323070165</v>
      </c>
      <c r="S429">
        <f t="shared" si="397"/>
        <v>0.2691221662849706</v>
      </c>
      <c r="T429">
        <f t="shared" si="397"/>
        <v>0.24494256441820955</v>
      </c>
      <c r="U429">
        <f t="shared" si="397"/>
        <v>0.164821075843957</v>
      </c>
    </row>
    <row r="430" spans="1:21">
      <c r="A430" t="str">
        <f t="shared" si="392"/>
        <v>NC</v>
      </c>
      <c r="B430" s="1" t="s">
        <v>363</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U430" si="398">C430/SUM(C424:C435)</f>
        <v>0.26958079895093634</v>
      </c>
      <c r="N430">
        <f t="shared" si="398"/>
        <v>0.28701491789115841</v>
      </c>
      <c r="O430">
        <f t="shared" si="398"/>
        <v>0.29823693721375666</v>
      </c>
      <c r="P430">
        <f t="shared" si="398"/>
        <v>0.30358216194640936</v>
      </c>
      <c r="Q430">
        <f t="shared" si="398"/>
        <v>0.30891718573815913</v>
      </c>
      <c r="R430">
        <f t="shared" si="398"/>
        <v>0.30019928920107924</v>
      </c>
      <c r="S430">
        <f t="shared" si="398"/>
        <v>0.32263355546984318</v>
      </c>
      <c r="T430">
        <f t="shared" si="398"/>
        <v>0.32064920866200097</v>
      </c>
      <c r="U430">
        <f t="shared" si="398"/>
        <v>0.28336696571612691</v>
      </c>
    </row>
    <row r="431" spans="1:21">
      <c r="A431" t="str">
        <f t="shared" si="392"/>
        <v>NC</v>
      </c>
      <c r="B431" s="1" t="s">
        <v>372</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U431" si="399">C431/SUM(C424:C435)</f>
        <v>0</v>
      </c>
      <c r="N431">
        <f t="shared" si="399"/>
        <v>0</v>
      </c>
      <c r="O431">
        <f t="shared" si="399"/>
        <v>0</v>
      </c>
      <c r="P431">
        <f t="shared" si="399"/>
        <v>0</v>
      </c>
      <c r="Q431">
        <f t="shared" si="399"/>
        <v>1.090251321492716E-2</v>
      </c>
      <c r="R431">
        <f t="shared" si="399"/>
        <v>3.1508409495346515E-2</v>
      </c>
      <c r="S431">
        <f t="shared" si="399"/>
        <v>4.4958856758814385E-2</v>
      </c>
      <c r="T431">
        <f t="shared" si="399"/>
        <v>7.2170265536959474E-2</v>
      </c>
      <c r="U431">
        <f t="shared" si="399"/>
        <v>6.9746470613980316E-2</v>
      </c>
    </row>
    <row r="432" spans="1:21">
      <c r="A432" t="str">
        <f t="shared" si="392"/>
        <v>NC</v>
      </c>
      <c r="B432" s="1" t="s">
        <v>370</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U432" si="400">C432/SUM(C424:C435)</f>
        <v>1.3917767696667289E-4</v>
      </c>
      <c r="N432">
        <f t="shared" si="400"/>
        <v>4.7353869696579753E-5</v>
      </c>
      <c r="O432">
        <f t="shared" si="400"/>
        <v>3.0632292996576875E-6</v>
      </c>
      <c r="P432">
        <f t="shared" si="400"/>
        <v>2.2498737540411286E-5</v>
      </c>
      <c r="Q432">
        <f t="shared" si="400"/>
        <v>0</v>
      </c>
      <c r="R432">
        <f t="shared" si="400"/>
        <v>0</v>
      </c>
      <c r="S432">
        <f t="shared" si="400"/>
        <v>0</v>
      </c>
      <c r="T432">
        <f t="shared" si="400"/>
        <v>0</v>
      </c>
      <c r="U432">
        <f t="shared" si="400"/>
        <v>0</v>
      </c>
    </row>
    <row r="433" spans="1:21">
      <c r="A433" t="str">
        <f t="shared" si="392"/>
        <v>NC</v>
      </c>
      <c r="B433" s="1" t="s">
        <v>365</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U433" si="401">C433/SUM(C424:C435)</f>
        <v>3.2185948275977785E-3</v>
      </c>
      <c r="N433">
        <f t="shared" si="401"/>
        <v>3.488307380975662E-3</v>
      </c>
      <c r="O433">
        <f t="shared" si="401"/>
        <v>3.6252780723515536E-3</v>
      </c>
      <c r="P433">
        <f t="shared" si="401"/>
        <v>3.6804531691187895E-3</v>
      </c>
      <c r="Q433">
        <f t="shared" si="401"/>
        <v>3.7347660004992717E-3</v>
      </c>
      <c r="R433">
        <f t="shared" si="401"/>
        <v>3.6196772003662626E-3</v>
      </c>
      <c r="S433">
        <f t="shared" si="401"/>
        <v>3.87957133111947E-3</v>
      </c>
      <c r="T433">
        <f t="shared" si="401"/>
        <v>3.319467484839681E-3</v>
      </c>
      <c r="U433">
        <f t="shared" si="401"/>
        <v>0.10930446590144109</v>
      </c>
    </row>
    <row r="434" spans="1:21">
      <c r="A434" t="str">
        <f t="shared" si="392"/>
        <v>NC</v>
      </c>
      <c r="B434" s="1" t="s">
        <v>580</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customHeight="1" thickBot="1">
      <c r="A435" t="str">
        <f t="shared" si="392"/>
        <v>NC</v>
      </c>
      <c r="B435" s="1" t="s">
        <v>579</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U435" si="402">C435/SUM(C424:C435)</f>
        <v>8.2987953236015224E-2</v>
      </c>
      <c r="N435">
        <f t="shared" si="402"/>
        <v>9.4160121818537446E-2</v>
      </c>
      <c r="O435">
        <f t="shared" si="402"/>
        <v>9.7976994588400118E-2</v>
      </c>
      <c r="P435">
        <f t="shared" si="402"/>
        <v>9.9033973144802917E-2</v>
      </c>
      <c r="Q435">
        <f t="shared" si="402"/>
        <v>0.10430190635353465</v>
      </c>
      <c r="R435">
        <f t="shared" si="402"/>
        <v>0.15639939703722963</v>
      </c>
      <c r="S435">
        <f t="shared" si="402"/>
        <v>0.18666341235515663</v>
      </c>
      <c r="T435">
        <f t="shared" si="402"/>
        <v>0.18608304911571791</v>
      </c>
      <c r="U435">
        <f t="shared" si="402"/>
        <v>0.22231812627240988</v>
      </c>
    </row>
    <row r="436" spans="1:21" ht="15.75" customHeight="1" thickBot="1">
      <c r="A436" s="153" t="s">
        <v>102</v>
      </c>
      <c r="C436" s="152" t="str">
        <f t="shared" ref="C436:K436" si="403">$A436&amp;"_"&amp;C437</f>
        <v>ND_2022</v>
      </c>
      <c r="D436" s="152" t="str">
        <f t="shared" si="403"/>
        <v>ND_2023</v>
      </c>
      <c r="E436" s="152" t="str">
        <f t="shared" si="403"/>
        <v>ND_2024</v>
      </c>
      <c r="F436" s="152" t="str">
        <f t="shared" si="403"/>
        <v>ND_2025</v>
      </c>
      <c r="G436" s="152" t="str">
        <f t="shared" si="403"/>
        <v>ND_2026</v>
      </c>
      <c r="H436" s="152" t="str">
        <f t="shared" si="403"/>
        <v>ND_2027</v>
      </c>
      <c r="I436" s="152" t="str">
        <f t="shared" si="403"/>
        <v>ND_2028</v>
      </c>
      <c r="J436" s="152" t="str">
        <f t="shared" si="403"/>
        <v>ND_2029</v>
      </c>
      <c r="K436" s="152" t="str">
        <f t="shared" si="403"/>
        <v>ND_2030</v>
      </c>
      <c r="M436" s="159" t="str">
        <f t="shared" ref="M436:U436" si="404">$A436&amp;"_"&amp;M437</f>
        <v>ND_2022</v>
      </c>
      <c r="N436" s="159" t="str">
        <f t="shared" si="404"/>
        <v>ND_2023</v>
      </c>
      <c r="O436" s="159" t="str">
        <f t="shared" si="404"/>
        <v>ND_2024</v>
      </c>
      <c r="P436" s="159" t="str">
        <f t="shared" si="404"/>
        <v>ND_2025</v>
      </c>
      <c r="Q436" s="159" t="str">
        <f t="shared" si="404"/>
        <v>ND_2026</v>
      </c>
      <c r="R436" s="159" t="str">
        <f t="shared" si="404"/>
        <v>ND_2027</v>
      </c>
      <c r="S436" s="159" t="str">
        <f t="shared" si="404"/>
        <v>ND_2028</v>
      </c>
      <c r="T436" s="159" t="str">
        <f t="shared" si="404"/>
        <v>ND_2029</v>
      </c>
      <c r="U436" s="159" t="str">
        <f t="shared" si="404"/>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578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 t="shared" ref="A439:A449" si="405">A438</f>
        <v>ND</v>
      </c>
      <c r="B439" s="1" t="s">
        <v>368</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U439" si="406">C439/SUM(C438:C449)</f>
        <v>0</v>
      </c>
      <c r="N439">
        <f t="shared" si="406"/>
        <v>0</v>
      </c>
      <c r="O439">
        <f t="shared" si="406"/>
        <v>0</v>
      </c>
      <c r="P439">
        <f t="shared" si="406"/>
        <v>0</v>
      </c>
      <c r="Q439">
        <f t="shared" si="406"/>
        <v>0</v>
      </c>
      <c r="R439">
        <f t="shared" si="406"/>
        <v>0</v>
      </c>
      <c r="S439">
        <f t="shared" si="406"/>
        <v>0</v>
      </c>
      <c r="T439">
        <f t="shared" si="406"/>
        <v>0</v>
      </c>
      <c r="U439">
        <f t="shared" si="406"/>
        <v>0</v>
      </c>
    </row>
    <row r="440" spans="1:21">
      <c r="A440" t="str">
        <f t="shared" si="405"/>
        <v>ND</v>
      </c>
      <c r="B440" s="1" t="s">
        <v>362</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U440" si="407">C440/SUM(C438:C449)</f>
        <v>0.49652568044157031</v>
      </c>
      <c r="N440">
        <f t="shared" si="407"/>
        <v>0.37168314494245414</v>
      </c>
      <c r="O440">
        <f t="shared" si="407"/>
        <v>0.27364988278516689</v>
      </c>
      <c r="P440">
        <f t="shared" si="407"/>
        <v>0.18214394338055312</v>
      </c>
      <c r="Q440">
        <f t="shared" si="407"/>
        <v>7.171136217772911E-2</v>
      </c>
      <c r="R440">
        <f t="shared" si="407"/>
        <v>4.4679759100371905E-2</v>
      </c>
      <c r="S440">
        <f t="shared" si="407"/>
        <v>2.3695836396309237E-2</v>
      </c>
      <c r="T440">
        <f t="shared" si="407"/>
        <v>1.4416007164586297E-2</v>
      </c>
      <c r="U440">
        <f t="shared" si="407"/>
        <v>1.1776132792244785E-2</v>
      </c>
    </row>
    <row r="441" spans="1:21">
      <c r="A441" t="str">
        <f t="shared" si="405"/>
        <v>ND</v>
      </c>
      <c r="B441" s="1" t="s">
        <v>369</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U441" si="408">C441/SUM(C438:C449)</f>
        <v>0</v>
      </c>
      <c r="N441">
        <f t="shared" si="408"/>
        <v>0</v>
      </c>
      <c r="O441">
        <f t="shared" si="408"/>
        <v>0</v>
      </c>
      <c r="P441">
        <f t="shared" si="408"/>
        <v>0</v>
      </c>
      <c r="Q441">
        <f t="shared" si="408"/>
        <v>0</v>
      </c>
      <c r="R441">
        <f t="shared" si="408"/>
        <v>0</v>
      </c>
      <c r="S441">
        <f t="shared" si="408"/>
        <v>0</v>
      </c>
      <c r="T441">
        <f t="shared" si="408"/>
        <v>0</v>
      </c>
      <c r="U441">
        <f t="shared" si="408"/>
        <v>0</v>
      </c>
    </row>
    <row r="442" spans="1:21">
      <c r="A442" t="str">
        <f t="shared" si="405"/>
        <v>ND</v>
      </c>
      <c r="B442" s="1" t="s">
        <v>364</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U442" si="409">C442/SUM(C438:C449)</f>
        <v>5.215491677985741E-2</v>
      </c>
      <c r="N442">
        <f t="shared" si="409"/>
        <v>5.3511186640598729E-2</v>
      </c>
      <c r="O442">
        <f t="shared" si="409"/>
        <v>5.2729539482950616E-2</v>
      </c>
      <c r="P442">
        <f t="shared" si="409"/>
        <v>5.0503630636375245E-2</v>
      </c>
      <c r="Q442">
        <f t="shared" si="409"/>
        <v>5.1127979327260237E-2</v>
      </c>
      <c r="R442">
        <f t="shared" si="409"/>
        <v>5.0412203066620261E-2</v>
      </c>
      <c r="S442">
        <f t="shared" si="409"/>
        <v>4.8052870165309201E-2</v>
      </c>
      <c r="T442">
        <f t="shared" si="409"/>
        <v>4.6830139263706876E-2</v>
      </c>
      <c r="U442">
        <f t="shared" si="409"/>
        <v>4.5176150932191968E-2</v>
      </c>
    </row>
    <row r="443" spans="1:21">
      <c r="A443" t="str">
        <f t="shared" si="405"/>
        <v>ND</v>
      </c>
      <c r="B443" s="1" t="s">
        <v>359</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U443" si="410">C443/SUM(C438:C449)</f>
        <v>2.4830373522810874E-2</v>
      </c>
      <c r="N443">
        <f t="shared" si="410"/>
        <v>1.6728597946759537E-2</v>
      </c>
      <c r="O443">
        <f t="shared" si="410"/>
        <v>9.2782477956111602E-3</v>
      </c>
      <c r="P443">
        <f t="shared" si="410"/>
        <v>6.124348999086573E-3</v>
      </c>
      <c r="Q443">
        <f t="shared" si="410"/>
        <v>4.40247591230315E-3</v>
      </c>
      <c r="R443">
        <f t="shared" si="410"/>
        <v>5.438499572948269E-3</v>
      </c>
      <c r="S443">
        <f t="shared" si="410"/>
        <v>6.1324102000496674E-3</v>
      </c>
      <c r="T443">
        <f t="shared" si="410"/>
        <v>5.466017956976617E-3</v>
      </c>
      <c r="U443">
        <f t="shared" si="410"/>
        <v>3.7777227403135469E-3</v>
      </c>
    </row>
    <row r="444" spans="1:21">
      <c r="A444" t="str">
        <f t="shared" si="405"/>
        <v>ND</v>
      </c>
      <c r="B444" s="1" t="s">
        <v>363</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U444" si="411">C444/SUM(C438:C449)</f>
        <v>0</v>
      </c>
      <c r="N444">
        <f t="shared" si="411"/>
        <v>0</v>
      </c>
      <c r="O444">
        <f t="shared" si="411"/>
        <v>0</v>
      </c>
      <c r="P444">
        <f t="shared" si="411"/>
        <v>0</v>
      </c>
      <c r="Q444">
        <f t="shared" si="411"/>
        <v>0</v>
      </c>
      <c r="R444">
        <f t="shared" si="411"/>
        <v>0</v>
      </c>
      <c r="S444">
        <f t="shared" si="411"/>
        <v>0</v>
      </c>
      <c r="T444">
        <f t="shared" si="411"/>
        <v>0</v>
      </c>
      <c r="U444">
        <f t="shared" si="411"/>
        <v>0</v>
      </c>
    </row>
    <row r="445" spans="1:21">
      <c r="A445" t="str">
        <f t="shared" si="405"/>
        <v>ND</v>
      </c>
      <c r="B445" s="1" t="s">
        <v>372</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U445" si="412">C445/SUM(C438:C449)</f>
        <v>0</v>
      </c>
      <c r="N445">
        <f t="shared" si="412"/>
        <v>0</v>
      </c>
      <c r="O445">
        <f t="shared" si="412"/>
        <v>0</v>
      </c>
      <c r="P445">
        <f t="shared" si="412"/>
        <v>0</v>
      </c>
      <c r="Q445">
        <f t="shared" si="412"/>
        <v>0</v>
      </c>
      <c r="R445">
        <f t="shared" si="412"/>
        <v>0</v>
      </c>
      <c r="S445">
        <f t="shared" si="412"/>
        <v>0</v>
      </c>
      <c r="T445">
        <f t="shared" si="412"/>
        <v>0</v>
      </c>
      <c r="U445">
        <f t="shared" si="412"/>
        <v>0</v>
      </c>
    </row>
    <row r="446" spans="1:21">
      <c r="A446" t="str">
        <f t="shared" si="405"/>
        <v>ND</v>
      </c>
      <c r="B446" s="1" t="s">
        <v>370</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U446" si="413">C446/SUM(C438:C449)</f>
        <v>2.9860007104077395E-3</v>
      </c>
      <c r="N446">
        <f t="shared" si="413"/>
        <v>4.6626585638323688E-5</v>
      </c>
      <c r="O446">
        <f t="shared" si="413"/>
        <v>0</v>
      </c>
      <c r="P446">
        <f t="shared" si="413"/>
        <v>0</v>
      </c>
      <c r="Q446">
        <f t="shared" si="413"/>
        <v>0</v>
      </c>
      <c r="R446">
        <f t="shared" si="413"/>
        <v>0</v>
      </c>
      <c r="S446">
        <f t="shared" si="413"/>
        <v>0</v>
      </c>
      <c r="T446">
        <f t="shared" si="413"/>
        <v>0</v>
      </c>
      <c r="U446">
        <f t="shared" si="413"/>
        <v>0</v>
      </c>
    </row>
    <row r="447" spans="1:21">
      <c r="A447" t="str">
        <f t="shared" si="405"/>
        <v>ND</v>
      </c>
      <c r="B447" s="1" t="s">
        <v>365</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U447" si="414">C447/SUM(C438:C449)</f>
        <v>0.42350302854535365</v>
      </c>
      <c r="N447">
        <f t="shared" si="414"/>
        <v>0.55803044388454925</v>
      </c>
      <c r="O447">
        <f t="shared" si="414"/>
        <v>0.66434232993627129</v>
      </c>
      <c r="P447">
        <f t="shared" si="414"/>
        <v>0.75871312652010103</v>
      </c>
      <c r="Q447">
        <f t="shared" si="414"/>
        <v>0.87022996495448035</v>
      </c>
      <c r="R447">
        <f t="shared" si="414"/>
        <v>0.89699257717032344</v>
      </c>
      <c r="S447">
        <f t="shared" si="414"/>
        <v>0.91977247140946861</v>
      </c>
      <c r="T447">
        <f t="shared" si="414"/>
        <v>0.93100731563153327</v>
      </c>
      <c r="U447">
        <f t="shared" si="414"/>
        <v>0.93707166347444171</v>
      </c>
    </row>
    <row r="448" spans="1:21">
      <c r="A448" t="str">
        <f t="shared" si="405"/>
        <v>ND</v>
      </c>
      <c r="B448" s="1" t="s">
        <v>580</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customHeight="1" thickBot="1">
      <c r="A449" t="str">
        <f t="shared" si="405"/>
        <v>ND</v>
      </c>
      <c r="B449" s="1" t="s">
        <v>579</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U449" si="415">C449/SUM(C438:C449)</f>
        <v>0</v>
      </c>
      <c r="N449">
        <f t="shared" si="415"/>
        <v>0</v>
      </c>
      <c r="O449">
        <f t="shared" si="415"/>
        <v>0</v>
      </c>
      <c r="P449">
        <f t="shared" si="415"/>
        <v>2.5149504638840247E-3</v>
      </c>
      <c r="Q449">
        <f t="shared" si="415"/>
        <v>2.5282176282271709E-3</v>
      </c>
      <c r="R449">
        <f t="shared" si="415"/>
        <v>2.4769610897360881E-3</v>
      </c>
      <c r="S449">
        <f t="shared" si="415"/>
        <v>2.3464118288633318E-3</v>
      </c>
      <c r="T449">
        <f t="shared" si="415"/>
        <v>2.2805199831969301E-3</v>
      </c>
      <c r="U449">
        <f t="shared" si="415"/>
        <v>2.1983300608079803E-3</v>
      </c>
    </row>
    <row r="450" spans="1:21" ht="15.75" customHeight="1" thickBot="1">
      <c r="A450" s="153" t="s">
        <v>105</v>
      </c>
      <c r="C450" s="152" t="str">
        <f t="shared" ref="C450:K450" si="416">$A450&amp;"_"&amp;C451</f>
        <v>OH_2022</v>
      </c>
      <c r="D450" s="152" t="str">
        <f t="shared" si="416"/>
        <v>OH_2023</v>
      </c>
      <c r="E450" s="152" t="str">
        <f t="shared" si="416"/>
        <v>OH_2024</v>
      </c>
      <c r="F450" s="152" t="str">
        <f t="shared" si="416"/>
        <v>OH_2025</v>
      </c>
      <c r="G450" s="152" t="str">
        <f t="shared" si="416"/>
        <v>OH_2026</v>
      </c>
      <c r="H450" s="152" t="str">
        <f t="shared" si="416"/>
        <v>OH_2027</v>
      </c>
      <c r="I450" s="152" t="str">
        <f t="shared" si="416"/>
        <v>OH_2028</v>
      </c>
      <c r="J450" s="152" t="str">
        <f t="shared" si="416"/>
        <v>OH_2029</v>
      </c>
      <c r="K450" s="152" t="str">
        <f t="shared" si="416"/>
        <v>OH_2030</v>
      </c>
      <c r="M450" s="159" t="str">
        <f t="shared" ref="M450:U450" si="417">$A450&amp;"_"&amp;M451</f>
        <v>OH_2022</v>
      </c>
      <c r="N450" s="159" t="str">
        <f t="shared" si="417"/>
        <v>OH_2023</v>
      </c>
      <c r="O450" s="159" t="str">
        <f t="shared" si="417"/>
        <v>OH_2024</v>
      </c>
      <c r="P450" s="159" t="str">
        <f t="shared" si="417"/>
        <v>OH_2025</v>
      </c>
      <c r="Q450" s="159" t="str">
        <f t="shared" si="417"/>
        <v>OH_2026</v>
      </c>
      <c r="R450" s="159" t="str">
        <f t="shared" si="417"/>
        <v>OH_2027</v>
      </c>
      <c r="S450" s="159" t="str">
        <f t="shared" si="417"/>
        <v>OH_2028</v>
      </c>
      <c r="T450" s="159" t="str">
        <f t="shared" si="417"/>
        <v>OH_2029</v>
      </c>
      <c r="U450" s="159" t="str">
        <f t="shared" si="417"/>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578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 t="shared" ref="A453:A463" si="418">A452</f>
        <v>OH</v>
      </c>
      <c r="B453" s="1" t="s">
        <v>368</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U453" si="419">C453/SUM(C452:C463)</f>
        <v>3.1354063482453712E-3</v>
      </c>
      <c r="N453">
        <f t="shared" si="419"/>
        <v>2.8769670791565522E-3</v>
      </c>
      <c r="O453">
        <f t="shared" si="419"/>
        <v>2.8731292211906711E-3</v>
      </c>
      <c r="P453">
        <f t="shared" si="419"/>
        <v>2.9578607462951568E-3</v>
      </c>
      <c r="Q453">
        <f t="shared" si="419"/>
        <v>2.9629809348081845E-3</v>
      </c>
      <c r="R453">
        <f t="shared" si="419"/>
        <v>3.1184633269581998E-3</v>
      </c>
      <c r="S453">
        <f t="shared" si="419"/>
        <v>3.4428225886779422E-3</v>
      </c>
      <c r="T453">
        <f t="shared" si="419"/>
        <v>3.6050764329239827E-3</v>
      </c>
      <c r="U453">
        <f t="shared" si="419"/>
        <v>3.8238188695223821E-3</v>
      </c>
    </row>
    <row r="454" spans="1:21">
      <c r="A454" t="str">
        <f t="shared" si="418"/>
        <v>OH</v>
      </c>
      <c r="B454" s="1" t="s">
        <v>362</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U454" si="420">C454/SUM(C452:C463)</f>
        <v>0.26084095247603251</v>
      </c>
      <c r="N454">
        <f t="shared" si="420"/>
        <v>0.23797756474051324</v>
      </c>
      <c r="O454">
        <f t="shared" si="420"/>
        <v>0.2236011587119128</v>
      </c>
      <c r="P454">
        <f t="shared" si="420"/>
        <v>0.22415367443150488</v>
      </c>
      <c r="Q454">
        <f t="shared" si="420"/>
        <v>0.21844349890564507</v>
      </c>
      <c r="R454">
        <f t="shared" si="420"/>
        <v>0.16017959352722969</v>
      </c>
      <c r="S454">
        <f t="shared" si="420"/>
        <v>0.10215759324991272</v>
      </c>
      <c r="T454">
        <f t="shared" si="420"/>
        <v>7.2415762795274188E-2</v>
      </c>
      <c r="U454">
        <f t="shared" si="420"/>
        <v>3.3726427113486772E-2</v>
      </c>
    </row>
    <row r="455" spans="1:21">
      <c r="A455" t="str">
        <f t="shared" si="418"/>
        <v>OH</v>
      </c>
      <c r="B455" s="1" t="s">
        <v>369</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U455" si="421">C455/SUM(C452:C463)</f>
        <v>0</v>
      </c>
      <c r="N455">
        <f t="shared" si="421"/>
        <v>0</v>
      </c>
      <c r="O455">
        <f t="shared" si="421"/>
        <v>0</v>
      </c>
      <c r="P455">
        <f t="shared" si="421"/>
        <v>0</v>
      </c>
      <c r="Q455">
        <f t="shared" si="421"/>
        <v>0</v>
      </c>
      <c r="R455">
        <f t="shared" si="421"/>
        <v>0</v>
      </c>
      <c r="S455">
        <f t="shared" si="421"/>
        <v>0</v>
      </c>
      <c r="T455">
        <f t="shared" si="421"/>
        <v>0</v>
      </c>
      <c r="U455">
        <f t="shared" si="421"/>
        <v>0</v>
      </c>
    </row>
    <row r="456" spans="1:21">
      <c r="A456" t="str">
        <f t="shared" si="418"/>
        <v>OH</v>
      </c>
      <c r="B456" s="1" t="s">
        <v>364</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U456" si="422">C456/SUM(C452:C463)</f>
        <v>2.4811013071795603E-3</v>
      </c>
      <c r="N456">
        <f t="shared" si="422"/>
        <v>2.344983320768477E-3</v>
      </c>
      <c r="O456">
        <f t="shared" si="422"/>
        <v>2.3460871064143285E-3</v>
      </c>
      <c r="P456">
        <f t="shared" si="422"/>
        <v>2.4200665472740913E-3</v>
      </c>
      <c r="Q456">
        <f t="shared" si="422"/>
        <v>2.4286208874057308E-3</v>
      </c>
      <c r="R456">
        <f t="shared" si="422"/>
        <v>2.5606568976425589E-3</v>
      </c>
      <c r="S456">
        <f t="shared" si="422"/>
        <v>2.8119447372810468E-3</v>
      </c>
      <c r="T456">
        <f t="shared" si="422"/>
        <v>2.9418952691705261E-3</v>
      </c>
      <c r="U456">
        <f t="shared" si="422"/>
        <v>3.1588329301417417E-3</v>
      </c>
    </row>
    <row r="457" spans="1:21">
      <c r="A457" t="str">
        <f t="shared" si="418"/>
        <v>OH</v>
      </c>
      <c r="B457" s="1" t="s">
        <v>359</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U457" si="423">C457/SUM(C452:C463)</f>
        <v>0.56436626226646158</v>
      </c>
      <c r="N457">
        <f t="shared" si="423"/>
        <v>0.58485066984225709</v>
      </c>
      <c r="O457">
        <f t="shared" si="423"/>
        <v>0.59355569175760181</v>
      </c>
      <c r="P457">
        <f t="shared" si="423"/>
        <v>0.58788224880423345</v>
      </c>
      <c r="Q457">
        <f t="shared" si="423"/>
        <v>0.59367791401584236</v>
      </c>
      <c r="R457">
        <f t="shared" si="423"/>
        <v>0.64282902841702239</v>
      </c>
      <c r="S457">
        <f t="shared" si="423"/>
        <v>0.65886278033919043</v>
      </c>
      <c r="T457">
        <f t="shared" si="423"/>
        <v>0.67206415154956067</v>
      </c>
      <c r="U457">
        <f t="shared" si="423"/>
        <v>0.67303082910176959</v>
      </c>
    </row>
    <row r="458" spans="1:21">
      <c r="A458" t="str">
        <f t="shared" si="418"/>
        <v>OH</v>
      </c>
      <c r="B458" s="1" t="s">
        <v>363</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U458" si="424">C458/SUM(C452:C463)</f>
        <v>0.12970642119594483</v>
      </c>
      <c r="N458">
        <f t="shared" si="424"/>
        <v>0.1225904776322175</v>
      </c>
      <c r="O458">
        <f t="shared" si="424"/>
        <v>0.12242694262184822</v>
      </c>
      <c r="P458">
        <f t="shared" si="424"/>
        <v>0.12605967009831773</v>
      </c>
      <c r="Q458">
        <f t="shared" si="424"/>
        <v>0.1262778849942022</v>
      </c>
      <c r="R458">
        <f t="shared" si="424"/>
        <v>0.1329043156282603</v>
      </c>
      <c r="S458">
        <f t="shared" si="424"/>
        <v>0.1456849464050633</v>
      </c>
      <c r="T458">
        <f t="shared" si="424"/>
        <v>0.15214511648347531</v>
      </c>
      <c r="U458">
        <f t="shared" si="424"/>
        <v>0.16307288923667002</v>
      </c>
    </row>
    <row r="459" spans="1:21">
      <c r="A459" t="str">
        <f t="shared" si="418"/>
        <v>OH</v>
      </c>
      <c r="B459" s="1" t="s">
        <v>372</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U459" si="425">C459/SUM(C452:C463)</f>
        <v>0</v>
      </c>
      <c r="N459">
        <f t="shared" si="425"/>
        <v>0</v>
      </c>
      <c r="O459">
        <f t="shared" si="425"/>
        <v>2.252441162146882E-4</v>
      </c>
      <c r="P459">
        <f t="shared" si="425"/>
        <v>5.0568203754589188E-4</v>
      </c>
      <c r="Q459">
        <f t="shared" si="425"/>
        <v>5.051882420237545E-4</v>
      </c>
      <c r="R459">
        <f t="shared" si="425"/>
        <v>5.3025698955666285E-4</v>
      </c>
      <c r="S459">
        <f t="shared" si="425"/>
        <v>2.6773753528147105E-4</v>
      </c>
      <c r="T459">
        <f t="shared" si="425"/>
        <v>6.0377724491825994E-4</v>
      </c>
      <c r="U459">
        <f t="shared" si="425"/>
        <v>6.4537524689343767E-4</v>
      </c>
    </row>
    <row r="460" spans="1:21">
      <c r="A460" t="str">
        <f t="shared" si="418"/>
        <v>OH</v>
      </c>
      <c r="B460" s="1" t="s">
        <v>370</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U460" si="426">C460/SUM(C452:C463)</f>
        <v>2.6649067515890665E-3</v>
      </c>
      <c r="N460">
        <f t="shared" si="426"/>
        <v>2.1993316502044859E-3</v>
      </c>
      <c r="O460">
        <f t="shared" si="426"/>
        <v>9.542366143838215E-4</v>
      </c>
      <c r="P460">
        <f t="shared" si="426"/>
        <v>6.9540832979474946E-4</v>
      </c>
      <c r="Q460">
        <f t="shared" si="426"/>
        <v>5.7562604310091182E-4</v>
      </c>
      <c r="R460">
        <f t="shared" si="426"/>
        <v>1.4867090803565483E-4</v>
      </c>
      <c r="S460">
        <f t="shared" si="426"/>
        <v>1.6296771979736191E-4</v>
      </c>
      <c r="T460">
        <f t="shared" si="426"/>
        <v>0</v>
      </c>
      <c r="U460">
        <f t="shared" si="426"/>
        <v>0</v>
      </c>
    </row>
    <row r="461" spans="1:21">
      <c r="A461" t="str">
        <f t="shared" si="418"/>
        <v>OH</v>
      </c>
      <c r="B461" s="1" t="s">
        <v>365</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U461" si="427">C461/SUM(C452:C463)</f>
        <v>2.2643258084347147E-2</v>
      </c>
      <c r="N461">
        <f t="shared" si="427"/>
        <v>2.0631657036865474E-2</v>
      </c>
      <c r="O461">
        <f t="shared" si="427"/>
        <v>2.1257921947682633E-2</v>
      </c>
      <c r="P461">
        <f t="shared" si="427"/>
        <v>2.1830178045254691E-2</v>
      </c>
      <c r="Q461">
        <f t="shared" si="427"/>
        <v>2.1809306918905199E-2</v>
      </c>
      <c r="R461">
        <f t="shared" si="427"/>
        <v>2.2892073713964688E-2</v>
      </c>
      <c r="S461">
        <f t="shared" si="427"/>
        <v>2.3968373358213807E-2</v>
      </c>
      <c r="T461">
        <f t="shared" si="427"/>
        <v>2.6065433851173263E-2</v>
      </c>
      <c r="U461">
        <f t="shared" si="427"/>
        <v>2.3622519246212129E-2</v>
      </c>
    </row>
    <row r="462" spans="1:21">
      <c r="A462" t="str">
        <f t="shared" si="418"/>
        <v>OH</v>
      </c>
      <c r="B462" s="1" t="s">
        <v>580</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customHeight="1" thickBot="1">
      <c r="A463" t="str">
        <f t="shared" si="418"/>
        <v>OH</v>
      </c>
      <c r="B463" s="1" t="s">
        <v>579</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U463" si="428">C463/SUM(C452:C463)</f>
        <v>1.4161691570199935E-2</v>
      </c>
      <c r="N463">
        <f t="shared" si="428"/>
        <v>2.65283486980172E-2</v>
      </c>
      <c r="O463">
        <f t="shared" si="428"/>
        <v>3.2759587902750978E-2</v>
      </c>
      <c r="P463">
        <f t="shared" si="428"/>
        <v>3.3495210959779302E-2</v>
      </c>
      <c r="Q463">
        <f t="shared" si="428"/>
        <v>3.331897905806662E-2</v>
      </c>
      <c r="R463">
        <f t="shared" si="428"/>
        <v>3.4836940591329822E-2</v>
      </c>
      <c r="S463">
        <f t="shared" si="428"/>
        <v>6.2640834066581913E-2</v>
      </c>
      <c r="T463">
        <f t="shared" si="428"/>
        <v>7.0158786373503743E-2</v>
      </c>
      <c r="U463">
        <f t="shared" si="428"/>
        <v>9.8919308255303998E-2</v>
      </c>
    </row>
    <row r="464" spans="1:21" ht="15.75" customHeight="1" thickBot="1">
      <c r="A464" s="153" t="s">
        <v>108</v>
      </c>
      <c r="C464" s="152" t="str">
        <f t="shared" ref="C464:K464" si="429">$A464&amp;"_"&amp;C465</f>
        <v>OK_2022</v>
      </c>
      <c r="D464" s="152" t="str">
        <f t="shared" si="429"/>
        <v>OK_2023</v>
      </c>
      <c r="E464" s="152" t="str">
        <f t="shared" si="429"/>
        <v>OK_2024</v>
      </c>
      <c r="F464" s="152" t="str">
        <f t="shared" si="429"/>
        <v>OK_2025</v>
      </c>
      <c r="G464" s="152" t="str">
        <f t="shared" si="429"/>
        <v>OK_2026</v>
      </c>
      <c r="H464" s="152" t="str">
        <f t="shared" si="429"/>
        <v>OK_2027</v>
      </c>
      <c r="I464" s="152" t="str">
        <f t="shared" si="429"/>
        <v>OK_2028</v>
      </c>
      <c r="J464" s="152" t="str">
        <f t="shared" si="429"/>
        <v>OK_2029</v>
      </c>
      <c r="K464" s="152" t="str">
        <f t="shared" si="429"/>
        <v>OK_2030</v>
      </c>
      <c r="M464" s="159" t="str">
        <f t="shared" ref="M464:U464" si="430">$A464&amp;"_"&amp;M465</f>
        <v>OK_2022</v>
      </c>
      <c r="N464" s="159" t="str">
        <f t="shared" si="430"/>
        <v>OK_2023</v>
      </c>
      <c r="O464" s="159" t="str">
        <f t="shared" si="430"/>
        <v>OK_2024</v>
      </c>
      <c r="P464" s="159" t="str">
        <f t="shared" si="430"/>
        <v>OK_2025</v>
      </c>
      <c r="Q464" s="159" t="str">
        <f t="shared" si="430"/>
        <v>OK_2026</v>
      </c>
      <c r="R464" s="159" t="str">
        <f t="shared" si="430"/>
        <v>OK_2027</v>
      </c>
      <c r="S464" s="159" t="str">
        <f t="shared" si="430"/>
        <v>OK_2028</v>
      </c>
      <c r="T464" s="159" t="str">
        <f t="shared" si="430"/>
        <v>OK_2029</v>
      </c>
      <c r="U464" s="159" t="str">
        <f t="shared" si="430"/>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578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 t="shared" ref="A467:A477" si="431">A466</f>
        <v>OK</v>
      </c>
      <c r="B467" s="1" t="s">
        <v>368</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U467" si="432">C467/SUM(C466:C477)</f>
        <v>3.0882117732404496E-4</v>
      </c>
      <c r="N467">
        <f t="shared" si="432"/>
        <v>2.8536022654085153E-4</v>
      </c>
      <c r="O467">
        <f t="shared" si="432"/>
        <v>2.6742370704409296E-4</v>
      </c>
      <c r="P467">
        <f t="shared" si="432"/>
        <v>2.7262179665814062E-4</v>
      </c>
      <c r="Q467">
        <f t="shared" si="432"/>
        <v>2.7887530406840147E-4</v>
      </c>
      <c r="R467">
        <f t="shared" si="432"/>
        <v>2.7439302891664512E-4</v>
      </c>
      <c r="S467">
        <f t="shared" si="432"/>
        <v>2.1982840988300553E-4</v>
      </c>
      <c r="T467">
        <f t="shared" si="432"/>
        <v>1.8764649621478923E-4</v>
      </c>
      <c r="U467">
        <f t="shared" si="432"/>
        <v>1.5754539768868394E-4</v>
      </c>
    </row>
    <row r="468" spans="1:21">
      <c r="A468" t="str">
        <f t="shared" si="431"/>
        <v>OK</v>
      </c>
      <c r="B468" s="1" t="s">
        <v>362</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U468" si="433">C468/SUM(C466:C477)</f>
        <v>0.14603151348653926</v>
      </c>
      <c r="N468">
        <f t="shared" si="433"/>
        <v>8.2003790241939753E-2</v>
      </c>
      <c r="O468">
        <f t="shared" si="433"/>
        <v>3.8804418407362463E-2</v>
      </c>
      <c r="P468">
        <f t="shared" si="433"/>
        <v>2.1683347124541778E-2</v>
      </c>
      <c r="Q468">
        <f t="shared" si="433"/>
        <v>1.263238599557958E-2</v>
      </c>
      <c r="R468">
        <f t="shared" si="433"/>
        <v>6.1178465185637333E-3</v>
      </c>
      <c r="S468">
        <f t="shared" si="433"/>
        <v>0</v>
      </c>
      <c r="T468">
        <f t="shared" si="433"/>
        <v>0</v>
      </c>
      <c r="U468">
        <f t="shared" si="433"/>
        <v>0</v>
      </c>
    </row>
    <row r="469" spans="1:21">
      <c r="A469" t="str">
        <f t="shared" si="431"/>
        <v>OK</v>
      </c>
      <c r="B469" s="1" t="s">
        <v>369</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U469" si="434">C469/SUM(C466:C477)</f>
        <v>0</v>
      </c>
      <c r="N469">
        <f t="shared" si="434"/>
        <v>0</v>
      </c>
      <c r="O469">
        <f t="shared" si="434"/>
        <v>0</v>
      </c>
      <c r="P469">
        <f t="shared" si="434"/>
        <v>0</v>
      </c>
      <c r="Q469">
        <f t="shared" si="434"/>
        <v>0</v>
      </c>
      <c r="R469">
        <f t="shared" si="434"/>
        <v>0</v>
      </c>
      <c r="S469">
        <f t="shared" si="434"/>
        <v>0</v>
      </c>
      <c r="T469">
        <f t="shared" si="434"/>
        <v>0</v>
      </c>
      <c r="U469">
        <f t="shared" si="434"/>
        <v>0</v>
      </c>
    </row>
    <row r="470" spans="1:21">
      <c r="A470" t="str">
        <f t="shared" si="431"/>
        <v>OK</v>
      </c>
      <c r="B470" s="1" t="s">
        <v>364</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U470" si="435">C470/SUM(C466:C477)</f>
        <v>2.6090530031833609E-2</v>
      </c>
      <c r="N470">
        <f t="shared" si="435"/>
        <v>2.4108448860172268E-2</v>
      </c>
      <c r="O470">
        <f t="shared" si="435"/>
        <v>2.2613512002044131E-2</v>
      </c>
      <c r="P470">
        <f t="shared" si="435"/>
        <v>2.3054114261495697E-2</v>
      </c>
      <c r="Q470">
        <f t="shared" si="435"/>
        <v>2.3490915722025964E-2</v>
      </c>
      <c r="R470">
        <f t="shared" si="435"/>
        <v>2.438053102009323E-2</v>
      </c>
      <c r="S470">
        <f t="shared" si="435"/>
        <v>2.103468235086043E-2</v>
      </c>
      <c r="T470">
        <f t="shared" si="435"/>
        <v>1.9117668310304078E-2</v>
      </c>
      <c r="U470">
        <f t="shared" si="435"/>
        <v>1.8201213446658402E-2</v>
      </c>
    </row>
    <row r="471" spans="1:21">
      <c r="A471" t="str">
        <f t="shared" si="431"/>
        <v>OK</v>
      </c>
      <c r="B471" s="1" t="s">
        <v>359</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U471" si="436">C471/SUM(C466:C477)</f>
        <v>0.26146078968135555</v>
      </c>
      <c r="N471">
        <f t="shared" si="436"/>
        <v>0.22705026023127506</v>
      </c>
      <c r="O471">
        <f t="shared" si="436"/>
        <v>0.20465269870813715</v>
      </c>
      <c r="P471">
        <f t="shared" si="436"/>
        <v>0.16280563143124038</v>
      </c>
      <c r="Q471">
        <f t="shared" si="436"/>
        <v>0.13903683785873652</v>
      </c>
      <c r="R471">
        <f t="shared" si="436"/>
        <v>0.11127032612703161</v>
      </c>
      <c r="S471">
        <f t="shared" si="436"/>
        <v>6.8701835837961273E-2</v>
      </c>
      <c r="T471">
        <f t="shared" si="436"/>
        <v>4.8860222758284111E-2</v>
      </c>
      <c r="U471">
        <f t="shared" si="436"/>
        <v>3.9665765983637691E-2</v>
      </c>
    </row>
    <row r="472" spans="1:21">
      <c r="A472" t="str">
        <f t="shared" si="431"/>
        <v>OK</v>
      </c>
      <c r="B472" s="1" t="s">
        <v>363</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U472" si="437">C472/SUM(C466:C477)</f>
        <v>0</v>
      </c>
      <c r="N472">
        <f t="shared" si="437"/>
        <v>0</v>
      </c>
      <c r="O472">
        <f t="shared" si="437"/>
        <v>0</v>
      </c>
      <c r="P472">
        <f t="shared" si="437"/>
        <v>0</v>
      </c>
      <c r="Q472">
        <f t="shared" si="437"/>
        <v>0</v>
      </c>
      <c r="R472">
        <f t="shared" si="437"/>
        <v>0</v>
      </c>
      <c r="S472">
        <f t="shared" si="437"/>
        <v>0</v>
      </c>
      <c r="T472">
        <f t="shared" si="437"/>
        <v>0</v>
      </c>
      <c r="U472">
        <f t="shared" si="437"/>
        <v>0</v>
      </c>
    </row>
    <row r="473" spans="1:21">
      <c r="A473" t="str">
        <f t="shared" si="431"/>
        <v>OK</v>
      </c>
      <c r="B473" s="1" t="s">
        <v>372</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U473" si="438">C473/SUM(C466:C477)</f>
        <v>0</v>
      </c>
      <c r="N473">
        <f t="shared" si="438"/>
        <v>0</v>
      </c>
      <c r="O473">
        <f t="shared" si="438"/>
        <v>0</v>
      </c>
      <c r="P473">
        <f t="shared" si="438"/>
        <v>0</v>
      </c>
      <c r="Q473">
        <f t="shared" si="438"/>
        <v>0</v>
      </c>
      <c r="R473">
        <f t="shared" si="438"/>
        <v>0</v>
      </c>
      <c r="S473">
        <f t="shared" si="438"/>
        <v>0</v>
      </c>
      <c r="T473">
        <f t="shared" si="438"/>
        <v>0</v>
      </c>
      <c r="U473">
        <f t="shared" si="438"/>
        <v>0</v>
      </c>
    </row>
    <row r="474" spans="1:21">
      <c r="A474" t="str">
        <f t="shared" si="431"/>
        <v>OK</v>
      </c>
      <c r="B474" s="1" t="s">
        <v>370</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U474" si="439">C474/SUM(C466:C477)</f>
        <v>6.359737675979657E-2</v>
      </c>
      <c r="N474">
        <f t="shared" si="439"/>
        <v>5.3159068979276733E-2</v>
      </c>
      <c r="O474">
        <f t="shared" si="439"/>
        <v>3.1703995849228304E-2</v>
      </c>
      <c r="P474">
        <f t="shared" si="439"/>
        <v>3.090517289637695E-2</v>
      </c>
      <c r="Q474">
        <f t="shared" si="439"/>
        <v>2.962212006233033E-2</v>
      </c>
      <c r="R474">
        <f t="shared" si="439"/>
        <v>2.841917386582514E-2</v>
      </c>
      <c r="S474">
        <f t="shared" si="439"/>
        <v>2.2626053242996675E-2</v>
      </c>
      <c r="T474">
        <f t="shared" si="439"/>
        <v>1.7594646556964466E-2</v>
      </c>
      <c r="U474">
        <f t="shared" si="439"/>
        <v>1.116246531727812E-2</v>
      </c>
    </row>
    <row r="475" spans="1:21">
      <c r="A475" t="str">
        <f t="shared" si="431"/>
        <v>OK</v>
      </c>
      <c r="B475" s="1" t="s">
        <v>365</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U475" si="440">C475/SUM(C466:C477)</f>
        <v>0.50121900254527296</v>
      </c>
      <c r="N475">
        <f t="shared" si="440"/>
        <v>0.59653295861833233</v>
      </c>
      <c r="O475">
        <f t="shared" si="440"/>
        <v>0.65768706734048543</v>
      </c>
      <c r="P475">
        <f t="shared" si="440"/>
        <v>0.71609240453197887</v>
      </c>
      <c r="Q475">
        <f t="shared" si="440"/>
        <v>0.74907607792624176</v>
      </c>
      <c r="R475">
        <f t="shared" si="440"/>
        <v>0.78264508330955429</v>
      </c>
      <c r="S475">
        <f t="shared" si="440"/>
        <v>0.81755411838531977</v>
      </c>
      <c r="T475">
        <f t="shared" si="440"/>
        <v>0.8507146022849017</v>
      </c>
      <c r="U475">
        <f t="shared" si="440"/>
        <v>0.87041225291460433</v>
      </c>
    </row>
    <row r="476" spans="1:21">
      <c r="A476" t="str">
        <f t="shared" si="431"/>
        <v>OK</v>
      </c>
      <c r="B476" s="1" t="s">
        <v>580</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customHeight="1" thickBot="1">
      <c r="A477" t="str">
        <f t="shared" si="431"/>
        <v>OK</v>
      </c>
      <c r="B477" s="1" t="s">
        <v>579</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U477" si="441">C477/SUM(C466:C477)</f>
        <v>1.2919663178779961E-3</v>
      </c>
      <c r="N477">
        <f t="shared" si="441"/>
        <v>1.686011284246304E-2</v>
      </c>
      <c r="O477">
        <f t="shared" si="441"/>
        <v>4.4270883985698388E-2</v>
      </c>
      <c r="P477">
        <f t="shared" si="441"/>
        <v>4.5186707957708225E-2</v>
      </c>
      <c r="Q477">
        <f t="shared" si="441"/>
        <v>4.5862787131017491E-2</v>
      </c>
      <c r="R477">
        <f t="shared" si="441"/>
        <v>4.6892646130015397E-2</v>
      </c>
      <c r="S477">
        <f t="shared" si="441"/>
        <v>6.9863481772978825E-2</v>
      </c>
      <c r="T477">
        <f t="shared" si="441"/>
        <v>6.3525213593330854E-2</v>
      </c>
      <c r="U477">
        <f t="shared" si="441"/>
        <v>6.0400756940132826E-2</v>
      </c>
    </row>
    <row r="478" spans="1:21" ht="15.75" customHeight="1" thickBot="1">
      <c r="A478" s="153" t="s">
        <v>111</v>
      </c>
      <c r="C478" s="152" t="str">
        <f t="shared" ref="C478:K478" si="442">$A478&amp;"_"&amp;C479</f>
        <v>OR_2022</v>
      </c>
      <c r="D478" s="152" t="str">
        <f t="shared" si="442"/>
        <v>OR_2023</v>
      </c>
      <c r="E478" s="152" t="str">
        <f t="shared" si="442"/>
        <v>OR_2024</v>
      </c>
      <c r="F478" s="152" t="str">
        <f t="shared" si="442"/>
        <v>OR_2025</v>
      </c>
      <c r="G478" s="152" t="str">
        <f t="shared" si="442"/>
        <v>OR_2026</v>
      </c>
      <c r="H478" s="152" t="str">
        <f t="shared" si="442"/>
        <v>OR_2027</v>
      </c>
      <c r="I478" s="152" t="str">
        <f t="shared" si="442"/>
        <v>OR_2028</v>
      </c>
      <c r="J478" s="152" t="str">
        <f t="shared" si="442"/>
        <v>OR_2029</v>
      </c>
      <c r="K478" s="152" t="str">
        <f t="shared" si="442"/>
        <v>OR_2030</v>
      </c>
      <c r="M478" s="159" t="str">
        <f t="shared" ref="M478:U478" si="443">$A478&amp;"_"&amp;M479</f>
        <v>OR_2022</v>
      </c>
      <c r="N478" s="159" t="str">
        <f t="shared" si="443"/>
        <v>OR_2023</v>
      </c>
      <c r="O478" s="159" t="str">
        <f t="shared" si="443"/>
        <v>OR_2024</v>
      </c>
      <c r="P478" s="159" t="str">
        <f t="shared" si="443"/>
        <v>OR_2025</v>
      </c>
      <c r="Q478" s="159" t="str">
        <f t="shared" si="443"/>
        <v>OR_2026</v>
      </c>
      <c r="R478" s="159" t="str">
        <f t="shared" si="443"/>
        <v>OR_2027</v>
      </c>
      <c r="S478" s="159" t="str">
        <f t="shared" si="443"/>
        <v>OR_2028</v>
      </c>
      <c r="T478" s="159" t="str">
        <f t="shared" si="443"/>
        <v>OR_2029</v>
      </c>
      <c r="U478" s="159" t="str">
        <f t="shared" si="443"/>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578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 t="shared" ref="A481:A491" si="444">A480</f>
        <v>OR</v>
      </c>
      <c r="B481" s="1" t="s">
        <v>368</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U481" si="445">C481/SUM(C480:C491)</f>
        <v>3.8833233751783499E-3</v>
      </c>
      <c r="N481">
        <f t="shared" si="445"/>
        <v>3.7442152718679903E-3</v>
      </c>
      <c r="O481">
        <f t="shared" si="445"/>
        <v>3.7140665530388333E-3</v>
      </c>
      <c r="P481">
        <f t="shared" si="445"/>
        <v>3.6507690066672695E-3</v>
      </c>
      <c r="Q481">
        <f t="shared" si="445"/>
        <v>3.7359995682931606E-3</v>
      </c>
      <c r="R481">
        <f t="shared" si="445"/>
        <v>3.7203922963578474E-3</v>
      </c>
      <c r="S481">
        <f t="shared" si="445"/>
        <v>3.6227541625283889E-3</v>
      </c>
      <c r="T481">
        <f t="shared" si="445"/>
        <v>3.2897972141983029E-3</v>
      </c>
      <c r="U481">
        <f t="shared" si="445"/>
        <v>3.2273780373111641E-3</v>
      </c>
    </row>
    <row r="482" spans="1:21">
      <c r="A482" t="str">
        <f t="shared" si="444"/>
        <v>OR</v>
      </c>
      <c r="B482" s="1" t="s">
        <v>362</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U482" si="446">C482/SUM(C480:C491)</f>
        <v>0</v>
      </c>
      <c r="N482">
        <f t="shared" si="446"/>
        <v>0</v>
      </c>
      <c r="O482">
        <f t="shared" si="446"/>
        <v>0</v>
      </c>
      <c r="P482">
        <f t="shared" si="446"/>
        <v>4.9165565004182627E-4</v>
      </c>
      <c r="Q482">
        <f t="shared" si="446"/>
        <v>9.9950012806750426E-4</v>
      </c>
      <c r="R482">
        <f t="shared" si="446"/>
        <v>1.5039946179207188E-3</v>
      </c>
      <c r="S482">
        <f t="shared" si="446"/>
        <v>0</v>
      </c>
      <c r="T482">
        <f t="shared" si="446"/>
        <v>0</v>
      </c>
      <c r="U482">
        <f t="shared" si="446"/>
        <v>0</v>
      </c>
    </row>
    <row r="483" spans="1:21">
      <c r="A483" t="str">
        <f t="shared" si="444"/>
        <v>OR</v>
      </c>
      <c r="B483" s="1" t="s">
        <v>369</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U483" si="447">C483/SUM(C480:C491)</f>
        <v>2.2065304275182334E-3</v>
      </c>
      <c r="N483">
        <f t="shared" si="447"/>
        <v>2.3452620804535356E-3</v>
      </c>
      <c r="O483">
        <f t="shared" si="447"/>
        <v>2.3384714380641218E-3</v>
      </c>
      <c r="P483">
        <f t="shared" si="447"/>
        <v>2.3215162900040325E-3</v>
      </c>
      <c r="Q483">
        <f t="shared" si="447"/>
        <v>2.3596984051301876E-3</v>
      </c>
      <c r="R483">
        <f t="shared" si="447"/>
        <v>1.9294983084339464E-2</v>
      </c>
      <c r="S483">
        <f t="shared" si="447"/>
        <v>2.0944657576997219E-2</v>
      </c>
      <c r="T483">
        <f t="shared" si="447"/>
        <v>2.0869115323783386E-2</v>
      </c>
      <c r="U483">
        <f t="shared" si="447"/>
        <v>2.1513850077193076E-2</v>
      </c>
    </row>
    <row r="484" spans="1:21">
      <c r="A484" t="str">
        <f t="shared" si="444"/>
        <v>OR</v>
      </c>
      <c r="B484" s="1" t="s">
        <v>364</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U484" si="448">C484/SUM(C480:C491)</f>
        <v>0.53692284973176796</v>
      </c>
      <c r="N484">
        <f t="shared" si="448"/>
        <v>0.5706761975843736</v>
      </c>
      <c r="O484">
        <f t="shared" si="448"/>
        <v>0.56986610149581174</v>
      </c>
      <c r="P484">
        <f t="shared" si="448"/>
        <v>0.58288468589606435</v>
      </c>
      <c r="Q484">
        <f t="shared" si="448"/>
        <v>0.59331660680569065</v>
      </c>
      <c r="R484">
        <f t="shared" si="448"/>
        <v>0.59902741594437725</v>
      </c>
      <c r="S484">
        <f t="shared" si="448"/>
        <v>0.64116783983902814</v>
      </c>
      <c r="T484">
        <f t="shared" si="448"/>
        <v>0.64027356395253476</v>
      </c>
      <c r="U484">
        <f t="shared" si="448"/>
        <v>0.66165442814380548</v>
      </c>
    </row>
    <row r="485" spans="1:21">
      <c r="A485" t="str">
        <f t="shared" si="444"/>
        <v>OR</v>
      </c>
      <c r="B485" s="1" t="s">
        <v>359</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U485" si="449">C485/SUM(C480:C491)</f>
        <v>0.26071729621285261</v>
      </c>
      <c r="N485">
        <f t="shared" si="449"/>
        <v>0.20969777659561839</v>
      </c>
      <c r="O485">
        <f t="shared" si="449"/>
        <v>0.21084109046327323</v>
      </c>
      <c r="P485">
        <f t="shared" si="449"/>
        <v>0.19577210031712788</v>
      </c>
      <c r="Q485">
        <f t="shared" si="449"/>
        <v>0.17964511351421636</v>
      </c>
      <c r="R485">
        <f t="shared" si="449"/>
        <v>0.15049307635313142</v>
      </c>
      <c r="S485">
        <f t="shared" si="449"/>
        <v>9.0489945965978091E-2</v>
      </c>
      <c r="T485">
        <f t="shared" si="449"/>
        <v>7.8300481055711385E-2</v>
      </c>
      <c r="U485">
        <f t="shared" si="449"/>
        <v>5.5208222741801795E-2</v>
      </c>
    </row>
    <row r="486" spans="1:21">
      <c r="A486" t="str">
        <f t="shared" si="444"/>
        <v>OR</v>
      </c>
      <c r="B486" s="1" t="s">
        <v>363</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U486" si="450">C486/SUM(C480:C491)</f>
        <v>0</v>
      </c>
      <c r="N486">
        <f t="shared" si="450"/>
        <v>0</v>
      </c>
      <c r="O486">
        <f t="shared" si="450"/>
        <v>0</v>
      </c>
      <c r="P486">
        <f t="shared" si="450"/>
        <v>0</v>
      </c>
      <c r="Q486">
        <f t="shared" si="450"/>
        <v>0</v>
      </c>
      <c r="R486">
        <f t="shared" si="450"/>
        <v>0</v>
      </c>
      <c r="S486">
        <f t="shared" si="450"/>
        <v>0</v>
      </c>
      <c r="T486">
        <f t="shared" si="450"/>
        <v>0</v>
      </c>
      <c r="U486">
        <f t="shared" si="450"/>
        <v>0</v>
      </c>
    </row>
    <row r="487" spans="1:21">
      <c r="A487" t="str">
        <f t="shared" si="444"/>
        <v>OR</v>
      </c>
      <c r="B487" s="1" t="s">
        <v>372</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U487" si="451">C487/SUM(C480:C491)</f>
        <v>0</v>
      </c>
      <c r="N487">
        <f t="shared" si="451"/>
        <v>0</v>
      </c>
      <c r="O487">
        <f t="shared" si="451"/>
        <v>0</v>
      </c>
      <c r="P487">
        <f t="shared" si="451"/>
        <v>0</v>
      </c>
      <c r="Q487">
        <f t="shared" si="451"/>
        <v>0</v>
      </c>
      <c r="R487">
        <f t="shared" si="451"/>
        <v>0</v>
      </c>
      <c r="S487">
        <f t="shared" si="451"/>
        <v>0</v>
      </c>
      <c r="T487">
        <f t="shared" si="451"/>
        <v>0</v>
      </c>
      <c r="U487">
        <f t="shared" si="451"/>
        <v>0</v>
      </c>
    </row>
    <row r="488" spans="1:21">
      <c r="A488" t="str">
        <f t="shared" si="444"/>
        <v>OR</v>
      </c>
      <c r="B488" s="1" t="s">
        <v>370</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U488" si="452">C488/SUM(C480:C491)</f>
        <v>0</v>
      </c>
      <c r="N488">
        <f t="shared" si="452"/>
        <v>0</v>
      </c>
      <c r="O488">
        <f t="shared" si="452"/>
        <v>0</v>
      </c>
      <c r="P488">
        <f t="shared" si="452"/>
        <v>0</v>
      </c>
      <c r="Q488">
        <f t="shared" si="452"/>
        <v>0</v>
      </c>
      <c r="R488">
        <f t="shared" si="452"/>
        <v>0</v>
      </c>
      <c r="S488">
        <f t="shared" si="452"/>
        <v>0</v>
      </c>
      <c r="T488">
        <f t="shared" si="452"/>
        <v>0</v>
      </c>
      <c r="U488">
        <f t="shared" si="452"/>
        <v>0</v>
      </c>
    </row>
    <row r="489" spans="1:21">
      <c r="A489" t="str">
        <f t="shared" si="444"/>
        <v>OR</v>
      </c>
      <c r="B489" s="1" t="s">
        <v>365</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U489" si="453">C489/SUM(C480:C491)</f>
        <v>0.16064573211933539</v>
      </c>
      <c r="N489">
        <f t="shared" si="453"/>
        <v>0.1758083842392639</v>
      </c>
      <c r="O489">
        <f t="shared" si="453"/>
        <v>0.17587822106445539</v>
      </c>
      <c r="P489">
        <f t="shared" si="453"/>
        <v>0.17804933290856928</v>
      </c>
      <c r="Q489">
        <f t="shared" si="453"/>
        <v>0.18273933751296659</v>
      </c>
      <c r="R489">
        <f t="shared" si="453"/>
        <v>0.18890192613874704</v>
      </c>
      <c r="S489">
        <f t="shared" si="453"/>
        <v>0.20445457194142305</v>
      </c>
      <c r="T489">
        <f t="shared" si="453"/>
        <v>0.21493513587687774</v>
      </c>
      <c r="U489">
        <f t="shared" si="453"/>
        <v>0.21488500373913041</v>
      </c>
    </row>
    <row r="490" spans="1:21">
      <c r="A490" t="str">
        <f t="shared" si="444"/>
        <v>OR</v>
      </c>
      <c r="B490" s="1" t="s">
        <v>580</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customHeight="1" thickBot="1">
      <c r="A491" t="str">
        <f t="shared" si="444"/>
        <v>OR</v>
      </c>
      <c r="B491" s="1" t="s">
        <v>579</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U491" si="454">C491/SUM(C480:C491)</f>
        <v>3.5624268133347431E-2</v>
      </c>
      <c r="N491">
        <f t="shared" si="454"/>
        <v>3.7728164228422581E-2</v>
      </c>
      <c r="O491">
        <f t="shared" si="454"/>
        <v>3.7362048985356694E-2</v>
      </c>
      <c r="P491">
        <f t="shared" si="454"/>
        <v>3.6829939931525342E-2</v>
      </c>
      <c r="Q491">
        <f t="shared" si="454"/>
        <v>3.7203744065635556E-2</v>
      </c>
      <c r="R491">
        <f t="shared" si="454"/>
        <v>3.7058211565126245E-2</v>
      </c>
      <c r="S491">
        <f t="shared" si="454"/>
        <v>3.9320230514045068E-2</v>
      </c>
      <c r="T491">
        <f t="shared" si="454"/>
        <v>4.2331906576894403E-2</v>
      </c>
      <c r="U491">
        <f t="shared" si="454"/>
        <v>4.3511117260758035E-2</v>
      </c>
    </row>
    <row r="492" spans="1:21" ht="15.75" customHeight="1" thickBot="1">
      <c r="A492" s="153" t="s">
        <v>114</v>
      </c>
      <c r="C492" s="152" t="str">
        <f t="shared" ref="C492:K492" si="455">$A492&amp;"_"&amp;C493</f>
        <v>PA_2022</v>
      </c>
      <c r="D492" s="152" t="str">
        <f t="shared" si="455"/>
        <v>PA_2023</v>
      </c>
      <c r="E492" s="152" t="str">
        <f t="shared" si="455"/>
        <v>PA_2024</v>
      </c>
      <c r="F492" s="152" t="str">
        <f t="shared" si="455"/>
        <v>PA_2025</v>
      </c>
      <c r="G492" s="152" t="str">
        <f t="shared" si="455"/>
        <v>PA_2026</v>
      </c>
      <c r="H492" s="152" t="str">
        <f t="shared" si="455"/>
        <v>PA_2027</v>
      </c>
      <c r="I492" s="152" t="str">
        <f t="shared" si="455"/>
        <v>PA_2028</v>
      </c>
      <c r="J492" s="152" t="str">
        <f t="shared" si="455"/>
        <v>PA_2029</v>
      </c>
      <c r="K492" s="152" t="str">
        <f t="shared" si="455"/>
        <v>PA_2030</v>
      </c>
      <c r="M492" s="159" t="str">
        <f t="shared" ref="M492:U492" si="456">$A492&amp;"_"&amp;M493</f>
        <v>PA_2022</v>
      </c>
      <c r="N492" s="159" t="str">
        <f t="shared" si="456"/>
        <v>PA_2023</v>
      </c>
      <c r="O492" s="159" t="str">
        <f t="shared" si="456"/>
        <v>PA_2024</v>
      </c>
      <c r="P492" s="159" t="str">
        <f t="shared" si="456"/>
        <v>PA_2025</v>
      </c>
      <c r="Q492" s="159" t="str">
        <f t="shared" si="456"/>
        <v>PA_2026</v>
      </c>
      <c r="R492" s="159" t="str">
        <f t="shared" si="456"/>
        <v>PA_2027</v>
      </c>
      <c r="S492" s="159" t="str">
        <f t="shared" si="456"/>
        <v>PA_2028</v>
      </c>
      <c r="T492" s="159" t="str">
        <f t="shared" si="456"/>
        <v>PA_2029</v>
      </c>
      <c r="U492" s="159" t="str">
        <f t="shared" si="456"/>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578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 t="shared" ref="A495:A505" si="457">A494</f>
        <v>PA</v>
      </c>
      <c r="B495" s="1" t="s">
        <v>368</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U495" si="458">C495/SUM(C494:C505)</f>
        <v>6.0647636021263218E-3</v>
      </c>
      <c r="N495">
        <f t="shared" si="458"/>
        <v>6.0133134731343131E-3</v>
      </c>
      <c r="O495">
        <f t="shared" si="458"/>
        <v>5.9810489257171705E-3</v>
      </c>
      <c r="P495">
        <f t="shared" si="458"/>
        <v>6.13118764403518E-3</v>
      </c>
      <c r="Q495">
        <f t="shared" si="458"/>
        <v>6.1571628133877745E-3</v>
      </c>
      <c r="R495">
        <f t="shared" si="458"/>
        <v>6.2183407949359922E-3</v>
      </c>
      <c r="S495">
        <f t="shared" si="458"/>
        <v>6.6539141151854587E-3</v>
      </c>
      <c r="T495">
        <f t="shared" si="458"/>
        <v>6.8020540541032012E-3</v>
      </c>
      <c r="U495">
        <f t="shared" si="458"/>
        <v>7.1299069416057414E-3</v>
      </c>
    </row>
    <row r="496" spans="1:21">
      <c r="A496" t="str">
        <f t="shared" si="457"/>
        <v>PA</v>
      </c>
      <c r="B496" s="1" t="s">
        <v>362</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U496" si="459">C496/SUM(C494:C505)</f>
        <v>0.12654544048645064</v>
      </c>
      <c r="N496">
        <f t="shared" si="459"/>
        <v>9.4842208398609532E-2</v>
      </c>
      <c r="O496">
        <f t="shared" si="459"/>
        <v>8.9300032796653467E-2</v>
      </c>
      <c r="P496">
        <f t="shared" si="459"/>
        <v>8.3493543471406931E-2</v>
      </c>
      <c r="Q496">
        <f t="shared" si="459"/>
        <v>7.6554559648005616E-2</v>
      </c>
      <c r="R496">
        <f t="shared" si="459"/>
        <v>6.1693179875547101E-2</v>
      </c>
      <c r="S496">
        <f t="shared" si="459"/>
        <v>3.7134346320410738E-2</v>
      </c>
      <c r="T496">
        <f t="shared" si="459"/>
        <v>3.3956929338315858E-2</v>
      </c>
      <c r="U496">
        <f t="shared" si="459"/>
        <v>3.343173671445037E-2</v>
      </c>
    </row>
    <row r="497" spans="1:21">
      <c r="A497" t="str">
        <f t="shared" si="457"/>
        <v>PA</v>
      </c>
      <c r="B497" s="1" t="s">
        <v>369</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U497" si="460">C497/SUM(C494:C505)</f>
        <v>0</v>
      </c>
      <c r="N497">
        <f t="shared" si="460"/>
        <v>0</v>
      </c>
      <c r="O497">
        <f t="shared" si="460"/>
        <v>0</v>
      </c>
      <c r="P497">
        <f t="shared" si="460"/>
        <v>0</v>
      </c>
      <c r="Q497">
        <f t="shared" si="460"/>
        <v>0</v>
      </c>
      <c r="R497">
        <f t="shared" si="460"/>
        <v>0</v>
      </c>
      <c r="S497">
        <f t="shared" si="460"/>
        <v>0</v>
      </c>
      <c r="T497">
        <f t="shared" si="460"/>
        <v>0</v>
      </c>
      <c r="U497">
        <f t="shared" si="460"/>
        <v>0</v>
      </c>
    </row>
    <row r="498" spans="1:21">
      <c r="A498" t="str">
        <f t="shared" si="457"/>
        <v>PA</v>
      </c>
      <c r="B498" s="1" t="s">
        <v>364</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U498" si="461">C498/SUM(C494:C505)</f>
        <v>1.2162069622782054E-2</v>
      </c>
      <c r="N498">
        <f t="shared" si="461"/>
        <v>1.3081233772159126E-2</v>
      </c>
      <c r="O498">
        <f t="shared" si="461"/>
        <v>1.3040479834847452E-2</v>
      </c>
      <c r="P498">
        <f t="shared" si="461"/>
        <v>1.3388848402823896E-2</v>
      </c>
      <c r="Q498">
        <f t="shared" si="461"/>
        <v>1.3470191906265848E-2</v>
      </c>
      <c r="R498">
        <f t="shared" si="461"/>
        <v>1.3672706050261132E-2</v>
      </c>
      <c r="S498">
        <f t="shared" si="461"/>
        <v>1.4673064330367719E-2</v>
      </c>
      <c r="T498">
        <f t="shared" si="461"/>
        <v>1.5011312486437157E-2</v>
      </c>
      <c r="U498">
        <f t="shared" si="461"/>
        <v>1.5727009221351493E-2</v>
      </c>
    </row>
    <row r="499" spans="1:21">
      <c r="A499" t="str">
        <f t="shared" si="457"/>
        <v>PA</v>
      </c>
      <c r="B499" s="1" t="s">
        <v>359</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U499" si="462">C499/SUM(C494:C505)</f>
        <v>0.49423360078613937</v>
      </c>
      <c r="N499">
        <f t="shared" si="462"/>
        <v>0.50835415866556277</v>
      </c>
      <c r="O499">
        <f t="shared" si="462"/>
        <v>0.51684628738427651</v>
      </c>
      <c r="P499">
        <f t="shared" si="462"/>
        <v>0.5112199956983644</v>
      </c>
      <c r="Q499">
        <f t="shared" si="462"/>
        <v>0.51473575778469505</v>
      </c>
      <c r="R499">
        <f t="shared" si="462"/>
        <v>0.52375974728396546</v>
      </c>
      <c r="S499">
        <f t="shared" si="462"/>
        <v>0.51863329880078857</v>
      </c>
      <c r="T499">
        <f t="shared" si="462"/>
        <v>0.50823838526009368</v>
      </c>
      <c r="U499">
        <f t="shared" si="462"/>
        <v>0.48209995553490137</v>
      </c>
    </row>
    <row r="500" spans="1:21">
      <c r="A500" t="str">
        <f t="shared" si="457"/>
        <v>PA</v>
      </c>
      <c r="B500" s="1" t="s">
        <v>363</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U500" si="463">C500/SUM(C494:C505)</f>
        <v>0.30885470627788009</v>
      </c>
      <c r="N500">
        <f t="shared" si="463"/>
        <v>0.31542536678494815</v>
      </c>
      <c r="O500">
        <f t="shared" si="463"/>
        <v>0.31400300961550531</v>
      </c>
      <c r="P500">
        <f t="shared" si="463"/>
        <v>0.32194347504241361</v>
      </c>
      <c r="Q500">
        <f t="shared" si="463"/>
        <v>0.32344780397321909</v>
      </c>
      <c r="R500">
        <f t="shared" si="463"/>
        <v>0.32785120751306279</v>
      </c>
      <c r="S500">
        <f t="shared" si="463"/>
        <v>0.35134909823789284</v>
      </c>
      <c r="T500">
        <f t="shared" si="463"/>
        <v>0.35894940517259316</v>
      </c>
      <c r="U500">
        <f t="shared" si="463"/>
        <v>0.37554469592407047</v>
      </c>
    </row>
    <row r="501" spans="1:21">
      <c r="A501" t="str">
        <f t="shared" si="457"/>
        <v>PA</v>
      </c>
      <c r="B501" s="1" t="s">
        <v>372</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U501" si="464">C501/SUM(C494:C505)</f>
        <v>0</v>
      </c>
      <c r="N501">
        <f t="shared" si="464"/>
        <v>0</v>
      </c>
      <c r="O501">
        <f t="shared" si="464"/>
        <v>0</v>
      </c>
      <c r="P501">
        <f t="shared" si="464"/>
        <v>0</v>
      </c>
      <c r="Q501">
        <f t="shared" si="464"/>
        <v>0</v>
      </c>
      <c r="R501">
        <f t="shared" si="464"/>
        <v>0</v>
      </c>
      <c r="S501">
        <f t="shared" si="464"/>
        <v>0</v>
      </c>
      <c r="T501">
        <f t="shared" si="464"/>
        <v>0</v>
      </c>
      <c r="U501">
        <f t="shared" si="464"/>
        <v>0</v>
      </c>
    </row>
    <row r="502" spans="1:21">
      <c r="A502" t="str">
        <f t="shared" si="457"/>
        <v>PA</v>
      </c>
      <c r="B502" s="1" t="s">
        <v>370</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U502" si="465">C502/SUM(C494:C505)</f>
        <v>2.1217968130881882E-2</v>
      </c>
      <c r="N502">
        <f t="shared" si="465"/>
        <v>2.0186284877555132E-2</v>
      </c>
      <c r="O502">
        <f t="shared" si="465"/>
        <v>1.8710350541045574E-2</v>
      </c>
      <c r="P502">
        <f t="shared" si="465"/>
        <v>2.061316199383742E-2</v>
      </c>
      <c r="Q502">
        <f t="shared" si="465"/>
        <v>2.2188509663742022E-2</v>
      </c>
      <c r="R502">
        <f t="shared" si="465"/>
        <v>2.283482626777204E-2</v>
      </c>
      <c r="S502">
        <f t="shared" si="465"/>
        <v>2.4475487184365201E-2</v>
      </c>
      <c r="T502">
        <f t="shared" si="465"/>
        <v>2.5145185272312475E-2</v>
      </c>
      <c r="U502">
        <f t="shared" si="465"/>
        <v>2.1570735708281951E-2</v>
      </c>
    </row>
    <row r="503" spans="1:21">
      <c r="A503" t="str">
        <f t="shared" si="457"/>
        <v>PA</v>
      </c>
      <c r="B503" s="1" t="s">
        <v>365</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U503" si="466">C503/SUM(C494:C505)</f>
        <v>2.8575015273632928E-2</v>
      </c>
      <c r="N503">
        <f t="shared" si="466"/>
        <v>3.8470792911574424E-2</v>
      </c>
      <c r="O503">
        <f t="shared" si="466"/>
        <v>3.8495153248495353E-2</v>
      </c>
      <c r="P503">
        <f t="shared" si="466"/>
        <v>3.9520528231062918E-2</v>
      </c>
      <c r="Q503">
        <f t="shared" si="466"/>
        <v>3.9765381125267028E-2</v>
      </c>
      <c r="R503">
        <f t="shared" si="466"/>
        <v>4.0265338852637354E-2</v>
      </c>
      <c r="S503">
        <f t="shared" si="466"/>
        <v>4.3138444435454379E-2</v>
      </c>
      <c r="T503">
        <f t="shared" si="466"/>
        <v>4.7897307247381914E-2</v>
      </c>
      <c r="U503">
        <f t="shared" si="466"/>
        <v>6.059328745526097E-2</v>
      </c>
    </row>
    <row r="504" spans="1:21">
      <c r="A504" t="str">
        <f t="shared" si="457"/>
        <v>PA</v>
      </c>
      <c r="B504" s="1" t="s">
        <v>580</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customHeight="1" thickBot="1">
      <c r="A505" t="str">
        <f t="shared" si="457"/>
        <v>PA</v>
      </c>
      <c r="B505" s="1" t="s">
        <v>579</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U505" si="467">C505/SUM(C494:C505)</f>
        <v>2.3464358201067386E-3</v>
      </c>
      <c r="N505">
        <f t="shared" si="467"/>
        <v>3.6266411164565088E-3</v>
      </c>
      <c r="O505">
        <f t="shared" si="467"/>
        <v>3.6236376534591404E-3</v>
      </c>
      <c r="P505">
        <f t="shared" si="467"/>
        <v>3.689259516055607E-3</v>
      </c>
      <c r="Q505">
        <f t="shared" si="467"/>
        <v>3.6806330854175402E-3</v>
      </c>
      <c r="R505">
        <f t="shared" si="467"/>
        <v>3.7046533618180764E-3</v>
      </c>
      <c r="S505">
        <f t="shared" si="467"/>
        <v>3.9423465755351354E-3</v>
      </c>
      <c r="T505">
        <f t="shared" si="467"/>
        <v>3.9994211687624922E-3</v>
      </c>
      <c r="U505">
        <f t="shared" si="467"/>
        <v>3.9026725000776475E-3</v>
      </c>
    </row>
    <row r="506" spans="1:21" ht="15.75" customHeight="1" thickBot="1">
      <c r="A506" s="153" t="s">
        <v>117</v>
      </c>
      <c r="C506" s="152" t="str">
        <f t="shared" ref="C506:K506" si="468">$A506&amp;"_"&amp;C507</f>
        <v>RI_2022</v>
      </c>
      <c r="D506" s="152" t="str">
        <f t="shared" si="468"/>
        <v>RI_2023</v>
      </c>
      <c r="E506" s="152" t="str">
        <f t="shared" si="468"/>
        <v>RI_2024</v>
      </c>
      <c r="F506" s="152" t="str">
        <f t="shared" si="468"/>
        <v>RI_2025</v>
      </c>
      <c r="G506" s="152" t="str">
        <f t="shared" si="468"/>
        <v>RI_2026</v>
      </c>
      <c r="H506" s="152" t="str">
        <f t="shared" si="468"/>
        <v>RI_2027</v>
      </c>
      <c r="I506" s="152" t="str">
        <f t="shared" si="468"/>
        <v>RI_2028</v>
      </c>
      <c r="J506" s="152" t="str">
        <f t="shared" si="468"/>
        <v>RI_2029</v>
      </c>
      <c r="K506" s="152" t="str">
        <f t="shared" si="468"/>
        <v>RI_2030</v>
      </c>
      <c r="M506" s="159" t="str">
        <f t="shared" ref="M506:U506" si="469">$A506&amp;"_"&amp;M507</f>
        <v>RI_2022</v>
      </c>
      <c r="N506" s="159" t="str">
        <f t="shared" si="469"/>
        <v>RI_2023</v>
      </c>
      <c r="O506" s="159" t="str">
        <f t="shared" si="469"/>
        <v>RI_2024</v>
      </c>
      <c r="P506" s="159" t="str">
        <f t="shared" si="469"/>
        <v>RI_2025</v>
      </c>
      <c r="Q506" s="159" t="str">
        <f t="shared" si="469"/>
        <v>RI_2026</v>
      </c>
      <c r="R506" s="159" t="str">
        <f t="shared" si="469"/>
        <v>RI_2027</v>
      </c>
      <c r="S506" s="159" t="str">
        <f t="shared" si="469"/>
        <v>RI_2028</v>
      </c>
      <c r="T506" s="159" t="str">
        <f t="shared" si="469"/>
        <v>RI_2029</v>
      </c>
      <c r="U506" s="159" t="str">
        <f t="shared" si="469"/>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578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 t="shared" ref="A509:A519" si="470">A508</f>
        <v>RI</v>
      </c>
      <c r="B509" s="1" t="s">
        <v>368</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U509" si="471">C509/SUM(C508:C519)</f>
        <v>4.6853999412631388E-2</v>
      </c>
      <c r="N509">
        <f t="shared" si="471"/>
        <v>7.8657472146819854E-2</v>
      </c>
      <c r="O509">
        <f t="shared" si="471"/>
        <v>3.3537390370214394E-2</v>
      </c>
      <c r="P509">
        <f t="shared" si="471"/>
        <v>2.1577256235987274E-2</v>
      </c>
      <c r="Q509">
        <f t="shared" si="471"/>
        <v>2.1438417371776125E-2</v>
      </c>
      <c r="R509">
        <f t="shared" si="471"/>
        <v>2.1230778883796261E-2</v>
      </c>
      <c r="S509">
        <f t="shared" si="471"/>
        <v>2.1221007790434981E-2</v>
      </c>
      <c r="T509">
        <f t="shared" si="471"/>
        <v>2.139687035990924E-2</v>
      </c>
      <c r="U509">
        <f t="shared" si="471"/>
        <v>2.3290226696340413E-2</v>
      </c>
    </row>
    <row r="510" spans="1:21">
      <c r="A510" t="str">
        <f t="shared" si="470"/>
        <v>RI</v>
      </c>
      <c r="B510" s="1" t="s">
        <v>362</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U510" si="472">C510/SUM(C508:C519)</f>
        <v>0</v>
      </c>
      <c r="N510">
        <f t="shared" si="472"/>
        <v>0</v>
      </c>
      <c r="O510">
        <f t="shared" si="472"/>
        <v>0</v>
      </c>
      <c r="P510">
        <f t="shared" si="472"/>
        <v>1.223080624181516E-3</v>
      </c>
      <c r="Q510">
        <f t="shared" si="472"/>
        <v>2.4304214227945887E-3</v>
      </c>
      <c r="R510">
        <f t="shared" si="472"/>
        <v>3.6967672428559117E-3</v>
      </c>
      <c r="S510">
        <f t="shared" si="472"/>
        <v>0</v>
      </c>
      <c r="T510">
        <f t="shared" si="472"/>
        <v>0</v>
      </c>
      <c r="U510">
        <f t="shared" si="472"/>
        <v>0</v>
      </c>
    </row>
    <row r="511" spans="1:21">
      <c r="A511" t="str">
        <f t="shared" si="470"/>
        <v>RI</v>
      </c>
      <c r="B511" s="1" t="s">
        <v>369</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U511" si="473">C511/SUM(C508:C519)</f>
        <v>0</v>
      </c>
      <c r="N511">
        <f t="shared" si="473"/>
        <v>0</v>
      </c>
      <c r="O511">
        <f t="shared" si="473"/>
        <v>0</v>
      </c>
      <c r="P511">
        <f t="shared" si="473"/>
        <v>0</v>
      </c>
      <c r="Q511">
        <f t="shared" si="473"/>
        <v>0</v>
      </c>
      <c r="R511">
        <f t="shared" si="473"/>
        <v>0</v>
      </c>
      <c r="S511">
        <f t="shared" si="473"/>
        <v>0</v>
      </c>
      <c r="T511">
        <f t="shared" si="473"/>
        <v>0</v>
      </c>
      <c r="U511">
        <f t="shared" si="473"/>
        <v>0</v>
      </c>
    </row>
    <row r="512" spans="1:21">
      <c r="A512" t="str">
        <f t="shared" si="470"/>
        <v>RI</v>
      </c>
      <c r="B512" s="1" t="s">
        <v>364</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U512" si="474">C512/SUM(C508:C519)</f>
        <v>1.6308116792572501E-3</v>
      </c>
      <c r="N512">
        <f t="shared" si="474"/>
        <v>3.019750852275324E-3</v>
      </c>
      <c r="O512">
        <f t="shared" si="474"/>
        <v>1.3015296118630295E-3</v>
      </c>
      <c r="P512">
        <f t="shared" si="474"/>
        <v>7.9120861291180394E-4</v>
      </c>
      <c r="Q512">
        <f t="shared" si="474"/>
        <v>7.8753998893129381E-4</v>
      </c>
      <c r="R512">
        <f t="shared" si="474"/>
        <v>8.0005471528040795E-4</v>
      </c>
      <c r="S512">
        <f t="shared" si="474"/>
        <v>8.2209629129529726E-4</v>
      </c>
      <c r="T512">
        <f t="shared" si="474"/>
        <v>8.394970809253822E-4</v>
      </c>
      <c r="U512">
        <f t="shared" si="474"/>
        <v>9.1962047103752074E-4</v>
      </c>
    </row>
    <row r="513" spans="1:21">
      <c r="A513" t="str">
        <f t="shared" si="470"/>
        <v>RI</v>
      </c>
      <c r="B513" s="1" t="s">
        <v>359</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U513" si="475">C513/SUM(C508:C519)</f>
        <v>0.81112989484127473</v>
      </c>
      <c r="N513">
        <f t="shared" si="475"/>
        <v>0.62586484238618811</v>
      </c>
      <c r="O513">
        <f t="shared" si="475"/>
        <v>0.41515275376730892</v>
      </c>
      <c r="P513">
        <f t="shared" si="475"/>
        <v>0.24026984604001403</v>
      </c>
      <c r="Q513">
        <f t="shared" si="475"/>
        <v>0.22533861315440704</v>
      </c>
      <c r="R513">
        <f t="shared" si="475"/>
        <v>0.21605335749524215</v>
      </c>
      <c r="S513">
        <f t="shared" si="475"/>
        <v>0.20321707435311082</v>
      </c>
      <c r="T513">
        <f t="shared" si="475"/>
        <v>0.18991208530195189</v>
      </c>
      <c r="U513">
        <f t="shared" si="475"/>
        <v>0.11701799457599821</v>
      </c>
    </row>
    <row r="514" spans="1:21">
      <c r="A514" t="str">
        <f t="shared" si="470"/>
        <v>RI</v>
      </c>
      <c r="B514" s="1" t="s">
        <v>363</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U514" si="476">C514/SUM(C508:C519)</f>
        <v>0</v>
      </c>
      <c r="N514">
        <f t="shared" si="476"/>
        <v>0</v>
      </c>
      <c r="O514">
        <f t="shared" si="476"/>
        <v>0</v>
      </c>
      <c r="P514">
        <f t="shared" si="476"/>
        <v>0</v>
      </c>
      <c r="Q514">
        <f t="shared" si="476"/>
        <v>0</v>
      </c>
      <c r="R514">
        <f t="shared" si="476"/>
        <v>0</v>
      </c>
      <c r="S514">
        <f t="shared" si="476"/>
        <v>0</v>
      </c>
      <c r="T514">
        <f t="shared" si="476"/>
        <v>0</v>
      </c>
      <c r="U514">
        <f t="shared" si="476"/>
        <v>0</v>
      </c>
    </row>
    <row r="515" spans="1:21">
      <c r="A515" t="str">
        <f t="shared" si="470"/>
        <v>RI</v>
      </c>
      <c r="B515" s="1" t="s">
        <v>372</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U515" si="477">C515/SUM(C508:C519)</f>
        <v>2.4272884547516395E-2</v>
      </c>
      <c r="N515">
        <f t="shared" si="477"/>
        <v>4.6064910019833108E-2</v>
      </c>
      <c r="O515">
        <f t="shared" si="477"/>
        <v>0.44657800930062835</v>
      </c>
      <c r="P515">
        <f t="shared" si="477"/>
        <v>0.67381565960754763</v>
      </c>
      <c r="Q515">
        <f t="shared" si="477"/>
        <v>0.68851608097627459</v>
      </c>
      <c r="R515">
        <f t="shared" si="477"/>
        <v>0.69630134560885237</v>
      </c>
      <c r="S515">
        <f t="shared" si="477"/>
        <v>0.71167610984232221</v>
      </c>
      <c r="T515">
        <f t="shared" si="477"/>
        <v>0.72401809945652618</v>
      </c>
      <c r="U515">
        <f t="shared" si="477"/>
        <v>0.78946023143048938</v>
      </c>
    </row>
    <row r="516" spans="1:21">
      <c r="A516" t="str">
        <f t="shared" si="470"/>
        <v>RI</v>
      </c>
      <c r="B516" s="1" t="s">
        <v>370</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U516" si="478">C516/SUM(C508:C519)</f>
        <v>2.3452789630722835E-3</v>
      </c>
      <c r="N516">
        <f t="shared" si="478"/>
        <v>4.3427197864970343E-3</v>
      </c>
      <c r="O516">
        <f t="shared" si="478"/>
        <v>0</v>
      </c>
      <c r="P516">
        <f t="shared" si="478"/>
        <v>0</v>
      </c>
      <c r="Q516">
        <f t="shared" si="478"/>
        <v>0</v>
      </c>
      <c r="R516">
        <f t="shared" si="478"/>
        <v>0</v>
      </c>
      <c r="S516">
        <f t="shared" si="478"/>
        <v>0</v>
      </c>
      <c r="T516">
        <f t="shared" si="478"/>
        <v>0</v>
      </c>
      <c r="U516">
        <f t="shared" si="478"/>
        <v>0</v>
      </c>
    </row>
    <row r="517" spans="1:21">
      <c r="A517" t="str">
        <f t="shared" si="470"/>
        <v>RI</v>
      </c>
      <c r="B517" s="1" t="s">
        <v>365</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U517" si="479">C517/SUM(C508:C519)</f>
        <v>0</v>
      </c>
      <c r="N517">
        <f t="shared" si="479"/>
        <v>0</v>
      </c>
      <c r="O517">
        <f t="shared" si="479"/>
        <v>0</v>
      </c>
      <c r="P517">
        <f t="shared" si="479"/>
        <v>0</v>
      </c>
      <c r="Q517">
        <f t="shared" si="479"/>
        <v>0</v>
      </c>
      <c r="R517">
        <f t="shared" si="479"/>
        <v>0</v>
      </c>
      <c r="S517">
        <f t="shared" si="479"/>
        <v>0</v>
      </c>
      <c r="T517">
        <f t="shared" si="479"/>
        <v>0</v>
      </c>
      <c r="U517">
        <f t="shared" si="479"/>
        <v>0</v>
      </c>
    </row>
    <row r="518" spans="1:21">
      <c r="A518" t="str">
        <f t="shared" si="470"/>
        <v>RI</v>
      </c>
      <c r="B518" s="1" t="s">
        <v>580</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customHeight="1" thickBot="1">
      <c r="A519" t="str">
        <f t="shared" si="470"/>
        <v>RI</v>
      </c>
      <c r="B519" s="1" t="s">
        <v>579</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U519" si="480">C519/SUM(C508:C519)</f>
        <v>0.11376713055624794</v>
      </c>
      <c r="N519">
        <f t="shared" si="480"/>
        <v>0.24205030480838657</v>
      </c>
      <c r="O519">
        <f t="shared" si="480"/>
        <v>0.10343031694998528</v>
      </c>
      <c r="P519">
        <f t="shared" si="480"/>
        <v>6.2322948879357749E-2</v>
      </c>
      <c r="Q519">
        <f t="shared" si="480"/>
        <v>6.1488927085816374E-2</v>
      </c>
      <c r="R519">
        <f t="shared" si="480"/>
        <v>6.1917696053972925E-2</v>
      </c>
      <c r="S519">
        <f t="shared" si="480"/>
        <v>6.3063711722836674E-2</v>
      </c>
      <c r="T519">
        <f t="shared" si="480"/>
        <v>6.383344780068731E-2</v>
      </c>
      <c r="U519">
        <f t="shared" si="480"/>
        <v>6.9311926826134421E-2</v>
      </c>
    </row>
    <row r="520" spans="1:21" ht="15.75" customHeight="1" thickBot="1">
      <c r="A520" s="153" t="s">
        <v>119</v>
      </c>
      <c r="C520" s="152" t="str">
        <f t="shared" ref="C520:K520" si="481">$A520&amp;"_"&amp;C521</f>
        <v>SC_2022</v>
      </c>
      <c r="D520" s="152" t="str">
        <f t="shared" si="481"/>
        <v>SC_2023</v>
      </c>
      <c r="E520" s="152" t="str">
        <f t="shared" si="481"/>
        <v>SC_2024</v>
      </c>
      <c r="F520" s="152" t="str">
        <f t="shared" si="481"/>
        <v>SC_2025</v>
      </c>
      <c r="G520" s="152" t="str">
        <f t="shared" si="481"/>
        <v>SC_2026</v>
      </c>
      <c r="H520" s="152" t="str">
        <f t="shared" si="481"/>
        <v>SC_2027</v>
      </c>
      <c r="I520" s="152" t="str">
        <f t="shared" si="481"/>
        <v>SC_2028</v>
      </c>
      <c r="J520" s="152" t="str">
        <f t="shared" si="481"/>
        <v>SC_2029</v>
      </c>
      <c r="K520" s="152" t="str">
        <f t="shared" si="481"/>
        <v>SC_2030</v>
      </c>
      <c r="M520" s="159" t="str">
        <f t="shared" ref="M520:U520" si="482">$A520&amp;"_"&amp;M521</f>
        <v>SC_2022</v>
      </c>
      <c r="N520" s="159" t="str">
        <f t="shared" si="482"/>
        <v>SC_2023</v>
      </c>
      <c r="O520" s="159" t="str">
        <f t="shared" si="482"/>
        <v>SC_2024</v>
      </c>
      <c r="P520" s="159" t="str">
        <f t="shared" si="482"/>
        <v>SC_2025</v>
      </c>
      <c r="Q520" s="159" t="str">
        <f t="shared" si="482"/>
        <v>SC_2026</v>
      </c>
      <c r="R520" s="159" t="str">
        <f t="shared" si="482"/>
        <v>SC_2027</v>
      </c>
      <c r="S520" s="159" t="str">
        <f t="shared" si="482"/>
        <v>SC_2028</v>
      </c>
      <c r="T520" s="159" t="str">
        <f t="shared" si="482"/>
        <v>SC_2029</v>
      </c>
      <c r="U520" s="159" t="str">
        <f t="shared" si="482"/>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578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 t="shared" ref="A523:A533" si="483">A522</f>
        <v>SC</v>
      </c>
      <c r="B523" s="1" t="s">
        <v>368</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U523" si="484">C523/SUM(C522:C533)</f>
        <v>5.4572009510144371E-3</v>
      </c>
      <c r="N523">
        <f t="shared" si="484"/>
        <v>4.6183871289692188E-3</v>
      </c>
      <c r="O523">
        <f t="shared" si="484"/>
        <v>4.333267159885571E-3</v>
      </c>
      <c r="P523">
        <f t="shared" si="484"/>
        <v>2.4213162668480595E-3</v>
      </c>
      <c r="Q523">
        <f t="shared" si="484"/>
        <v>2.4477819565738596E-3</v>
      </c>
      <c r="R523">
        <f t="shared" si="484"/>
        <v>2.4274595741462027E-3</v>
      </c>
      <c r="S523">
        <f t="shared" si="484"/>
        <v>1.9899390365196641E-3</v>
      </c>
      <c r="T523">
        <f t="shared" si="484"/>
        <v>1.6211127531155288E-3</v>
      </c>
      <c r="U523">
        <f t="shared" si="484"/>
        <v>1.3819084408315209E-3</v>
      </c>
    </row>
    <row r="524" spans="1:21">
      <c r="A524" t="str">
        <f t="shared" si="483"/>
        <v>SC</v>
      </c>
      <c r="B524" s="1" t="s">
        <v>362</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U524" si="485">C524/SUM(C522:C533)</f>
        <v>0.25301667632232</v>
      </c>
      <c r="N524">
        <f t="shared" si="485"/>
        <v>0.19018001414440699</v>
      </c>
      <c r="O524">
        <f t="shared" si="485"/>
        <v>0.14729002908597652</v>
      </c>
      <c r="P524">
        <f t="shared" si="485"/>
        <v>0.14270448515921219</v>
      </c>
      <c r="Q524">
        <f t="shared" si="485"/>
        <v>0.12903156043599312</v>
      </c>
      <c r="R524">
        <f t="shared" si="485"/>
        <v>9.7877466619781167E-2</v>
      </c>
      <c r="S524">
        <f t="shared" si="485"/>
        <v>2.1506892286127063E-2</v>
      </c>
      <c r="T524">
        <f t="shared" si="485"/>
        <v>1.2545996186550874E-2</v>
      </c>
      <c r="U524">
        <f t="shared" si="485"/>
        <v>1.1832401206745793E-2</v>
      </c>
    </row>
    <row r="525" spans="1:21">
      <c r="A525" t="str">
        <f t="shared" si="483"/>
        <v>SC</v>
      </c>
      <c r="B525" s="1" t="s">
        <v>369</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U525" si="486">C525/SUM(C522:C533)</f>
        <v>0</v>
      </c>
      <c r="N525">
        <f t="shared" si="486"/>
        <v>0</v>
      </c>
      <c r="O525">
        <f t="shared" si="486"/>
        <v>0</v>
      </c>
      <c r="P525">
        <f t="shared" si="486"/>
        <v>0</v>
      </c>
      <c r="Q525">
        <f t="shared" si="486"/>
        <v>0</v>
      </c>
      <c r="R525">
        <f t="shared" si="486"/>
        <v>0</v>
      </c>
      <c r="S525">
        <f t="shared" si="486"/>
        <v>0</v>
      </c>
      <c r="T525">
        <f t="shared" si="486"/>
        <v>0</v>
      </c>
      <c r="U525">
        <f t="shared" si="486"/>
        <v>0</v>
      </c>
    </row>
    <row r="526" spans="1:21">
      <c r="A526" t="str">
        <f t="shared" si="483"/>
        <v>SC</v>
      </c>
      <c r="B526" s="1" t="s">
        <v>364</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U526" si="487">C526/SUM(C522:C533)</f>
        <v>2.4227320944252891E-2</v>
      </c>
      <c r="N526">
        <f t="shared" si="487"/>
        <v>2.5466145853517395E-2</v>
      </c>
      <c r="O526">
        <f t="shared" si="487"/>
        <v>2.6803176410163727E-2</v>
      </c>
      <c r="P526">
        <f t="shared" si="487"/>
        <v>2.7247652164454576E-2</v>
      </c>
      <c r="Q526">
        <f t="shared" si="487"/>
        <v>2.7591244588735311E-2</v>
      </c>
      <c r="R526">
        <f t="shared" si="487"/>
        <v>2.7407571000939594E-2</v>
      </c>
      <c r="S526">
        <f t="shared" si="487"/>
        <v>2.9538289578111113E-2</v>
      </c>
      <c r="T526">
        <f t="shared" si="487"/>
        <v>2.4102319745507118E-2</v>
      </c>
      <c r="U526">
        <f t="shared" si="487"/>
        <v>2.1004375145425157E-2</v>
      </c>
    </row>
    <row r="527" spans="1:21">
      <c r="A527" t="str">
        <f t="shared" si="483"/>
        <v>SC</v>
      </c>
      <c r="B527" s="1" t="s">
        <v>359</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U527" si="488">C527/SUM(C522:C533)</f>
        <v>0.14299724323145829</v>
      </c>
      <c r="N527">
        <f t="shared" si="488"/>
        <v>0.16431947427363383</v>
      </c>
      <c r="O527">
        <f t="shared" si="488"/>
        <v>0.17284037379044387</v>
      </c>
      <c r="P527">
        <f t="shared" si="488"/>
        <v>0.16865031730272978</v>
      </c>
      <c r="Q527">
        <f t="shared" si="488"/>
        <v>0.16028567076821171</v>
      </c>
      <c r="R527">
        <f t="shared" si="488"/>
        <v>0.14748702304675881</v>
      </c>
      <c r="S527">
        <f t="shared" si="488"/>
        <v>0.12287663250642376</v>
      </c>
      <c r="T527">
        <f t="shared" si="488"/>
        <v>7.5953247656035269E-2</v>
      </c>
      <c r="U527">
        <f t="shared" si="488"/>
        <v>3.8535808148891203E-2</v>
      </c>
    </row>
    <row r="528" spans="1:21">
      <c r="A528" t="str">
        <f t="shared" si="483"/>
        <v>SC</v>
      </c>
      <c r="B528" s="1" t="s">
        <v>363</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U528" si="489">C528/SUM(C522:C533)</f>
        <v>0.53812670063753942</v>
      </c>
      <c r="N528">
        <f t="shared" si="489"/>
        <v>0.56564388197672355</v>
      </c>
      <c r="O528">
        <f t="shared" si="489"/>
        <v>0.59435015492530263</v>
      </c>
      <c r="P528">
        <f t="shared" si="489"/>
        <v>0.60320408170072526</v>
      </c>
      <c r="Q528">
        <f t="shared" si="489"/>
        <v>0.60979727742910028</v>
      </c>
      <c r="R528">
        <f t="shared" si="489"/>
        <v>0.60473451706273007</v>
      </c>
      <c r="S528">
        <f t="shared" si="489"/>
        <v>0.64570607795905011</v>
      </c>
      <c r="T528">
        <f t="shared" si="489"/>
        <v>0.52602734985006272</v>
      </c>
      <c r="U528">
        <f t="shared" si="489"/>
        <v>0.45769325923998877</v>
      </c>
    </row>
    <row r="529" spans="1:21">
      <c r="A529" t="str">
        <f t="shared" si="483"/>
        <v>SC</v>
      </c>
      <c r="B529" s="1" t="s">
        <v>372</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U529" si="490">C529/SUM(C522:C533)</f>
        <v>0</v>
      </c>
      <c r="N529">
        <f t="shared" si="490"/>
        <v>0</v>
      </c>
      <c r="O529">
        <f t="shared" si="490"/>
        <v>0</v>
      </c>
      <c r="P529">
        <f t="shared" si="490"/>
        <v>0</v>
      </c>
      <c r="Q529">
        <f t="shared" si="490"/>
        <v>0</v>
      </c>
      <c r="R529">
        <f t="shared" si="490"/>
        <v>0</v>
      </c>
      <c r="S529">
        <f t="shared" si="490"/>
        <v>0</v>
      </c>
      <c r="T529">
        <f t="shared" si="490"/>
        <v>0</v>
      </c>
      <c r="U529">
        <f t="shared" si="490"/>
        <v>0</v>
      </c>
    </row>
    <row r="530" spans="1:21">
      <c r="A530" t="str">
        <f t="shared" si="483"/>
        <v>SC</v>
      </c>
      <c r="B530" s="1" t="s">
        <v>370</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U530" si="491">C530/SUM(C522:C533)</f>
        <v>9.7175440480467626E-3</v>
      </c>
      <c r="N530">
        <f t="shared" si="491"/>
        <v>7.6807113609725676E-3</v>
      </c>
      <c r="O530">
        <f t="shared" si="491"/>
        <v>7.9110340089000256E-3</v>
      </c>
      <c r="P530">
        <f t="shared" si="491"/>
        <v>8.0571731176398795E-3</v>
      </c>
      <c r="Q530">
        <f t="shared" si="491"/>
        <v>8.1166412766941198E-3</v>
      </c>
      <c r="R530">
        <f t="shared" si="491"/>
        <v>8.0492539476838335E-3</v>
      </c>
      <c r="S530">
        <f t="shared" si="491"/>
        <v>3.4378430270718928E-3</v>
      </c>
      <c r="T530">
        <f t="shared" si="491"/>
        <v>3.1625646000007397E-3</v>
      </c>
      <c r="U530">
        <f t="shared" si="491"/>
        <v>0</v>
      </c>
    </row>
    <row r="531" spans="1:21">
      <c r="A531" t="str">
        <f t="shared" si="483"/>
        <v>SC</v>
      </c>
      <c r="B531" s="1" t="s">
        <v>365</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U531" si="492">C531/SUM(C522:C533)</f>
        <v>0</v>
      </c>
      <c r="N531">
        <f t="shared" si="492"/>
        <v>0</v>
      </c>
      <c r="O531">
        <f t="shared" si="492"/>
        <v>0</v>
      </c>
      <c r="P531">
        <f t="shared" si="492"/>
        <v>0</v>
      </c>
      <c r="Q531">
        <f t="shared" si="492"/>
        <v>0</v>
      </c>
      <c r="R531">
        <f t="shared" si="492"/>
        <v>0</v>
      </c>
      <c r="S531">
        <f t="shared" si="492"/>
        <v>0</v>
      </c>
      <c r="T531">
        <f t="shared" si="492"/>
        <v>0</v>
      </c>
      <c r="U531">
        <f t="shared" si="492"/>
        <v>0</v>
      </c>
    </row>
    <row r="532" spans="1:21">
      <c r="A532" t="str">
        <f t="shared" si="483"/>
        <v>SC</v>
      </c>
      <c r="B532" s="1" t="s">
        <v>580</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customHeight="1" thickBot="1">
      <c r="A533" t="str">
        <f t="shared" si="483"/>
        <v>SC</v>
      </c>
      <c r="B533" s="1" t="s">
        <v>579</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U533" si="493">C533/SUM(C522:C533)</f>
        <v>2.6457313865368204E-2</v>
      </c>
      <c r="N533">
        <f t="shared" si="493"/>
        <v>4.2091385261776443E-2</v>
      </c>
      <c r="O533">
        <f t="shared" si="493"/>
        <v>4.6471964619327635E-2</v>
      </c>
      <c r="P533">
        <f t="shared" si="493"/>
        <v>4.7714974288390305E-2</v>
      </c>
      <c r="Q533">
        <f t="shared" si="493"/>
        <v>6.2729823544691643E-2</v>
      </c>
      <c r="R533">
        <f t="shared" si="493"/>
        <v>0.11201670874796034</v>
      </c>
      <c r="S533">
        <f t="shared" si="493"/>
        <v>0.17494432560669634</v>
      </c>
      <c r="T533">
        <f t="shared" si="493"/>
        <v>0.35658740920872778</v>
      </c>
      <c r="U533">
        <f t="shared" si="493"/>
        <v>0.46955224781811755</v>
      </c>
    </row>
    <row r="534" spans="1:21" ht="15.75" customHeight="1" thickBot="1">
      <c r="A534" s="153" t="s">
        <v>122</v>
      </c>
      <c r="C534" s="152" t="str">
        <f t="shared" ref="C534:K534" si="494">$A534&amp;"_"&amp;C535</f>
        <v>SD_2022</v>
      </c>
      <c r="D534" s="152" t="str">
        <f t="shared" si="494"/>
        <v>SD_2023</v>
      </c>
      <c r="E534" s="152" t="str">
        <f t="shared" si="494"/>
        <v>SD_2024</v>
      </c>
      <c r="F534" s="152" t="str">
        <f t="shared" si="494"/>
        <v>SD_2025</v>
      </c>
      <c r="G534" s="152" t="str">
        <f t="shared" si="494"/>
        <v>SD_2026</v>
      </c>
      <c r="H534" s="152" t="str">
        <f t="shared" si="494"/>
        <v>SD_2027</v>
      </c>
      <c r="I534" s="152" t="str">
        <f t="shared" si="494"/>
        <v>SD_2028</v>
      </c>
      <c r="J534" s="152" t="str">
        <f t="shared" si="494"/>
        <v>SD_2029</v>
      </c>
      <c r="K534" s="152" t="str">
        <f t="shared" si="494"/>
        <v>SD_2030</v>
      </c>
      <c r="M534" s="159" t="str">
        <f t="shared" ref="M534:U534" si="495">$A534&amp;"_"&amp;M535</f>
        <v>SD_2022</v>
      </c>
      <c r="N534" s="159" t="str">
        <f t="shared" si="495"/>
        <v>SD_2023</v>
      </c>
      <c r="O534" s="159" t="str">
        <f t="shared" si="495"/>
        <v>SD_2024</v>
      </c>
      <c r="P534" s="159" t="str">
        <f t="shared" si="495"/>
        <v>SD_2025</v>
      </c>
      <c r="Q534" s="159" t="str">
        <f t="shared" si="495"/>
        <v>SD_2026</v>
      </c>
      <c r="R534" s="159" t="str">
        <f t="shared" si="495"/>
        <v>SD_2027</v>
      </c>
      <c r="S534" s="159" t="str">
        <f t="shared" si="495"/>
        <v>SD_2028</v>
      </c>
      <c r="T534" s="159" t="str">
        <f t="shared" si="495"/>
        <v>SD_2029</v>
      </c>
      <c r="U534" s="159" t="str">
        <f t="shared" si="495"/>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578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 t="shared" ref="A537:A547" si="496">A536</f>
        <v>SD</v>
      </c>
      <c r="B537" s="1" t="s">
        <v>368</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U537" si="497">C537/SUM(C536:C547)</f>
        <v>0</v>
      </c>
      <c r="N537">
        <f t="shared" si="497"/>
        <v>0</v>
      </c>
      <c r="O537">
        <f t="shared" si="497"/>
        <v>0</v>
      </c>
      <c r="P537">
        <f t="shared" si="497"/>
        <v>0</v>
      </c>
      <c r="Q537">
        <f t="shared" si="497"/>
        <v>0</v>
      </c>
      <c r="R537">
        <f t="shared" si="497"/>
        <v>0</v>
      </c>
      <c r="S537">
        <f t="shared" si="497"/>
        <v>0</v>
      </c>
      <c r="T537">
        <f t="shared" si="497"/>
        <v>0</v>
      </c>
      <c r="U537">
        <f t="shared" si="497"/>
        <v>0</v>
      </c>
    </row>
    <row r="538" spans="1:21">
      <c r="A538" t="str">
        <f t="shared" si="496"/>
        <v>SD</v>
      </c>
      <c r="B538" s="1" t="s">
        <v>362</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U538" si="498">C538/SUM(C536:C547)</f>
        <v>0.1451119153824211</v>
      </c>
      <c r="N538">
        <f t="shared" si="498"/>
        <v>0.12532007637377596</v>
      </c>
      <c r="O538">
        <f t="shared" si="498"/>
        <v>8.3800474678779602E-2</v>
      </c>
      <c r="P538">
        <f t="shared" si="498"/>
        <v>3.1639234336566339E-2</v>
      </c>
      <c r="Q538">
        <f t="shared" si="498"/>
        <v>1.9718162985281455E-2</v>
      </c>
      <c r="R538">
        <f t="shared" si="498"/>
        <v>1.9210464359309561E-2</v>
      </c>
      <c r="S538">
        <f t="shared" si="498"/>
        <v>0</v>
      </c>
      <c r="T538">
        <f t="shared" si="498"/>
        <v>0</v>
      </c>
      <c r="U538">
        <f t="shared" si="498"/>
        <v>0</v>
      </c>
    </row>
    <row r="539" spans="1:21">
      <c r="A539" t="str">
        <f t="shared" si="496"/>
        <v>SD</v>
      </c>
      <c r="B539" s="1" t="s">
        <v>369</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U539" si="499">C539/SUM(C536:C547)</f>
        <v>0</v>
      </c>
      <c r="N539">
        <f t="shared" si="499"/>
        <v>0</v>
      </c>
      <c r="O539">
        <f t="shared" si="499"/>
        <v>0</v>
      </c>
      <c r="P539">
        <f t="shared" si="499"/>
        <v>0</v>
      </c>
      <c r="Q539">
        <f t="shared" si="499"/>
        <v>0</v>
      </c>
      <c r="R539">
        <f t="shared" si="499"/>
        <v>0</v>
      </c>
      <c r="S539">
        <f t="shared" si="499"/>
        <v>0</v>
      </c>
      <c r="T539">
        <f t="shared" si="499"/>
        <v>0</v>
      </c>
      <c r="U539">
        <f t="shared" si="499"/>
        <v>0</v>
      </c>
    </row>
    <row r="540" spans="1:21">
      <c r="A540" t="str">
        <f t="shared" si="496"/>
        <v>SD</v>
      </c>
      <c r="B540" s="1" t="s">
        <v>364</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U540" si="500">C540/SUM(C536:C547)</f>
        <v>0.24026064911642897</v>
      </c>
      <c r="N540">
        <f t="shared" si="500"/>
        <v>0.25004802019336503</v>
      </c>
      <c r="O540">
        <f t="shared" si="500"/>
        <v>0.2464531008138495</v>
      </c>
      <c r="P540">
        <f t="shared" si="500"/>
        <v>0.25787670087935272</v>
      </c>
      <c r="Q540">
        <f t="shared" si="500"/>
        <v>0.2608312688933534</v>
      </c>
      <c r="R540">
        <f t="shared" si="500"/>
        <v>0.24918133940944781</v>
      </c>
      <c r="S540">
        <f t="shared" si="500"/>
        <v>0.19541340073612545</v>
      </c>
      <c r="T540">
        <f t="shared" si="500"/>
        <v>0.13470451143136417</v>
      </c>
      <c r="U540">
        <f t="shared" si="500"/>
        <v>0.12413179928045731</v>
      </c>
    </row>
    <row r="541" spans="1:21">
      <c r="A541" t="str">
        <f t="shared" si="496"/>
        <v>SD</v>
      </c>
      <c r="B541" s="1" t="s">
        <v>359</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U541" si="501">C541/SUM(C536:C547)</f>
        <v>0.13139213589033027</v>
      </c>
      <c r="N541">
        <f t="shared" si="501"/>
        <v>0.12418119861944157</v>
      </c>
      <c r="O541">
        <f t="shared" si="501"/>
        <v>9.9713577501997622E-2</v>
      </c>
      <c r="P541">
        <f t="shared" si="501"/>
        <v>8.2041077944208132E-2</v>
      </c>
      <c r="Q541">
        <f t="shared" si="501"/>
        <v>5.882590889662264E-2</v>
      </c>
      <c r="R541">
        <f t="shared" si="501"/>
        <v>3.6581803349833027E-2</v>
      </c>
      <c r="S541">
        <f t="shared" si="501"/>
        <v>2.5918569549737348E-2</v>
      </c>
      <c r="T541">
        <f t="shared" si="501"/>
        <v>1.6992181294539149E-2</v>
      </c>
      <c r="U541">
        <f t="shared" si="501"/>
        <v>1.0161303057332316E-2</v>
      </c>
    </row>
    <row r="542" spans="1:21">
      <c r="A542" t="str">
        <f t="shared" si="496"/>
        <v>SD</v>
      </c>
      <c r="B542" s="1" t="s">
        <v>363</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U542" si="502">C542/SUM(C536:C547)</f>
        <v>0</v>
      </c>
      <c r="N542">
        <f t="shared" si="502"/>
        <v>0</v>
      </c>
      <c r="O542">
        <f t="shared" si="502"/>
        <v>0</v>
      </c>
      <c r="P542">
        <f t="shared" si="502"/>
        <v>0</v>
      </c>
      <c r="Q542">
        <f t="shared" si="502"/>
        <v>0</v>
      </c>
      <c r="R542">
        <f t="shared" si="502"/>
        <v>0</v>
      </c>
      <c r="S542">
        <f t="shared" si="502"/>
        <v>0</v>
      </c>
      <c r="T542">
        <f t="shared" si="502"/>
        <v>0</v>
      </c>
      <c r="U542">
        <f t="shared" si="502"/>
        <v>0</v>
      </c>
    </row>
    <row r="543" spans="1:21">
      <c r="A543" t="str">
        <f t="shared" si="496"/>
        <v>SD</v>
      </c>
      <c r="B543" s="1" t="s">
        <v>372</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U543" si="503">C543/SUM(C536:C547)</f>
        <v>0</v>
      </c>
      <c r="N543">
        <f t="shared" si="503"/>
        <v>0</v>
      </c>
      <c r="O543">
        <f t="shared" si="503"/>
        <v>0</v>
      </c>
      <c r="P543">
        <f t="shared" si="503"/>
        <v>0</v>
      </c>
      <c r="Q543">
        <f t="shared" si="503"/>
        <v>0</v>
      </c>
      <c r="R543">
        <f t="shared" si="503"/>
        <v>0</v>
      </c>
      <c r="S543">
        <f t="shared" si="503"/>
        <v>0</v>
      </c>
      <c r="T543">
        <f t="shared" si="503"/>
        <v>0</v>
      </c>
      <c r="U543">
        <f t="shared" si="503"/>
        <v>0</v>
      </c>
    </row>
    <row r="544" spans="1:21">
      <c r="A544" t="str">
        <f t="shared" si="496"/>
        <v>SD</v>
      </c>
      <c r="B544" s="1" t="s">
        <v>370</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U544" si="504">C544/SUM(C536:C547)</f>
        <v>1.5399615383599032E-3</v>
      </c>
      <c r="N544">
        <f t="shared" si="504"/>
        <v>1.0661834295896284E-4</v>
      </c>
      <c r="O544">
        <f t="shared" si="504"/>
        <v>1.0534911028348212E-4</v>
      </c>
      <c r="P544">
        <f t="shared" si="504"/>
        <v>0</v>
      </c>
      <c r="Q544">
        <f t="shared" si="504"/>
        <v>0</v>
      </c>
      <c r="R544">
        <f t="shared" si="504"/>
        <v>0</v>
      </c>
      <c r="S544">
        <f t="shared" si="504"/>
        <v>0</v>
      </c>
      <c r="T544">
        <f t="shared" si="504"/>
        <v>0</v>
      </c>
      <c r="U544">
        <f t="shared" si="504"/>
        <v>0</v>
      </c>
    </row>
    <row r="545" spans="1:21">
      <c r="A545" t="str">
        <f t="shared" si="496"/>
        <v>SD</v>
      </c>
      <c r="B545" s="1" t="s">
        <v>365</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U545" si="505">C545/SUM(C536:C547)</f>
        <v>0.4815987293693727</v>
      </c>
      <c r="N545">
        <f t="shared" si="505"/>
        <v>0.50024427157071283</v>
      </c>
      <c r="O545">
        <f t="shared" si="505"/>
        <v>0.56983439653976053</v>
      </c>
      <c r="P545">
        <f t="shared" si="505"/>
        <v>0.62834987721632085</v>
      </c>
      <c r="Q545">
        <f t="shared" si="505"/>
        <v>0.66052811007008605</v>
      </c>
      <c r="R545">
        <f t="shared" si="505"/>
        <v>0.69496046946104018</v>
      </c>
      <c r="S545">
        <f t="shared" si="505"/>
        <v>0.77861671586132841</v>
      </c>
      <c r="T545">
        <f t="shared" si="505"/>
        <v>0.84807333435501986</v>
      </c>
      <c r="U545">
        <f t="shared" si="505"/>
        <v>0.86548485829453148</v>
      </c>
    </row>
    <row r="546" spans="1:21">
      <c r="A546" t="str">
        <f t="shared" si="496"/>
        <v>SD</v>
      </c>
      <c r="B546" s="1" t="s">
        <v>580</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customHeight="1" thickBot="1">
      <c r="A547" t="str">
        <f t="shared" si="496"/>
        <v>SD</v>
      </c>
      <c r="B547" s="1" t="s">
        <v>579</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U547" si="506">C547/SUM(C536:C547)</f>
        <v>9.6608703087057874E-5</v>
      </c>
      <c r="N547">
        <f t="shared" si="506"/>
        <v>9.981489974567238E-5</v>
      </c>
      <c r="O547">
        <f t="shared" si="506"/>
        <v>9.3101355329196177E-5</v>
      </c>
      <c r="P547">
        <f t="shared" si="506"/>
        <v>9.3109623551949447E-5</v>
      </c>
      <c r="Q547">
        <f t="shared" si="506"/>
        <v>9.6549154656467253E-5</v>
      </c>
      <c r="R547">
        <f t="shared" si="506"/>
        <v>6.592342036936185E-5</v>
      </c>
      <c r="S547">
        <f t="shared" si="506"/>
        <v>5.1313852808800894E-5</v>
      </c>
      <c r="T547">
        <f t="shared" si="506"/>
        <v>2.2997291907681899E-4</v>
      </c>
      <c r="U547">
        <f t="shared" si="506"/>
        <v>2.2203936767887969E-4</v>
      </c>
    </row>
    <row r="548" spans="1:21" ht="15.75" customHeight="1" thickBot="1">
      <c r="A548" s="153" t="s">
        <v>125</v>
      </c>
      <c r="C548" s="152" t="str">
        <f t="shared" ref="C548:K548" si="507">$A548&amp;"_"&amp;C549</f>
        <v>TN_2022</v>
      </c>
      <c r="D548" s="152" t="str">
        <f t="shared" si="507"/>
        <v>TN_2023</v>
      </c>
      <c r="E548" s="152" t="str">
        <f t="shared" si="507"/>
        <v>TN_2024</v>
      </c>
      <c r="F548" s="152" t="str">
        <f t="shared" si="507"/>
        <v>TN_2025</v>
      </c>
      <c r="G548" s="152" t="str">
        <f t="shared" si="507"/>
        <v>TN_2026</v>
      </c>
      <c r="H548" s="152" t="str">
        <f t="shared" si="507"/>
        <v>TN_2027</v>
      </c>
      <c r="I548" s="152" t="str">
        <f t="shared" si="507"/>
        <v>TN_2028</v>
      </c>
      <c r="J548" s="152" t="str">
        <f t="shared" si="507"/>
        <v>TN_2029</v>
      </c>
      <c r="K548" s="152" t="str">
        <f t="shared" si="507"/>
        <v>TN_2030</v>
      </c>
      <c r="M548" s="159" t="str">
        <f t="shared" ref="M548:U548" si="508">$A548&amp;"_"&amp;M549</f>
        <v>TN_2022</v>
      </c>
      <c r="N548" s="159" t="str">
        <f t="shared" si="508"/>
        <v>TN_2023</v>
      </c>
      <c r="O548" s="159" t="str">
        <f t="shared" si="508"/>
        <v>TN_2024</v>
      </c>
      <c r="P548" s="159" t="str">
        <f t="shared" si="508"/>
        <v>TN_2025</v>
      </c>
      <c r="Q548" s="159" t="str">
        <f t="shared" si="508"/>
        <v>TN_2026</v>
      </c>
      <c r="R548" s="159" t="str">
        <f t="shared" si="508"/>
        <v>TN_2027</v>
      </c>
      <c r="S548" s="159" t="str">
        <f t="shared" si="508"/>
        <v>TN_2028</v>
      </c>
      <c r="T548" s="159" t="str">
        <f t="shared" si="508"/>
        <v>TN_2029</v>
      </c>
      <c r="U548" s="159" t="str">
        <f t="shared" si="508"/>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578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 t="shared" ref="A551:A561" si="509">A550</f>
        <v>TN</v>
      </c>
      <c r="B551" s="1" t="s">
        <v>368</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U551" si="510">C551/SUM(C550:C561)</f>
        <v>6.2037605031991865E-4</v>
      </c>
      <c r="N551">
        <f t="shared" si="510"/>
        <v>6.5892526892756466E-4</v>
      </c>
      <c r="O551">
        <f t="shared" si="510"/>
        <v>6.7483773904108795E-4</v>
      </c>
      <c r="P551">
        <f t="shared" si="510"/>
        <v>6.6358429256698284E-4</v>
      </c>
      <c r="Q551">
        <f t="shared" si="510"/>
        <v>6.7768776885354632E-4</v>
      </c>
      <c r="R551">
        <f t="shared" si="510"/>
        <v>6.6098752255722962E-4</v>
      </c>
      <c r="S551">
        <f t="shared" si="510"/>
        <v>6.7639505648718525E-4</v>
      </c>
      <c r="T551">
        <f t="shared" si="510"/>
        <v>6.6586695573534502E-4</v>
      </c>
      <c r="U551">
        <f t="shared" si="510"/>
        <v>6.2108310017038948E-4</v>
      </c>
    </row>
    <row r="552" spans="1:21">
      <c r="A552" t="str">
        <f t="shared" si="509"/>
        <v>TN</v>
      </c>
      <c r="B552" s="1" t="s">
        <v>362</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U552" si="511">C552/SUM(C550:C561)</f>
        <v>0.27748718952878454</v>
      </c>
      <c r="N552">
        <f t="shared" si="511"/>
        <v>0.22861000738845855</v>
      </c>
      <c r="O552">
        <f t="shared" si="511"/>
        <v>0.21095119523211076</v>
      </c>
      <c r="P552">
        <f t="shared" si="511"/>
        <v>0.20727203994168991</v>
      </c>
      <c r="Q552">
        <f t="shared" si="511"/>
        <v>0.11545965193680022</v>
      </c>
      <c r="R552">
        <f t="shared" si="511"/>
        <v>7.7534881343741535E-2</v>
      </c>
      <c r="S552">
        <f t="shared" si="511"/>
        <v>4.7964880779757437E-3</v>
      </c>
      <c r="T552">
        <f t="shared" si="511"/>
        <v>4.7218306580912956E-3</v>
      </c>
      <c r="U552">
        <f t="shared" si="511"/>
        <v>0</v>
      </c>
    </row>
    <row r="553" spans="1:21">
      <c r="A553" t="str">
        <f t="shared" si="509"/>
        <v>TN</v>
      </c>
      <c r="B553" s="1" t="s">
        <v>369</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U553" si="512">C553/SUM(C550:C561)</f>
        <v>0</v>
      </c>
      <c r="N553">
        <f t="shared" si="512"/>
        <v>0</v>
      </c>
      <c r="O553">
        <f t="shared" si="512"/>
        <v>0</v>
      </c>
      <c r="P553">
        <f t="shared" si="512"/>
        <v>0</v>
      </c>
      <c r="Q553">
        <f t="shared" si="512"/>
        <v>0</v>
      </c>
      <c r="R553">
        <f t="shared" si="512"/>
        <v>0</v>
      </c>
      <c r="S553">
        <f t="shared" si="512"/>
        <v>0</v>
      </c>
      <c r="T553">
        <f t="shared" si="512"/>
        <v>0</v>
      </c>
      <c r="U553">
        <f t="shared" si="512"/>
        <v>0</v>
      </c>
    </row>
    <row r="554" spans="1:21">
      <c r="A554" t="str">
        <f t="shared" si="509"/>
        <v>TN</v>
      </c>
      <c r="B554" s="1" t="s">
        <v>364</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U554" si="513">C554/SUM(C550:C561)</f>
        <v>0.10435117464603612</v>
      </c>
      <c r="N554">
        <f t="shared" si="513"/>
        <v>0.11083539698395564</v>
      </c>
      <c r="O554">
        <f t="shared" si="513"/>
        <v>0.11357771634340125</v>
      </c>
      <c r="P554">
        <f t="shared" si="513"/>
        <v>0.11600622545339866</v>
      </c>
      <c r="Q554">
        <f t="shared" si="513"/>
        <v>0.11853778049196775</v>
      </c>
      <c r="R554">
        <f t="shared" si="513"/>
        <v>0.11884324606014632</v>
      </c>
      <c r="S554">
        <f t="shared" si="513"/>
        <v>0.12184293973719254</v>
      </c>
      <c r="T554">
        <f t="shared" si="513"/>
        <v>0.12017235345663665</v>
      </c>
      <c r="U554">
        <f t="shared" si="513"/>
        <v>0.11430244238572307</v>
      </c>
    </row>
    <row r="555" spans="1:21">
      <c r="A555" t="str">
        <f t="shared" si="509"/>
        <v>TN</v>
      </c>
      <c r="B555" s="1" t="s">
        <v>359</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U555" si="514">C555/SUM(C550:C561)</f>
        <v>0.2085317104624225</v>
      </c>
      <c r="N555">
        <f t="shared" si="514"/>
        <v>0.2221374815802146</v>
      </c>
      <c r="O555">
        <f t="shared" si="514"/>
        <v>0.22651858642771269</v>
      </c>
      <c r="P555">
        <f t="shared" si="514"/>
        <v>0.221681540314704</v>
      </c>
      <c r="Q555">
        <f t="shared" si="514"/>
        <v>0.2621078687037503</v>
      </c>
      <c r="R555">
        <f t="shared" si="514"/>
        <v>0.25110046353186821</v>
      </c>
      <c r="S555">
        <f t="shared" si="514"/>
        <v>0.25076260186188165</v>
      </c>
      <c r="T555">
        <f t="shared" si="514"/>
        <v>0.24959108774566199</v>
      </c>
      <c r="U555">
        <f t="shared" si="514"/>
        <v>0.24371144061431541</v>
      </c>
    </row>
    <row r="556" spans="1:21">
      <c r="A556" t="str">
        <f t="shared" si="509"/>
        <v>TN</v>
      </c>
      <c r="B556" s="1" t="s">
        <v>363</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U556" si="515">C556/SUM(C550:C561)</f>
        <v>0.39758658787298745</v>
      </c>
      <c r="N556">
        <f t="shared" si="515"/>
        <v>0.42229201014626855</v>
      </c>
      <c r="O556">
        <f t="shared" si="515"/>
        <v>0.43248999360131019</v>
      </c>
      <c r="P556">
        <f t="shared" si="515"/>
        <v>0.42527788510172604</v>
      </c>
      <c r="Q556">
        <f t="shared" si="515"/>
        <v>0.4343165206374317</v>
      </c>
      <c r="R556">
        <f t="shared" si="515"/>
        <v>0.4236136672017341</v>
      </c>
      <c r="S556">
        <f t="shared" si="515"/>
        <v>0.4334880471678681</v>
      </c>
      <c r="T556">
        <f t="shared" si="515"/>
        <v>0.42674079821693156</v>
      </c>
      <c r="U556">
        <f t="shared" si="515"/>
        <v>0.40513473926657628</v>
      </c>
    </row>
    <row r="557" spans="1:21">
      <c r="A557" t="str">
        <f t="shared" si="509"/>
        <v>TN</v>
      </c>
      <c r="B557" s="1" t="s">
        <v>372</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U557" si="516">C557/SUM(C550:C561)</f>
        <v>0</v>
      </c>
      <c r="N557">
        <f t="shared" si="516"/>
        <v>0</v>
      </c>
      <c r="O557">
        <f t="shared" si="516"/>
        <v>0</v>
      </c>
      <c r="P557">
        <f t="shared" si="516"/>
        <v>0</v>
      </c>
      <c r="Q557">
        <f t="shared" si="516"/>
        <v>0</v>
      </c>
      <c r="R557">
        <f t="shared" si="516"/>
        <v>0</v>
      </c>
      <c r="S557">
        <f t="shared" si="516"/>
        <v>0</v>
      </c>
      <c r="T557">
        <f t="shared" si="516"/>
        <v>0</v>
      </c>
      <c r="U557">
        <f t="shared" si="516"/>
        <v>0</v>
      </c>
    </row>
    <row r="558" spans="1:21">
      <c r="A558" t="str">
        <f t="shared" si="509"/>
        <v>TN</v>
      </c>
      <c r="B558" s="1" t="s">
        <v>370</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U558" si="517">C558/SUM(C550:C561)</f>
        <v>0</v>
      </c>
      <c r="N558">
        <f t="shared" si="517"/>
        <v>6.9920385554038614E-5</v>
      </c>
      <c r="O558">
        <f t="shared" si="517"/>
        <v>1.2530668785180643E-4</v>
      </c>
      <c r="P558">
        <f t="shared" si="517"/>
        <v>1.232171009437129E-4</v>
      </c>
      <c r="Q558">
        <f t="shared" si="517"/>
        <v>1.2583589328211554E-4</v>
      </c>
      <c r="R558">
        <f t="shared" si="517"/>
        <v>0</v>
      </c>
      <c r="S558">
        <f t="shared" si="517"/>
        <v>0</v>
      </c>
      <c r="T558">
        <f t="shared" si="517"/>
        <v>0</v>
      </c>
      <c r="U558">
        <f t="shared" si="517"/>
        <v>0</v>
      </c>
    </row>
    <row r="559" spans="1:21">
      <c r="A559" t="str">
        <f t="shared" si="509"/>
        <v>TN</v>
      </c>
      <c r="B559" s="1" t="s">
        <v>365</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U559" si="518">C559/SUM(C550:C561)</f>
        <v>3.4305389847393919E-4</v>
      </c>
      <c r="N559">
        <f t="shared" si="518"/>
        <v>6.9004857910051783E-4</v>
      </c>
      <c r="O559">
        <f t="shared" si="518"/>
        <v>7.0671264998929597E-4</v>
      </c>
      <c r="P559">
        <f t="shared" si="518"/>
        <v>2.5544440139830372E-4</v>
      </c>
      <c r="Q559">
        <f t="shared" si="518"/>
        <v>2.6087348418101999E-4</v>
      </c>
      <c r="R559">
        <f t="shared" si="518"/>
        <v>2.5444478406537306E-4</v>
      </c>
      <c r="S559">
        <f t="shared" si="518"/>
        <v>2.827837473994642E-4</v>
      </c>
      <c r="T559">
        <f t="shared" si="518"/>
        <v>4.7296086578377207E-4</v>
      </c>
      <c r="U559">
        <f t="shared" si="518"/>
        <v>2.7063912896595752E-4</v>
      </c>
    </row>
    <row r="560" spans="1:21">
      <c r="A560" t="str">
        <f t="shared" si="509"/>
        <v>TN</v>
      </c>
      <c r="B560" s="1" t="s">
        <v>580</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customHeight="1" thickBot="1">
      <c r="A561" t="str">
        <f t="shared" si="509"/>
        <v>TN</v>
      </c>
      <c r="B561" s="1" t="s">
        <v>579</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U561" si="519">C561/SUM(C550:C561)</f>
        <v>1.1079907540975467E-2</v>
      </c>
      <c r="N561">
        <f t="shared" si="519"/>
        <v>1.4706209667520523E-2</v>
      </c>
      <c r="O561">
        <f t="shared" si="519"/>
        <v>1.4955651318582919E-2</v>
      </c>
      <c r="P561">
        <f t="shared" si="519"/>
        <v>2.8720063393572404E-2</v>
      </c>
      <c r="Q561">
        <f t="shared" si="519"/>
        <v>6.8513781083733336E-2</v>
      </c>
      <c r="R561">
        <f t="shared" si="519"/>
        <v>0.1279923095558872</v>
      </c>
      <c r="S561">
        <f t="shared" si="519"/>
        <v>0.18815074435119533</v>
      </c>
      <c r="T561">
        <f t="shared" si="519"/>
        <v>0.19763510210115937</v>
      </c>
      <c r="U561">
        <f t="shared" si="519"/>
        <v>0.23595965550424891</v>
      </c>
    </row>
    <row r="562" spans="1:21" ht="15.75" customHeight="1" thickBot="1">
      <c r="A562" s="153" t="s">
        <v>127</v>
      </c>
      <c r="C562" s="152" t="str">
        <f t="shared" ref="C562:K562" si="520">$A562&amp;"_"&amp;C563</f>
        <v>TX_2022</v>
      </c>
      <c r="D562" s="152" t="str">
        <f t="shared" si="520"/>
        <v>TX_2023</v>
      </c>
      <c r="E562" s="152" t="str">
        <f t="shared" si="520"/>
        <v>TX_2024</v>
      </c>
      <c r="F562" s="152" t="str">
        <f t="shared" si="520"/>
        <v>TX_2025</v>
      </c>
      <c r="G562" s="152" t="str">
        <f t="shared" si="520"/>
        <v>TX_2026</v>
      </c>
      <c r="H562" s="152" t="str">
        <f t="shared" si="520"/>
        <v>TX_2027</v>
      </c>
      <c r="I562" s="152" t="str">
        <f t="shared" si="520"/>
        <v>TX_2028</v>
      </c>
      <c r="J562" s="152" t="str">
        <f t="shared" si="520"/>
        <v>TX_2029</v>
      </c>
      <c r="K562" s="152" t="str">
        <f t="shared" si="520"/>
        <v>TX_2030</v>
      </c>
      <c r="M562" s="159" t="str">
        <f t="shared" ref="M562:U562" si="521">$A562&amp;"_"&amp;M563</f>
        <v>TX_2022</v>
      </c>
      <c r="N562" s="159" t="str">
        <f t="shared" si="521"/>
        <v>TX_2023</v>
      </c>
      <c r="O562" s="159" t="str">
        <f t="shared" si="521"/>
        <v>TX_2024</v>
      </c>
      <c r="P562" s="159" t="str">
        <f t="shared" si="521"/>
        <v>TX_2025</v>
      </c>
      <c r="Q562" s="159" t="str">
        <f t="shared" si="521"/>
        <v>TX_2026</v>
      </c>
      <c r="R562" s="159" t="str">
        <f t="shared" si="521"/>
        <v>TX_2027</v>
      </c>
      <c r="S562" s="159" t="str">
        <f t="shared" si="521"/>
        <v>TX_2028</v>
      </c>
      <c r="T562" s="159" t="str">
        <f t="shared" si="521"/>
        <v>TX_2029</v>
      </c>
      <c r="U562" s="159" t="str">
        <f t="shared" si="521"/>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578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 t="shared" ref="A565:A575" si="522">A564</f>
        <v>TX</v>
      </c>
      <c r="B565" s="1" t="s">
        <v>368</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U565" si="523">C565/SUM(C564:C575)</f>
        <v>1.6912721422031398E-3</v>
      </c>
      <c r="N565">
        <f t="shared" si="523"/>
        <v>1.4907980178784489E-3</v>
      </c>
      <c r="O565">
        <f t="shared" si="523"/>
        <v>1.3192674405882344E-3</v>
      </c>
      <c r="P565">
        <f t="shared" si="523"/>
        <v>1.0793576794390408E-3</v>
      </c>
      <c r="Q565">
        <f t="shared" si="523"/>
        <v>1.0564903928031418E-3</v>
      </c>
      <c r="R565">
        <f t="shared" si="523"/>
        <v>1.0838135258562701E-3</v>
      </c>
      <c r="S565">
        <f t="shared" si="523"/>
        <v>5.6841389779047991E-4</v>
      </c>
      <c r="T565">
        <f t="shared" si="523"/>
        <v>5.2542059663109107E-4</v>
      </c>
      <c r="U565">
        <f t="shared" si="523"/>
        <v>4.771561364031749E-4</v>
      </c>
    </row>
    <row r="566" spans="1:21">
      <c r="A566" t="str">
        <f t="shared" si="522"/>
        <v>TX</v>
      </c>
      <c r="B566" s="1" t="s">
        <v>362</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U566" si="524">C566/SUM(C564:C575)</f>
        <v>0.18093581781956061</v>
      </c>
      <c r="N566">
        <f t="shared" si="524"/>
        <v>0.13647842422174342</v>
      </c>
      <c r="O566">
        <f t="shared" si="524"/>
        <v>0.10230639588481966</v>
      </c>
      <c r="P566">
        <f t="shared" si="524"/>
        <v>8.5470182961931471E-2</v>
      </c>
      <c r="Q566">
        <f t="shared" si="524"/>
        <v>5.3270096495062022E-2</v>
      </c>
      <c r="R566">
        <f t="shared" si="524"/>
        <v>3.1601015935507452E-2</v>
      </c>
      <c r="S566">
        <f t="shared" si="524"/>
        <v>7.8831564589020367E-2</v>
      </c>
      <c r="T566">
        <f t="shared" si="524"/>
        <v>8.1068784439249683E-2</v>
      </c>
      <c r="U566">
        <f t="shared" si="524"/>
        <v>7.9399912077702903E-2</v>
      </c>
    </row>
    <row r="567" spans="1:21">
      <c r="A567" t="str">
        <f t="shared" si="522"/>
        <v>TX</v>
      </c>
      <c r="B567" s="1" t="s">
        <v>369</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U567" si="525">C567/SUM(C564:C575)</f>
        <v>0</v>
      </c>
      <c r="N567">
        <f t="shared" si="525"/>
        <v>0</v>
      </c>
      <c r="O567">
        <f t="shared" si="525"/>
        <v>0</v>
      </c>
      <c r="P567">
        <f t="shared" si="525"/>
        <v>0</v>
      </c>
      <c r="Q567">
        <f t="shared" si="525"/>
        <v>0</v>
      </c>
      <c r="R567">
        <f t="shared" si="525"/>
        <v>0</v>
      </c>
      <c r="S567">
        <f t="shared" si="525"/>
        <v>0</v>
      </c>
      <c r="T567">
        <f t="shared" si="525"/>
        <v>0</v>
      </c>
      <c r="U567">
        <f t="shared" si="525"/>
        <v>0</v>
      </c>
    </row>
    <row r="568" spans="1:21">
      <c r="A568" t="str">
        <f t="shared" si="522"/>
        <v>TX</v>
      </c>
      <c r="B568" s="1" t="s">
        <v>364</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U568" si="526">C568/SUM(C564:C575)</f>
        <v>2.1358090315850681E-3</v>
      </c>
      <c r="N568">
        <f t="shared" si="526"/>
        <v>2.0518509876534096E-3</v>
      </c>
      <c r="O568">
        <f t="shared" si="526"/>
        <v>2.0084781636738264E-3</v>
      </c>
      <c r="P568">
        <f t="shared" si="526"/>
        <v>1.9784435383827302E-3</v>
      </c>
      <c r="Q568">
        <f t="shared" si="526"/>
        <v>1.9350606888939978E-3</v>
      </c>
      <c r="R568">
        <f t="shared" si="526"/>
        <v>1.9042412602027793E-3</v>
      </c>
      <c r="S568">
        <f t="shared" si="526"/>
        <v>1.8006232914231448E-3</v>
      </c>
      <c r="T568">
        <f t="shared" si="526"/>
        <v>1.7690514333410063E-3</v>
      </c>
      <c r="U568">
        <f t="shared" si="526"/>
        <v>1.7433674531700933E-3</v>
      </c>
    </row>
    <row r="569" spans="1:21">
      <c r="A569" t="str">
        <f t="shared" si="522"/>
        <v>TX</v>
      </c>
      <c r="B569" s="1" t="s">
        <v>359</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U569" si="527">C569/SUM(C564:C575)</f>
        <v>0.34061695126297187</v>
      </c>
      <c r="N569">
        <f t="shared" si="527"/>
        <v>0.34182279072426969</v>
      </c>
      <c r="O569">
        <f t="shared" si="527"/>
        <v>0.33154934428733157</v>
      </c>
      <c r="P569">
        <f t="shared" si="527"/>
        <v>0.29800632084809686</v>
      </c>
      <c r="Q569">
        <f t="shared" si="527"/>
        <v>0.23579546755930933</v>
      </c>
      <c r="R569">
        <f t="shared" si="527"/>
        <v>0.15974469558176901</v>
      </c>
      <c r="S569">
        <f t="shared" si="527"/>
        <v>0.10896964280158515</v>
      </c>
      <c r="T569">
        <f t="shared" si="527"/>
        <v>8.5531199631698446E-2</v>
      </c>
      <c r="U569">
        <f t="shared" si="527"/>
        <v>6.7899029664259994E-2</v>
      </c>
    </row>
    <row r="570" spans="1:21">
      <c r="A570" t="str">
        <f t="shared" si="522"/>
        <v>TX</v>
      </c>
      <c r="B570" s="1" t="s">
        <v>363</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U570" si="528">C570/SUM(C564:C575)</f>
        <v>8.9182224664594648E-2</v>
      </c>
      <c r="N570">
        <f t="shared" si="528"/>
        <v>8.6671787357934141E-2</v>
      </c>
      <c r="O570">
        <f t="shared" si="528"/>
        <v>8.7302418258641198E-2</v>
      </c>
      <c r="P570">
        <f t="shared" si="528"/>
        <v>8.5085270404971436E-2</v>
      </c>
      <c r="Q570">
        <f t="shared" si="528"/>
        <v>8.1506901534798018E-2</v>
      </c>
      <c r="R570">
        <f t="shared" si="528"/>
        <v>7.7473178553397526E-2</v>
      </c>
      <c r="S570">
        <f t="shared" si="528"/>
        <v>6.5334614100184249E-2</v>
      </c>
      <c r="T570">
        <f t="shared" si="528"/>
        <v>6.3307262198675496E-2</v>
      </c>
      <c r="U570">
        <f t="shared" si="528"/>
        <v>6.0847665554105736E-2</v>
      </c>
    </row>
    <row r="571" spans="1:21">
      <c r="A571" t="str">
        <f t="shared" si="522"/>
        <v>TX</v>
      </c>
      <c r="B571" s="1" t="s">
        <v>372</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U571" si="529">C571/SUM(C564:C575)</f>
        <v>0</v>
      </c>
      <c r="N571">
        <f t="shared" si="529"/>
        <v>0</v>
      </c>
      <c r="O571">
        <f t="shared" si="529"/>
        <v>0</v>
      </c>
      <c r="P571">
        <f t="shared" si="529"/>
        <v>0</v>
      </c>
      <c r="Q571">
        <f t="shared" si="529"/>
        <v>0</v>
      </c>
      <c r="R571">
        <f t="shared" si="529"/>
        <v>0</v>
      </c>
      <c r="S571">
        <f t="shared" si="529"/>
        <v>0</v>
      </c>
      <c r="T571">
        <f t="shared" si="529"/>
        <v>0</v>
      </c>
      <c r="U571">
        <f t="shared" si="529"/>
        <v>0</v>
      </c>
    </row>
    <row r="572" spans="1:21">
      <c r="A572" t="str">
        <f t="shared" si="522"/>
        <v>TX</v>
      </c>
      <c r="B572" s="1" t="s">
        <v>370</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U572" si="530">C572/SUM(C564:C575)</f>
        <v>1.333578027093785E-2</v>
      </c>
      <c r="N572">
        <f t="shared" si="530"/>
        <v>1.5121563902166573E-2</v>
      </c>
      <c r="O572">
        <f t="shared" si="530"/>
        <v>1.4256519913995E-2</v>
      </c>
      <c r="P572">
        <f t="shared" si="530"/>
        <v>1.2308251058968532E-2</v>
      </c>
      <c r="Q572">
        <f t="shared" si="530"/>
        <v>1.1094709608748012E-2</v>
      </c>
      <c r="R572">
        <f t="shared" si="530"/>
        <v>1.0240229971977566E-2</v>
      </c>
      <c r="S572">
        <f t="shared" si="530"/>
        <v>8.8782807761511422E-3</v>
      </c>
      <c r="T572">
        <f t="shared" si="530"/>
        <v>9.3083849369151091E-3</v>
      </c>
      <c r="U572">
        <f t="shared" si="530"/>
        <v>9.0691664198651028E-3</v>
      </c>
    </row>
    <row r="573" spans="1:21">
      <c r="A573" t="str">
        <f t="shared" si="522"/>
        <v>TX</v>
      </c>
      <c r="B573" s="1" t="s">
        <v>365</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U573" si="531">C573/SUM(C564:C575)</f>
        <v>0.30474861910374634</v>
      </c>
      <c r="N573">
        <f t="shared" si="531"/>
        <v>0.32324071618785605</v>
      </c>
      <c r="O573">
        <f t="shared" si="531"/>
        <v>0.32310781581412429</v>
      </c>
      <c r="P573">
        <f t="shared" si="531"/>
        <v>0.35245613669414527</v>
      </c>
      <c r="Q573">
        <f t="shared" si="531"/>
        <v>0.41681043082047975</v>
      </c>
      <c r="R573">
        <f t="shared" si="531"/>
        <v>0.49850077463529724</v>
      </c>
      <c r="S573">
        <f t="shared" si="531"/>
        <v>0.50932789874015227</v>
      </c>
      <c r="T573">
        <f t="shared" si="531"/>
        <v>0.52736577345733981</v>
      </c>
      <c r="U573">
        <f t="shared" si="531"/>
        <v>0.53939884846229258</v>
      </c>
    </row>
    <row r="574" spans="1:21">
      <c r="A574" t="str">
        <f t="shared" si="522"/>
        <v>TX</v>
      </c>
      <c r="B574" s="1" t="s">
        <v>580</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customHeight="1" thickBot="1">
      <c r="A575" t="str">
        <f t="shared" si="522"/>
        <v>TX</v>
      </c>
      <c r="B575" s="1" t="s">
        <v>579</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U575" si="532">C575/SUM(C564:C575)</f>
        <v>6.7353525704400466E-2</v>
      </c>
      <c r="N575">
        <f t="shared" si="532"/>
        <v>9.3122068600498265E-2</v>
      </c>
      <c r="O575">
        <f t="shared" si="532"/>
        <v>0.13814976023682624</v>
      </c>
      <c r="P575">
        <f t="shared" si="532"/>
        <v>0.16361603681406467</v>
      </c>
      <c r="Q575">
        <f t="shared" si="532"/>
        <v>0.19853084289990575</v>
      </c>
      <c r="R575">
        <f t="shared" si="532"/>
        <v>0.21945205053599215</v>
      </c>
      <c r="S575">
        <f t="shared" si="532"/>
        <v>0.22628896180369323</v>
      </c>
      <c r="T575">
        <f t="shared" si="532"/>
        <v>0.23112412330614931</v>
      </c>
      <c r="U575">
        <f t="shared" si="532"/>
        <v>0.24116485423220038</v>
      </c>
    </row>
    <row r="576" spans="1:21" ht="15.75" customHeight="1" thickBot="1">
      <c r="A576" s="153" t="s">
        <v>130</v>
      </c>
      <c r="C576" s="152" t="str">
        <f t="shared" ref="C576:K576" si="533">$A576&amp;"_"&amp;C577</f>
        <v>UT_2022</v>
      </c>
      <c r="D576" s="152" t="str">
        <f t="shared" si="533"/>
        <v>UT_2023</v>
      </c>
      <c r="E576" s="152" t="str">
        <f t="shared" si="533"/>
        <v>UT_2024</v>
      </c>
      <c r="F576" s="152" t="str">
        <f t="shared" si="533"/>
        <v>UT_2025</v>
      </c>
      <c r="G576" s="152" t="str">
        <f t="shared" si="533"/>
        <v>UT_2026</v>
      </c>
      <c r="H576" s="152" t="str">
        <f t="shared" si="533"/>
        <v>UT_2027</v>
      </c>
      <c r="I576" s="152" t="str">
        <f t="shared" si="533"/>
        <v>UT_2028</v>
      </c>
      <c r="J576" s="152" t="str">
        <f t="shared" si="533"/>
        <v>UT_2029</v>
      </c>
      <c r="K576" s="152" t="str">
        <f t="shared" si="533"/>
        <v>UT_2030</v>
      </c>
      <c r="M576" s="159" t="str">
        <f t="shared" ref="M576:U576" si="534">$A576&amp;"_"&amp;M577</f>
        <v>UT_2022</v>
      </c>
      <c r="N576" s="159" t="str">
        <f t="shared" si="534"/>
        <v>UT_2023</v>
      </c>
      <c r="O576" s="159" t="str">
        <f t="shared" si="534"/>
        <v>UT_2024</v>
      </c>
      <c r="P576" s="159" t="str">
        <f t="shared" si="534"/>
        <v>UT_2025</v>
      </c>
      <c r="Q576" s="159" t="str">
        <f t="shared" si="534"/>
        <v>UT_2026</v>
      </c>
      <c r="R576" s="159" t="str">
        <f t="shared" si="534"/>
        <v>UT_2027</v>
      </c>
      <c r="S576" s="159" t="str">
        <f t="shared" si="534"/>
        <v>UT_2028</v>
      </c>
      <c r="T576" s="159" t="str">
        <f t="shared" si="534"/>
        <v>UT_2029</v>
      </c>
      <c r="U576" s="159" t="str">
        <f t="shared" si="534"/>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578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 t="shared" ref="A579:A589" si="535">A578</f>
        <v>UT</v>
      </c>
      <c r="B579" s="1" t="s">
        <v>368</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U579" si="536">C579/SUM(C578:C589)</f>
        <v>1.1455289605252778E-3</v>
      </c>
      <c r="N579">
        <f t="shared" si="536"/>
        <v>8.2273129319774348E-4</v>
      </c>
      <c r="O579">
        <f t="shared" si="536"/>
        <v>1.1827167768755766E-3</v>
      </c>
      <c r="P579">
        <f t="shared" si="536"/>
        <v>1.2379832782166362E-3</v>
      </c>
      <c r="Q579">
        <f t="shared" si="536"/>
        <v>1.2378442946493623E-3</v>
      </c>
      <c r="R579">
        <f t="shared" si="536"/>
        <v>1.1770227970849482E-3</v>
      </c>
      <c r="S579">
        <f t="shared" si="536"/>
        <v>1.2182384574120665E-3</v>
      </c>
      <c r="T579">
        <f t="shared" si="536"/>
        <v>1.0846114376962502E-3</v>
      </c>
      <c r="U579">
        <f t="shared" si="536"/>
        <v>1.2925524922618159E-3</v>
      </c>
    </row>
    <row r="580" spans="1:21">
      <c r="A580" t="str">
        <f t="shared" si="535"/>
        <v>UT</v>
      </c>
      <c r="B580" s="1" t="s">
        <v>362</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U580" si="537">C580/SUM(C578:C589)</f>
        <v>0.66343038773576246</v>
      </c>
      <c r="N580">
        <f t="shared" si="537"/>
        <v>0.72021942315443843</v>
      </c>
      <c r="O580">
        <f t="shared" si="537"/>
        <v>0.5863447458415505</v>
      </c>
      <c r="P580">
        <f t="shared" si="537"/>
        <v>0.58230488767651334</v>
      </c>
      <c r="Q580">
        <f t="shared" si="537"/>
        <v>0.55850278986914725</v>
      </c>
      <c r="R580">
        <f t="shared" si="537"/>
        <v>0.54848723088029683</v>
      </c>
      <c r="S580">
        <f t="shared" si="537"/>
        <v>0.44542143208672313</v>
      </c>
      <c r="T580">
        <f t="shared" si="537"/>
        <v>0.42042701165703072</v>
      </c>
      <c r="U580">
        <f t="shared" si="537"/>
        <v>0.39199199296113002</v>
      </c>
    </row>
    <row r="581" spans="1:21">
      <c r="A581" t="str">
        <f t="shared" si="535"/>
        <v>UT</v>
      </c>
      <c r="B581" s="1" t="s">
        <v>369</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U581" si="538">C581/SUM(C578:C589)</f>
        <v>5.9308047660522863E-3</v>
      </c>
      <c r="N581">
        <f t="shared" si="538"/>
        <v>6.5216499471904858E-3</v>
      </c>
      <c r="O581">
        <f t="shared" si="538"/>
        <v>8.9231888497237535E-3</v>
      </c>
      <c r="P581">
        <f t="shared" si="538"/>
        <v>9.1170603312024333E-3</v>
      </c>
      <c r="Q581">
        <f t="shared" si="538"/>
        <v>9.1534042593290257E-3</v>
      </c>
      <c r="R581">
        <f t="shared" si="538"/>
        <v>3.284146861656119E-2</v>
      </c>
      <c r="S581">
        <f t="shared" si="538"/>
        <v>4.442662418984928E-2</v>
      </c>
      <c r="T581">
        <f t="shared" si="538"/>
        <v>4.0326829159469883E-2</v>
      </c>
      <c r="U581">
        <f t="shared" si="538"/>
        <v>4.8086223807094881E-2</v>
      </c>
    </row>
    <row r="582" spans="1:21">
      <c r="A582" t="str">
        <f t="shared" si="535"/>
        <v>UT</v>
      </c>
      <c r="B582" s="1" t="s">
        <v>364</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U582" si="539">C582/SUM(C578:C589)</f>
        <v>1.7532220886359414E-2</v>
      </c>
      <c r="N582">
        <f t="shared" si="539"/>
        <v>1.918928678111299E-2</v>
      </c>
      <c r="O582">
        <f t="shared" si="539"/>
        <v>2.6390689177692935E-2</v>
      </c>
      <c r="P582">
        <f t="shared" si="539"/>
        <v>2.6976942019955017E-2</v>
      </c>
      <c r="Q582">
        <f t="shared" si="539"/>
        <v>2.7097403410672787E-2</v>
      </c>
      <c r="R582">
        <f t="shared" si="539"/>
        <v>2.7611679222079379E-2</v>
      </c>
      <c r="S582">
        <f t="shared" si="539"/>
        <v>3.7350063877623137E-2</v>
      </c>
      <c r="T582">
        <f t="shared" si="539"/>
        <v>3.3919037173423289E-2</v>
      </c>
      <c r="U582">
        <f t="shared" si="539"/>
        <v>4.0448875065275031E-2</v>
      </c>
    </row>
    <row r="583" spans="1:21">
      <c r="A583" t="str">
        <f t="shared" si="535"/>
        <v>UT</v>
      </c>
      <c r="B583" s="1" t="s">
        <v>359</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U583" si="540">C583/SUM(C578:C589)</f>
        <v>0.21089982915082259</v>
      </c>
      <c r="N583">
        <f t="shared" si="540"/>
        <v>0.13534430507487114</v>
      </c>
      <c r="O583">
        <f t="shared" si="540"/>
        <v>0.19810862400722115</v>
      </c>
      <c r="P583">
        <f t="shared" si="540"/>
        <v>0.16692944801163964</v>
      </c>
      <c r="Q583">
        <f t="shared" si="540"/>
        <v>0.17680026342128352</v>
      </c>
      <c r="R583">
        <f t="shared" si="540"/>
        <v>0.15929353210100256</v>
      </c>
      <c r="S583">
        <f t="shared" si="540"/>
        <v>0.15211602062598942</v>
      </c>
      <c r="T583">
        <f t="shared" si="540"/>
        <v>0.13461427949015459</v>
      </c>
      <c r="U583">
        <f t="shared" si="540"/>
        <v>4.7997631652054756E-2</v>
      </c>
    </row>
    <row r="584" spans="1:21">
      <c r="A584" t="str">
        <f t="shared" si="535"/>
        <v>UT</v>
      </c>
      <c r="B584" s="1" t="s">
        <v>363</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U584" si="541">C584/SUM(C578:C589)</f>
        <v>0</v>
      </c>
      <c r="N584">
        <f t="shared" si="541"/>
        <v>0</v>
      </c>
      <c r="O584">
        <f t="shared" si="541"/>
        <v>0</v>
      </c>
      <c r="P584">
        <f t="shared" si="541"/>
        <v>0</v>
      </c>
      <c r="Q584">
        <f t="shared" si="541"/>
        <v>0</v>
      </c>
      <c r="R584">
        <f t="shared" si="541"/>
        <v>0</v>
      </c>
      <c r="S584">
        <f t="shared" si="541"/>
        <v>0</v>
      </c>
      <c r="T584">
        <f t="shared" si="541"/>
        <v>0</v>
      </c>
      <c r="U584">
        <f t="shared" si="541"/>
        <v>0</v>
      </c>
    </row>
    <row r="585" spans="1:21">
      <c r="A585" t="str">
        <f t="shared" si="535"/>
        <v>UT</v>
      </c>
      <c r="B585" s="1" t="s">
        <v>372</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U585" si="542">C585/SUM(C578:C589)</f>
        <v>0</v>
      </c>
      <c r="N585">
        <f t="shared" si="542"/>
        <v>0</v>
      </c>
      <c r="O585">
        <f t="shared" si="542"/>
        <v>0</v>
      </c>
      <c r="P585">
        <f t="shared" si="542"/>
        <v>0</v>
      </c>
      <c r="Q585">
        <f t="shared" si="542"/>
        <v>0</v>
      </c>
      <c r="R585">
        <f t="shared" si="542"/>
        <v>0</v>
      </c>
      <c r="S585">
        <f t="shared" si="542"/>
        <v>0</v>
      </c>
      <c r="T585">
        <f t="shared" si="542"/>
        <v>0</v>
      </c>
      <c r="U585">
        <f t="shared" si="542"/>
        <v>0</v>
      </c>
    </row>
    <row r="586" spans="1:21">
      <c r="A586" t="str">
        <f t="shared" si="535"/>
        <v>UT</v>
      </c>
      <c r="B586" s="1" t="s">
        <v>370</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U586" si="543">C586/SUM(C578:C589)</f>
        <v>6.6010141498698939E-4</v>
      </c>
      <c r="N586">
        <f t="shared" si="543"/>
        <v>3.131498530277219E-4</v>
      </c>
      <c r="O586">
        <f t="shared" si="543"/>
        <v>5.0431982264164039E-4</v>
      </c>
      <c r="P586">
        <f t="shared" si="543"/>
        <v>1.7569330108470289E-4</v>
      </c>
      <c r="Q586">
        <f t="shared" si="543"/>
        <v>0</v>
      </c>
      <c r="R586">
        <f t="shared" si="543"/>
        <v>5.2911297791454056E-4</v>
      </c>
      <c r="S586">
        <f t="shared" si="543"/>
        <v>4.6278384856187852E-3</v>
      </c>
      <c r="T586">
        <f t="shared" si="543"/>
        <v>4.3914189963792944E-3</v>
      </c>
      <c r="U586">
        <f t="shared" si="543"/>
        <v>3.5966535006661331E-3</v>
      </c>
    </row>
    <row r="587" spans="1:21">
      <c r="A587" t="str">
        <f t="shared" si="535"/>
        <v>UT</v>
      </c>
      <c r="B587" s="1" t="s">
        <v>365</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U587" si="544">C587/SUM(C578:C589)</f>
        <v>1.2301357226584089E-2</v>
      </c>
      <c r="N587">
        <f t="shared" si="544"/>
        <v>1.7149164663897539E-2</v>
      </c>
      <c r="O587">
        <f t="shared" si="544"/>
        <v>2.3430087570075569E-2</v>
      </c>
      <c r="P587">
        <f t="shared" si="544"/>
        <v>2.3904742024035797E-2</v>
      </c>
      <c r="Q587">
        <f t="shared" si="544"/>
        <v>2.2307040222486099E-2</v>
      </c>
      <c r="R587">
        <f t="shared" si="544"/>
        <v>2.4373060985021296E-2</v>
      </c>
      <c r="S587">
        <f t="shared" si="544"/>
        <v>3.2923354581294792E-2</v>
      </c>
      <c r="T587">
        <f t="shared" si="544"/>
        <v>1.694174259432844E-2</v>
      </c>
      <c r="U587">
        <f t="shared" si="544"/>
        <v>2.9823080291422603E-2</v>
      </c>
    </row>
    <row r="588" spans="1:21">
      <c r="A588" t="str">
        <f t="shared" si="535"/>
        <v>UT</v>
      </c>
      <c r="B588" s="1" t="s">
        <v>580</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customHeight="1" thickBot="1">
      <c r="A589" t="str">
        <f t="shared" si="535"/>
        <v>UT</v>
      </c>
      <c r="B589" s="1" t="s">
        <v>579</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U589" si="545">C589/SUM(C578:C589)</f>
        <v>8.8099769858906843E-2</v>
      </c>
      <c r="N589">
        <f t="shared" si="545"/>
        <v>0.10044028923226393</v>
      </c>
      <c r="O589">
        <f t="shared" si="545"/>
        <v>0.15511562795421888</v>
      </c>
      <c r="P589">
        <f t="shared" si="545"/>
        <v>0.1893532433573524</v>
      </c>
      <c r="Q589">
        <f t="shared" si="545"/>
        <v>0.20490125452243199</v>
      </c>
      <c r="R589">
        <f t="shared" si="545"/>
        <v>0.20568689242003932</v>
      </c>
      <c r="S589">
        <f t="shared" si="545"/>
        <v>0.28191642769548936</v>
      </c>
      <c r="T589">
        <f t="shared" si="545"/>
        <v>0.34829506949151756</v>
      </c>
      <c r="U589">
        <f t="shared" si="545"/>
        <v>0.43676299023009474</v>
      </c>
    </row>
    <row r="590" spans="1:21" ht="15.75" customHeight="1" thickBot="1">
      <c r="A590" s="153" t="s">
        <v>133</v>
      </c>
      <c r="C590" s="152" t="str">
        <f t="shared" ref="C590:K590" si="546">$A590&amp;"_"&amp;C591</f>
        <v>VT_2022</v>
      </c>
      <c r="D590" s="152" t="str">
        <f t="shared" si="546"/>
        <v>VT_2023</v>
      </c>
      <c r="E590" s="152" t="str">
        <f t="shared" si="546"/>
        <v>VT_2024</v>
      </c>
      <c r="F590" s="152" t="str">
        <f t="shared" si="546"/>
        <v>VT_2025</v>
      </c>
      <c r="G590" s="152" t="str">
        <f t="shared" si="546"/>
        <v>VT_2026</v>
      </c>
      <c r="H590" s="152" t="str">
        <f t="shared" si="546"/>
        <v>VT_2027</v>
      </c>
      <c r="I590" s="152" t="str">
        <f t="shared" si="546"/>
        <v>VT_2028</v>
      </c>
      <c r="J590" s="152" t="str">
        <f t="shared" si="546"/>
        <v>VT_2029</v>
      </c>
      <c r="K590" s="152" t="str">
        <f t="shared" si="546"/>
        <v>VT_2030</v>
      </c>
      <c r="M590" s="159" t="str">
        <f t="shared" ref="M590:U590" si="547">$A590&amp;"_"&amp;M591</f>
        <v>VT_2022</v>
      </c>
      <c r="N590" s="159" t="str">
        <f t="shared" si="547"/>
        <v>VT_2023</v>
      </c>
      <c r="O590" s="159" t="str">
        <f t="shared" si="547"/>
        <v>VT_2024</v>
      </c>
      <c r="P590" s="159" t="str">
        <f t="shared" si="547"/>
        <v>VT_2025</v>
      </c>
      <c r="Q590" s="159" t="str">
        <f t="shared" si="547"/>
        <v>VT_2026</v>
      </c>
      <c r="R590" s="159" t="str">
        <f t="shared" si="547"/>
        <v>VT_2027</v>
      </c>
      <c r="S590" s="159" t="str">
        <f t="shared" si="547"/>
        <v>VT_2028</v>
      </c>
      <c r="T590" s="159" t="str">
        <f t="shared" si="547"/>
        <v>VT_2029</v>
      </c>
      <c r="U590" s="159" t="str">
        <f t="shared" si="547"/>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578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 t="shared" ref="A593:A603" si="548">A592</f>
        <v>VT</v>
      </c>
      <c r="B593" s="1" t="s">
        <v>368</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U593" si="549">C593/SUM(C592:C603)</f>
        <v>0</v>
      </c>
      <c r="N593">
        <f t="shared" si="549"/>
        <v>1.0834143184452524E-2</v>
      </c>
      <c r="O593">
        <f t="shared" si="549"/>
        <v>1.155295901376286E-2</v>
      </c>
      <c r="P593">
        <f t="shared" si="549"/>
        <v>1.0896825766427521E-2</v>
      </c>
      <c r="Q593">
        <f t="shared" si="549"/>
        <v>8.4979604894825245E-3</v>
      </c>
      <c r="R593">
        <f t="shared" si="549"/>
        <v>7.6772155725267381E-3</v>
      </c>
      <c r="S593">
        <f t="shared" si="549"/>
        <v>7.5427223233250854E-3</v>
      </c>
      <c r="T593">
        <f t="shared" si="549"/>
        <v>6.9692416327268225E-3</v>
      </c>
      <c r="U593">
        <f t="shared" si="549"/>
        <v>6.8717080970994628E-3</v>
      </c>
    </row>
    <row r="594" spans="1:21">
      <c r="A594" t="str">
        <f t="shared" si="548"/>
        <v>VT</v>
      </c>
      <c r="B594" s="1" t="s">
        <v>362</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U594" si="550">C594/SUM(C592:C603)</f>
        <v>0</v>
      </c>
      <c r="N594">
        <f t="shared" si="550"/>
        <v>0</v>
      </c>
      <c r="O594">
        <f t="shared" si="550"/>
        <v>0</v>
      </c>
      <c r="P594">
        <f t="shared" si="550"/>
        <v>2.6822150722068416E-3</v>
      </c>
      <c r="Q594">
        <f t="shared" si="550"/>
        <v>4.1834857593361268E-3</v>
      </c>
      <c r="R594">
        <f t="shared" si="550"/>
        <v>5.6689739479726256E-3</v>
      </c>
      <c r="S594">
        <f t="shared" si="550"/>
        <v>0</v>
      </c>
      <c r="T594">
        <f t="shared" si="550"/>
        <v>0</v>
      </c>
      <c r="U594">
        <f t="shared" si="550"/>
        <v>0</v>
      </c>
    </row>
    <row r="595" spans="1:21">
      <c r="A595" t="str">
        <f t="shared" si="548"/>
        <v>VT</v>
      </c>
      <c r="B595" s="1" t="s">
        <v>369</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U595" si="551">C595/SUM(C592:C603)</f>
        <v>0</v>
      </c>
      <c r="N595">
        <f t="shared" si="551"/>
        <v>0</v>
      </c>
      <c r="O595">
        <f t="shared" si="551"/>
        <v>0</v>
      </c>
      <c r="P595">
        <f t="shared" si="551"/>
        <v>0</v>
      </c>
      <c r="Q595">
        <f t="shared" si="551"/>
        <v>0</v>
      </c>
      <c r="R595">
        <f t="shared" si="551"/>
        <v>0</v>
      </c>
      <c r="S595">
        <f t="shared" si="551"/>
        <v>0</v>
      </c>
      <c r="T595">
        <f t="shared" si="551"/>
        <v>0</v>
      </c>
      <c r="U595">
        <f t="shared" si="551"/>
        <v>0</v>
      </c>
    </row>
    <row r="596" spans="1:21">
      <c r="A596" t="str">
        <f t="shared" si="548"/>
        <v>VT</v>
      </c>
      <c r="B596" s="1" t="s">
        <v>364</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U596" si="552">C596/SUM(C592:C603)</f>
        <v>0.88036038161522923</v>
      </c>
      <c r="N596">
        <f t="shared" si="552"/>
        <v>0.33315627594731773</v>
      </c>
      <c r="O596">
        <f t="shared" si="552"/>
        <v>0.35578287316126961</v>
      </c>
      <c r="P596">
        <f t="shared" si="552"/>
        <v>0.33610284510495747</v>
      </c>
      <c r="Q596">
        <f t="shared" si="552"/>
        <v>0.26249638862183278</v>
      </c>
      <c r="R596">
        <f t="shared" si="552"/>
        <v>0.23751498577733604</v>
      </c>
      <c r="S596">
        <f t="shared" si="552"/>
        <v>0.23367752172765829</v>
      </c>
      <c r="T596">
        <f t="shared" si="552"/>
        <v>0.21624745242007543</v>
      </c>
      <c r="U596">
        <f t="shared" si="552"/>
        <v>0.2135479396094824</v>
      </c>
    </row>
    <row r="597" spans="1:21">
      <c r="A597" t="str">
        <f t="shared" si="548"/>
        <v>VT</v>
      </c>
      <c r="B597" s="1" t="s">
        <v>359</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U597" si="553">C597/SUM(C592:C603)</f>
        <v>0</v>
      </c>
      <c r="N597">
        <f t="shared" si="553"/>
        <v>0</v>
      </c>
      <c r="O597">
        <f t="shared" si="553"/>
        <v>0</v>
      </c>
      <c r="P597">
        <f t="shared" si="553"/>
        <v>3.9396014979799663E-3</v>
      </c>
      <c r="Q597">
        <f t="shared" si="553"/>
        <v>6.1444437008587325E-3</v>
      </c>
      <c r="R597">
        <f t="shared" si="553"/>
        <v>8.3265992570888438E-3</v>
      </c>
      <c r="S597">
        <f t="shared" si="553"/>
        <v>1.090751898040504E-2</v>
      </c>
      <c r="T597">
        <f t="shared" si="553"/>
        <v>1.0078209448718765E-2</v>
      </c>
      <c r="U597">
        <f t="shared" si="553"/>
        <v>9.9371663550612398E-3</v>
      </c>
    </row>
    <row r="598" spans="1:21">
      <c r="A598" t="str">
        <f t="shared" si="548"/>
        <v>VT</v>
      </c>
      <c r="B598" s="1" t="s">
        <v>363</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U598" si="554">C598/SUM(C592:C603)</f>
        <v>0</v>
      </c>
      <c r="N598">
        <f t="shared" si="554"/>
        <v>0</v>
      </c>
      <c r="O598">
        <f t="shared" si="554"/>
        <v>0</v>
      </c>
      <c r="P598">
        <f t="shared" si="554"/>
        <v>0</v>
      </c>
      <c r="Q598">
        <f t="shared" si="554"/>
        <v>0</v>
      </c>
      <c r="R598">
        <f t="shared" si="554"/>
        <v>0</v>
      </c>
      <c r="S598">
        <f t="shared" si="554"/>
        <v>0</v>
      </c>
      <c r="T598">
        <f t="shared" si="554"/>
        <v>0</v>
      </c>
      <c r="U598">
        <f t="shared" si="554"/>
        <v>0</v>
      </c>
    </row>
    <row r="599" spans="1:21">
      <c r="A599" t="str">
        <f t="shared" si="548"/>
        <v>VT</v>
      </c>
      <c r="B599" s="1" t="s">
        <v>372</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U599" si="555">C599/SUM(C592:C603)</f>
        <v>0</v>
      </c>
      <c r="N599">
        <f t="shared" si="555"/>
        <v>0</v>
      </c>
      <c r="O599">
        <f t="shared" si="555"/>
        <v>0</v>
      </c>
      <c r="P599">
        <f t="shared" si="555"/>
        <v>0</v>
      </c>
      <c r="Q599">
        <f t="shared" si="555"/>
        <v>0</v>
      </c>
      <c r="R599">
        <f t="shared" si="555"/>
        <v>0</v>
      </c>
      <c r="S599">
        <f t="shared" si="555"/>
        <v>0</v>
      </c>
      <c r="T599">
        <f t="shared" si="555"/>
        <v>0</v>
      </c>
      <c r="U599">
        <f t="shared" si="555"/>
        <v>0</v>
      </c>
    </row>
    <row r="600" spans="1:21">
      <c r="A600" t="str">
        <f t="shared" si="548"/>
        <v>VT</v>
      </c>
      <c r="B600" s="1" t="s">
        <v>370</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U600" si="556">C600/SUM(C592:C603)</f>
        <v>0</v>
      </c>
      <c r="N600">
        <f t="shared" si="556"/>
        <v>1.3832326482027549E-2</v>
      </c>
      <c r="O600">
        <f t="shared" si="556"/>
        <v>0</v>
      </c>
      <c r="P600">
        <f t="shared" si="556"/>
        <v>0</v>
      </c>
      <c r="Q600">
        <f t="shared" si="556"/>
        <v>0</v>
      </c>
      <c r="R600">
        <f t="shared" si="556"/>
        <v>0</v>
      </c>
      <c r="S600">
        <f t="shared" si="556"/>
        <v>0</v>
      </c>
      <c r="T600">
        <f t="shared" si="556"/>
        <v>0</v>
      </c>
      <c r="U600">
        <f t="shared" si="556"/>
        <v>0</v>
      </c>
    </row>
    <row r="601" spans="1:21">
      <c r="A601" t="str">
        <f t="shared" si="548"/>
        <v>VT</v>
      </c>
      <c r="B601" s="1" t="s">
        <v>365</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U601" si="557">C601/SUM(C592:C603)</f>
        <v>0.11963961838477077</v>
      </c>
      <c r="N601">
        <f t="shared" si="557"/>
        <v>0.5810768488016631</v>
      </c>
      <c r="O601">
        <f t="shared" si="557"/>
        <v>0.58939923780982528</v>
      </c>
      <c r="P601">
        <f t="shared" si="557"/>
        <v>0.5856705040586424</v>
      </c>
      <c r="Q601">
        <f t="shared" si="557"/>
        <v>0.67923086214410577</v>
      </c>
      <c r="R601">
        <f t="shared" si="557"/>
        <v>0.70164957833377328</v>
      </c>
      <c r="S601">
        <f t="shared" si="557"/>
        <v>0.70836756835852432</v>
      </c>
      <c r="T601">
        <f t="shared" si="557"/>
        <v>0.73706716240591941</v>
      </c>
      <c r="U601">
        <f t="shared" si="557"/>
        <v>0.734022000025078</v>
      </c>
    </row>
    <row r="602" spans="1:21">
      <c r="A602" t="str">
        <f t="shared" si="548"/>
        <v>VT</v>
      </c>
      <c r="B602" s="1" t="s">
        <v>580</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customHeight="1" thickBot="1">
      <c r="A603" t="str">
        <f t="shared" si="548"/>
        <v>VT</v>
      </c>
      <c r="B603" s="1" t="s">
        <v>579</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U603" si="558">C603/SUM(C592:C603)</f>
        <v>0</v>
      </c>
      <c r="N603">
        <f t="shared" si="558"/>
        <v>6.1100405584539094E-2</v>
      </c>
      <c r="O603">
        <f t="shared" si="558"/>
        <v>4.3264930015142283E-2</v>
      </c>
      <c r="P603">
        <f t="shared" si="558"/>
        <v>6.0708008499785727E-2</v>
      </c>
      <c r="Q603">
        <f t="shared" si="558"/>
        <v>3.9446859284383989E-2</v>
      </c>
      <c r="R603">
        <f t="shared" si="558"/>
        <v>3.9162647111302483E-2</v>
      </c>
      <c r="S603">
        <f t="shared" si="558"/>
        <v>3.9504668610087251E-2</v>
      </c>
      <c r="T603">
        <f t="shared" si="558"/>
        <v>2.9637934092559562E-2</v>
      </c>
      <c r="U603">
        <f t="shared" si="558"/>
        <v>3.5621185913278876E-2</v>
      </c>
    </row>
    <row r="604" spans="1:21" ht="15.75" customHeight="1" thickBot="1">
      <c r="A604" s="153" t="s">
        <v>136</v>
      </c>
      <c r="C604" s="152" t="str">
        <f t="shared" ref="C604:K604" si="559">$A604&amp;"_"&amp;C605</f>
        <v>VA_2022</v>
      </c>
      <c r="D604" s="152" t="str">
        <f t="shared" si="559"/>
        <v>VA_2023</v>
      </c>
      <c r="E604" s="152" t="str">
        <f t="shared" si="559"/>
        <v>VA_2024</v>
      </c>
      <c r="F604" s="152" t="str">
        <f t="shared" si="559"/>
        <v>VA_2025</v>
      </c>
      <c r="G604" s="152" t="str">
        <f t="shared" si="559"/>
        <v>VA_2026</v>
      </c>
      <c r="H604" s="152" t="str">
        <f t="shared" si="559"/>
        <v>VA_2027</v>
      </c>
      <c r="I604" s="152" t="str">
        <f t="shared" si="559"/>
        <v>VA_2028</v>
      </c>
      <c r="J604" s="152" t="str">
        <f t="shared" si="559"/>
        <v>VA_2029</v>
      </c>
      <c r="K604" s="152" t="str">
        <f t="shared" si="559"/>
        <v>VA_2030</v>
      </c>
      <c r="M604" s="159" t="str">
        <f t="shared" ref="M604:U604" si="560">$A604&amp;"_"&amp;M605</f>
        <v>VA_2022</v>
      </c>
      <c r="N604" s="159" t="str">
        <f t="shared" si="560"/>
        <v>VA_2023</v>
      </c>
      <c r="O604" s="159" t="str">
        <f t="shared" si="560"/>
        <v>VA_2024</v>
      </c>
      <c r="P604" s="159" t="str">
        <f t="shared" si="560"/>
        <v>VA_2025</v>
      </c>
      <c r="Q604" s="159" t="str">
        <f t="shared" si="560"/>
        <v>VA_2026</v>
      </c>
      <c r="R604" s="159" t="str">
        <f t="shared" si="560"/>
        <v>VA_2027</v>
      </c>
      <c r="S604" s="159" t="str">
        <f t="shared" si="560"/>
        <v>VA_2028</v>
      </c>
      <c r="T604" s="159" t="str">
        <f t="shared" si="560"/>
        <v>VA_2029</v>
      </c>
      <c r="U604" s="159" t="str">
        <f t="shared" si="560"/>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578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 t="shared" ref="A607:A617" si="561">A606</f>
        <v>VA</v>
      </c>
      <c r="B607" s="1" t="s">
        <v>368</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U607" si="562">C607/SUM(C606:C617)</f>
        <v>2.0308262065074495E-2</v>
      </c>
      <c r="N607">
        <f t="shared" si="562"/>
        <v>1.2602097221180802E-2</v>
      </c>
      <c r="O607">
        <f t="shared" si="562"/>
        <v>9.1606574775408168E-3</v>
      </c>
      <c r="P607">
        <f t="shared" si="562"/>
        <v>8.5807966415636459E-3</v>
      </c>
      <c r="Q607">
        <f t="shared" si="562"/>
        <v>8.2418027474989667E-3</v>
      </c>
      <c r="R607">
        <f t="shared" si="562"/>
        <v>7.7187102828919539E-3</v>
      </c>
      <c r="S607">
        <f t="shared" si="562"/>
        <v>7.1127120681433904E-3</v>
      </c>
      <c r="T607">
        <f t="shared" si="562"/>
        <v>6.9519315649465918E-3</v>
      </c>
      <c r="U607">
        <f t="shared" si="562"/>
        <v>7.3251868835646685E-3</v>
      </c>
    </row>
    <row r="608" spans="1:21">
      <c r="A608" t="str">
        <f t="shared" si="561"/>
        <v>VA</v>
      </c>
      <c r="B608" s="1" t="s">
        <v>362</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U608" si="563">C608/SUM(C606:C617)</f>
        <v>0.10478344750149882</v>
      </c>
      <c r="N608">
        <f t="shared" si="563"/>
        <v>5.7051813437429703E-2</v>
      </c>
      <c r="O608">
        <f t="shared" si="563"/>
        <v>0</v>
      </c>
      <c r="P608">
        <f t="shared" si="563"/>
        <v>3.8403027065438686E-4</v>
      </c>
      <c r="Q608">
        <f t="shared" si="563"/>
        <v>7.8200950583881643E-4</v>
      </c>
      <c r="R608">
        <f t="shared" si="563"/>
        <v>1.2049050060677666E-3</v>
      </c>
      <c r="S608">
        <f t="shared" si="563"/>
        <v>0</v>
      </c>
      <c r="T608">
        <f t="shared" si="563"/>
        <v>0</v>
      </c>
      <c r="U608">
        <f t="shared" si="563"/>
        <v>0</v>
      </c>
    </row>
    <row r="609" spans="1:21">
      <c r="A609" t="str">
        <f t="shared" si="561"/>
        <v>VA</v>
      </c>
      <c r="B609" s="1" t="s">
        <v>369</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U609" si="564">C609/SUM(C606:C617)</f>
        <v>0</v>
      </c>
      <c r="N609">
        <f t="shared" si="564"/>
        <v>0</v>
      </c>
      <c r="O609">
        <f t="shared" si="564"/>
        <v>0</v>
      </c>
      <c r="P609">
        <f t="shared" si="564"/>
        <v>0</v>
      </c>
      <c r="Q609">
        <f t="shared" si="564"/>
        <v>0</v>
      </c>
      <c r="R609">
        <f t="shared" si="564"/>
        <v>0</v>
      </c>
      <c r="S609">
        <f t="shared" si="564"/>
        <v>0</v>
      </c>
      <c r="T609">
        <f t="shared" si="564"/>
        <v>0</v>
      </c>
      <c r="U609">
        <f t="shared" si="564"/>
        <v>0</v>
      </c>
    </row>
    <row r="610" spans="1:21">
      <c r="A610" t="str">
        <f t="shared" si="561"/>
        <v>VA</v>
      </c>
      <c r="B610" s="1" t="s">
        <v>364</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U610" si="565">C610/SUM(C606:C617)</f>
        <v>1.3707545143365857E-2</v>
      </c>
      <c r="N610">
        <f t="shared" si="565"/>
        <v>1.3487220736350201E-2</v>
      </c>
      <c r="O610">
        <f t="shared" si="565"/>
        <v>1.3523108002302178E-2</v>
      </c>
      <c r="P610">
        <f t="shared" si="565"/>
        <v>1.3379625118391072E-2</v>
      </c>
      <c r="Q610">
        <f t="shared" si="565"/>
        <v>1.3628442200812021E-2</v>
      </c>
      <c r="R610">
        <f t="shared" si="565"/>
        <v>1.4355080476933648E-2</v>
      </c>
      <c r="S610">
        <f t="shared" si="565"/>
        <v>1.5531156899544816E-2</v>
      </c>
      <c r="T610">
        <f t="shared" si="565"/>
        <v>1.597221263424168E-2</v>
      </c>
      <c r="U610">
        <f t="shared" si="565"/>
        <v>1.7618739695248738E-2</v>
      </c>
    </row>
    <row r="611" spans="1:21">
      <c r="A611" t="str">
        <f t="shared" si="561"/>
        <v>VA</v>
      </c>
      <c r="B611" s="1" t="s">
        <v>359</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U611" si="566">C611/SUM(C606:C617)</f>
        <v>0.50212951334870592</v>
      </c>
      <c r="N611">
        <f t="shared" si="566"/>
        <v>0.53441247413413606</v>
      </c>
      <c r="O611">
        <f t="shared" si="566"/>
        <v>0.54029811375902748</v>
      </c>
      <c r="P611">
        <f t="shared" si="566"/>
        <v>0.51943721636069906</v>
      </c>
      <c r="Q611">
        <f t="shared" si="566"/>
        <v>0.51341535714909237</v>
      </c>
      <c r="R611">
        <f t="shared" si="566"/>
        <v>0.50129782770481324</v>
      </c>
      <c r="S611">
        <f t="shared" si="566"/>
        <v>0.45862347270425818</v>
      </c>
      <c r="T611">
        <f t="shared" si="566"/>
        <v>0.44681551926356855</v>
      </c>
      <c r="U611">
        <f t="shared" si="566"/>
        <v>0.40519334761182912</v>
      </c>
    </row>
    <row r="612" spans="1:21">
      <c r="A612" t="str">
        <f t="shared" si="561"/>
        <v>VA</v>
      </c>
      <c r="B612" s="1" t="s">
        <v>363</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U612" si="567">C612/SUM(C606:C617)</f>
        <v>0.27710367171192557</v>
      </c>
      <c r="N612">
        <f t="shared" si="567"/>
        <v>0.27264972306442914</v>
      </c>
      <c r="O612">
        <f t="shared" si="567"/>
        <v>0.27325842714078569</v>
      </c>
      <c r="P612">
        <f t="shared" si="567"/>
        <v>0.27024366634983332</v>
      </c>
      <c r="Q612">
        <f t="shared" si="567"/>
        <v>0.27515163794014458</v>
      </c>
      <c r="R612">
        <f t="shared" si="567"/>
        <v>0.28262989013966022</v>
      </c>
      <c r="S612">
        <f t="shared" si="567"/>
        <v>0.30662711736086484</v>
      </c>
      <c r="T612">
        <f t="shared" si="567"/>
        <v>0.31520320610612312</v>
      </c>
      <c r="U612">
        <f t="shared" si="567"/>
        <v>0.33944473514933626</v>
      </c>
    </row>
    <row r="613" spans="1:21">
      <c r="A613" t="str">
        <f t="shared" si="561"/>
        <v>VA</v>
      </c>
      <c r="B613" s="1" t="s">
        <v>372</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U613" si="568">C613/SUM(C606:C617)</f>
        <v>2.3128148485459653E-4</v>
      </c>
      <c r="N613">
        <f t="shared" si="568"/>
        <v>6.6292614426591138E-4</v>
      </c>
      <c r="O613">
        <f t="shared" si="568"/>
        <v>5.2839650033905901E-2</v>
      </c>
      <c r="P613">
        <f t="shared" si="568"/>
        <v>8.0559908586429682E-2</v>
      </c>
      <c r="Q613">
        <f t="shared" si="568"/>
        <v>8.1017830558561835E-2</v>
      </c>
      <c r="R613">
        <f t="shared" si="568"/>
        <v>8.2862806576958437E-2</v>
      </c>
      <c r="S613">
        <f t="shared" si="568"/>
        <v>9.3605991900467936E-2</v>
      </c>
      <c r="T613">
        <f t="shared" si="568"/>
        <v>9.4078624392090485E-2</v>
      </c>
      <c r="U613">
        <f t="shared" si="568"/>
        <v>0.10102632158309964</v>
      </c>
    </row>
    <row r="614" spans="1:21">
      <c r="A614" t="str">
        <f t="shared" si="561"/>
        <v>VA</v>
      </c>
      <c r="B614" s="1" t="s">
        <v>370</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U614" si="569">C614/SUM(C606:C617)</f>
        <v>0</v>
      </c>
      <c r="N614">
        <f t="shared" si="569"/>
        <v>1.3858683492529588E-3</v>
      </c>
      <c r="O614">
        <f t="shared" si="569"/>
        <v>2.421531907181845E-3</v>
      </c>
      <c r="P614">
        <f t="shared" si="569"/>
        <v>8.4425412489313957E-4</v>
      </c>
      <c r="Q614">
        <f t="shared" si="569"/>
        <v>0</v>
      </c>
      <c r="R614">
        <f t="shared" si="569"/>
        <v>0</v>
      </c>
      <c r="S614">
        <f t="shared" si="569"/>
        <v>0</v>
      </c>
      <c r="T614">
        <f t="shared" si="569"/>
        <v>0</v>
      </c>
      <c r="U614">
        <f t="shared" si="569"/>
        <v>0</v>
      </c>
    </row>
    <row r="615" spans="1:21">
      <c r="A615" t="str">
        <f t="shared" si="561"/>
        <v>VA</v>
      </c>
      <c r="B615" s="1" t="s">
        <v>365</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U615" si="570">C615/SUM(C606:C617)</f>
        <v>6.9653321585751128E-4</v>
      </c>
      <c r="N615">
        <f t="shared" si="570"/>
        <v>2.4098356950736639E-3</v>
      </c>
      <c r="O615">
        <f t="shared" si="570"/>
        <v>3.2859142551384616E-3</v>
      </c>
      <c r="P615">
        <f t="shared" si="570"/>
        <v>3.2408588653870746E-3</v>
      </c>
      <c r="Q615">
        <f t="shared" si="570"/>
        <v>3.2907540500963029E-3</v>
      </c>
      <c r="R615">
        <f t="shared" si="570"/>
        <v>3.371064111569138E-3</v>
      </c>
      <c r="S615">
        <f t="shared" si="570"/>
        <v>3.6475787074485679E-3</v>
      </c>
      <c r="T615">
        <f t="shared" si="570"/>
        <v>3.7394289237613694E-3</v>
      </c>
      <c r="U615">
        <f t="shared" si="570"/>
        <v>4.0162680559145255E-3</v>
      </c>
    </row>
    <row r="616" spans="1:21">
      <c r="A616" t="str">
        <f t="shared" si="561"/>
        <v>VA</v>
      </c>
      <c r="B616" s="1" t="s">
        <v>580</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customHeight="1" thickBot="1">
      <c r="A617" t="str">
        <f t="shared" si="561"/>
        <v>VA</v>
      </c>
      <c r="B617" s="1" t="s">
        <v>579</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U617" si="571">C617/SUM(C606:C617)</f>
        <v>8.1039745528717205E-2</v>
      </c>
      <c r="N617">
        <f t="shared" si="571"/>
        <v>0.10533804121788158</v>
      </c>
      <c r="O617">
        <f t="shared" si="571"/>
        <v>0.10521259742411769</v>
      </c>
      <c r="P617">
        <f t="shared" si="571"/>
        <v>0.10332964368214857</v>
      </c>
      <c r="Q617">
        <f t="shared" si="571"/>
        <v>0.10447216584795507</v>
      </c>
      <c r="R617">
        <f t="shared" si="571"/>
        <v>0.10655971570110556</v>
      </c>
      <c r="S617">
        <f t="shared" si="571"/>
        <v>0.11485197035927229</v>
      </c>
      <c r="T617">
        <f t="shared" si="571"/>
        <v>0.11723907711526822</v>
      </c>
      <c r="U617">
        <f t="shared" si="571"/>
        <v>0.12537540102100703</v>
      </c>
    </row>
    <row r="618" spans="1:21" ht="15.75" customHeight="1" thickBot="1">
      <c r="A618" s="153" t="s">
        <v>138</v>
      </c>
      <c r="C618" s="152" t="str">
        <f t="shared" ref="C618:K618" si="572">$A618&amp;"_"&amp;C619</f>
        <v>WA_2022</v>
      </c>
      <c r="D618" s="152" t="str">
        <f t="shared" si="572"/>
        <v>WA_2023</v>
      </c>
      <c r="E618" s="152" t="str">
        <f t="shared" si="572"/>
        <v>WA_2024</v>
      </c>
      <c r="F618" s="152" t="str">
        <f t="shared" si="572"/>
        <v>WA_2025</v>
      </c>
      <c r="G618" s="152" t="str">
        <f t="shared" si="572"/>
        <v>WA_2026</v>
      </c>
      <c r="H618" s="152" t="str">
        <f t="shared" si="572"/>
        <v>WA_2027</v>
      </c>
      <c r="I618" s="152" t="str">
        <f t="shared" si="572"/>
        <v>WA_2028</v>
      </c>
      <c r="J618" s="152" t="str">
        <f t="shared" si="572"/>
        <v>WA_2029</v>
      </c>
      <c r="K618" s="152" t="str">
        <f t="shared" si="572"/>
        <v>WA_2030</v>
      </c>
      <c r="M618" s="159" t="str">
        <f t="shared" ref="M618:U618" si="573">$A618&amp;"_"&amp;M619</f>
        <v>WA_2022</v>
      </c>
      <c r="N618" s="159" t="str">
        <f t="shared" si="573"/>
        <v>WA_2023</v>
      </c>
      <c r="O618" s="159" t="str">
        <f t="shared" si="573"/>
        <v>WA_2024</v>
      </c>
      <c r="P618" s="159" t="str">
        <f t="shared" si="573"/>
        <v>WA_2025</v>
      </c>
      <c r="Q618" s="159" t="str">
        <f t="shared" si="573"/>
        <v>WA_2026</v>
      </c>
      <c r="R618" s="159" t="str">
        <f t="shared" si="573"/>
        <v>WA_2027</v>
      </c>
      <c r="S618" s="159" t="str">
        <f t="shared" si="573"/>
        <v>WA_2028</v>
      </c>
      <c r="T618" s="159" t="str">
        <f t="shared" si="573"/>
        <v>WA_2029</v>
      </c>
      <c r="U618" s="159" t="str">
        <f t="shared" si="573"/>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578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 t="shared" ref="A621:A631" si="574">A620</f>
        <v>WA</v>
      </c>
      <c r="B621" s="1" t="s">
        <v>368</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U621" si="575">C621/SUM(C620:C631)</f>
        <v>2.6306550700504932E-3</v>
      </c>
      <c r="N621">
        <f t="shared" si="575"/>
        <v>2.7314965738941986E-3</v>
      </c>
      <c r="O621">
        <f t="shared" si="575"/>
        <v>2.7500976749940368E-3</v>
      </c>
      <c r="P621">
        <f t="shared" si="575"/>
        <v>2.7687122832759261E-3</v>
      </c>
      <c r="Q621">
        <f t="shared" si="575"/>
        <v>2.7160663766714116E-3</v>
      </c>
      <c r="R621">
        <f t="shared" si="575"/>
        <v>2.5927178615203789E-3</v>
      </c>
      <c r="S621">
        <f t="shared" si="575"/>
        <v>2.4740098943027869E-3</v>
      </c>
      <c r="T621">
        <f t="shared" si="575"/>
        <v>2.1660183736231103E-3</v>
      </c>
      <c r="U621">
        <f t="shared" si="575"/>
        <v>1.9807390557946727E-3</v>
      </c>
    </row>
    <row r="622" spans="1:21">
      <c r="A622" t="str">
        <f t="shared" si="574"/>
        <v>WA</v>
      </c>
      <c r="B622" s="1" t="s">
        <v>362</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U622" si="576">C622/SUM(C620:C631)</f>
        <v>3.9451432171414808E-2</v>
      </c>
      <c r="N622">
        <f t="shared" si="576"/>
        <v>4.0963732964569358E-2</v>
      </c>
      <c r="O622">
        <f t="shared" si="576"/>
        <v>3.3343796207059566E-2</v>
      </c>
      <c r="P622">
        <f t="shared" si="576"/>
        <v>3.583302601564023E-4</v>
      </c>
      <c r="Q622">
        <f t="shared" si="576"/>
        <v>7.0303352011945482E-4</v>
      </c>
      <c r="R622">
        <f t="shared" si="576"/>
        <v>1.0220892137609754E-3</v>
      </c>
      <c r="S622">
        <f t="shared" si="576"/>
        <v>0</v>
      </c>
      <c r="T622">
        <f t="shared" si="576"/>
        <v>0</v>
      </c>
      <c r="U622">
        <f t="shared" si="576"/>
        <v>0</v>
      </c>
    </row>
    <row r="623" spans="1:21">
      <c r="A623" t="str">
        <f t="shared" si="574"/>
        <v>WA</v>
      </c>
      <c r="B623" s="1" t="s">
        <v>369</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U623" si="577">C623/SUM(C620:C631)</f>
        <v>0</v>
      </c>
      <c r="N623">
        <f t="shared" si="577"/>
        <v>0</v>
      </c>
      <c r="O623">
        <f t="shared" si="577"/>
        <v>0</v>
      </c>
      <c r="P623">
        <f t="shared" si="577"/>
        <v>0</v>
      </c>
      <c r="Q623">
        <f t="shared" si="577"/>
        <v>0</v>
      </c>
      <c r="R623">
        <f t="shared" si="577"/>
        <v>0</v>
      </c>
      <c r="S623">
        <f t="shared" si="577"/>
        <v>0</v>
      </c>
      <c r="T623">
        <f t="shared" si="577"/>
        <v>0</v>
      </c>
      <c r="U623">
        <f t="shared" si="577"/>
        <v>0</v>
      </c>
    </row>
    <row r="624" spans="1:21">
      <c r="A624" t="str">
        <f t="shared" si="574"/>
        <v>WA</v>
      </c>
      <c r="B624" s="1" t="s">
        <v>364</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U624" si="578">C624/SUM(C620:C631)</f>
        <v>0.73467989368250985</v>
      </c>
      <c r="N624">
        <f t="shared" si="578"/>
        <v>0.76284254646285166</v>
      </c>
      <c r="O624">
        <f t="shared" si="578"/>
        <v>0.76849961436018488</v>
      </c>
      <c r="P624">
        <f t="shared" si="578"/>
        <v>0.79550715878008182</v>
      </c>
      <c r="Q624">
        <f t="shared" si="578"/>
        <v>0.7808374136105366</v>
      </c>
      <c r="R624">
        <f t="shared" si="578"/>
        <v>0.76013736582597002</v>
      </c>
      <c r="S624">
        <f t="shared" si="578"/>
        <v>0.73609261750803234</v>
      </c>
      <c r="T624">
        <f t="shared" si="578"/>
        <v>0.73618591489312513</v>
      </c>
      <c r="U624">
        <f t="shared" si="578"/>
        <v>0.72402092449040012</v>
      </c>
    </row>
    <row r="625" spans="1:21">
      <c r="A625" t="str">
        <f t="shared" si="574"/>
        <v>WA</v>
      </c>
      <c r="B625" s="1" t="s">
        <v>359</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U625" si="579">C625/SUM(C620:C631)</f>
        <v>6.9344311409436532E-2</v>
      </c>
      <c r="N625">
        <f t="shared" si="579"/>
        <v>3.0371303238327211E-2</v>
      </c>
      <c r="O625">
        <f t="shared" si="579"/>
        <v>2.9967054446273182E-2</v>
      </c>
      <c r="P625">
        <f t="shared" si="579"/>
        <v>3.0566444144568359E-2</v>
      </c>
      <c r="Q625">
        <f t="shared" si="579"/>
        <v>2.4144761917236374E-2</v>
      </c>
      <c r="R625">
        <f t="shared" si="579"/>
        <v>1.0993727571542381E-2</v>
      </c>
      <c r="S625">
        <f t="shared" si="579"/>
        <v>5.5284937857634124E-3</v>
      </c>
      <c r="T625">
        <f t="shared" si="579"/>
        <v>4.0116291977170832E-3</v>
      </c>
      <c r="U625">
        <f t="shared" si="579"/>
        <v>1.9121336487933338E-3</v>
      </c>
    </row>
    <row r="626" spans="1:21">
      <c r="A626" t="str">
        <f t="shared" si="574"/>
        <v>WA</v>
      </c>
      <c r="B626" s="1" t="s">
        <v>363</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U626" si="580">C626/SUM(C620:C631)</f>
        <v>7.6771997952092705E-2</v>
      </c>
      <c r="N626">
        <f t="shared" si="580"/>
        <v>7.9714916548572282E-2</v>
      </c>
      <c r="O626">
        <f t="shared" si="580"/>
        <v>8.0257763732074772E-2</v>
      </c>
      <c r="P626">
        <f t="shared" si="580"/>
        <v>8.080100510384032E-2</v>
      </c>
      <c r="Q626">
        <f t="shared" si="580"/>
        <v>7.926460777070371E-2</v>
      </c>
      <c r="R626">
        <f t="shared" si="580"/>
        <v>9.8230448541319959E-2</v>
      </c>
      <c r="S626">
        <f t="shared" si="580"/>
        <v>9.1857638044615705E-2</v>
      </c>
      <c r="T626">
        <f t="shared" si="580"/>
        <v>7.8156517938522491E-2</v>
      </c>
      <c r="U626">
        <f t="shared" si="580"/>
        <v>7.6755735702510958E-2</v>
      </c>
    </row>
    <row r="627" spans="1:21">
      <c r="A627" t="str">
        <f t="shared" si="574"/>
        <v>WA</v>
      </c>
      <c r="B627" s="1" t="s">
        <v>372</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U627" si="581">C627/SUM(C620:C631)</f>
        <v>0</v>
      </c>
      <c r="N627">
        <f t="shared" si="581"/>
        <v>0</v>
      </c>
      <c r="O627">
        <f t="shared" si="581"/>
        <v>0</v>
      </c>
      <c r="P627">
        <f t="shared" si="581"/>
        <v>0</v>
      </c>
      <c r="Q627">
        <f t="shared" si="581"/>
        <v>0</v>
      </c>
      <c r="R627">
        <f t="shared" si="581"/>
        <v>0</v>
      </c>
      <c r="S627">
        <f t="shared" si="581"/>
        <v>0</v>
      </c>
      <c r="T627">
        <f t="shared" si="581"/>
        <v>0</v>
      </c>
      <c r="U627">
        <f t="shared" si="581"/>
        <v>0</v>
      </c>
    </row>
    <row r="628" spans="1:21">
      <c r="A628" t="str">
        <f t="shared" si="574"/>
        <v>WA</v>
      </c>
      <c r="B628" s="1" t="s">
        <v>370</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U628" si="582">C628/SUM(C620:C631)</f>
        <v>0</v>
      </c>
      <c r="N628">
        <f t="shared" si="582"/>
        <v>0</v>
      </c>
      <c r="O628">
        <f t="shared" si="582"/>
        <v>0</v>
      </c>
      <c r="P628">
        <f t="shared" si="582"/>
        <v>0</v>
      </c>
      <c r="Q628">
        <f t="shared" si="582"/>
        <v>0</v>
      </c>
      <c r="R628">
        <f t="shared" si="582"/>
        <v>0</v>
      </c>
      <c r="S628">
        <f t="shared" si="582"/>
        <v>0</v>
      </c>
      <c r="T628">
        <f t="shared" si="582"/>
        <v>0</v>
      </c>
      <c r="U628">
        <f t="shared" si="582"/>
        <v>0</v>
      </c>
    </row>
    <row r="629" spans="1:21">
      <c r="A629" t="str">
        <f t="shared" si="574"/>
        <v>WA</v>
      </c>
      <c r="B629" s="1" t="s">
        <v>365</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U629" si="583">C629/SUM(C620:C631)</f>
        <v>7.4121607717653151E-2</v>
      </c>
      <c r="N629">
        <f t="shared" si="583"/>
        <v>8.0194345926490399E-2</v>
      </c>
      <c r="O629">
        <f t="shared" si="583"/>
        <v>8.2000915411762659E-2</v>
      </c>
      <c r="P629">
        <f t="shared" si="583"/>
        <v>8.6818449086130262E-2</v>
      </c>
      <c r="Q629">
        <f t="shared" si="583"/>
        <v>0.10925032379668001</v>
      </c>
      <c r="R629">
        <f t="shared" si="583"/>
        <v>0.12404246744044092</v>
      </c>
      <c r="S629">
        <f t="shared" si="583"/>
        <v>0.16118216353413978</v>
      </c>
      <c r="T629">
        <f t="shared" si="583"/>
        <v>0.17663585448092553</v>
      </c>
      <c r="U629">
        <f t="shared" si="583"/>
        <v>0.19275261337868932</v>
      </c>
    </row>
    <row r="630" spans="1:21">
      <c r="A630" t="str">
        <f t="shared" si="574"/>
        <v>WA</v>
      </c>
      <c r="B630" s="1" t="s">
        <v>580</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customHeight="1" thickBot="1">
      <c r="A631" t="str">
        <f t="shared" si="574"/>
        <v>WA</v>
      </c>
      <c r="B631" s="1" t="s">
        <v>579</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U631" si="584">C631/SUM(C620:C631)</f>
        <v>3.0001019968424569E-3</v>
      </c>
      <c r="N631">
        <f t="shared" si="584"/>
        <v>3.18165828529492E-3</v>
      </c>
      <c r="O631">
        <f t="shared" si="584"/>
        <v>3.1807581676509618E-3</v>
      </c>
      <c r="P631">
        <f t="shared" si="584"/>
        <v>3.1799003419468769E-3</v>
      </c>
      <c r="Q631">
        <f t="shared" si="584"/>
        <v>3.0837930080524485E-3</v>
      </c>
      <c r="R631">
        <f t="shared" si="584"/>
        <v>2.9811835454453838E-3</v>
      </c>
      <c r="S631">
        <f t="shared" si="584"/>
        <v>2.8650772331459914E-3</v>
      </c>
      <c r="T631">
        <f t="shared" si="584"/>
        <v>2.8440651160866084E-3</v>
      </c>
      <c r="U631">
        <f t="shared" si="584"/>
        <v>2.5778537238116479E-3</v>
      </c>
    </row>
    <row r="632" spans="1:21" ht="15.75" customHeight="1" thickBot="1">
      <c r="A632" s="153" t="s">
        <v>141</v>
      </c>
      <c r="C632" s="152" t="str">
        <f t="shared" ref="C632:K632" si="585">$A632&amp;"_"&amp;C633</f>
        <v>WV_2022</v>
      </c>
      <c r="D632" s="152" t="str">
        <f t="shared" si="585"/>
        <v>WV_2023</v>
      </c>
      <c r="E632" s="152" t="str">
        <f t="shared" si="585"/>
        <v>WV_2024</v>
      </c>
      <c r="F632" s="152" t="str">
        <f t="shared" si="585"/>
        <v>WV_2025</v>
      </c>
      <c r="G632" s="152" t="str">
        <f t="shared" si="585"/>
        <v>WV_2026</v>
      </c>
      <c r="H632" s="152" t="str">
        <f t="shared" si="585"/>
        <v>WV_2027</v>
      </c>
      <c r="I632" s="152" t="str">
        <f t="shared" si="585"/>
        <v>WV_2028</v>
      </c>
      <c r="J632" s="152" t="str">
        <f t="shared" si="585"/>
        <v>WV_2029</v>
      </c>
      <c r="K632" s="152" t="str">
        <f t="shared" si="585"/>
        <v>WV_2030</v>
      </c>
      <c r="M632" s="159" t="str">
        <f t="shared" ref="M632:U632" si="586">$A632&amp;"_"&amp;M633</f>
        <v>WV_2022</v>
      </c>
      <c r="N632" s="159" t="str">
        <f t="shared" si="586"/>
        <v>WV_2023</v>
      </c>
      <c r="O632" s="159" t="str">
        <f t="shared" si="586"/>
        <v>WV_2024</v>
      </c>
      <c r="P632" s="159" t="str">
        <f t="shared" si="586"/>
        <v>WV_2025</v>
      </c>
      <c r="Q632" s="159" t="str">
        <f t="shared" si="586"/>
        <v>WV_2026</v>
      </c>
      <c r="R632" s="159" t="str">
        <f t="shared" si="586"/>
        <v>WV_2027</v>
      </c>
      <c r="S632" s="159" t="str">
        <f t="shared" si="586"/>
        <v>WV_2028</v>
      </c>
      <c r="T632" s="159" t="str">
        <f t="shared" si="586"/>
        <v>WV_2029</v>
      </c>
      <c r="U632" s="159" t="str">
        <f t="shared" si="586"/>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578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 t="shared" ref="A635:A645" si="587">A634</f>
        <v>WV</v>
      </c>
      <c r="B635" s="1" t="s">
        <v>368</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U635" si="588">C635/SUM(C634:C645)</f>
        <v>6.3195239297065447E-4</v>
      </c>
      <c r="N635">
        <f t="shared" si="588"/>
        <v>7.4666058243135533E-4</v>
      </c>
      <c r="O635">
        <f t="shared" si="588"/>
        <v>9.0154116353260722E-4</v>
      </c>
      <c r="P635">
        <f t="shared" si="588"/>
        <v>9.0362149826189665E-4</v>
      </c>
      <c r="Q635">
        <f t="shared" si="588"/>
        <v>1.0074599284122575E-3</v>
      </c>
      <c r="R635">
        <f t="shared" si="588"/>
        <v>1.2590909190064996E-3</v>
      </c>
      <c r="S635">
        <f t="shared" si="588"/>
        <v>2.2772202553415443E-3</v>
      </c>
      <c r="T635">
        <f t="shared" si="588"/>
        <v>2.6571106750457171E-3</v>
      </c>
      <c r="U635">
        <f t="shared" si="588"/>
        <v>2.9708022530648553E-3</v>
      </c>
    </row>
    <row r="636" spans="1:21">
      <c r="A636" t="str">
        <f t="shared" si="587"/>
        <v>WV</v>
      </c>
      <c r="B636" s="1" t="s">
        <v>362</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U636" si="589">C636/SUM(C634:C645)</f>
        <v>0.88765183000620673</v>
      </c>
      <c r="N636">
        <f t="shared" si="589"/>
        <v>0.72501618005269131</v>
      </c>
      <c r="O636">
        <f t="shared" si="589"/>
        <v>0.66311837926735029</v>
      </c>
      <c r="P636">
        <f t="shared" si="589"/>
        <v>0.66422395045886673</v>
      </c>
      <c r="Q636">
        <f t="shared" si="589"/>
        <v>0.62530982569144999</v>
      </c>
      <c r="R636">
        <f t="shared" si="589"/>
        <v>0.54296749857103654</v>
      </c>
      <c r="S636">
        <f t="shared" si="589"/>
        <v>0.21052676006765506</v>
      </c>
      <c r="T636">
        <f t="shared" si="589"/>
        <v>8.4120533195040953E-2</v>
      </c>
      <c r="U636">
        <f t="shared" si="589"/>
        <v>0</v>
      </c>
    </row>
    <row r="637" spans="1:21">
      <c r="A637" t="str">
        <f t="shared" si="587"/>
        <v>WV</v>
      </c>
      <c r="B637" s="1" t="s">
        <v>369</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U637" si="590">C637/SUM(C634:C645)</f>
        <v>0</v>
      </c>
      <c r="N637">
        <f t="shared" si="590"/>
        <v>0</v>
      </c>
      <c r="O637">
        <f t="shared" si="590"/>
        <v>0</v>
      </c>
      <c r="P637">
        <f t="shared" si="590"/>
        <v>0</v>
      </c>
      <c r="Q637">
        <f t="shared" si="590"/>
        <v>0</v>
      </c>
      <c r="R637">
        <f t="shared" si="590"/>
        <v>0</v>
      </c>
      <c r="S637">
        <f t="shared" si="590"/>
        <v>0</v>
      </c>
      <c r="T637">
        <f t="shared" si="590"/>
        <v>0</v>
      </c>
      <c r="U637">
        <f t="shared" si="590"/>
        <v>0</v>
      </c>
    </row>
    <row r="638" spans="1:21">
      <c r="A638" t="str">
        <f t="shared" si="587"/>
        <v>WV</v>
      </c>
      <c r="B638" s="1" t="s">
        <v>364</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U638" si="591">C638/SUM(C634:C645)</f>
        <v>2.4942908108484676E-2</v>
      </c>
      <c r="N638">
        <f t="shared" si="591"/>
        <v>2.9470394452130465E-2</v>
      </c>
      <c r="O638">
        <f t="shared" si="591"/>
        <v>3.5635958121326104E-2</v>
      </c>
      <c r="P638">
        <f t="shared" si="591"/>
        <v>3.5770835850067934E-2</v>
      </c>
      <c r="Q638">
        <f t="shared" si="591"/>
        <v>3.9940048442021411E-2</v>
      </c>
      <c r="R638">
        <f t="shared" si="591"/>
        <v>5.2129580387747648E-2</v>
      </c>
      <c r="S638">
        <f t="shared" si="591"/>
        <v>9.4415410704320676E-2</v>
      </c>
      <c r="T638">
        <f t="shared" si="591"/>
        <v>0.11032067864612936</v>
      </c>
      <c r="U638">
        <f t="shared" si="591"/>
        <v>0.12351793547497465</v>
      </c>
    </row>
    <row r="639" spans="1:21">
      <c r="A639" t="str">
        <f t="shared" si="587"/>
        <v>WV</v>
      </c>
      <c r="B639" s="1" t="s">
        <v>359</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U639" si="592">C639/SUM(C634:C645)</f>
        <v>2.5053618814179363E-2</v>
      </c>
      <c r="N639">
        <f t="shared" si="592"/>
        <v>0.14518644899039268</v>
      </c>
      <c r="O639">
        <f t="shared" si="592"/>
        <v>0.17688830446584167</v>
      </c>
      <c r="P639">
        <f t="shared" si="592"/>
        <v>0.1753341003867088</v>
      </c>
      <c r="Q639">
        <f t="shared" si="592"/>
        <v>0.19570303869382469</v>
      </c>
      <c r="R639">
        <f t="shared" si="592"/>
        <v>0.23140537710303163</v>
      </c>
      <c r="S639">
        <f t="shared" si="592"/>
        <v>0.3815804178326192</v>
      </c>
      <c r="T639">
        <f t="shared" si="592"/>
        <v>0.4390696868733337</v>
      </c>
      <c r="U639">
        <f t="shared" si="592"/>
        <v>0.42866310068253399</v>
      </c>
    </row>
    <row r="640" spans="1:21">
      <c r="A640" t="str">
        <f t="shared" si="587"/>
        <v>WV</v>
      </c>
      <c r="B640" s="1" t="s">
        <v>363</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U640" si="593">C640/SUM(C634:C645)</f>
        <v>0</v>
      </c>
      <c r="N640">
        <f t="shared" si="593"/>
        <v>0</v>
      </c>
      <c r="O640">
        <f t="shared" si="593"/>
        <v>0</v>
      </c>
      <c r="P640">
        <f t="shared" si="593"/>
        <v>0</v>
      </c>
      <c r="Q640">
        <f t="shared" si="593"/>
        <v>0</v>
      </c>
      <c r="R640">
        <f t="shared" si="593"/>
        <v>0</v>
      </c>
      <c r="S640">
        <f t="shared" si="593"/>
        <v>0</v>
      </c>
      <c r="T640">
        <f t="shared" si="593"/>
        <v>0</v>
      </c>
      <c r="U640">
        <f t="shared" si="593"/>
        <v>0</v>
      </c>
    </row>
    <row r="641" spans="1:21">
      <c r="A641" t="str">
        <f t="shared" si="587"/>
        <v>WV</v>
      </c>
      <c r="B641" s="1" t="s">
        <v>372</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U641" si="594">C641/SUM(C634:C645)</f>
        <v>0</v>
      </c>
      <c r="N641">
        <f t="shared" si="594"/>
        <v>0</v>
      </c>
      <c r="O641">
        <f t="shared" si="594"/>
        <v>0</v>
      </c>
      <c r="P641">
        <f t="shared" si="594"/>
        <v>0</v>
      </c>
      <c r="Q641">
        <f t="shared" si="594"/>
        <v>0</v>
      </c>
      <c r="R641">
        <f t="shared" si="594"/>
        <v>0</v>
      </c>
      <c r="S641">
        <f t="shared" si="594"/>
        <v>0</v>
      </c>
      <c r="T641">
        <f t="shared" si="594"/>
        <v>0</v>
      </c>
      <c r="U641">
        <f t="shared" si="594"/>
        <v>0</v>
      </c>
    </row>
    <row r="642" spans="1:21">
      <c r="A642" t="str">
        <f t="shared" si="587"/>
        <v>WV</v>
      </c>
      <c r="B642" s="1" t="s">
        <v>370</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U642" si="595">C642/SUM(C634:C645)</f>
        <v>0</v>
      </c>
      <c r="N642">
        <f t="shared" si="595"/>
        <v>0</v>
      </c>
      <c r="O642">
        <f t="shared" si="595"/>
        <v>0</v>
      </c>
      <c r="P642">
        <f t="shared" si="595"/>
        <v>0</v>
      </c>
      <c r="Q642">
        <f t="shared" si="595"/>
        <v>0</v>
      </c>
      <c r="R642">
        <f t="shared" si="595"/>
        <v>0</v>
      </c>
      <c r="S642">
        <f t="shared" si="595"/>
        <v>0</v>
      </c>
      <c r="T642">
        <f t="shared" si="595"/>
        <v>0</v>
      </c>
      <c r="U642">
        <f t="shared" si="595"/>
        <v>0</v>
      </c>
    </row>
    <row r="643" spans="1:21">
      <c r="A643" t="str">
        <f t="shared" si="587"/>
        <v>WV</v>
      </c>
      <c r="B643" s="1" t="s">
        <v>365</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U643" si="596">C643/SUM(C634:C645)</f>
        <v>6.1411798807583573E-2</v>
      </c>
      <c r="N643">
        <f t="shared" si="596"/>
        <v>8.9961875153862045E-2</v>
      </c>
      <c r="O643">
        <f t="shared" si="596"/>
        <v>0.11192354390422646</v>
      </c>
      <c r="P643">
        <f t="shared" si="596"/>
        <v>0.11229005336241932</v>
      </c>
      <c r="Q643">
        <f t="shared" si="596"/>
        <v>0.12533278062877692</v>
      </c>
      <c r="R643">
        <f t="shared" si="596"/>
        <v>0.15646818579756197</v>
      </c>
      <c r="S643">
        <f t="shared" si="596"/>
        <v>0.28287729288709762</v>
      </c>
      <c r="T643">
        <f t="shared" si="596"/>
        <v>0.32983309310957321</v>
      </c>
      <c r="U643">
        <f t="shared" si="596"/>
        <v>0.38421454126247906</v>
      </c>
    </row>
    <row r="644" spans="1:21">
      <c r="A644" t="str">
        <f t="shared" si="587"/>
        <v>WV</v>
      </c>
      <c r="B644" s="1" t="s">
        <v>580</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customHeight="1" thickBot="1">
      <c r="A645" t="str">
        <f t="shared" si="587"/>
        <v>WV</v>
      </c>
      <c r="B645" s="1" t="s">
        <v>579</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U645" si="597">C645/SUM(C634:C645)</f>
        <v>3.0789187057500919E-4</v>
      </c>
      <c r="N645">
        <f t="shared" si="597"/>
        <v>9.6184407684921092E-3</v>
      </c>
      <c r="O645">
        <f t="shared" si="597"/>
        <v>1.1532273077722918E-2</v>
      </c>
      <c r="P645">
        <f t="shared" si="597"/>
        <v>1.1477438443675353E-2</v>
      </c>
      <c r="Q645">
        <f t="shared" si="597"/>
        <v>1.2706846615514704E-2</v>
      </c>
      <c r="R645">
        <f t="shared" si="597"/>
        <v>1.5770267221615678E-2</v>
      </c>
      <c r="S645">
        <f t="shared" si="597"/>
        <v>2.8322898252965873E-2</v>
      </c>
      <c r="T645">
        <f t="shared" si="597"/>
        <v>3.3998897500877083E-2</v>
      </c>
      <c r="U645">
        <f t="shared" si="597"/>
        <v>6.0633620326947447E-2</v>
      </c>
    </row>
    <row r="646" spans="1:21" ht="15.75" customHeight="1" thickBot="1">
      <c r="A646" s="153" t="s">
        <v>144</v>
      </c>
      <c r="C646" s="152" t="str">
        <f t="shared" ref="C646:K646" si="598">$A646&amp;"_"&amp;C647</f>
        <v>WI_2022</v>
      </c>
      <c r="D646" s="152" t="str">
        <f t="shared" si="598"/>
        <v>WI_2023</v>
      </c>
      <c r="E646" s="152" t="str">
        <f t="shared" si="598"/>
        <v>WI_2024</v>
      </c>
      <c r="F646" s="152" t="str">
        <f t="shared" si="598"/>
        <v>WI_2025</v>
      </c>
      <c r="G646" s="152" t="str">
        <f t="shared" si="598"/>
        <v>WI_2026</v>
      </c>
      <c r="H646" s="152" t="str">
        <f t="shared" si="598"/>
        <v>WI_2027</v>
      </c>
      <c r="I646" s="152" t="str">
        <f t="shared" si="598"/>
        <v>WI_2028</v>
      </c>
      <c r="J646" s="152" t="str">
        <f t="shared" si="598"/>
        <v>WI_2029</v>
      </c>
      <c r="K646" s="152" t="str">
        <f t="shared" si="598"/>
        <v>WI_2030</v>
      </c>
      <c r="M646" s="159" t="str">
        <f t="shared" ref="M646:U646" si="599">$A646&amp;"_"&amp;M647</f>
        <v>WI_2022</v>
      </c>
      <c r="N646" s="159" t="str">
        <f t="shared" si="599"/>
        <v>WI_2023</v>
      </c>
      <c r="O646" s="159" t="str">
        <f t="shared" si="599"/>
        <v>WI_2024</v>
      </c>
      <c r="P646" s="159" t="str">
        <f t="shared" si="599"/>
        <v>WI_2025</v>
      </c>
      <c r="Q646" s="159" t="str">
        <f t="shared" si="599"/>
        <v>WI_2026</v>
      </c>
      <c r="R646" s="159" t="str">
        <f t="shared" si="599"/>
        <v>WI_2027</v>
      </c>
      <c r="S646" s="159" t="str">
        <f t="shared" si="599"/>
        <v>WI_2028</v>
      </c>
      <c r="T646" s="159" t="str">
        <f t="shared" si="599"/>
        <v>WI_2029</v>
      </c>
      <c r="U646" s="159" t="str">
        <f t="shared" si="599"/>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578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 t="shared" ref="A649:A659" si="600">A648</f>
        <v>WI</v>
      </c>
      <c r="B649" s="1" t="s">
        <v>368</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U649" si="601">C649/SUM(C648:C659)</f>
        <v>1.1757374307330237E-2</v>
      </c>
      <c r="N649">
        <f t="shared" si="601"/>
        <v>5.8712133159724124E-3</v>
      </c>
      <c r="O649">
        <f t="shared" si="601"/>
        <v>5.7069959367913913E-3</v>
      </c>
      <c r="P649">
        <f t="shared" si="601"/>
        <v>5.5068438021456086E-3</v>
      </c>
      <c r="Q649">
        <f t="shared" si="601"/>
        <v>4.8887745078106106E-3</v>
      </c>
      <c r="R649">
        <f t="shared" si="601"/>
        <v>4.8429461053104529E-3</v>
      </c>
      <c r="S649">
        <f t="shared" si="601"/>
        <v>4.7765187794165326E-3</v>
      </c>
      <c r="T649">
        <f t="shared" si="601"/>
        <v>5.1102210704091532E-3</v>
      </c>
      <c r="U649">
        <f t="shared" si="601"/>
        <v>5.1683183211410771E-3</v>
      </c>
    </row>
    <row r="650" spans="1:21">
      <c r="A650" t="str">
        <f t="shared" si="600"/>
        <v>WI</v>
      </c>
      <c r="B650" s="1" t="s">
        <v>362</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U650" si="602">C650/SUM(C648:C659)</f>
        <v>0.42605913675221552</v>
      </c>
      <c r="N650">
        <f t="shared" si="602"/>
        <v>0.36267277030919681</v>
      </c>
      <c r="O650">
        <f t="shared" si="602"/>
        <v>0.27933578401659925</v>
      </c>
      <c r="P650">
        <f t="shared" si="602"/>
        <v>0.24835389018001999</v>
      </c>
      <c r="Q650">
        <f t="shared" si="602"/>
        <v>0.16573608236721749</v>
      </c>
      <c r="R650">
        <f t="shared" si="602"/>
        <v>0.11822589916241208</v>
      </c>
      <c r="S650">
        <f t="shared" si="602"/>
        <v>2.2754053785621134E-2</v>
      </c>
      <c r="T650">
        <f t="shared" si="602"/>
        <v>1.5698887069352966E-2</v>
      </c>
      <c r="U650">
        <f t="shared" si="602"/>
        <v>1.8801314702831359E-2</v>
      </c>
    </row>
    <row r="651" spans="1:21">
      <c r="A651" t="str">
        <f t="shared" si="600"/>
        <v>WI</v>
      </c>
      <c r="B651" s="1" t="s">
        <v>369</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U651" si="603">C651/SUM(C648:C659)</f>
        <v>0</v>
      </c>
      <c r="N651">
        <f t="shared" si="603"/>
        <v>0</v>
      </c>
      <c r="O651">
        <f t="shared" si="603"/>
        <v>0</v>
      </c>
      <c r="P651">
        <f t="shared" si="603"/>
        <v>0</v>
      </c>
      <c r="Q651">
        <f t="shared" si="603"/>
        <v>0</v>
      </c>
      <c r="R651">
        <f t="shared" si="603"/>
        <v>0</v>
      </c>
      <c r="S651">
        <f t="shared" si="603"/>
        <v>0</v>
      </c>
      <c r="T651">
        <f t="shared" si="603"/>
        <v>0</v>
      </c>
      <c r="U651">
        <f t="shared" si="603"/>
        <v>0</v>
      </c>
    </row>
    <row r="652" spans="1:21">
      <c r="A652" t="str">
        <f t="shared" si="600"/>
        <v>WI</v>
      </c>
      <c r="B652" s="1" t="s">
        <v>364</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U652" si="604">C652/SUM(C648:C659)</f>
        <v>2.7799315792024701E-2</v>
      </c>
      <c r="N652">
        <f t="shared" si="604"/>
        <v>2.8512178383900091E-2</v>
      </c>
      <c r="O652">
        <f t="shared" si="604"/>
        <v>2.7803158378948964E-2</v>
      </c>
      <c r="P652">
        <f t="shared" si="604"/>
        <v>2.7056336508566332E-2</v>
      </c>
      <c r="Q652">
        <f t="shared" si="604"/>
        <v>2.3834267168041025E-2</v>
      </c>
      <c r="R652">
        <f t="shared" si="604"/>
        <v>2.6171397656069184E-2</v>
      </c>
      <c r="S652">
        <f t="shared" si="604"/>
        <v>2.9862933159514698E-2</v>
      </c>
      <c r="T652">
        <f t="shared" si="604"/>
        <v>3.2955311786220541E-2</v>
      </c>
      <c r="U652">
        <f t="shared" si="604"/>
        <v>3.4679903989619697E-2</v>
      </c>
    </row>
    <row r="653" spans="1:21">
      <c r="A653" t="str">
        <f t="shared" si="600"/>
        <v>WI</v>
      </c>
      <c r="B653" s="1" t="s">
        <v>359</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U653" si="605">C653/SUM(C648:C659)</f>
        <v>0.32611697912120385</v>
      </c>
      <c r="N653">
        <f t="shared" si="605"/>
        <v>0.37534844518098393</v>
      </c>
      <c r="O653">
        <f t="shared" si="605"/>
        <v>0.37860873644499338</v>
      </c>
      <c r="P653">
        <f t="shared" si="605"/>
        <v>0.35691979912852984</v>
      </c>
      <c r="Q653">
        <f t="shared" si="605"/>
        <v>0.2872481803064319</v>
      </c>
      <c r="R653">
        <f t="shared" si="605"/>
        <v>0.28241126867681665</v>
      </c>
      <c r="S653">
        <f t="shared" si="605"/>
        <v>0.23111455043976215</v>
      </c>
      <c r="T653">
        <f t="shared" si="605"/>
        <v>0.19131836834793653</v>
      </c>
      <c r="U653">
        <f t="shared" si="605"/>
        <v>0.14726507616330298</v>
      </c>
    </row>
    <row r="654" spans="1:21">
      <c r="A654" t="str">
        <f t="shared" si="600"/>
        <v>WI</v>
      </c>
      <c r="B654" s="1" t="s">
        <v>363</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U654" si="606">C654/SUM(C648:C659)</f>
        <v>0.15007912302085438</v>
      </c>
      <c r="N654">
        <f t="shared" si="606"/>
        <v>0.15392762754605296</v>
      </c>
      <c r="O654">
        <f t="shared" si="606"/>
        <v>0.14994285670683039</v>
      </c>
      <c r="P654">
        <f t="shared" si="606"/>
        <v>0.14576284253553429</v>
      </c>
      <c r="Q654">
        <f t="shared" si="606"/>
        <v>0.1282702852226543</v>
      </c>
      <c r="R654">
        <f t="shared" si="606"/>
        <v>0.13978018334875472</v>
      </c>
      <c r="S654">
        <f t="shared" si="606"/>
        <v>0.15939350139905034</v>
      </c>
      <c r="T654">
        <f t="shared" si="606"/>
        <v>0.15000133621501519</v>
      </c>
      <c r="U654">
        <f t="shared" si="606"/>
        <v>0.15655450108118815</v>
      </c>
    </row>
    <row r="655" spans="1:21">
      <c r="A655" t="str">
        <f t="shared" si="600"/>
        <v>WI</v>
      </c>
      <c r="B655" s="1" t="s">
        <v>372</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U655" si="607">C655/SUM(C648:C659)</f>
        <v>0</v>
      </c>
      <c r="N655">
        <f t="shared" si="607"/>
        <v>0</v>
      </c>
      <c r="O655">
        <f t="shared" si="607"/>
        <v>0</v>
      </c>
      <c r="P655">
        <f t="shared" si="607"/>
        <v>0</v>
      </c>
      <c r="Q655">
        <f t="shared" si="607"/>
        <v>0</v>
      </c>
      <c r="R655">
        <f t="shared" si="607"/>
        <v>0</v>
      </c>
      <c r="S655">
        <f t="shared" si="607"/>
        <v>0</v>
      </c>
      <c r="T655">
        <f t="shared" si="607"/>
        <v>0</v>
      </c>
      <c r="U655">
        <f t="shared" si="607"/>
        <v>0</v>
      </c>
    </row>
    <row r="656" spans="1:21">
      <c r="A656" t="str">
        <f t="shared" si="600"/>
        <v>WI</v>
      </c>
      <c r="B656" s="1" t="s">
        <v>370</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U656" si="608">C656/SUM(C648:C659)</f>
        <v>5.998710186693958E-3</v>
      </c>
      <c r="N656">
        <f t="shared" si="608"/>
        <v>7.3275557016692057E-3</v>
      </c>
      <c r="O656">
        <f t="shared" si="608"/>
        <v>8.1729349267898026E-3</v>
      </c>
      <c r="P656">
        <f t="shared" si="608"/>
        <v>7.1893051601490832E-3</v>
      </c>
      <c r="Q656">
        <f t="shared" si="608"/>
        <v>5.9143518766225289E-3</v>
      </c>
      <c r="R656">
        <f t="shared" si="608"/>
        <v>6.5266112705950749E-3</v>
      </c>
      <c r="S656">
        <f t="shared" si="608"/>
        <v>6.4794855580637923E-3</v>
      </c>
      <c r="T656">
        <f t="shared" si="608"/>
        <v>5.3079515856787572E-3</v>
      </c>
      <c r="U656">
        <f t="shared" si="608"/>
        <v>0</v>
      </c>
    </row>
    <row r="657" spans="1:21">
      <c r="A657" t="str">
        <f t="shared" si="600"/>
        <v>WI</v>
      </c>
      <c r="B657" s="1" t="s">
        <v>365</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U657" si="609">C657/SUM(C648:C659)</f>
        <v>3.3247726084682926E-2</v>
      </c>
      <c r="N657">
        <f t="shared" si="609"/>
        <v>3.463946512901258E-2</v>
      </c>
      <c r="O657">
        <f t="shared" si="609"/>
        <v>5.4702012474970932E-2</v>
      </c>
      <c r="P657">
        <f t="shared" si="609"/>
        <v>5.3847822840038424E-2</v>
      </c>
      <c r="Q657">
        <f t="shared" si="609"/>
        <v>7.4599504225798238E-2</v>
      </c>
      <c r="R657">
        <f t="shared" si="609"/>
        <v>8.9708658262616023E-2</v>
      </c>
      <c r="S657">
        <f t="shared" si="609"/>
        <v>0.16591150056156662</v>
      </c>
      <c r="T657">
        <f t="shared" si="609"/>
        <v>0.18355923609677435</v>
      </c>
      <c r="U657">
        <f t="shared" si="609"/>
        <v>0.19558707684314044</v>
      </c>
    </row>
    <row r="658" spans="1:21">
      <c r="A658" t="str">
        <f t="shared" si="600"/>
        <v>WI</v>
      </c>
      <c r="B658" s="1" t="s">
        <v>580</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customHeight="1" thickBot="1">
      <c r="A659" t="str">
        <f t="shared" si="600"/>
        <v>WI</v>
      </c>
      <c r="B659" s="1" t="s">
        <v>579</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U659" si="610">C659/SUM(C648:C659)</f>
        <v>1.8941634734994418E-2</v>
      </c>
      <c r="N659">
        <f t="shared" si="610"/>
        <v>3.1700744433211969E-2</v>
      </c>
      <c r="O659">
        <f t="shared" si="610"/>
        <v>9.5727521114075856E-2</v>
      </c>
      <c r="P659">
        <f t="shared" si="610"/>
        <v>0.15536315984501645</v>
      </c>
      <c r="Q659">
        <f t="shared" si="610"/>
        <v>0.3095085543254239</v>
      </c>
      <c r="R659">
        <f t="shared" si="610"/>
        <v>0.33233303551742582</v>
      </c>
      <c r="S659">
        <f t="shared" si="610"/>
        <v>0.37970745631700475</v>
      </c>
      <c r="T659">
        <f t="shared" si="610"/>
        <v>0.41604868782861248</v>
      </c>
      <c r="U659">
        <f t="shared" si="610"/>
        <v>0.44194380889877632</v>
      </c>
    </row>
    <row r="660" spans="1:21" ht="15.75" customHeight="1" thickBot="1">
      <c r="A660" s="153" t="s">
        <v>147</v>
      </c>
      <c r="C660" s="152" t="str">
        <f t="shared" ref="C660:K660" si="611">$A660&amp;"_"&amp;C661</f>
        <v>WY_2022</v>
      </c>
      <c r="D660" s="152" t="str">
        <f t="shared" si="611"/>
        <v>WY_2023</v>
      </c>
      <c r="E660" s="152" t="str">
        <f t="shared" si="611"/>
        <v>WY_2024</v>
      </c>
      <c r="F660" s="152" t="str">
        <f t="shared" si="611"/>
        <v>WY_2025</v>
      </c>
      <c r="G660" s="152" t="str">
        <f t="shared" si="611"/>
        <v>WY_2026</v>
      </c>
      <c r="H660" s="152" t="str">
        <f t="shared" si="611"/>
        <v>WY_2027</v>
      </c>
      <c r="I660" s="152" t="str">
        <f t="shared" si="611"/>
        <v>WY_2028</v>
      </c>
      <c r="J660" s="152" t="str">
        <f t="shared" si="611"/>
        <v>WY_2029</v>
      </c>
      <c r="K660" s="152" t="str">
        <f t="shared" si="611"/>
        <v>WY_2030</v>
      </c>
      <c r="M660" s="159" t="str">
        <f t="shared" ref="M660:U660" si="612">$A660&amp;"_"&amp;M661</f>
        <v>WY_2022</v>
      </c>
      <c r="N660" s="159" t="str">
        <f t="shared" si="612"/>
        <v>WY_2023</v>
      </c>
      <c r="O660" s="159" t="str">
        <f t="shared" si="612"/>
        <v>WY_2024</v>
      </c>
      <c r="P660" s="159" t="str">
        <f t="shared" si="612"/>
        <v>WY_2025</v>
      </c>
      <c r="Q660" s="159" t="str">
        <f t="shared" si="612"/>
        <v>WY_2026</v>
      </c>
      <c r="R660" s="159" t="str">
        <f t="shared" si="612"/>
        <v>WY_2027</v>
      </c>
      <c r="S660" s="159" t="str">
        <f t="shared" si="612"/>
        <v>WY_2028</v>
      </c>
      <c r="T660" s="159" t="str">
        <f t="shared" si="612"/>
        <v>WY_2029</v>
      </c>
      <c r="U660" s="159" t="str">
        <f t="shared" si="612"/>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578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 t="shared" ref="A663:A673" si="613">A662</f>
        <v>WY</v>
      </c>
      <c r="B663" s="1" t="s">
        <v>368</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U663" si="614">C663/SUM(C662:C673)</f>
        <v>0</v>
      </c>
      <c r="N663">
        <f t="shared" si="614"/>
        <v>0</v>
      </c>
      <c r="O663">
        <f t="shared" si="614"/>
        <v>0</v>
      </c>
      <c r="P663">
        <f t="shared" si="614"/>
        <v>0</v>
      </c>
      <c r="Q663">
        <f t="shared" si="614"/>
        <v>0</v>
      </c>
      <c r="R663">
        <f t="shared" si="614"/>
        <v>0</v>
      </c>
      <c r="S663">
        <f t="shared" si="614"/>
        <v>0</v>
      </c>
      <c r="T663">
        <f t="shared" si="614"/>
        <v>0</v>
      </c>
      <c r="U663">
        <f t="shared" si="614"/>
        <v>0</v>
      </c>
    </row>
    <row r="664" spans="1:21">
      <c r="A664" t="str">
        <f t="shared" si="613"/>
        <v>WY</v>
      </c>
      <c r="B664" s="1" t="s">
        <v>362</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U664" si="615">C664/SUM(C662:C673)</f>
        <v>0.780241653205071</v>
      </c>
      <c r="N664">
        <f t="shared" si="615"/>
        <v>0.74496870854651642</v>
      </c>
      <c r="O664">
        <f t="shared" si="615"/>
        <v>0.72206137324916708</v>
      </c>
      <c r="P664">
        <f t="shared" si="615"/>
        <v>0.63269579867575632</v>
      </c>
      <c r="Q664">
        <f t="shared" si="615"/>
        <v>0.53492323011144116</v>
      </c>
      <c r="R664">
        <f t="shared" si="615"/>
        <v>0.47166878540160584</v>
      </c>
      <c r="S664">
        <f t="shared" si="615"/>
        <v>0.21545195475808945</v>
      </c>
      <c r="T664">
        <f t="shared" si="615"/>
        <v>0.18669574500853278</v>
      </c>
      <c r="U664">
        <f t="shared" si="615"/>
        <v>0.14580771497364167</v>
      </c>
    </row>
    <row r="665" spans="1:21">
      <c r="A665" t="str">
        <f t="shared" si="613"/>
        <v>WY</v>
      </c>
      <c r="B665" s="1" t="s">
        <v>369</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U665" si="616">C665/SUM(C662:C673)</f>
        <v>0</v>
      </c>
      <c r="N665">
        <f t="shared" si="616"/>
        <v>0</v>
      </c>
      <c r="O665">
        <f t="shared" si="616"/>
        <v>0</v>
      </c>
      <c r="P665">
        <f t="shared" si="616"/>
        <v>0</v>
      </c>
      <c r="Q665">
        <f t="shared" si="616"/>
        <v>0</v>
      </c>
      <c r="R665">
        <f t="shared" si="616"/>
        <v>0</v>
      </c>
      <c r="S665">
        <f t="shared" si="616"/>
        <v>0</v>
      </c>
      <c r="T665">
        <f t="shared" si="616"/>
        <v>0</v>
      </c>
      <c r="U665">
        <f t="shared" si="616"/>
        <v>0</v>
      </c>
    </row>
    <row r="666" spans="1:21">
      <c r="A666" t="str">
        <f t="shared" si="613"/>
        <v>WY</v>
      </c>
      <c r="B666" s="1" t="s">
        <v>364</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U666" si="617">C666/SUM(C662:C673)</f>
        <v>1.9448050911123355E-2</v>
      </c>
      <c r="N666">
        <f t="shared" si="617"/>
        <v>2.2623473932439485E-2</v>
      </c>
      <c r="O666">
        <f t="shared" si="617"/>
        <v>2.170198214659208E-2</v>
      </c>
      <c r="P666">
        <f t="shared" si="617"/>
        <v>2.1004760381893542E-2</v>
      </c>
      <c r="Q666">
        <f t="shared" si="617"/>
        <v>2.0902896868826775E-2</v>
      </c>
      <c r="R666">
        <f t="shared" si="617"/>
        <v>2.015928349927994E-2</v>
      </c>
      <c r="S666">
        <f t="shared" si="617"/>
        <v>1.4183553175595602E-2</v>
      </c>
      <c r="T666">
        <f t="shared" si="617"/>
        <v>1.3715760625894743E-2</v>
      </c>
      <c r="U666">
        <f t="shared" si="617"/>
        <v>1.2211451619596459E-2</v>
      </c>
    </row>
    <row r="667" spans="1:21">
      <c r="A667" t="str">
        <f t="shared" si="613"/>
        <v>WY</v>
      </c>
      <c r="B667" s="1" t="s">
        <v>359</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U667" si="618">C667/SUM(C662:C673)</f>
        <v>1.344257116869607E-2</v>
      </c>
      <c r="N667">
        <f t="shared" si="618"/>
        <v>1.5113837563926735E-2</v>
      </c>
      <c r="O667">
        <f t="shared" si="618"/>
        <v>1.4118444665189508E-2</v>
      </c>
      <c r="P667">
        <f t="shared" si="618"/>
        <v>1.1175842069256633E-2</v>
      </c>
      <c r="Q667">
        <f t="shared" si="618"/>
        <v>9.2760178131148611E-3</v>
      </c>
      <c r="R667">
        <f t="shared" si="618"/>
        <v>5.2689132919169499E-3</v>
      </c>
      <c r="S667">
        <f t="shared" si="618"/>
        <v>4.5900357793706359E-3</v>
      </c>
      <c r="T667">
        <f t="shared" si="618"/>
        <v>3.6656525711764574E-3</v>
      </c>
      <c r="U667">
        <f t="shared" si="618"/>
        <v>3.4983904297846207E-3</v>
      </c>
    </row>
    <row r="668" spans="1:21">
      <c r="A668" t="str">
        <f t="shared" si="613"/>
        <v>WY</v>
      </c>
      <c r="B668" s="1" t="s">
        <v>363</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U668" si="619">C668/SUM(C662:C673)</f>
        <v>0</v>
      </c>
      <c r="N668">
        <f t="shared" si="619"/>
        <v>0</v>
      </c>
      <c r="O668">
        <f t="shared" si="619"/>
        <v>0</v>
      </c>
      <c r="P668">
        <f t="shared" si="619"/>
        <v>0</v>
      </c>
      <c r="Q668">
        <f t="shared" si="619"/>
        <v>0</v>
      </c>
      <c r="R668">
        <f t="shared" si="619"/>
        <v>0</v>
      </c>
      <c r="S668">
        <f t="shared" si="619"/>
        <v>3.0162669448450322E-2</v>
      </c>
      <c r="T668">
        <f t="shared" si="619"/>
        <v>2.5847680434262894E-2</v>
      </c>
      <c r="U668">
        <f t="shared" si="619"/>
        <v>2.3168760831835555E-2</v>
      </c>
    </row>
    <row r="669" spans="1:21">
      <c r="A669" t="str">
        <f t="shared" si="613"/>
        <v>WY</v>
      </c>
      <c r="B669" s="1" t="s">
        <v>372</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U669" si="620">C669/SUM(C662:C673)</f>
        <v>0</v>
      </c>
      <c r="N669">
        <f t="shared" si="620"/>
        <v>0</v>
      </c>
      <c r="O669">
        <f t="shared" si="620"/>
        <v>0</v>
      </c>
      <c r="P669">
        <f t="shared" si="620"/>
        <v>0</v>
      </c>
      <c r="Q669">
        <f t="shared" si="620"/>
        <v>0</v>
      </c>
      <c r="R669">
        <f t="shared" si="620"/>
        <v>0</v>
      </c>
      <c r="S669">
        <f t="shared" si="620"/>
        <v>0</v>
      </c>
      <c r="T669">
        <f t="shared" si="620"/>
        <v>0</v>
      </c>
      <c r="U669">
        <f t="shared" si="620"/>
        <v>0</v>
      </c>
    </row>
    <row r="670" spans="1:21">
      <c r="A670" t="str">
        <f t="shared" si="613"/>
        <v>WY</v>
      </c>
      <c r="B670" s="1" t="s">
        <v>370</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U670" si="621">C670/SUM(C662:C673)</f>
        <v>0</v>
      </c>
      <c r="N670">
        <f t="shared" si="621"/>
        <v>0</v>
      </c>
      <c r="O670">
        <f t="shared" si="621"/>
        <v>0</v>
      </c>
      <c r="P670">
        <f t="shared" si="621"/>
        <v>0</v>
      </c>
      <c r="Q670">
        <f t="shared" si="621"/>
        <v>0</v>
      </c>
      <c r="R670">
        <f t="shared" si="621"/>
        <v>0</v>
      </c>
      <c r="S670">
        <f t="shared" si="621"/>
        <v>0</v>
      </c>
      <c r="T670">
        <f t="shared" si="621"/>
        <v>0</v>
      </c>
      <c r="U670">
        <f t="shared" si="621"/>
        <v>0</v>
      </c>
    </row>
    <row r="671" spans="1:21">
      <c r="A671" t="str">
        <f t="shared" si="613"/>
        <v>WY</v>
      </c>
      <c r="B671" s="1" t="s">
        <v>365</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U671" si="622">C671/SUM(C662:C673)</f>
        <v>0.18297864744400361</v>
      </c>
      <c r="N671">
        <f t="shared" si="622"/>
        <v>0.21279668249748701</v>
      </c>
      <c r="O671">
        <f t="shared" si="622"/>
        <v>0.23783989975292263</v>
      </c>
      <c r="P671">
        <f t="shared" si="622"/>
        <v>0.33101247792469535</v>
      </c>
      <c r="Q671">
        <f t="shared" si="622"/>
        <v>0.43081956320558817</v>
      </c>
      <c r="R671">
        <f t="shared" si="622"/>
        <v>0.49901396655069291</v>
      </c>
      <c r="S671">
        <f t="shared" si="622"/>
        <v>0.73306358400897398</v>
      </c>
      <c r="T671">
        <f t="shared" si="622"/>
        <v>0.76759924676793079</v>
      </c>
      <c r="U671">
        <f t="shared" si="622"/>
        <v>0.81367815064540883</v>
      </c>
    </row>
    <row r="672" spans="1:21">
      <c r="A672" t="str">
        <f t="shared" si="613"/>
        <v>WY</v>
      </c>
      <c r="B672" s="1" t="s">
        <v>580</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613"/>
        <v>WY</v>
      </c>
      <c r="B673" s="1" t="s">
        <v>579</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U673" si="623">C673/SUM(C662:C673)</f>
        <v>3.8890772711060099E-3</v>
      </c>
      <c r="N673">
        <f t="shared" si="623"/>
        <v>4.4972974596302799E-3</v>
      </c>
      <c r="O673">
        <f t="shared" si="623"/>
        <v>4.2783001861286555E-3</v>
      </c>
      <c r="P673">
        <f t="shared" si="623"/>
        <v>4.1111209483981588E-3</v>
      </c>
      <c r="Q673">
        <f t="shared" si="623"/>
        <v>4.0782920010289832E-3</v>
      </c>
      <c r="R673">
        <f t="shared" si="623"/>
        <v>3.8890512565043574E-3</v>
      </c>
      <c r="S673">
        <f t="shared" si="623"/>
        <v>2.5482028295200354E-3</v>
      </c>
      <c r="T673">
        <f t="shared" si="623"/>
        <v>2.4759145922023371E-3</v>
      </c>
      <c r="U673">
        <f t="shared" si="623"/>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ustomWidth="1"/>
    <col min="3" max="3" width="21.85546875" style="92" customWidth="1"/>
    <col min="4" max="4" width="14.42578125" style="92" customWidth="1"/>
    <col min="5" max="5" width="25.28515625" style="92" customWidth="1"/>
    <col min="6" max="6" width="20.7109375" style="92" customWidth="1"/>
    <col min="7" max="9" width="14.42578125" style="92" customWidth="1"/>
    <col min="10" max="10" width="24.7109375" style="92" customWidth="1"/>
    <col min="11" max="15" width="14.42578125" style="92" customWidth="1"/>
    <col min="16" max="16384" width="14.42578125" style="92"/>
  </cols>
  <sheetData>
    <row r="1" spans="1:33" ht="14.85" customHeight="1">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583</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79" t="s">
        <v>584</v>
      </c>
      <c r="B3" s="180"/>
      <c r="C3" s="180"/>
      <c r="D3" s="180"/>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ustomHeight="1">
      <c r="A4" s="102" t="s">
        <v>585</v>
      </c>
      <c r="B4" s="102" t="s">
        <v>586</v>
      </c>
      <c r="C4" s="102" t="s">
        <v>587</v>
      </c>
      <c r="D4" s="102" t="s">
        <v>588</v>
      </c>
      <c r="E4" s="102" t="s">
        <v>589</v>
      </c>
      <c r="F4" s="102" t="s">
        <v>590</v>
      </c>
      <c r="G4" s="102" t="s">
        <v>591</v>
      </c>
      <c r="H4" s="102" t="s">
        <v>592</v>
      </c>
      <c r="I4" s="102" t="s">
        <v>593</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6</v>
      </c>
      <c r="C5" s="103" t="s">
        <v>594</v>
      </c>
      <c r="D5" s="104">
        <v>22.57</v>
      </c>
      <c r="E5" s="104">
        <v>19.579999999999998</v>
      </c>
      <c r="F5" s="104">
        <v>15.88</v>
      </c>
      <c r="G5" s="104">
        <v>0</v>
      </c>
      <c r="H5" s="104" t="s">
        <v>595</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3</v>
      </c>
      <c r="C6" s="103" t="s">
        <v>594</v>
      </c>
      <c r="D6" s="104">
        <v>12.58</v>
      </c>
      <c r="E6" s="104">
        <v>11.55</v>
      </c>
      <c r="F6" s="104">
        <v>5.87</v>
      </c>
      <c r="G6" s="104">
        <v>0</v>
      </c>
      <c r="H6" s="104" t="s">
        <v>595</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12</v>
      </c>
      <c r="C7" s="103" t="s">
        <v>594</v>
      </c>
      <c r="D7" s="104">
        <v>10.41</v>
      </c>
      <c r="E7" s="104">
        <v>8.61</v>
      </c>
      <c r="F7" s="104">
        <v>5.89</v>
      </c>
      <c r="G7" s="104">
        <v>13.32</v>
      </c>
      <c r="H7" s="104" t="s">
        <v>595</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9</v>
      </c>
      <c r="C8" s="103" t="s">
        <v>594</v>
      </c>
      <c r="D8" s="104">
        <v>12.27</v>
      </c>
      <c r="E8" s="104">
        <v>10.11</v>
      </c>
      <c r="F8" s="104">
        <v>6.07</v>
      </c>
      <c r="G8" s="104">
        <v>9.3800000000000008</v>
      </c>
      <c r="H8" s="104" t="s">
        <v>595</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14</v>
      </c>
      <c r="C9" s="103" t="s">
        <v>594</v>
      </c>
      <c r="D9" s="104">
        <v>20.45</v>
      </c>
      <c r="E9" s="104">
        <v>17.53</v>
      </c>
      <c r="F9" s="104">
        <v>14.27</v>
      </c>
      <c r="G9" s="104">
        <v>10.07</v>
      </c>
      <c r="H9" s="104" t="s">
        <v>595</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17</v>
      </c>
      <c r="C10" s="103" t="s">
        <v>594</v>
      </c>
      <c r="D10" s="104">
        <v>12.36</v>
      </c>
      <c r="E10" s="104">
        <v>10.29</v>
      </c>
      <c r="F10" s="104">
        <v>7.48</v>
      </c>
      <c r="G10" s="104">
        <v>8.64</v>
      </c>
      <c r="H10" s="104" t="s">
        <v>595</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21</v>
      </c>
      <c r="C11" s="103" t="s">
        <v>594</v>
      </c>
      <c r="D11" s="104">
        <v>22.71</v>
      </c>
      <c r="E11" s="104">
        <v>16.579999999999998</v>
      </c>
      <c r="F11" s="104">
        <v>13.07</v>
      </c>
      <c r="G11" s="104">
        <v>13.34</v>
      </c>
      <c r="H11" s="104" t="s">
        <v>595</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596</v>
      </c>
      <c r="C12" s="103" t="s">
        <v>594</v>
      </c>
      <c r="D12" s="104">
        <v>12.63</v>
      </c>
      <c r="E12" s="104">
        <v>11.85</v>
      </c>
      <c r="F12" s="104">
        <v>7.99</v>
      </c>
      <c r="G12" s="104">
        <v>9.6</v>
      </c>
      <c r="H12" s="104" t="s">
        <v>595</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25</v>
      </c>
      <c r="C13" s="103" t="s">
        <v>594</v>
      </c>
      <c r="D13" s="104">
        <v>12.56</v>
      </c>
      <c r="E13" s="104">
        <v>9.18</v>
      </c>
      <c r="F13" s="104">
        <v>6.7</v>
      </c>
      <c r="G13" s="104">
        <v>0</v>
      </c>
      <c r="H13" s="104" t="s">
        <v>595</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29</v>
      </c>
      <c r="C14" s="103" t="s">
        <v>594</v>
      </c>
      <c r="D14" s="104">
        <v>11.27</v>
      </c>
      <c r="E14" s="104">
        <v>8.85</v>
      </c>
      <c r="F14" s="104">
        <v>7.15</v>
      </c>
      <c r="G14" s="104">
        <v>7.69</v>
      </c>
      <c r="H14" s="104" t="s">
        <v>595</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32</v>
      </c>
      <c r="C15" s="103" t="s">
        <v>594</v>
      </c>
      <c r="D15" s="104">
        <v>12.02</v>
      </c>
      <c r="E15" s="104">
        <v>10.08</v>
      </c>
      <c r="F15" s="104">
        <v>5.77</v>
      </c>
      <c r="G15" s="104">
        <v>5.39</v>
      </c>
      <c r="H15" s="104" t="s">
        <v>595</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35</v>
      </c>
      <c r="C16" s="103" t="s">
        <v>594</v>
      </c>
      <c r="D16" s="104">
        <v>30.28</v>
      </c>
      <c r="E16" s="104">
        <v>28.41</v>
      </c>
      <c r="F16" s="104">
        <v>24.45</v>
      </c>
      <c r="G16" s="104">
        <v>0</v>
      </c>
      <c r="H16" s="104" t="s">
        <v>595</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46</v>
      </c>
      <c r="C17" s="103" t="s">
        <v>594</v>
      </c>
      <c r="D17" s="104">
        <v>12.46</v>
      </c>
      <c r="E17" s="104">
        <v>9.9600000000000009</v>
      </c>
      <c r="F17" s="104">
        <v>6.43</v>
      </c>
      <c r="G17" s="104">
        <v>0</v>
      </c>
      <c r="H17" s="104" t="s">
        <v>595</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37</v>
      </c>
      <c r="C18" s="103" t="s">
        <v>594</v>
      </c>
      <c r="D18" s="104">
        <v>9.9499999999999993</v>
      </c>
      <c r="E18" s="104">
        <v>7.75</v>
      </c>
      <c r="F18" s="104">
        <v>6.23</v>
      </c>
      <c r="G18" s="104">
        <v>0</v>
      </c>
      <c r="H18" s="104" t="s">
        <v>595</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40</v>
      </c>
      <c r="C19" s="103" t="s">
        <v>594</v>
      </c>
      <c r="D19" s="104">
        <v>13.04</v>
      </c>
      <c r="E19" s="104">
        <v>9.15</v>
      </c>
      <c r="F19" s="104">
        <v>6.7</v>
      </c>
      <c r="G19" s="104">
        <v>6.56</v>
      </c>
      <c r="H19" s="104" t="s">
        <v>595</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44</v>
      </c>
      <c r="C20" s="103" t="s">
        <v>594</v>
      </c>
      <c r="D20" s="104">
        <v>12.83</v>
      </c>
      <c r="E20" s="104">
        <v>11.21</v>
      </c>
      <c r="F20" s="104">
        <v>6.98</v>
      </c>
      <c r="G20" s="104">
        <v>10.210000000000001</v>
      </c>
      <c r="H20" s="104" t="s">
        <v>595</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49</v>
      </c>
      <c r="C21" s="103" t="s">
        <v>594</v>
      </c>
      <c r="D21" s="104">
        <v>12.85</v>
      </c>
      <c r="E21" s="104">
        <v>10.4</v>
      </c>
      <c r="F21" s="104">
        <v>7.3</v>
      </c>
      <c r="G21" s="104">
        <v>0</v>
      </c>
      <c r="H21" s="104" t="s">
        <v>595</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53</v>
      </c>
      <c r="C22" s="103" t="s">
        <v>594</v>
      </c>
      <c r="D22" s="104">
        <v>10.87</v>
      </c>
      <c r="E22" s="104">
        <v>10.34</v>
      </c>
      <c r="F22" s="104">
        <v>5.31</v>
      </c>
      <c r="G22" s="104">
        <v>0</v>
      </c>
      <c r="H22" s="104" t="s">
        <v>595</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57</v>
      </c>
      <c r="C23" s="103" t="s">
        <v>594</v>
      </c>
      <c r="D23" s="104">
        <v>9.67</v>
      </c>
      <c r="E23" s="104">
        <v>8.85</v>
      </c>
      <c r="F23" s="104">
        <v>4.88</v>
      </c>
      <c r="G23" s="104">
        <v>8.77</v>
      </c>
      <c r="H23" s="104" t="s">
        <v>595</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65</v>
      </c>
      <c r="C24" s="103" t="s">
        <v>594</v>
      </c>
      <c r="D24" s="104">
        <v>21.97</v>
      </c>
      <c r="E24" s="104">
        <v>16.03</v>
      </c>
      <c r="F24" s="104">
        <v>14.51</v>
      </c>
      <c r="G24" s="104">
        <v>6.24</v>
      </c>
      <c r="H24" s="104" t="s">
        <v>595</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62</v>
      </c>
      <c r="C25" s="103" t="s">
        <v>594</v>
      </c>
      <c r="D25" s="104">
        <v>13.01</v>
      </c>
      <c r="E25" s="104">
        <v>9.7200000000000006</v>
      </c>
      <c r="F25" s="104">
        <v>7.81</v>
      </c>
      <c r="G25" s="104">
        <v>7.79</v>
      </c>
      <c r="H25" s="104" t="s">
        <v>595</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59</v>
      </c>
      <c r="C26" s="103" t="s">
        <v>594</v>
      </c>
      <c r="D26" s="104">
        <v>16.809999999999999</v>
      </c>
      <c r="E26" s="104">
        <v>12.56</v>
      </c>
      <c r="F26" s="104">
        <v>8.86</v>
      </c>
      <c r="G26" s="104">
        <v>0</v>
      </c>
      <c r="H26" s="104" t="s">
        <v>595</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68</v>
      </c>
      <c r="C27" s="103" t="s">
        <v>594</v>
      </c>
      <c r="D27" s="104">
        <v>16.260000000000002</v>
      </c>
      <c r="E27" s="104">
        <v>11.71</v>
      </c>
      <c r="F27" s="104">
        <v>7.24</v>
      </c>
      <c r="G27" s="104">
        <v>11.39</v>
      </c>
      <c r="H27" s="104" t="s">
        <v>595</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70</v>
      </c>
      <c r="C28" s="103" t="s">
        <v>594</v>
      </c>
      <c r="D28" s="104">
        <v>13.17</v>
      </c>
      <c r="E28" s="104">
        <v>10.43</v>
      </c>
      <c r="F28" s="104">
        <v>7.67</v>
      </c>
      <c r="G28" s="104">
        <v>9.4</v>
      </c>
      <c r="H28" s="104" t="s">
        <v>595</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77</v>
      </c>
      <c r="C29" s="103" t="s">
        <v>594</v>
      </c>
      <c r="D29" s="104">
        <v>11.22</v>
      </c>
      <c r="E29" s="104">
        <v>8.93</v>
      </c>
      <c r="F29" s="104">
        <v>6.84</v>
      </c>
      <c r="G29" s="104">
        <v>7.84</v>
      </c>
      <c r="H29" s="104" t="s">
        <v>595</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73</v>
      </c>
      <c r="C30" s="103" t="s">
        <v>594</v>
      </c>
      <c r="D30" s="104">
        <v>11.17</v>
      </c>
      <c r="E30" s="104">
        <v>10.38</v>
      </c>
      <c r="F30" s="104">
        <v>5.63</v>
      </c>
      <c r="G30" s="104">
        <v>0</v>
      </c>
      <c r="H30" s="104" t="s">
        <v>595</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80</v>
      </c>
      <c r="C31" s="103" t="s">
        <v>594</v>
      </c>
      <c r="D31" s="104">
        <v>11.24</v>
      </c>
      <c r="E31" s="104">
        <v>10.51</v>
      </c>
      <c r="F31" s="104">
        <v>5.18</v>
      </c>
      <c r="G31" s="104">
        <v>0</v>
      </c>
      <c r="H31" s="104" t="s">
        <v>595</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99</v>
      </c>
      <c r="C32" s="103" t="s">
        <v>594</v>
      </c>
      <c r="D32" s="104">
        <v>11.38</v>
      </c>
      <c r="E32" s="104">
        <v>8.69</v>
      </c>
      <c r="F32" s="104">
        <v>6.31</v>
      </c>
      <c r="G32" s="104">
        <v>7.67</v>
      </c>
      <c r="H32" s="104" t="s">
        <v>595</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102</v>
      </c>
      <c r="C33" s="103" t="s">
        <v>594</v>
      </c>
      <c r="D33" s="104">
        <v>10.44</v>
      </c>
      <c r="E33" s="104">
        <v>9.02</v>
      </c>
      <c r="F33" s="104">
        <v>7.26</v>
      </c>
      <c r="G33" s="104">
        <v>0</v>
      </c>
      <c r="H33" s="104" t="s">
        <v>595</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83</v>
      </c>
      <c r="C34" s="103" t="s">
        <v>594</v>
      </c>
      <c r="D34" s="104">
        <v>10.8</v>
      </c>
      <c r="E34" s="104">
        <v>8.89</v>
      </c>
      <c r="F34" s="104">
        <v>7.38</v>
      </c>
      <c r="G34" s="104">
        <v>0</v>
      </c>
      <c r="H34" s="104" t="s">
        <v>595</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88</v>
      </c>
      <c r="C35" s="103" t="s">
        <v>594</v>
      </c>
      <c r="D35" s="104">
        <v>19.04</v>
      </c>
      <c r="E35" s="104">
        <v>15.41</v>
      </c>
      <c r="F35" s="104">
        <v>13.11</v>
      </c>
      <c r="G35" s="104">
        <v>0</v>
      </c>
      <c r="H35" s="104" t="s">
        <v>595</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91</v>
      </c>
      <c r="C36" s="103" t="s">
        <v>594</v>
      </c>
      <c r="D36" s="104">
        <v>16.03</v>
      </c>
      <c r="E36" s="104">
        <v>12.35</v>
      </c>
      <c r="F36" s="104">
        <v>10.01</v>
      </c>
      <c r="G36" s="104">
        <v>9.19</v>
      </c>
      <c r="H36" s="104" t="s">
        <v>595</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94</v>
      </c>
      <c r="C37" s="103" t="s">
        <v>594</v>
      </c>
      <c r="D37" s="104">
        <v>12.94</v>
      </c>
      <c r="E37" s="104">
        <v>10.28</v>
      </c>
      <c r="F37" s="104">
        <v>5.58</v>
      </c>
      <c r="G37" s="104">
        <v>0</v>
      </c>
      <c r="H37" s="104" t="s">
        <v>595</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85" customHeight="1">
      <c r="A38" s="103">
        <v>2020</v>
      </c>
      <c r="B38" s="103" t="s">
        <v>86</v>
      </c>
      <c r="C38" s="103" t="s">
        <v>594</v>
      </c>
      <c r="D38" s="104">
        <v>11.34</v>
      </c>
      <c r="E38" s="104">
        <v>7.45</v>
      </c>
      <c r="F38" s="104">
        <v>5.61</v>
      </c>
      <c r="G38" s="104">
        <v>8.84</v>
      </c>
      <c r="H38" s="104" t="s">
        <v>595</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85" customHeight="1">
      <c r="A39" s="103">
        <v>2020</v>
      </c>
      <c r="B39" s="103" t="s">
        <v>97</v>
      </c>
      <c r="C39" s="103" t="s">
        <v>594</v>
      </c>
      <c r="D39" s="104">
        <v>18.36</v>
      </c>
      <c r="E39" s="104">
        <v>14.56</v>
      </c>
      <c r="F39" s="104">
        <v>5.54</v>
      </c>
      <c r="G39" s="104">
        <v>12.14</v>
      </c>
      <c r="H39" s="104" t="s">
        <v>595</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85" customHeight="1">
      <c r="A40" s="103">
        <v>2020</v>
      </c>
      <c r="B40" s="103" t="s">
        <v>105</v>
      </c>
      <c r="C40" s="103" t="s">
        <v>594</v>
      </c>
      <c r="D40" s="104">
        <v>12.29</v>
      </c>
      <c r="E40" s="104">
        <v>9.5299999999999994</v>
      </c>
      <c r="F40" s="104">
        <v>6.16</v>
      </c>
      <c r="G40" s="104">
        <v>6.71</v>
      </c>
      <c r="H40" s="104" t="s">
        <v>595</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85" customHeight="1">
      <c r="A41" s="103">
        <v>2020</v>
      </c>
      <c r="B41" s="103" t="s">
        <v>108</v>
      </c>
      <c r="C41" s="103" t="s">
        <v>594</v>
      </c>
      <c r="D41" s="104">
        <v>10.119999999999999</v>
      </c>
      <c r="E41" s="104">
        <v>7.82</v>
      </c>
      <c r="F41" s="104">
        <v>4.6100000000000003</v>
      </c>
      <c r="G41" s="104">
        <v>0</v>
      </c>
      <c r="H41" s="104" t="s">
        <v>595</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85" customHeight="1">
      <c r="A42" s="103">
        <v>2020</v>
      </c>
      <c r="B42" s="103" t="s">
        <v>111</v>
      </c>
      <c r="C42" s="103" t="s">
        <v>594</v>
      </c>
      <c r="D42" s="104">
        <v>11.17</v>
      </c>
      <c r="E42" s="104">
        <v>9</v>
      </c>
      <c r="F42" s="104">
        <v>5.7</v>
      </c>
      <c r="G42" s="104">
        <v>9.4600000000000009</v>
      </c>
      <c r="H42" s="104" t="s">
        <v>595</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85" customHeight="1">
      <c r="A43" s="103">
        <v>2020</v>
      </c>
      <c r="B43" s="103" t="s">
        <v>114</v>
      </c>
      <c r="C43" s="103" t="s">
        <v>594</v>
      </c>
      <c r="D43" s="104">
        <v>13.58</v>
      </c>
      <c r="E43" s="104">
        <v>8.5</v>
      </c>
      <c r="F43" s="104">
        <v>6.16</v>
      </c>
      <c r="G43" s="104">
        <v>8.58</v>
      </c>
      <c r="H43" s="104" t="s">
        <v>595</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85" customHeight="1">
      <c r="A44" s="103">
        <v>2020</v>
      </c>
      <c r="B44" s="103" t="s">
        <v>117</v>
      </c>
      <c r="C44" s="103" t="s">
        <v>594</v>
      </c>
      <c r="D44" s="104">
        <v>22.01</v>
      </c>
      <c r="E44" s="104">
        <v>15.94</v>
      </c>
      <c r="F44" s="104">
        <v>15.76</v>
      </c>
      <c r="G44" s="104">
        <v>22.23</v>
      </c>
      <c r="H44" s="104" t="s">
        <v>595</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85" customHeight="1">
      <c r="A45" s="103">
        <v>2020</v>
      </c>
      <c r="B45" s="103" t="s">
        <v>119</v>
      </c>
      <c r="C45" s="103" t="s">
        <v>594</v>
      </c>
      <c r="D45" s="104">
        <v>12.78</v>
      </c>
      <c r="E45" s="104">
        <v>10.35</v>
      </c>
      <c r="F45" s="104">
        <v>5.98</v>
      </c>
      <c r="G45" s="104">
        <v>0</v>
      </c>
      <c r="H45" s="104" t="s">
        <v>595</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85" customHeight="1">
      <c r="A46" s="103">
        <v>2020</v>
      </c>
      <c r="B46" s="103" t="s">
        <v>122</v>
      </c>
      <c r="C46" s="103" t="s">
        <v>594</v>
      </c>
      <c r="D46" s="104">
        <v>11.75</v>
      </c>
      <c r="E46" s="104">
        <v>9.65</v>
      </c>
      <c r="F46" s="104">
        <v>7.79</v>
      </c>
      <c r="G46" s="104">
        <v>0</v>
      </c>
      <c r="H46" s="104" t="s">
        <v>595</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85" customHeight="1">
      <c r="A47" s="103">
        <v>2020</v>
      </c>
      <c r="B47" s="103" t="s">
        <v>125</v>
      </c>
      <c r="C47" s="103" t="s">
        <v>594</v>
      </c>
      <c r="D47" s="104">
        <v>10.76</v>
      </c>
      <c r="E47" s="104">
        <v>10.56</v>
      </c>
      <c r="F47" s="104">
        <v>5.33</v>
      </c>
      <c r="G47" s="104">
        <v>0</v>
      </c>
      <c r="H47" s="104" t="s">
        <v>595</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85" customHeight="1">
      <c r="A48" s="103">
        <v>2020</v>
      </c>
      <c r="B48" s="103" t="s">
        <v>127</v>
      </c>
      <c r="C48" s="103" t="s">
        <v>594</v>
      </c>
      <c r="D48" s="104">
        <v>11.71</v>
      </c>
      <c r="E48" s="104">
        <v>7.6</v>
      </c>
      <c r="F48" s="104">
        <v>5.07</v>
      </c>
      <c r="G48" s="104">
        <v>6.52</v>
      </c>
      <c r="H48" s="104" t="s">
        <v>595</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85" customHeight="1">
      <c r="A49" s="103">
        <v>2020</v>
      </c>
      <c r="B49" s="103" t="s">
        <v>130</v>
      </c>
      <c r="C49" s="103" t="s">
        <v>594</v>
      </c>
      <c r="D49" s="104">
        <v>10.44</v>
      </c>
      <c r="E49" s="104">
        <v>8.27</v>
      </c>
      <c r="F49" s="104">
        <v>5.9</v>
      </c>
      <c r="G49" s="104">
        <v>10.69</v>
      </c>
      <c r="H49" s="104" t="s">
        <v>595</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85" customHeight="1">
      <c r="A50" s="103">
        <v>2020</v>
      </c>
      <c r="B50" s="103" t="s">
        <v>136</v>
      </c>
      <c r="C50" s="103" t="s">
        <v>594</v>
      </c>
      <c r="D50" s="104">
        <v>12.03</v>
      </c>
      <c r="E50" s="104">
        <v>7.63</v>
      </c>
      <c r="F50" s="104">
        <v>6.28</v>
      </c>
      <c r="G50" s="104">
        <v>8.77</v>
      </c>
      <c r="H50" s="104" t="s">
        <v>595</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85" customHeight="1">
      <c r="A51" s="103">
        <v>2020</v>
      </c>
      <c r="B51" s="103" t="s">
        <v>133</v>
      </c>
      <c r="C51" s="103" t="s">
        <v>594</v>
      </c>
      <c r="D51" s="104">
        <v>19.54</v>
      </c>
      <c r="E51" s="104">
        <v>16.39</v>
      </c>
      <c r="F51" s="104">
        <v>11.2</v>
      </c>
      <c r="G51" s="104">
        <v>0</v>
      </c>
      <c r="H51" s="104" t="s">
        <v>595</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85" customHeight="1">
      <c r="A52" s="103">
        <v>2020</v>
      </c>
      <c r="B52" s="103" t="s">
        <v>138</v>
      </c>
      <c r="C52" s="103" t="s">
        <v>594</v>
      </c>
      <c r="D52" s="104">
        <v>9.8699999999999992</v>
      </c>
      <c r="E52" s="104">
        <v>8.92</v>
      </c>
      <c r="F52" s="104">
        <v>5.08</v>
      </c>
      <c r="G52" s="104">
        <v>9.93</v>
      </c>
      <c r="H52" s="104" t="s">
        <v>595</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85" customHeight="1">
      <c r="A53" s="103">
        <v>2020</v>
      </c>
      <c r="B53" s="103" t="s">
        <v>144</v>
      </c>
      <c r="C53" s="103" t="s">
        <v>594</v>
      </c>
      <c r="D53" s="104">
        <v>14.32</v>
      </c>
      <c r="E53" s="104">
        <v>10.75</v>
      </c>
      <c r="F53" s="104">
        <v>7.29</v>
      </c>
      <c r="G53" s="104">
        <v>14.64</v>
      </c>
      <c r="H53" s="104" t="s">
        <v>595</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85" customHeight="1">
      <c r="A54" s="103">
        <v>2020</v>
      </c>
      <c r="B54" s="103" t="s">
        <v>141</v>
      </c>
      <c r="C54" s="103" t="s">
        <v>594</v>
      </c>
      <c r="D54" s="104">
        <v>11.8</v>
      </c>
      <c r="E54" s="104">
        <v>9.4</v>
      </c>
      <c r="F54" s="104">
        <v>6.09</v>
      </c>
      <c r="G54" s="104">
        <v>0</v>
      </c>
      <c r="H54" s="104" t="s">
        <v>595</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85" customHeight="1">
      <c r="A55" s="103">
        <v>2020</v>
      </c>
      <c r="B55" s="103" t="s">
        <v>147</v>
      </c>
      <c r="C55" s="103" t="s">
        <v>594</v>
      </c>
      <c r="D55" s="104">
        <v>11.11</v>
      </c>
      <c r="E55" s="104">
        <v>9.65</v>
      </c>
      <c r="F55" s="104">
        <v>6.88</v>
      </c>
      <c r="G55" s="104">
        <v>0</v>
      </c>
      <c r="H55" s="104" t="s">
        <v>595</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85" customHeight="1">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85" customHeight="1">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85" customHeight="1">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85" customHeight="1">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85" customHeight="1">
      <c r="A60" s="91" t="s">
        <v>597</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85" customHeight="1">
      <c r="A61" s="93" t="s">
        <v>598</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85" customHeight="1">
      <c r="A62" s="91" t="s">
        <v>599</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85" customHeight="1">
      <c r="A63" s="91" t="s">
        <v>600</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85" customHeight="1">
      <c r="A64" s="91" t="s">
        <v>585</v>
      </c>
      <c r="B64" s="91" t="s">
        <v>601</v>
      </c>
      <c r="C64" s="91" t="s">
        <v>602</v>
      </c>
      <c r="D64" s="91" t="s">
        <v>603</v>
      </c>
      <c r="E64" s="91" t="s">
        <v>604</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85" customHeight="1">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85" customHeight="1">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85" customHeight="1">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85" customHeight="1">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85" customHeight="1">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85" customHeight="1">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85" customHeight="1">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85" customHeight="1">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85" customHeight="1">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85" customHeight="1">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85" customHeight="1">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85" customHeight="1">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85" customHeight="1">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85" customHeight="1">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85" customHeight="1">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85" customHeight="1">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85" customHeight="1">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85" customHeight="1">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85" customHeight="1">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85" customHeight="1">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85" customHeight="1">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85" customHeight="1">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85" customHeight="1">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85" customHeight="1">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85" customHeight="1">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85" customHeight="1">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85" customHeight="1">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85" customHeight="1">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85" customHeight="1">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85" customHeight="1">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85" customHeight="1">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85" customHeight="1">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85" customHeight="1">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605</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606</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85" customHeight="1">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607</v>
      </c>
      <c r="B101" s="95">
        <v>2020</v>
      </c>
      <c r="C101" s="95">
        <f t="shared" ref="C101:AF101" si="2">B101+1</f>
        <v>2021</v>
      </c>
      <c r="D101" s="95">
        <f t="shared" si="2"/>
        <v>2022</v>
      </c>
      <c r="E101" s="95">
        <f t="shared" si="2"/>
        <v>2023</v>
      </c>
      <c r="F101" s="95">
        <f t="shared" si="2"/>
        <v>2024</v>
      </c>
      <c r="G101" s="95">
        <f t="shared" si="2"/>
        <v>2025</v>
      </c>
      <c r="H101" s="95">
        <f t="shared" si="2"/>
        <v>2026</v>
      </c>
      <c r="I101" s="95">
        <f t="shared" si="2"/>
        <v>2027</v>
      </c>
      <c r="J101" s="95">
        <f t="shared" si="2"/>
        <v>2028</v>
      </c>
      <c r="K101" s="95">
        <f t="shared" si="2"/>
        <v>2029</v>
      </c>
      <c r="L101" s="95">
        <f t="shared" si="2"/>
        <v>2030</v>
      </c>
      <c r="M101" s="95">
        <f t="shared" si="2"/>
        <v>2031</v>
      </c>
      <c r="N101" s="95">
        <f t="shared" si="2"/>
        <v>2032</v>
      </c>
      <c r="O101" s="95">
        <f t="shared" si="2"/>
        <v>2033</v>
      </c>
      <c r="P101" s="95">
        <f t="shared" si="2"/>
        <v>2034</v>
      </c>
      <c r="Q101" s="95">
        <f t="shared" si="2"/>
        <v>2035</v>
      </c>
      <c r="R101" s="95">
        <f t="shared" si="2"/>
        <v>2036</v>
      </c>
      <c r="S101" s="95">
        <f t="shared" si="2"/>
        <v>2037</v>
      </c>
      <c r="T101" s="95">
        <f t="shared" si="2"/>
        <v>2038</v>
      </c>
      <c r="U101" s="95">
        <f t="shared" si="2"/>
        <v>2039</v>
      </c>
      <c r="V101" s="95">
        <f t="shared" si="2"/>
        <v>2040</v>
      </c>
      <c r="W101" s="95">
        <f t="shared" si="2"/>
        <v>2041</v>
      </c>
      <c r="X101" s="95">
        <f t="shared" si="2"/>
        <v>2042</v>
      </c>
      <c r="Y101" s="95">
        <f t="shared" si="2"/>
        <v>2043</v>
      </c>
      <c r="Z101" s="95">
        <f t="shared" si="2"/>
        <v>2044</v>
      </c>
      <c r="AA101" s="95">
        <f t="shared" si="2"/>
        <v>2045</v>
      </c>
      <c r="AB101" s="95">
        <f t="shared" si="2"/>
        <v>2046</v>
      </c>
      <c r="AC101" s="95">
        <f t="shared" si="2"/>
        <v>2047</v>
      </c>
      <c r="AD101" s="95">
        <f t="shared" si="2"/>
        <v>2048</v>
      </c>
      <c r="AE101" s="95">
        <f t="shared" si="2"/>
        <v>2049</v>
      </c>
      <c r="AF101" s="95">
        <f t="shared" si="2"/>
        <v>2050</v>
      </c>
      <c r="AG101" s="95"/>
    </row>
    <row r="102" spans="1:33" ht="14.85" customHeight="1">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608</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85" customHeight="1">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6</v>
      </c>
      <c r="B105" s="91">
        <f t="shared" ref="B105:K114" si="3">SUMIFS($I$5:$I$55,$B$5:$B$55,$A105)*B$103*B$99*10</f>
        <v>111.82667044982327</v>
      </c>
      <c r="C105" s="91">
        <f t="shared" si="3"/>
        <v>109.64595525648873</v>
      </c>
      <c r="D105" s="91">
        <f t="shared" si="3"/>
        <v>107.60918445325916</v>
      </c>
      <c r="E105" s="91">
        <f t="shared" si="3"/>
        <v>105.93421191438114</v>
      </c>
      <c r="F105" s="91">
        <f t="shared" si="3"/>
        <v>105.47450576352975</v>
      </c>
      <c r="G105" s="91">
        <f t="shared" si="3"/>
        <v>105.61952249093487</v>
      </c>
      <c r="H105" s="91">
        <f t="shared" si="3"/>
        <v>106.62225124446525</v>
      </c>
      <c r="I105" s="91">
        <f t="shared" si="3"/>
        <v>107.53017281320808</v>
      </c>
      <c r="J105" s="91">
        <f t="shared" si="3"/>
        <v>107.04795116594005</v>
      </c>
      <c r="K105" s="91">
        <f t="shared" si="3"/>
        <v>105.64125448142005</v>
      </c>
      <c r="L105" s="91">
        <f t="shared" ref="L105:U114" si="4">SUMIFS($I$5:$I$55,$B$5:$B$55,$A105)*L$103*L$99*10</f>
        <v>104.02654841604632</v>
      </c>
      <c r="M105" s="91">
        <f t="shared" si="4"/>
        <v>102.60904418457564</v>
      </c>
      <c r="N105" s="91">
        <f t="shared" si="4"/>
        <v>101.10823274546327</v>
      </c>
      <c r="O105" s="91">
        <f t="shared" si="4"/>
        <v>100.31716494471191</v>
      </c>
      <c r="P105" s="91">
        <f t="shared" si="4"/>
        <v>100.1203510004102</v>
      </c>
      <c r="Q105" s="91">
        <f t="shared" si="4"/>
        <v>99.215644388869535</v>
      </c>
      <c r="R105" s="91">
        <f t="shared" si="4"/>
        <v>98.118655325874315</v>
      </c>
      <c r="S105" s="91">
        <f t="shared" si="4"/>
        <v>97.338787788968645</v>
      </c>
      <c r="T105" s="91">
        <f t="shared" si="4"/>
        <v>97.016140574210525</v>
      </c>
      <c r="U105" s="91">
        <f t="shared" si="4"/>
        <v>96.748730755730918</v>
      </c>
      <c r="V105" s="91">
        <f t="shared" ref="V105:AF114" si="5">SUMIFS($I$5:$I$55,$B$5:$B$55,$A105)*V$103*V$99*10</f>
        <v>95.728694001204545</v>
      </c>
      <c r="W105" s="91">
        <f t="shared" si="5"/>
        <v>94.793624124577477</v>
      </c>
      <c r="X105" s="91">
        <f t="shared" si="5"/>
        <v>94.263647439324089</v>
      </c>
      <c r="Y105" s="91">
        <f t="shared" si="5"/>
        <v>93.66858928807288</v>
      </c>
      <c r="Z105" s="91">
        <f t="shared" si="5"/>
        <v>93.321272427373856</v>
      </c>
      <c r="AA105" s="91">
        <f t="shared" si="5"/>
        <v>93.071895058489602</v>
      </c>
      <c r="AB105" s="91">
        <f t="shared" si="5"/>
        <v>92.695731347271533</v>
      </c>
      <c r="AC105" s="91">
        <f t="shared" si="5"/>
        <v>92.70528653714932</v>
      </c>
      <c r="AD105" s="91">
        <f t="shared" si="5"/>
        <v>92.797557372523812</v>
      </c>
      <c r="AE105" s="91">
        <f t="shared" si="5"/>
        <v>92.687850198411866</v>
      </c>
      <c r="AF105" s="91">
        <f t="shared" si="5"/>
        <v>92.636147802401496</v>
      </c>
      <c r="AG105" s="91"/>
    </row>
    <row r="106" spans="1:33" ht="15" customHeight="1">
      <c r="A106" s="98" t="s">
        <v>3</v>
      </c>
      <c r="B106" s="91">
        <f t="shared" si="3"/>
        <v>55.518387347440012</v>
      </c>
      <c r="C106" s="91">
        <f t="shared" si="3"/>
        <v>54.43573157032538</v>
      </c>
      <c r="D106" s="91">
        <f t="shared" si="3"/>
        <v>53.424539607470749</v>
      </c>
      <c r="E106" s="91">
        <f t="shared" si="3"/>
        <v>52.592968982720009</v>
      </c>
      <c r="F106" s="91">
        <f t="shared" si="3"/>
        <v>52.364739491076328</v>
      </c>
      <c r="G106" s="91">
        <f t="shared" si="3"/>
        <v>52.436735686720439</v>
      </c>
      <c r="H106" s="91">
        <f t="shared" si="3"/>
        <v>52.934558640037238</v>
      </c>
      <c r="I106" s="91">
        <f t="shared" si="3"/>
        <v>53.385312839655271</v>
      </c>
      <c r="J106" s="91">
        <f t="shared" si="3"/>
        <v>53.145905119719984</v>
      </c>
      <c r="K106" s="91">
        <f t="shared" si="3"/>
        <v>52.447524929221657</v>
      </c>
      <c r="L106" s="91">
        <f t="shared" si="4"/>
        <v>51.645874692931173</v>
      </c>
      <c r="M106" s="91">
        <f t="shared" si="4"/>
        <v>50.942128898901331</v>
      </c>
      <c r="N106" s="91">
        <f t="shared" si="4"/>
        <v>50.197023724286502</v>
      </c>
      <c r="O106" s="91">
        <f t="shared" si="4"/>
        <v>49.80428370615364</v>
      </c>
      <c r="P106" s="91">
        <f t="shared" si="4"/>
        <v>49.706571838750563</v>
      </c>
      <c r="Q106" s="91">
        <f t="shared" si="4"/>
        <v>49.257413763192545</v>
      </c>
      <c r="R106" s="91">
        <f t="shared" si="4"/>
        <v>48.712793562391681</v>
      </c>
      <c r="S106" s="91">
        <f t="shared" si="4"/>
        <v>48.325614119245785</v>
      </c>
      <c r="T106" s="91">
        <f t="shared" si="4"/>
        <v>48.165430032806839</v>
      </c>
      <c r="U106" s="91">
        <f t="shared" si="4"/>
        <v>48.03266955784018</v>
      </c>
      <c r="V106" s="91">
        <f t="shared" si="5"/>
        <v>47.526253732182283</v>
      </c>
      <c r="W106" s="91">
        <f t="shared" si="5"/>
        <v>47.062021260637856</v>
      </c>
      <c r="X106" s="91">
        <f t="shared" si="5"/>
        <v>46.79890468228804</v>
      </c>
      <c r="Y106" s="91">
        <f t="shared" si="5"/>
        <v>46.503477224754654</v>
      </c>
      <c r="Z106" s="91">
        <f t="shared" si="5"/>
        <v>46.33104544325726</v>
      </c>
      <c r="AA106" s="91">
        <f t="shared" si="5"/>
        <v>46.207237506333882</v>
      </c>
      <c r="AB106" s="91">
        <f t="shared" si="5"/>
        <v>46.02048418048193</v>
      </c>
      <c r="AC106" s="91">
        <f t="shared" si="5"/>
        <v>46.025228028534272</v>
      </c>
      <c r="AD106" s="91">
        <f t="shared" si="5"/>
        <v>46.071037565370041</v>
      </c>
      <c r="AE106" s="91">
        <f t="shared" si="5"/>
        <v>46.016571440583888</v>
      </c>
      <c r="AF106" s="91">
        <f t="shared" si="5"/>
        <v>45.990902844380969</v>
      </c>
      <c r="AG106" s="91"/>
    </row>
    <row r="107" spans="1:33" ht="15" customHeight="1">
      <c r="A107" s="98" t="s">
        <v>12</v>
      </c>
      <c r="B107" s="91">
        <f t="shared" si="3"/>
        <v>46.942376293770415</v>
      </c>
      <c r="C107" s="91">
        <f t="shared" si="3"/>
        <v>46.026960026941779</v>
      </c>
      <c r="D107" s="91">
        <f t="shared" si="3"/>
        <v>45.171968448593162</v>
      </c>
      <c r="E107" s="91">
        <f t="shared" si="3"/>
        <v>44.468851822787641</v>
      </c>
      <c r="F107" s="91">
        <f t="shared" si="3"/>
        <v>44.275877293267783</v>
      </c>
      <c r="G107" s="91">
        <f t="shared" si="3"/>
        <v>44.336752125357116</v>
      </c>
      <c r="H107" s="91">
        <f t="shared" si="3"/>
        <v>44.757675598080269</v>
      </c>
      <c r="I107" s="91">
        <f t="shared" si="3"/>
        <v>45.138801100196332</v>
      </c>
      <c r="J107" s="91">
        <f t="shared" si="3"/>
        <v>44.936375060576239</v>
      </c>
      <c r="K107" s="91">
        <f t="shared" si="3"/>
        <v>44.345874736902864</v>
      </c>
      <c r="L107" s="91">
        <f t="shared" si="4"/>
        <v>43.668056650933671</v>
      </c>
      <c r="M107" s="91">
        <f t="shared" si="4"/>
        <v>43.07301955679462</v>
      </c>
      <c r="N107" s="91">
        <f t="shared" si="4"/>
        <v>42.443011929478018</v>
      </c>
      <c r="O107" s="91">
        <f t="shared" si="4"/>
        <v>42.110939068617704</v>
      </c>
      <c r="P107" s="91">
        <f t="shared" si="4"/>
        <v>42.028320904309439</v>
      </c>
      <c r="Q107" s="91">
        <f t="shared" si="4"/>
        <v>41.648544970504275</v>
      </c>
      <c r="R107" s="91">
        <f t="shared" si="4"/>
        <v>41.188053093404349</v>
      </c>
      <c r="S107" s="91">
        <f t="shared" si="4"/>
        <v>40.860681856923257</v>
      </c>
      <c r="T107" s="91">
        <f t="shared" si="4"/>
        <v>40.725241653755369</v>
      </c>
      <c r="U107" s="91">
        <f t="shared" si="4"/>
        <v>40.612988894433983</v>
      </c>
      <c r="V107" s="91">
        <f t="shared" si="5"/>
        <v>40.184799903633788</v>
      </c>
      <c r="W107" s="91">
        <f t="shared" si="5"/>
        <v>39.792278139075918</v>
      </c>
      <c r="X107" s="91">
        <f t="shared" si="5"/>
        <v>39.569805585024028</v>
      </c>
      <c r="Y107" s="91">
        <f t="shared" si="5"/>
        <v>39.320013263207187</v>
      </c>
      <c r="Z107" s="91">
        <f t="shared" si="5"/>
        <v>39.174217285355731</v>
      </c>
      <c r="AA107" s="91">
        <f t="shared" si="5"/>
        <v>39.069534151696949</v>
      </c>
      <c r="AB107" s="91">
        <f t="shared" si="5"/>
        <v>38.911628900570086</v>
      </c>
      <c r="AC107" s="91">
        <f t="shared" si="5"/>
        <v>38.915639959085894</v>
      </c>
      <c r="AD107" s="91">
        <f t="shared" si="5"/>
        <v>38.954373226003945</v>
      </c>
      <c r="AE107" s="91">
        <f t="shared" si="5"/>
        <v>38.908320567648161</v>
      </c>
      <c r="AF107" s="91">
        <f t="shared" si="5"/>
        <v>38.886617039151389</v>
      </c>
      <c r="AG107" s="91"/>
    </row>
    <row r="108" spans="1:33" ht="15" customHeight="1">
      <c r="A108" s="98" t="s">
        <v>9</v>
      </c>
      <c r="B108" s="91">
        <f t="shared" si="3"/>
        <v>58.903654868625367</v>
      </c>
      <c r="C108" s="91">
        <f t="shared" si="3"/>
        <v>57.754983495345222</v>
      </c>
      <c r="D108" s="91">
        <f t="shared" si="3"/>
        <v>56.682133485975058</v>
      </c>
      <c r="E108" s="91">
        <f t="shared" si="3"/>
        <v>55.79985733532488</v>
      </c>
      <c r="F108" s="91">
        <f t="shared" si="3"/>
        <v>55.557711411263895</v>
      </c>
      <c r="G108" s="91">
        <f t="shared" si="3"/>
        <v>55.634097618837536</v>
      </c>
      <c r="H108" s="91">
        <f t="shared" si="3"/>
        <v>56.162275630283403</v>
      </c>
      <c r="I108" s="91">
        <f t="shared" si="3"/>
        <v>56.640514842073273</v>
      </c>
      <c r="J108" s="91">
        <f t="shared" si="3"/>
        <v>56.386509090434615</v>
      </c>
      <c r="K108" s="91">
        <f t="shared" si="3"/>
        <v>55.645544741979066</v>
      </c>
      <c r="L108" s="91">
        <f t="shared" si="4"/>
        <v>54.795013393719657</v>
      </c>
      <c r="M108" s="91">
        <f t="shared" si="4"/>
        <v>54.048356270785554</v>
      </c>
      <c r="N108" s="91">
        <f t="shared" si="4"/>
        <v>53.257817853816164</v>
      </c>
      <c r="O108" s="91">
        <f t="shared" si="4"/>
        <v>52.841130273602026</v>
      </c>
      <c r="P108" s="91">
        <f t="shared" si="4"/>
        <v>52.737460365503651</v>
      </c>
      <c r="Q108" s="91">
        <f t="shared" si="4"/>
        <v>52.260914602411603</v>
      </c>
      <c r="R108" s="91">
        <f t="shared" si="4"/>
        <v>51.683085852781417</v>
      </c>
      <c r="S108" s="91">
        <f t="shared" si="4"/>
        <v>51.272297907004656</v>
      </c>
      <c r="T108" s="91">
        <f t="shared" si="4"/>
        <v>51.102346498221884</v>
      </c>
      <c r="U108" s="91">
        <f t="shared" si="4"/>
        <v>50.96149087234263</v>
      </c>
      <c r="V108" s="91">
        <f t="shared" si="5"/>
        <v>50.424196032925089</v>
      </c>
      <c r="W108" s="91">
        <f t="shared" si="5"/>
        <v>49.931656703359678</v>
      </c>
      <c r="X108" s="91">
        <f t="shared" si="5"/>
        <v>49.652496431208029</v>
      </c>
      <c r="Y108" s="91">
        <f t="shared" si="5"/>
        <v>49.339055104312862</v>
      </c>
      <c r="Z108" s="91">
        <f t="shared" si="5"/>
        <v>49.156109189797334</v>
      </c>
      <c r="AA108" s="91">
        <f t="shared" si="5"/>
        <v>49.024751988427425</v>
      </c>
      <c r="AB108" s="91">
        <f t="shared" si="5"/>
        <v>48.826611264657657</v>
      </c>
      <c r="AC108" s="91">
        <f t="shared" si="5"/>
        <v>48.831644371737582</v>
      </c>
      <c r="AD108" s="91">
        <f t="shared" si="5"/>
        <v>48.880247173014553</v>
      </c>
      <c r="AE108" s="91">
        <f t="shared" si="5"/>
        <v>48.822459943058512</v>
      </c>
      <c r="AF108" s="91">
        <f t="shared" si="5"/>
        <v>48.795226188550529</v>
      </c>
      <c r="AG108" s="91"/>
    </row>
    <row r="109" spans="1:33" ht="15" customHeight="1">
      <c r="A109" s="98" t="s">
        <v>14</v>
      </c>
      <c r="B109" s="91">
        <f t="shared" si="3"/>
        <v>101.55802563556099</v>
      </c>
      <c r="C109" s="91">
        <f t="shared" si="3"/>
        <v>99.577557750595219</v>
      </c>
      <c r="D109" s="91">
        <f t="shared" si="3"/>
        <v>97.72781635512942</v>
      </c>
      <c r="E109" s="91">
        <f t="shared" si="3"/>
        <v>96.206650578146352</v>
      </c>
      <c r="F109" s="91">
        <f t="shared" si="3"/>
        <v>95.789157605627423</v>
      </c>
      <c r="G109" s="91">
        <f t="shared" si="3"/>
        <v>95.920857963512987</v>
      </c>
      <c r="H109" s="91">
        <f t="shared" si="3"/>
        <v>96.83150970738518</v>
      </c>
      <c r="I109" s="91">
        <f t="shared" si="3"/>
        <v>97.656060072540129</v>
      </c>
      <c r="J109" s="91">
        <f t="shared" si="3"/>
        <v>97.218119121438974</v>
      </c>
      <c r="K109" s="91">
        <f t="shared" si="3"/>
        <v>95.940594382722537</v>
      </c>
      <c r="L109" s="91">
        <f t="shared" si="4"/>
        <v>94.474161023654588</v>
      </c>
      <c r="M109" s="91">
        <f t="shared" si="4"/>
        <v>93.186821156526833</v>
      </c>
      <c r="N109" s="91">
        <f t="shared" si="4"/>
        <v>91.823823885889936</v>
      </c>
      <c r="O109" s="91">
        <f t="shared" si="4"/>
        <v>91.105397023451772</v>
      </c>
      <c r="P109" s="91">
        <f t="shared" si="4"/>
        <v>90.926655802592506</v>
      </c>
      <c r="Q109" s="91">
        <f t="shared" si="4"/>
        <v>90.105025176571729</v>
      </c>
      <c r="R109" s="91">
        <f t="shared" si="4"/>
        <v>89.108768711692107</v>
      </c>
      <c r="S109" s="91">
        <f t="shared" si="4"/>
        <v>88.400513632766661</v>
      </c>
      <c r="T109" s="91">
        <f t="shared" si="4"/>
        <v>88.107493962451514</v>
      </c>
      <c r="U109" s="91">
        <f t="shared" si="4"/>
        <v>87.864639435073514</v>
      </c>
      <c r="V109" s="91">
        <f t="shared" si="5"/>
        <v>86.938269022284643</v>
      </c>
      <c r="W109" s="91">
        <f t="shared" si="5"/>
        <v>86.089063281654617</v>
      </c>
      <c r="X109" s="91">
        <f t="shared" si="5"/>
        <v>85.607752467600051</v>
      </c>
      <c r="Y109" s="91">
        <f t="shared" si="5"/>
        <v>85.067336386746319</v>
      </c>
      <c r="Z109" s="91">
        <f t="shared" si="5"/>
        <v>84.7519123962023</v>
      </c>
      <c r="AA109" s="91">
        <f t="shared" si="5"/>
        <v>84.52543446280589</v>
      </c>
      <c r="AB109" s="91">
        <f t="shared" si="5"/>
        <v>84.183812525271833</v>
      </c>
      <c r="AC109" s="91">
        <f t="shared" si="5"/>
        <v>84.192490296099294</v>
      </c>
      <c r="AD109" s="91">
        <f t="shared" si="5"/>
        <v>84.276288229335435</v>
      </c>
      <c r="AE109" s="91">
        <f t="shared" si="5"/>
        <v>84.176655074238823</v>
      </c>
      <c r="AF109" s="91">
        <f t="shared" si="5"/>
        <v>84.129700325087114</v>
      </c>
      <c r="AG109" s="91"/>
    </row>
    <row r="110" spans="1:33" ht="15" customHeight="1">
      <c r="A110" s="98" t="s">
        <v>17</v>
      </c>
      <c r="B110" s="91">
        <f t="shared" si="3"/>
        <v>57.944495737622852</v>
      </c>
      <c r="C110" s="91">
        <f t="shared" si="3"/>
        <v>56.814528783256257</v>
      </c>
      <c r="D110" s="91">
        <f t="shared" si="3"/>
        <v>55.759148553732174</v>
      </c>
      <c r="E110" s="91">
        <f t="shared" si="3"/>
        <v>54.891238968753498</v>
      </c>
      <c r="F110" s="91">
        <f t="shared" si="3"/>
        <v>54.65303603387742</v>
      </c>
      <c r="G110" s="91">
        <f t="shared" si="3"/>
        <v>54.72817840473769</v>
      </c>
      <c r="H110" s="91">
        <f t="shared" si="3"/>
        <v>55.247755816380327</v>
      </c>
      <c r="I110" s="91">
        <f t="shared" si="3"/>
        <v>55.71820760805484</v>
      </c>
      <c r="J110" s="91">
        <f t="shared" si="3"/>
        <v>55.468337965398796</v>
      </c>
      <c r="K110" s="91">
        <f t="shared" si="3"/>
        <v>54.739439128364467</v>
      </c>
      <c r="L110" s="91">
        <f t="shared" si="4"/>
        <v>53.902757428496251</v>
      </c>
      <c r="M110" s="91">
        <f t="shared" si="4"/>
        <v>53.168258515418366</v>
      </c>
      <c r="N110" s="91">
        <f t="shared" si="4"/>
        <v>52.390592850449437</v>
      </c>
      <c r="O110" s="91">
        <f t="shared" si="4"/>
        <v>51.980690412824977</v>
      </c>
      <c r="P110" s="91">
        <f t="shared" si="4"/>
        <v>51.878708616256944</v>
      </c>
      <c r="Q110" s="91">
        <f t="shared" si="4"/>
        <v>51.409922697966202</v>
      </c>
      <c r="R110" s="91">
        <f t="shared" si="4"/>
        <v>50.841503037170995</v>
      </c>
      <c r="S110" s="91">
        <f t="shared" si="4"/>
        <v>50.437404167139654</v>
      </c>
      <c r="T110" s="91">
        <f t="shared" si="4"/>
        <v>50.270220166354285</v>
      </c>
      <c r="U110" s="91">
        <f t="shared" si="4"/>
        <v>50.131658166566943</v>
      </c>
      <c r="V110" s="91">
        <f t="shared" si="5"/>
        <v>49.60311238104795</v>
      </c>
      <c r="W110" s="91">
        <f t="shared" si="5"/>
        <v>49.118593327921829</v>
      </c>
      <c r="X110" s="91">
        <f t="shared" si="5"/>
        <v>48.843978769014036</v>
      </c>
      <c r="Y110" s="91">
        <f t="shared" si="5"/>
        <v>48.535641371771369</v>
      </c>
      <c r="Z110" s="91">
        <f t="shared" si="5"/>
        <v>48.355674461610974</v>
      </c>
      <c r="AA110" s="91">
        <f t="shared" si="5"/>
        <v>48.226456218500914</v>
      </c>
      <c r="AB110" s="91">
        <f t="shared" si="5"/>
        <v>48.031541924141194</v>
      </c>
      <c r="AC110" s="91">
        <f t="shared" si="5"/>
        <v>48.03649307449664</v>
      </c>
      <c r="AD110" s="91">
        <f t="shared" si="5"/>
        <v>48.08430445084862</v>
      </c>
      <c r="AE110" s="91">
        <f t="shared" si="5"/>
        <v>48.027458200690702</v>
      </c>
      <c r="AF110" s="91">
        <f t="shared" si="5"/>
        <v>48.000667907702493</v>
      </c>
      <c r="AG110" s="91"/>
    </row>
    <row r="111" spans="1:33" ht="15" customHeight="1">
      <c r="A111" s="98" t="s">
        <v>21</v>
      </c>
      <c r="B111" s="91">
        <f t="shared" si="3"/>
        <v>107.93361280046008</v>
      </c>
      <c r="C111" s="91">
        <f t="shared" si="3"/>
        <v>105.82881554271592</v>
      </c>
      <c r="D111" s="91">
        <f t="shared" si="3"/>
        <v>103.86295149297921</v>
      </c>
      <c r="E111" s="91">
        <f t="shared" si="3"/>
        <v>102.24629030888553</v>
      </c>
      <c r="F111" s="91">
        <f t="shared" si="3"/>
        <v>101.80258805531402</v>
      </c>
      <c r="G111" s="91">
        <f t="shared" si="3"/>
        <v>101.94255626900019</v>
      </c>
      <c r="H111" s="91">
        <f t="shared" si="3"/>
        <v>102.91037670568214</v>
      </c>
      <c r="I111" s="91">
        <f t="shared" si="3"/>
        <v>103.78669051042736</v>
      </c>
      <c r="J111" s="91">
        <f t="shared" si="3"/>
        <v>103.3212565996182</v>
      </c>
      <c r="K111" s="91">
        <f t="shared" si="3"/>
        <v>101.96353169674902</v>
      </c>
      <c r="L111" s="91">
        <f t="shared" si="4"/>
        <v>100.40503891013957</v>
      </c>
      <c r="M111" s="91">
        <f t="shared" si="4"/>
        <v>99.036882706908784</v>
      </c>
      <c r="N111" s="91">
        <f t="shared" si="4"/>
        <v>97.588319496504155</v>
      </c>
      <c r="O111" s="91">
        <f t="shared" si="4"/>
        <v>96.824791392146238</v>
      </c>
      <c r="P111" s="91">
        <f t="shared" si="4"/>
        <v>96.634829194644141</v>
      </c>
      <c r="Q111" s="91">
        <f t="shared" si="4"/>
        <v>95.761618423767629</v>
      </c>
      <c r="R111" s="91">
        <f t="shared" si="4"/>
        <v>94.702819191926125</v>
      </c>
      <c r="S111" s="91">
        <f t="shared" si="4"/>
        <v>93.950101433045901</v>
      </c>
      <c r="T111" s="91">
        <f t="shared" si="4"/>
        <v>93.638686638983188</v>
      </c>
      <c r="U111" s="91">
        <f t="shared" si="4"/>
        <v>93.38058624405312</v>
      </c>
      <c r="V111" s="91">
        <f t="shared" si="5"/>
        <v>92.396060355350301</v>
      </c>
      <c r="W111" s="91">
        <f t="shared" si="5"/>
        <v>91.49354336544738</v>
      </c>
      <c r="X111" s="91">
        <f t="shared" si="5"/>
        <v>90.982016928066059</v>
      </c>
      <c r="Y111" s="91">
        <f t="shared" si="5"/>
        <v>90.40767472658095</v>
      </c>
      <c r="Z111" s="91">
        <f t="shared" si="5"/>
        <v>90.072449118852774</v>
      </c>
      <c r="AA111" s="91">
        <f t="shared" si="5"/>
        <v>89.831753404082036</v>
      </c>
      <c r="AB111" s="91">
        <f t="shared" si="5"/>
        <v>89.468685200469423</v>
      </c>
      <c r="AC111" s="91">
        <f t="shared" si="5"/>
        <v>89.477907742465504</v>
      </c>
      <c r="AD111" s="91">
        <f t="shared" si="5"/>
        <v>89.566966323732601</v>
      </c>
      <c r="AE111" s="91">
        <f t="shared" si="5"/>
        <v>89.461078420566025</v>
      </c>
      <c r="AF111" s="91">
        <f t="shared" si="5"/>
        <v>89.411175956606499</v>
      </c>
      <c r="AG111" s="91"/>
    </row>
    <row r="112" spans="1:33" ht="15" customHeight="1">
      <c r="A112" s="98" t="s">
        <v>596</v>
      </c>
      <c r="B112" s="91">
        <f t="shared" si="3"/>
        <v>67.14113917017643</v>
      </c>
      <c r="C112" s="91">
        <f t="shared" si="3"/>
        <v>65.831829846226839</v>
      </c>
      <c r="D112" s="91">
        <f t="shared" si="3"/>
        <v>64.608945257002233</v>
      </c>
      <c r="E112" s="91">
        <f t="shared" si="3"/>
        <v>63.603285659996764</v>
      </c>
      <c r="F112" s="91">
        <f t="shared" si="3"/>
        <v>63.327276417053682</v>
      </c>
      <c r="G112" s="91">
        <f t="shared" si="3"/>
        <v>63.41434498698915</v>
      </c>
      <c r="H112" s="91">
        <f t="shared" si="3"/>
        <v>64.016386973215759</v>
      </c>
      <c r="I112" s="91">
        <f t="shared" si="3"/>
        <v>64.561506381290428</v>
      </c>
      <c r="J112" s="91">
        <f t="shared" si="3"/>
        <v>64.271978752506882</v>
      </c>
      <c r="K112" s="91">
        <f t="shared" si="3"/>
        <v>63.427392953022128</v>
      </c>
      <c r="L112" s="91">
        <f t="shared" si="4"/>
        <v>62.457917565638319</v>
      </c>
      <c r="M112" s="91">
        <f t="shared" si="4"/>
        <v>61.60684287570384</v>
      </c>
      <c r="N112" s="91">
        <f t="shared" si="4"/>
        <v>60.705750235671687</v>
      </c>
      <c r="O112" s="91">
        <f t="shared" si="4"/>
        <v>60.230790254393121</v>
      </c>
      <c r="P112" s="91">
        <f t="shared" si="4"/>
        <v>60.112622447269501</v>
      </c>
      <c r="Q112" s="91">
        <f t="shared" si="4"/>
        <v>59.569433311177981</v>
      </c>
      <c r="R112" s="91">
        <f t="shared" si="4"/>
        <v>58.910797092729787</v>
      </c>
      <c r="S112" s="91">
        <f t="shared" si="4"/>
        <v>58.442561790551295</v>
      </c>
      <c r="T112" s="91">
        <f t="shared" si="4"/>
        <v>58.24884323073185</v>
      </c>
      <c r="U112" s="91">
        <f t="shared" si="4"/>
        <v>58.088289404298592</v>
      </c>
      <c r="V112" s="91">
        <f t="shared" si="5"/>
        <v>57.475855631399291</v>
      </c>
      <c r="W112" s="91">
        <f t="shared" si="5"/>
        <v>56.914436280649447</v>
      </c>
      <c r="X112" s="91">
        <f t="shared" si="5"/>
        <v>56.596236353580039</v>
      </c>
      <c r="Y112" s="91">
        <f t="shared" si="5"/>
        <v>56.238961277904515</v>
      </c>
      <c r="Z112" s="91">
        <f t="shared" si="5"/>
        <v>56.030430973044851</v>
      </c>
      <c r="AA112" s="91">
        <f t="shared" si="5"/>
        <v>55.88070389485501</v>
      </c>
      <c r="AB112" s="91">
        <f t="shared" si="5"/>
        <v>55.654853836151929</v>
      </c>
      <c r="AC112" s="91">
        <f t="shared" si="5"/>
        <v>55.660590806865635</v>
      </c>
      <c r="AD112" s="91">
        <f t="shared" si="5"/>
        <v>55.715990551616215</v>
      </c>
      <c r="AE112" s="91">
        <f t="shared" si="5"/>
        <v>55.65012196574677</v>
      </c>
      <c r="AF112" s="91">
        <f t="shared" si="5"/>
        <v>55.619079659363166</v>
      </c>
      <c r="AG112" s="91"/>
    </row>
    <row r="113" spans="1:33" ht="15" customHeight="1">
      <c r="A113" s="98" t="s">
        <v>25</v>
      </c>
      <c r="B113" s="91">
        <f t="shared" si="3"/>
        <v>57.775232361563589</v>
      </c>
      <c r="C113" s="91">
        <f t="shared" si="3"/>
        <v>56.648566187005272</v>
      </c>
      <c r="D113" s="91">
        <f t="shared" si="3"/>
        <v>55.596268859806955</v>
      </c>
      <c r="E113" s="91">
        <f t="shared" si="3"/>
        <v>54.730894551123257</v>
      </c>
      <c r="F113" s="91">
        <f t="shared" si="3"/>
        <v>54.493387437868044</v>
      </c>
      <c r="G113" s="91">
        <f t="shared" si="3"/>
        <v>54.568310308131842</v>
      </c>
      <c r="H113" s="91">
        <f t="shared" si="3"/>
        <v>55.08636996686802</v>
      </c>
      <c r="I113" s="91">
        <f t="shared" si="3"/>
        <v>55.555447507933941</v>
      </c>
      <c r="J113" s="91">
        <f t="shared" si="3"/>
        <v>55.306307766863071</v>
      </c>
      <c r="K113" s="91">
        <f t="shared" si="3"/>
        <v>54.579538137726601</v>
      </c>
      <c r="L113" s="91">
        <f t="shared" si="4"/>
        <v>53.745300493456831</v>
      </c>
      <c r="M113" s="91">
        <f t="shared" si="4"/>
        <v>53.012947146824146</v>
      </c>
      <c r="N113" s="91">
        <f t="shared" si="4"/>
        <v>52.237553143972953</v>
      </c>
      <c r="O113" s="91">
        <f t="shared" si="4"/>
        <v>51.828848084452559</v>
      </c>
      <c r="P113" s="91">
        <f t="shared" si="4"/>
        <v>51.727164189919293</v>
      </c>
      <c r="Q113" s="91">
        <f t="shared" si="4"/>
        <v>51.259747656005253</v>
      </c>
      <c r="R113" s="91">
        <f t="shared" si="4"/>
        <v>50.69298842265151</v>
      </c>
      <c r="S113" s="91">
        <f t="shared" si="4"/>
        <v>50.290069977751699</v>
      </c>
      <c r="T113" s="91">
        <f t="shared" si="4"/>
        <v>50.12337434308354</v>
      </c>
      <c r="U113" s="91">
        <f t="shared" si="4"/>
        <v>49.985217100841822</v>
      </c>
      <c r="V113" s="91">
        <f t="shared" si="5"/>
        <v>49.458215266010825</v>
      </c>
      <c r="W113" s="91">
        <f t="shared" si="5"/>
        <v>48.975111555785737</v>
      </c>
      <c r="X113" s="91">
        <f t="shared" si="5"/>
        <v>48.701299181568046</v>
      </c>
      <c r="Y113" s="91">
        <f t="shared" si="5"/>
        <v>48.393862477793455</v>
      </c>
      <c r="Z113" s="91">
        <f t="shared" si="5"/>
        <v>48.214421274283971</v>
      </c>
      <c r="AA113" s="91">
        <f t="shared" si="5"/>
        <v>48.08558049439624</v>
      </c>
      <c r="AB113" s="91">
        <f t="shared" si="5"/>
        <v>47.891235569932419</v>
      </c>
      <c r="AC113" s="91">
        <f t="shared" si="5"/>
        <v>47.896172257336474</v>
      </c>
      <c r="AD113" s="91">
        <f t="shared" si="5"/>
        <v>47.943843970466389</v>
      </c>
      <c r="AE113" s="91">
        <f t="shared" si="5"/>
        <v>47.887163775566968</v>
      </c>
      <c r="AF113" s="91">
        <f t="shared" si="5"/>
        <v>47.860451740494014</v>
      </c>
      <c r="AG113" s="91"/>
    </row>
    <row r="114" spans="1:33" ht="15" customHeight="1">
      <c r="A114" s="98" t="s">
        <v>29</v>
      </c>
      <c r="B114" s="91">
        <f t="shared" si="3"/>
        <v>56.759652105207977</v>
      </c>
      <c r="C114" s="91">
        <f t="shared" si="3"/>
        <v>55.652790609499327</v>
      </c>
      <c r="D114" s="91">
        <f t="shared" si="3"/>
        <v>54.618990696255672</v>
      </c>
      <c r="E114" s="91">
        <f t="shared" si="3"/>
        <v>53.768828045341792</v>
      </c>
      <c r="F114" s="91">
        <f t="shared" si="3"/>
        <v>53.535495861811768</v>
      </c>
      <c r="G114" s="91">
        <f t="shared" si="3"/>
        <v>53.609101728496704</v>
      </c>
      <c r="H114" s="91">
        <f t="shared" si="3"/>
        <v>54.118054869794165</v>
      </c>
      <c r="I114" s="91">
        <f t="shared" si="3"/>
        <v>54.578886907208535</v>
      </c>
      <c r="J114" s="91">
        <f t="shared" si="3"/>
        <v>54.334126575648682</v>
      </c>
      <c r="K114" s="91">
        <f t="shared" si="3"/>
        <v>53.62013219389938</v>
      </c>
      <c r="L114" s="91">
        <f t="shared" si="4"/>
        <v>52.80055888322029</v>
      </c>
      <c r="M114" s="91">
        <f t="shared" si="4"/>
        <v>52.08107893525888</v>
      </c>
      <c r="N114" s="91">
        <f t="shared" si="4"/>
        <v>51.319314905114055</v>
      </c>
      <c r="O114" s="91">
        <f t="shared" si="4"/>
        <v>50.917794114218047</v>
      </c>
      <c r="P114" s="91">
        <f t="shared" si="4"/>
        <v>50.817897631893374</v>
      </c>
      <c r="Q114" s="91">
        <f t="shared" si="4"/>
        <v>50.358697404239543</v>
      </c>
      <c r="R114" s="91">
        <f t="shared" si="4"/>
        <v>49.801900735534595</v>
      </c>
      <c r="S114" s="91">
        <f t="shared" si="4"/>
        <v>49.40606484142404</v>
      </c>
      <c r="T114" s="91">
        <f t="shared" si="4"/>
        <v>49.242299403459022</v>
      </c>
      <c r="U114" s="91">
        <f t="shared" si="4"/>
        <v>49.106570706491084</v>
      </c>
      <c r="V114" s="91">
        <f t="shared" si="5"/>
        <v>48.588832575787976</v>
      </c>
      <c r="W114" s="91">
        <f t="shared" si="5"/>
        <v>48.114220922969196</v>
      </c>
      <c r="X114" s="91">
        <f t="shared" si="5"/>
        <v>47.845221656892043</v>
      </c>
      <c r="Y114" s="91">
        <f t="shared" si="5"/>
        <v>47.543189113926005</v>
      </c>
      <c r="Z114" s="91">
        <f t="shared" si="5"/>
        <v>47.366902150321948</v>
      </c>
      <c r="AA114" s="91">
        <f t="shared" si="5"/>
        <v>47.24032614976818</v>
      </c>
      <c r="AB114" s="91">
        <f t="shared" si="5"/>
        <v>47.049397444679698</v>
      </c>
      <c r="AC114" s="91">
        <f t="shared" si="5"/>
        <v>47.054247354375491</v>
      </c>
      <c r="AD114" s="91">
        <f t="shared" si="5"/>
        <v>47.101081088173032</v>
      </c>
      <c r="AE114" s="91">
        <f t="shared" si="5"/>
        <v>47.045397224824583</v>
      </c>
      <c r="AF114" s="91">
        <f t="shared" si="5"/>
        <v>47.019154737243142</v>
      </c>
      <c r="AG114" s="91"/>
    </row>
    <row r="115" spans="1:33" ht="15" customHeight="1">
      <c r="A115" s="98" t="s">
        <v>32</v>
      </c>
      <c r="B115" s="91">
        <f t="shared" ref="B115:K124" si="6">SUMIFS($I$5:$I$55,$B$5:$B$55,$A115)*B$103*B$99*10</f>
        <v>56.026177475617807</v>
      </c>
      <c r="C115" s="91">
        <f t="shared" si="6"/>
        <v>54.933619359078357</v>
      </c>
      <c r="D115" s="91">
        <f t="shared" si="6"/>
        <v>53.913178689246394</v>
      </c>
      <c r="E115" s="91">
        <f t="shared" si="6"/>
        <v>53.074002235610742</v>
      </c>
      <c r="F115" s="91">
        <f t="shared" si="6"/>
        <v>52.843685279104449</v>
      </c>
      <c r="G115" s="91">
        <f t="shared" si="6"/>
        <v>52.916339976538005</v>
      </c>
      <c r="H115" s="91">
        <f t="shared" si="6"/>
        <v>53.418716188574152</v>
      </c>
      <c r="I115" s="91">
        <f t="shared" si="6"/>
        <v>53.873593140017974</v>
      </c>
      <c r="J115" s="91">
        <f t="shared" si="6"/>
        <v>53.631995715327172</v>
      </c>
      <c r="K115" s="91">
        <f t="shared" si="6"/>
        <v>52.927227901135268</v>
      </c>
      <c r="L115" s="91">
        <f t="shared" ref="L115:U124" si="7">SUMIFS($I$5:$I$55,$B$5:$B$55,$A115)*L$103*L$99*10</f>
        <v>52.118245498049447</v>
      </c>
      <c r="M115" s="91">
        <f t="shared" si="7"/>
        <v>51.408063004683967</v>
      </c>
      <c r="N115" s="91">
        <f t="shared" si="7"/>
        <v>50.656142843715955</v>
      </c>
      <c r="O115" s="91">
        <f t="shared" si="7"/>
        <v>50.2598106912709</v>
      </c>
      <c r="P115" s="91">
        <f t="shared" si="7"/>
        <v>50.161205117763529</v>
      </c>
      <c r="Q115" s="91">
        <f t="shared" si="7"/>
        <v>49.707938889075407</v>
      </c>
      <c r="R115" s="91">
        <f t="shared" si="7"/>
        <v>49.158337405950149</v>
      </c>
      <c r="S115" s="91">
        <f t="shared" si="7"/>
        <v>48.767616687409607</v>
      </c>
      <c r="T115" s="91">
        <f t="shared" si="7"/>
        <v>48.605967502619094</v>
      </c>
      <c r="U115" s="91">
        <f t="shared" si="7"/>
        <v>48.471992755015549</v>
      </c>
      <c r="V115" s="91">
        <f t="shared" ref="V115:AF124" si="8">SUMIFS($I$5:$I$55,$B$5:$B$55,$A115)*V$103*V$99*10</f>
        <v>47.960945077293701</v>
      </c>
      <c r="W115" s="91">
        <f t="shared" si="8"/>
        <v>47.492466577046137</v>
      </c>
      <c r="X115" s="91">
        <f t="shared" si="8"/>
        <v>47.226943444626038</v>
      </c>
      <c r="Y115" s="91">
        <f t="shared" si="8"/>
        <v>46.928813906688383</v>
      </c>
      <c r="Z115" s="91">
        <f t="shared" si="8"/>
        <v>46.754805005238268</v>
      </c>
      <c r="AA115" s="91">
        <f t="shared" si="8"/>
        <v>46.629864678647913</v>
      </c>
      <c r="AB115" s="91">
        <f t="shared" si="8"/>
        <v>46.44140324310829</v>
      </c>
      <c r="AC115" s="91">
        <f t="shared" si="8"/>
        <v>46.446190480014771</v>
      </c>
      <c r="AD115" s="91">
        <f t="shared" si="8"/>
        <v>46.492419006516727</v>
      </c>
      <c r="AE115" s="91">
        <f t="shared" si="8"/>
        <v>46.437454715955077</v>
      </c>
      <c r="AF115" s="91">
        <f t="shared" si="8"/>
        <v>46.411551346006391</v>
      </c>
      <c r="AG115" s="91"/>
    </row>
    <row r="116" spans="1:33" ht="15" customHeight="1">
      <c r="A116" s="98" t="s">
        <v>35</v>
      </c>
      <c r="B116" s="91">
        <f t="shared" si="6"/>
        <v>155.44020034776142</v>
      </c>
      <c r="C116" s="91">
        <f t="shared" si="6"/>
        <v>152.40898422382767</v>
      </c>
      <c r="D116" s="91">
        <f t="shared" si="6"/>
        <v>149.57785225465642</v>
      </c>
      <c r="E116" s="91">
        <f t="shared" si="6"/>
        <v>147.24962352377401</v>
      </c>
      <c r="F116" s="91">
        <f t="shared" si="6"/>
        <v>146.61062733527973</v>
      </c>
      <c r="G116" s="91">
        <f t="shared" si="6"/>
        <v>146.81220204971018</v>
      </c>
      <c r="H116" s="91">
        <f t="shared" si="6"/>
        <v>148.20600513547009</v>
      </c>
      <c r="I116" s="91">
        <f t="shared" si="6"/>
        <v>149.46802527769339</v>
      </c>
      <c r="J116" s="91">
        <f t="shared" si="6"/>
        <v>148.79773232198022</v>
      </c>
      <c r="K116" s="91">
        <f t="shared" si="6"/>
        <v>146.84240973577812</v>
      </c>
      <c r="L116" s="91">
        <f t="shared" si="7"/>
        <v>144.59795201120465</v>
      </c>
      <c r="M116" s="91">
        <f t="shared" si="7"/>
        <v>142.62760682568413</v>
      </c>
      <c r="N116" s="91">
        <f t="shared" si="7"/>
        <v>140.5414637809038</v>
      </c>
      <c r="O116" s="91">
        <f t="shared" si="7"/>
        <v>139.44187155533868</v>
      </c>
      <c r="P116" s="91">
        <f t="shared" si="7"/>
        <v>139.16829818674577</v>
      </c>
      <c r="Q116" s="91">
        <f t="shared" si="7"/>
        <v>137.91074686747507</v>
      </c>
      <c r="R116" s="91">
        <f t="shared" si="7"/>
        <v>136.38592100039543</v>
      </c>
      <c r="S116" s="91">
        <f t="shared" si="7"/>
        <v>135.30189725459567</v>
      </c>
      <c r="T116" s="91">
        <f t="shared" si="7"/>
        <v>134.85341437030775</v>
      </c>
      <c r="U116" s="91">
        <f t="shared" si="7"/>
        <v>134.48171202423751</v>
      </c>
      <c r="V116" s="91">
        <f t="shared" si="8"/>
        <v>133.06385064244122</v>
      </c>
      <c r="W116" s="91">
        <f t="shared" si="8"/>
        <v>131.76409407831028</v>
      </c>
      <c r="X116" s="91">
        <f t="shared" si="8"/>
        <v>131.02742113791012</v>
      </c>
      <c r="Y116" s="91">
        <f t="shared" si="8"/>
        <v>130.20028430304785</v>
      </c>
      <c r="Z116" s="91">
        <f t="shared" si="8"/>
        <v>129.71751036196517</v>
      </c>
      <c r="AA116" s="91">
        <f t="shared" si="8"/>
        <v>129.37087330279456</v>
      </c>
      <c r="AB116" s="91">
        <f t="shared" si="8"/>
        <v>128.84800194840216</v>
      </c>
      <c r="AC116" s="91">
        <f t="shared" si="8"/>
        <v>128.86128375875194</v>
      </c>
      <c r="AD116" s="91">
        <f t="shared" si="8"/>
        <v>128.98954115101066</v>
      </c>
      <c r="AE116" s="91">
        <f t="shared" si="8"/>
        <v>128.83704707195997</v>
      </c>
      <c r="AF116" s="91">
        <f t="shared" si="8"/>
        <v>128.76518021978615</v>
      </c>
      <c r="AG116" s="91"/>
    </row>
    <row r="117" spans="1:33" ht="15" customHeight="1">
      <c r="A117" s="98" t="s">
        <v>46</v>
      </c>
      <c r="B117" s="91">
        <f t="shared" si="6"/>
        <v>50.609749441721235</v>
      </c>
      <c r="C117" s="91">
        <f t="shared" si="6"/>
        <v>49.622816279046617</v>
      </c>
      <c r="D117" s="91">
        <f t="shared" si="6"/>
        <v>48.701028483639497</v>
      </c>
      <c r="E117" s="91">
        <f t="shared" si="6"/>
        <v>47.942980871442941</v>
      </c>
      <c r="F117" s="91">
        <f t="shared" si="6"/>
        <v>47.734930206804336</v>
      </c>
      <c r="G117" s="91">
        <f t="shared" si="6"/>
        <v>47.800560885150645</v>
      </c>
      <c r="H117" s="91">
        <f t="shared" si="6"/>
        <v>48.25436900418029</v>
      </c>
      <c r="I117" s="91">
        <f t="shared" si="6"/>
        <v>48.665269936149173</v>
      </c>
      <c r="J117" s="91">
        <f t="shared" si="6"/>
        <v>48.447029362183763</v>
      </c>
      <c r="K117" s="91">
        <f t="shared" si="6"/>
        <v>47.810396200723403</v>
      </c>
      <c r="L117" s="91">
        <f t="shared" si="7"/>
        <v>47.079623576787874</v>
      </c>
      <c r="M117" s="91">
        <f t="shared" si="7"/>
        <v>46.438099209669204</v>
      </c>
      <c r="N117" s="91">
        <f t="shared" si="7"/>
        <v>45.758872236468491</v>
      </c>
      <c r="O117" s="91">
        <f t="shared" si="7"/>
        <v>45.400856183353469</v>
      </c>
      <c r="P117" s="91">
        <f t="shared" si="7"/>
        <v>45.311783474958602</v>
      </c>
      <c r="Q117" s="91">
        <f t="shared" si="7"/>
        <v>44.902337546324922</v>
      </c>
      <c r="R117" s="91">
        <f t="shared" si="7"/>
        <v>44.405869741326569</v>
      </c>
      <c r="S117" s="91">
        <f t="shared" si="7"/>
        <v>44.052922626995397</v>
      </c>
      <c r="T117" s="91">
        <f t="shared" si="7"/>
        <v>43.906901157955012</v>
      </c>
      <c r="U117" s="91">
        <f t="shared" si="7"/>
        <v>43.785878651811636</v>
      </c>
      <c r="V117" s="91">
        <f t="shared" si="8"/>
        <v>43.324237396105183</v>
      </c>
      <c r="W117" s="91">
        <f t="shared" si="8"/>
        <v>42.901049868691217</v>
      </c>
      <c r="X117" s="91">
        <f t="shared" si="8"/>
        <v>42.661196646354036</v>
      </c>
      <c r="Y117" s="91">
        <f t="shared" si="8"/>
        <v>42.391889299395245</v>
      </c>
      <c r="Z117" s="91">
        <f t="shared" si="8"/>
        <v>42.23470301077414</v>
      </c>
      <c r="AA117" s="91">
        <f t="shared" si="8"/>
        <v>42.121841507298264</v>
      </c>
      <c r="AB117" s="91">
        <f t="shared" si="8"/>
        <v>41.95159990842712</v>
      </c>
      <c r="AC117" s="91">
        <f t="shared" si="8"/>
        <v>41.955924330889474</v>
      </c>
      <c r="AD117" s="91">
        <f t="shared" si="8"/>
        <v>41.997683634285501</v>
      </c>
      <c r="AE117" s="91">
        <f t="shared" si="8"/>
        <v>41.948033111995677</v>
      </c>
      <c r="AF117" s="91">
        <f t="shared" si="8"/>
        <v>41.924633995335093</v>
      </c>
      <c r="AG117" s="91"/>
    </row>
    <row r="118" spans="1:33" ht="15" customHeight="1">
      <c r="A118" s="98" t="s">
        <v>37</v>
      </c>
      <c r="B118" s="91">
        <f t="shared" si="6"/>
        <v>45.080479157118461</v>
      </c>
      <c r="C118" s="91">
        <f t="shared" si="6"/>
        <v>44.201371468180881</v>
      </c>
      <c r="D118" s="91">
        <f t="shared" si="6"/>
        <v>43.380291815415788</v>
      </c>
      <c r="E118" s="91">
        <f t="shared" si="6"/>
        <v>42.705063228854961</v>
      </c>
      <c r="F118" s="91">
        <f t="shared" si="6"/>
        <v>42.51974273716462</v>
      </c>
      <c r="G118" s="91">
        <f t="shared" si="6"/>
        <v>42.578203062692708</v>
      </c>
      <c r="H118" s="91">
        <f t="shared" si="6"/>
        <v>42.982431253444872</v>
      </c>
      <c r="I118" s="91">
        <f t="shared" si="6"/>
        <v>43.348439998866425</v>
      </c>
      <c r="J118" s="91">
        <f t="shared" si="6"/>
        <v>43.154042876683192</v>
      </c>
      <c r="K118" s="91">
        <f t="shared" si="6"/>
        <v>42.58696383988628</v>
      </c>
      <c r="L118" s="91">
        <f t="shared" si="7"/>
        <v>41.93603036550001</v>
      </c>
      <c r="M118" s="91">
        <f t="shared" si="7"/>
        <v>41.364594502258292</v>
      </c>
      <c r="N118" s="91">
        <f t="shared" si="7"/>
        <v>40.759575158236707</v>
      </c>
      <c r="O118" s="91">
        <f t="shared" si="7"/>
        <v>40.44067345652109</v>
      </c>
      <c r="P118" s="91">
        <f t="shared" si="7"/>
        <v>40.36133221459523</v>
      </c>
      <c r="Q118" s="91">
        <f t="shared" si="7"/>
        <v>39.99661950893379</v>
      </c>
      <c r="R118" s="91">
        <f t="shared" si="7"/>
        <v>39.554392333689997</v>
      </c>
      <c r="S118" s="91">
        <f t="shared" si="7"/>
        <v>39.240005773655867</v>
      </c>
      <c r="T118" s="91">
        <f t="shared" si="7"/>
        <v>39.109937597777098</v>
      </c>
      <c r="U118" s="91">
        <f t="shared" si="7"/>
        <v>39.002137171457626</v>
      </c>
      <c r="V118" s="91">
        <f t="shared" si="8"/>
        <v>38.590931638225243</v>
      </c>
      <c r="W118" s="91">
        <f t="shared" si="8"/>
        <v>38.213978645578912</v>
      </c>
      <c r="X118" s="91">
        <f t="shared" si="8"/>
        <v>38.000330123118033</v>
      </c>
      <c r="Y118" s="91">
        <f t="shared" si="8"/>
        <v>37.760445429450165</v>
      </c>
      <c r="Z118" s="91">
        <f t="shared" si="8"/>
        <v>37.620432224758687</v>
      </c>
      <c r="AA118" s="91">
        <f t="shared" si="8"/>
        <v>37.519901186545511</v>
      </c>
      <c r="AB118" s="91">
        <f t="shared" si="8"/>
        <v>37.36825900427344</v>
      </c>
      <c r="AC118" s="91">
        <f t="shared" si="8"/>
        <v>37.372110970324073</v>
      </c>
      <c r="AD118" s="91">
        <f t="shared" si="8"/>
        <v>37.409307941799462</v>
      </c>
      <c r="AE118" s="91">
        <f t="shared" si="8"/>
        <v>37.365081891287119</v>
      </c>
      <c r="AF118" s="91">
        <f t="shared" si="8"/>
        <v>37.344239199858123</v>
      </c>
      <c r="AG118" s="91"/>
    </row>
    <row r="119" spans="1:33" ht="15" customHeight="1">
      <c r="A119" s="98" t="s">
        <v>40</v>
      </c>
      <c r="B119" s="91">
        <f t="shared" si="6"/>
        <v>55.010597219262209</v>
      </c>
      <c r="C119" s="91">
        <f t="shared" si="6"/>
        <v>53.937843781572411</v>
      </c>
      <c r="D119" s="91">
        <f t="shared" si="6"/>
        <v>52.935900525695104</v>
      </c>
      <c r="E119" s="91">
        <f t="shared" si="6"/>
        <v>52.111935729829277</v>
      </c>
      <c r="F119" s="91">
        <f t="shared" si="6"/>
        <v>51.885793703048186</v>
      </c>
      <c r="G119" s="91">
        <f t="shared" si="6"/>
        <v>51.957131396902874</v>
      </c>
      <c r="H119" s="91">
        <f t="shared" si="6"/>
        <v>52.450401091500311</v>
      </c>
      <c r="I119" s="91">
        <f t="shared" si="6"/>
        <v>52.897032539292567</v>
      </c>
      <c r="J119" s="91">
        <f t="shared" si="6"/>
        <v>52.659814524112782</v>
      </c>
      <c r="K119" s="91">
        <f t="shared" si="6"/>
        <v>51.967821957308047</v>
      </c>
      <c r="L119" s="91">
        <f t="shared" si="7"/>
        <v>51.173503887812899</v>
      </c>
      <c r="M119" s="91">
        <f t="shared" si="7"/>
        <v>50.476194793118701</v>
      </c>
      <c r="N119" s="91">
        <f t="shared" si="7"/>
        <v>49.737904604857057</v>
      </c>
      <c r="O119" s="91">
        <f t="shared" si="7"/>
        <v>49.348756721036374</v>
      </c>
      <c r="P119" s="91">
        <f t="shared" si="7"/>
        <v>49.251938559737603</v>
      </c>
      <c r="Q119" s="91">
        <f t="shared" si="7"/>
        <v>48.806888637309683</v>
      </c>
      <c r="R119" s="91">
        <f t="shared" si="7"/>
        <v>48.267249718833227</v>
      </c>
      <c r="S119" s="91">
        <f t="shared" si="7"/>
        <v>47.883611551081948</v>
      </c>
      <c r="T119" s="91">
        <f t="shared" si="7"/>
        <v>47.724892562994576</v>
      </c>
      <c r="U119" s="91">
        <f t="shared" si="7"/>
        <v>47.593346360664825</v>
      </c>
      <c r="V119" s="91">
        <f t="shared" si="8"/>
        <v>47.091562387070844</v>
      </c>
      <c r="W119" s="91">
        <f t="shared" si="8"/>
        <v>46.631575944229581</v>
      </c>
      <c r="X119" s="91">
        <f t="shared" si="8"/>
        <v>46.370865919950042</v>
      </c>
      <c r="Y119" s="91">
        <f t="shared" si="8"/>
        <v>46.078140542820918</v>
      </c>
      <c r="Z119" s="91">
        <f t="shared" si="8"/>
        <v>45.907285881276245</v>
      </c>
      <c r="AA119" s="91">
        <f t="shared" si="8"/>
        <v>45.78461033401986</v>
      </c>
      <c r="AB119" s="91">
        <f t="shared" si="8"/>
        <v>45.599565117855569</v>
      </c>
      <c r="AC119" s="91">
        <f t="shared" si="8"/>
        <v>45.604265577053773</v>
      </c>
      <c r="AD119" s="91">
        <f t="shared" si="8"/>
        <v>45.64965612422337</v>
      </c>
      <c r="AE119" s="91">
        <f t="shared" si="8"/>
        <v>45.595688165212692</v>
      </c>
      <c r="AF119" s="91">
        <f t="shared" si="8"/>
        <v>45.570254342755533</v>
      </c>
      <c r="AG119" s="91"/>
    </row>
    <row r="120" spans="1:33" ht="15" customHeight="1">
      <c r="A120" s="98" t="s">
        <v>44</v>
      </c>
      <c r="B120" s="91">
        <f t="shared" si="6"/>
        <v>55.969756350264731</v>
      </c>
      <c r="C120" s="91">
        <f t="shared" si="6"/>
        <v>54.878298493661362</v>
      </c>
      <c r="D120" s="91">
        <f t="shared" si="6"/>
        <v>53.858885457937987</v>
      </c>
      <c r="E120" s="91">
        <f t="shared" si="6"/>
        <v>53.020554096400659</v>
      </c>
      <c r="F120" s="91">
        <f t="shared" si="6"/>
        <v>52.790469080434661</v>
      </c>
      <c r="G120" s="91">
        <f t="shared" si="6"/>
        <v>52.86305061100272</v>
      </c>
      <c r="H120" s="91">
        <f t="shared" si="6"/>
        <v>53.364920905403395</v>
      </c>
      <c r="I120" s="91">
        <f t="shared" si="6"/>
        <v>53.819339773311007</v>
      </c>
      <c r="J120" s="91">
        <f t="shared" si="6"/>
        <v>53.577985649148594</v>
      </c>
      <c r="K120" s="91">
        <f t="shared" si="6"/>
        <v>52.873927570922639</v>
      </c>
      <c r="L120" s="91">
        <f t="shared" si="7"/>
        <v>52.065759853036305</v>
      </c>
      <c r="M120" s="91">
        <f t="shared" si="7"/>
        <v>51.356292548485889</v>
      </c>
      <c r="N120" s="91">
        <f t="shared" si="7"/>
        <v>50.605129608223791</v>
      </c>
      <c r="O120" s="91">
        <f t="shared" si="7"/>
        <v>50.209196581813416</v>
      </c>
      <c r="P120" s="91">
        <f t="shared" si="7"/>
        <v>50.110690308984324</v>
      </c>
      <c r="Q120" s="91">
        <f t="shared" si="7"/>
        <v>49.657880541755091</v>
      </c>
      <c r="R120" s="91">
        <f t="shared" si="7"/>
        <v>49.10883253444365</v>
      </c>
      <c r="S120" s="91">
        <f t="shared" si="7"/>
        <v>48.718505290946965</v>
      </c>
      <c r="T120" s="91">
        <f t="shared" si="7"/>
        <v>48.557018894862182</v>
      </c>
      <c r="U120" s="91">
        <f t="shared" si="7"/>
        <v>48.423179066440511</v>
      </c>
      <c r="V120" s="91">
        <f t="shared" si="8"/>
        <v>47.912646038947983</v>
      </c>
      <c r="W120" s="91">
        <f t="shared" si="8"/>
        <v>47.444639319667431</v>
      </c>
      <c r="X120" s="91">
        <f t="shared" si="8"/>
        <v>47.179383582144041</v>
      </c>
      <c r="Y120" s="91">
        <f t="shared" si="8"/>
        <v>46.881554275362411</v>
      </c>
      <c r="Z120" s="91">
        <f t="shared" si="8"/>
        <v>46.707720609462598</v>
      </c>
      <c r="AA120" s="91">
        <f t="shared" si="8"/>
        <v>46.582906103946364</v>
      </c>
      <c r="AB120" s="91">
        <f t="shared" si="8"/>
        <v>46.394634458372025</v>
      </c>
      <c r="AC120" s="91">
        <f t="shared" si="8"/>
        <v>46.399416874294708</v>
      </c>
      <c r="AD120" s="91">
        <f t="shared" si="8"/>
        <v>46.445598846389309</v>
      </c>
      <c r="AE120" s="91">
        <f t="shared" si="8"/>
        <v>46.390689907580494</v>
      </c>
      <c r="AF120" s="91">
        <f t="shared" si="8"/>
        <v>46.364812623603569</v>
      </c>
      <c r="AG120" s="91"/>
    </row>
    <row r="121" spans="1:33" ht="15" customHeight="1">
      <c r="A121" s="98" t="s">
        <v>49</v>
      </c>
      <c r="B121" s="91">
        <f t="shared" si="6"/>
        <v>58.565128116506848</v>
      </c>
      <c r="C121" s="91">
        <f t="shared" si="6"/>
        <v>57.423058302843245</v>
      </c>
      <c r="D121" s="91">
        <f t="shared" si="6"/>
        <v>56.356374098124633</v>
      </c>
      <c r="E121" s="91">
        <f t="shared" si="6"/>
        <v>55.479168500064404</v>
      </c>
      <c r="F121" s="91">
        <f t="shared" si="6"/>
        <v>55.238414219245143</v>
      </c>
      <c r="G121" s="91">
        <f t="shared" si="6"/>
        <v>55.314361425625833</v>
      </c>
      <c r="H121" s="91">
        <f t="shared" si="6"/>
        <v>55.83950393125879</v>
      </c>
      <c r="I121" s="91">
        <f t="shared" si="6"/>
        <v>56.314994641831476</v>
      </c>
      <c r="J121" s="91">
        <f t="shared" si="6"/>
        <v>56.062448693363152</v>
      </c>
      <c r="K121" s="91">
        <f t="shared" si="6"/>
        <v>55.325742760703342</v>
      </c>
      <c r="L121" s="91">
        <f t="shared" si="7"/>
        <v>54.480099523640817</v>
      </c>
      <c r="M121" s="91">
        <f t="shared" si="7"/>
        <v>53.737733533597151</v>
      </c>
      <c r="N121" s="91">
        <f t="shared" si="7"/>
        <v>52.951738440863203</v>
      </c>
      <c r="O121" s="91">
        <f t="shared" si="7"/>
        <v>52.537445616857198</v>
      </c>
      <c r="P121" s="91">
        <f t="shared" si="7"/>
        <v>52.434371512828349</v>
      </c>
      <c r="Q121" s="91">
        <f t="shared" si="7"/>
        <v>51.960564518489711</v>
      </c>
      <c r="R121" s="91">
        <f t="shared" si="7"/>
        <v>51.386056623742455</v>
      </c>
      <c r="S121" s="91">
        <f t="shared" si="7"/>
        <v>50.977629528228789</v>
      </c>
      <c r="T121" s="91">
        <f t="shared" si="7"/>
        <v>50.808654851680394</v>
      </c>
      <c r="U121" s="91">
        <f t="shared" si="7"/>
        <v>50.668608740892395</v>
      </c>
      <c r="V121" s="91">
        <f t="shared" si="8"/>
        <v>50.13440180285081</v>
      </c>
      <c r="W121" s="91">
        <f t="shared" si="8"/>
        <v>49.644693159087502</v>
      </c>
      <c r="X121" s="91">
        <f t="shared" si="8"/>
        <v>49.367137256316042</v>
      </c>
      <c r="Y121" s="91">
        <f t="shared" si="8"/>
        <v>49.055497316357034</v>
      </c>
      <c r="Z121" s="91">
        <f t="shared" si="8"/>
        <v>48.873602815143329</v>
      </c>
      <c r="AA121" s="91">
        <f t="shared" si="8"/>
        <v>48.743000540218063</v>
      </c>
      <c r="AB121" s="91">
        <f t="shared" si="8"/>
        <v>48.545998556240086</v>
      </c>
      <c r="AC121" s="91">
        <f t="shared" si="8"/>
        <v>48.551002737417257</v>
      </c>
      <c r="AD121" s="91">
        <f t="shared" si="8"/>
        <v>48.599326212250105</v>
      </c>
      <c r="AE121" s="91">
        <f t="shared" si="8"/>
        <v>48.54187109281105</v>
      </c>
      <c r="AF121" s="91">
        <f t="shared" si="8"/>
        <v>48.514793854133586</v>
      </c>
      <c r="AG121" s="91"/>
    </row>
    <row r="122" spans="1:33" ht="15" customHeight="1">
      <c r="A122" s="98" t="s">
        <v>53</v>
      </c>
      <c r="B122" s="91">
        <f t="shared" si="6"/>
        <v>48.409325552950747</v>
      </c>
      <c r="C122" s="91">
        <f t="shared" si="6"/>
        <v>47.465302527783713</v>
      </c>
      <c r="D122" s="91">
        <f t="shared" si="6"/>
        <v>46.583592462611691</v>
      </c>
      <c r="E122" s="91">
        <f t="shared" si="6"/>
        <v>45.858503442249763</v>
      </c>
      <c r="F122" s="91">
        <f t="shared" si="6"/>
        <v>45.6594984586824</v>
      </c>
      <c r="G122" s="91">
        <f t="shared" si="6"/>
        <v>45.722275629274527</v>
      </c>
      <c r="H122" s="91">
        <f t="shared" si="6"/>
        <v>46.156352960520273</v>
      </c>
      <c r="I122" s="91">
        <f t="shared" si="6"/>
        <v>46.549388634577454</v>
      </c>
      <c r="J122" s="91">
        <f t="shared" si="6"/>
        <v>46.340636781219253</v>
      </c>
      <c r="K122" s="91">
        <f t="shared" si="6"/>
        <v>45.731683322431074</v>
      </c>
      <c r="L122" s="91">
        <f t="shared" si="7"/>
        <v>45.032683421275351</v>
      </c>
      <c r="M122" s="91">
        <f t="shared" si="7"/>
        <v>44.419051417944445</v>
      </c>
      <c r="N122" s="91">
        <f t="shared" si="7"/>
        <v>43.769356052274205</v>
      </c>
      <c r="O122" s="91">
        <f t="shared" si="7"/>
        <v>43.426905914512012</v>
      </c>
      <c r="P122" s="91">
        <f t="shared" si="7"/>
        <v>43.341705932569099</v>
      </c>
      <c r="Q122" s="91">
        <f t="shared" si="7"/>
        <v>42.950062000832531</v>
      </c>
      <c r="R122" s="91">
        <f t="shared" si="7"/>
        <v>42.47517975257324</v>
      </c>
      <c r="S122" s="91">
        <f t="shared" si="7"/>
        <v>42.13757816495211</v>
      </c>
      <c r="T122" s="91">
        <f t="shared" si="7"/>
        <v>41.997905455435223</v>
      </c>
      <c r="U122" s="91">
        <f t="shared" si="7"/>
        <v>41.882144797385038</v>
      </c>
      <c r="V122" s="91">
        <f t="shared" si="8"/>
        <v>41.440574900622345</v>
      </c>
      <c r="W122" s="91">
        <f t="shared" si="8"/>
        <v>41.035786830922035</v>
      </c>
      <c r="X122" s="91">
        <f t="shared" si="8"/>
        <v>40.806362009556025</v>
      </c>
      <c r="Y122" s="91">
        <f t="shared" si="8"/>
        <v>40.548763677682409</v>
      </c>
      <c r="Z122" s="91">
        <f t="shared" si="8"/>
        <v>40.398411575523092</v>
      </c>
      <c r="AA122" s="91">
        <f t="shared" si="8"/>
        <v>40.290457093937476</v>
      </c>
      <c r="AB122" s="91">
        <f t="shared" si="8"/>
        <v>40.12761730371291</v>
      </c>
      <c r="AC122" s="91">
        <f t="shared" si="8"/>
        <v>40.131753707807327</v>
      </c>
      <c r="AD122" s="91">
        <f t="shared" si="8"/>
        <v>40.171697389316563</v>
      </c>
      <c r="AE122" s="91">
        <f t="shared" si="8"/>
        <v>40.124205585387173</v>
      </c>
      <c r="AF122" s="91">
        <f t="shared" si="8"/>
        <v>40.101823821624869</v>
      </c>
      <c r="AG122" s="91"/>
    </row>
    <row r="123" spans="1:33" ht="15" customHeight="1">
      <c r="A123" s="98" t="s">
        <v>57</v>
      </c>
      <c r="B123" s="91">
        <f t="shared" si="6"/>
        <v>42.372265140170171</v>
      </c>
      <c r="C123" s="91">
        <f t="shared" si="6"/>
        <v>41.545969928165</v>
      </c>
      <c r="D123" s="91">
        <f t="shared" si="6"/>
        <v>40.774216712612329</v>
      </c>
      <c r="E123" s="91">
        <f t="shared" si="6"/>
        <v>40.139552546771064</v>
      </c>
      <c r="F123" s="91">
        <f t="shared" si="6"/>
        <v>39.965365201014549</v>
      </c>
      <c r="G123" s="91">
        <f t="shared" si="6"/>
        <v>40.020313516999025</v>
      </c>
      <c r="H123" s="91">
        <f t="shared" si="6"/>
        <v>40.400257661247927</v>
      </c>
      <c r="I123" s="91">
        <f t="shared" si="6"/>
        <v>40.74427839693201</v>
      </c>
      <c r="J123" s="91">
        <f t="shared" si="6"/>
        <v>40.561559700111481</v>
      </c>
      <c r="K123" s="91">
        <f t="shared" si="6"/>
        <v>40.028547989680348</v>
      </c>
      <c r="L123" s="91">
        <f t="shared" si="7"/>
        <v>39.416719404869212</v>
      </c>
      <c r="M123" s="91">
        <f t="shared" si="7"/>
        <v>38.879612604750918</v>
      </c>
      <c r="N123" s="91">
        <f t="shared" si="7"/>
        <v>38.310939854612968</v>
      </c>
      <c r="O123" s="91">
        <f t="shared" si="7"/>
        <v>38.011196202562381</v>
      </c>
      <c r="P123" s="91">
        <f t="shared" si="7"/>
        <v>37.936621393192759</v>
      </c>
      <c r="Q123" s="91">
        <f t="shared" si="7"/>
        <v>37.593818837558544</v>
      </c>
      <c r="R123" s="91">
        <f t="shared" si="7"/>
        <v>37.178158501378206</v>
      </c>
      <c r="S123" s="91">
        <f t="shared" si="7"/>
        <v>36.882658743448758</v>
      </c>
      <c r="T123" s="91">
        <f t="shared" si="7"/>
        <v>36.760404425445053</v>
      </c>
      <c r="U123" s="91">
        <f t="shared" si="7"/>
        <v>36.659080119855666</v>
      </c>
      <c r="V123" s="91">
        <f t="shared" si="8"/>
        <v>36.27257779763098</v>
      </c>
      <c r="W123" s="91">
        <f t="shared" si="8"/>
        <v>35.918270291401456</v>
      </c>
      <c r="X123" s="91">
        <f t="shared" si="8"/>
        <v>35.717456723982025</v>
      </c>
      <c r="Y123" s="91">
        <f t="shared" si="8"/>
        <v>35.4919831258036</v>
      </c>
      <c r="Z123" s="91">
        <f t="shared" si="8"/>
        <v>35.360381227526624</v>
      </c>
      <c r="AA123" s="91">
        <f t="shared" si="8"/>
        <v>35.265889600870679</v>
      </c>
      <c r="AB123" s="91">
        <f t="shared" si="8"/>
        <v>35.123357336932848</v>
      </c>
      <c r="AC123" s="91">
        <f t="shared" si="8"/>
        <v>35.126977895761421</v>
      </c>
      <c r="AD123" s="91">
        <f t="shared" si="8"/>
        <v>35.161940255683845</v>
      </c>
      <c r="AE123" s="91">
        <f t="shared" si="8"/>
        <v>35.120371089307419</v>
      </c>
      <c r="AF123" s="91">
        <f t="shared" si="8"/>
        <v>35.100780524522463</v>
      </c>
      <c r="AG123" s="91"/>
    </row>
    <row r="124" spans="1:33" ht="15" customHeight="1">
      <c r="A124" s="98" t="s">
        <v>65</v>
      </c>
      <c r="B124" s="91">
        <f t="shared" si="6"/>
        <v>102.6300270172697</v>
      </c>
      <c r="C124" s="91">
        <f t="shared" si="6"/>
        <v>100.62865419351817</v>
      </c>
      <c r="D124" s="91">
        <f t="shared" si="6"/>
        <v>98.759387749989131</v>
      </c>
      <c r="E124" s="91">
        <f t="shared" si="6"/>
        <v>97.222165223137921</v>
      </c>
      <c r="F124" s="91">
        <f t="shared" si="6"/>
        <v>96.80026538035348</v>
      </c>
      <c r="G124" s="91">
        <f t="shared" si="6"/>
        <v>96.933355908683424</v>
      </c>
      <c r="H124" s="91">
        <f t="shared" si="6"/>
        <v>97.853620087629821</v>
      </c>
      <c r="I124" s="91">
        <f t="shared" si="6"/>
        <v>98.686874039972508</v>
      </c>
      <c r="J124" s="91">
        <f t="shared" si="6"/>
        <v>98.244310378831955</v>
      </c>
      <c r="K124" s="91">
        <f t="shared" si="6"/>
        <v>96.95330065676238</v>
      </c>
      <c r="L124" s="91">
        <f t="shared" si="7"/>
        <v>95.471388278904286</v>
      </c>
      <c r="M124" s="91">
        <f t="shared" si="7"/>
        <v>94.170459824290177</v>
      </c>
      <c r="N124" s="91">
        <f t="shared" si="7"/>
        <v>92.793075360241033</v>
      </c>
      <c r="O124" s="91">
        <f t="shared" si="7"/>
        <v>92.067065103143761</v>
      </c>
      <c r="P124" s="91">
        <f t="shared" si="7"/>
        <v>91.886437169397652</v>
      </c>
      <c r="Q124" s="91">
        <f t="shared" si="7"/>
        <v>91.05613377565777</v>
      </c>
      <c r="R124" s="91">
        <f t="shared" si="7"/>
        <v>90.049361270315543</v>
      </c>
      <c r="S124" s="91">
        <f t="shared" si="7"/>
        <v>89.333630165556997</v>
      </c>
      <c r="T124" s="91">
        <f t="shared" si="7"/>
        <v>89.037517509832966</v>
      </c>
      <c r="U124" s="91">
        <f t="shared" si="7"/>
        <v>88.79209951799929</v>
      </c>
      <c r="V124" s="91">
        <f t="shared" si="8"/>
        <v>87.855950750853225</v>
      </c>
      <c r="W124" s="91">
        <f t="shared" si="8"/>
        <v>86.99778117184988</v>
      </c>
      <c r="X124" s="91">
        <f t="shared" si="8"/>
        <v>86.511389854758079</v>
      </c>
      <c r="Y124" s="91">
        <f t="shared" si="8"/>
        <v>85.965269381939763</v>
      </c>
      <c r="Z124" s="91">
        <f t="shared" si="8"/>
        <v>85.64651591594</v>
      </c>
      <c r="AA124" s="91">
        <f t="shared" si="8"/>
        <v>85.417647382135513</v>
      </c>
      <c r="AB124" s="91">
        <f t="shared" si="8"/>
        <v>85.072419435260812</v>
      </c>
      <c r="AC124" s="91">
        <f t="shared" si="8"/>
        <v>85.081188804780339</v>
      </c>
      <c r="AD124" s="91">
        <f t="shared" si="8"/>
        <v>85.165871271756231</v>
      </c>
      <c r="AE124" s="91">
        <f t="shared" si="8"/>
        <v>85.065186433355791</v>
      </c>
      <c r="AF124" s="91">
        <f t="shared" si="8"/>
        <v>85.017736050740837</v>
      </c>
      <c r="AG124" s="91"/>
    </row>
    <row r="125" spans="1:33" ht="15" customHeight="1">
      <c r="A125" s="98" t="s">
        <v>62</v>
      </c>
      <c r="B125" s="91">
        <f t="shared" ref="B125:K134" si="9">SUMIFS($I$5:$I$55,$B$5:$B$55,$A125)*B$103*B$99*10</f>
        <v>62.909554768694733</v>
      </c>
      <c r="C125" s="91">
        <f t="shared" si="9"/>
        <v>61.682764939952037</v>
      </c>
      <c r="D125" s="91">
        <f t="shared" si="9"/>
        <v>60.536952908871839</v>
      </c>
      <c r="E125" s="91">
        <f t="shared" si="9"/>
        <v>59.594675219240656</v>
      </c>
      <c r="F125" s="91">
        <f t="shared" si="9"/>
        <v>59.336061516819207</v>
      </c>
      <c r="G125" s="91">
        <f t="shared" si="9"/>
        <v>59.417642571842777</v>
      </c>
      <c r="H125" s="91">
        <f t="shared" si="9"/>
        <v>59.981740735408039</v>
      </c>
      <c r="I125" s="91">
        <f t="shared" si="9"/>
        <v>60.492503878267918</v>
      </c>
      <c r="J125" s="91">
        <f t="shared" si="9"/>
        <v>60.221223789113594</v>
      </c>
      <c r="K125" s="91">
        <f t="shared" si="9"/>
        <v>59.42986818707535</v>
      </c>
      <c r="L125" s="91">
        <f t="shared" ref="L125:U134" si="10">SUMIFS($I$5:$I$55,$B$5:$B$55,$A125)*L$103*L$99*10</f>
        <v>58.521494189652699</v>
      </c>
      <c r="M125" s="91">
        <f t="shared" si="10"/>
        <v>57.724058660848563</v>
      </c>
      <c r="N125" s="91">
        <f t="shared" si="10"/>
        <v>56.879757573759605</v>
      </c>
      <c r="O125" s="91">
        <f t="shared" si="10"/>
        <v>56.434732045082626</v>
      </c>
      <c r="P125" s="91">
        <f t="shared" si="10"/>
        <v>56.324011788828145</v>
      </c>
      <c r="Q125" s="91">
        <f t="shared" si="10"/>
        <v>55.815057262154156</v>
      </c>
      <c r="R125" s="91">
        <f t="shared" si="10"/>
        <v>55.197931729742614</v>
      </c>
      <c r="S125" s="91">
        <f t="shared" si="10"/>
        <v>54.759207055852684</v>
      </c>
      <c r="T125" s="91">
        <f t="shared" si="10"/>
        <v>54.577697648963039</v>
      </c>
      <c r="U125" s="91">
        <f t="shared" si="10"/>
        <v>54.427262761170532</v>
      </c>
      <c r="V125" s="91">
        <f t="shared" ref="V125:AF134" si="11">SUMIFS($I$5:$I$55,$B$5:$B$55,$A125)*V$103*V$99*10</f>
        <v>53.853427755470769</v>
      </c>
      <c r="W125" s="91">
        <f t="shared" si="11"/>
        <v>53.327391977247167</v>
      </c>
      <c r="X125" s="91">
        <f t="shared" si="11"/>
        <v>53.029246667430037</v>
      </c>
      <c r="Y125" s="91">
        <f t="shared" si="11"/>
        <v>52.694488928456749</v>
      </c>
      <c r="Z125" s="91">
        <f t="shared" si="11"/>
        <v>52.499101289869756</v>
      </c>
      <c r="AA125" s="91">
        <f t="shared" si="11"/>
        <v>52.358810792238089</v>
      </c>
      <c r="AB125" s="91">
        <f t="shared" si="11"/>
        <v>52.147194980932269</v>
      </c>
      <c r="AC125" s="91">
        <f t="shared" si="11"/>
        <v>52.152570377861494</v>
      </c>
      <c r="AD125" s="91">
        <f t="shared" si="11"/>
        <v>52.204478542060571</v>
      </c>
      <c r="AE125" s="91">
        <f t="shared" si="11"/>
        <v>52.142761337653489</v>
      </c>
      <c r="AF125" s="91">
        <f t="shared" si="11"/>
        <v>52.113675479151198</v>
      </c>
      <c r="AG125" s="91"/>
    </row>
    <row r="126" spans="1:33" ht="15" customHeight="1">
      <c r="A126" s="98" t="s">
        <v>59</v>
      </c>
      <c r="B126" s="91">
        <f t="shared" si="9"/>
        <v>76.394203728083099</v>
      </c>
      <c r="C126" s="91">
        <f t="shared" si="9"/>
        <v>74.904451774614387</v>
      </c>
      <c r="D126" s="91">
        <f t="shared" si="9"/>
        <v>73.513035191580684</v>
      </c>
      <c r="E126" s="91">
        <f t="shared" si="9"/>
        <v>72.368780490450078</v>
      </c>
      <c r="F126" s="91">
        <f t="shared" si="9"/>
        <v>72.054732998899723</v>
      </c>
      <c r="G126" s="91">
        <f t="shared" si="9"/>
        <v>72.153800934775887</v>
      </c>
      <c r="H126" s="91">
        <f t="shared" si="9"/>
        <v>72.83881341322197</v>
      </c>
      <c r="I126" s="91">
        <f t="shared" si="9"/>
        <v>73.459058521232961</v>
      </c>
      <c r="J126" s="91">
        <f t="shared" si="9"/>
        <v>73.129629605793539</v>
      </c>
      <c r="K126" s="91">
        <f t="shared" si="9"/>
        <v>72.168647107892397</v>
      </c>
      <c r="L126" s="91">
        <f t="shared" si="10"/>
        <v>71.0655633477935</v>
      </c>
      <c r="M126" s="91">
        <f t="shared" si="10"/>
        <v>70.097197692187393</v>
      </c>
      <c r="N126" s="91">
        <f t="shared" si="10"/>
        <v>69.0719208563861</v>
      </c>
      <c r="O126" s="91">
        <f t="shared" si="10"/>
        <v>68.531504205418713</v>
      </c>
      <c r="P126" s="91">
        <f t="shared" si="10"/>
        <v>68.397051087061243</v>
      </c>
      <c r="Q126" s="91">
        <f t="shared" si="10"/>
        <v>67.77900227171007</v>
      </c>
      <c r="R126" s="91">
        <f t="shared" si="10"/>
        <v>67.029596019795065</v>
      </c>
      <c r="S126" s="91">
        <f t="shared" si="10"/>
        <v>66.496830810425593</v>
      </c>
      <c r="T126" s="91">
        <f t="shared" si="10"/>
        <v>66.276414902866321</v>
      </c>
      <c r="U126" s="91">
        <f t="shared" si="10"/>
        <v>66.093734330605287</v>
      </c>
      <c r="V126" s="91">
        <f t="shared" si="11"/>
        <v>65.396897920096336</v>
      </c>
      <c r="W126" s="91">
        <f t="shared" si="11"/>
        <v>64.75810649075575</v>
      </c>
      <c r="X126" s="91">
        <f t="shared" si="11"/>
        <v>64.396053800628039</v>
      </c>
      <c r="Y126" s="91">
        <f t="shared" si="11"/>
        <v>63.989540815363604</v>
      </c>
      <c r="Z126" s="91">
        <f t="shared" si="11"/>
        <v>63.752271880254384</v>
      </c>
      <c r="AA126" s="91">
        <f t="shared" si="11"/>
        <v>63.581910145910648</v>
      </c>
      <c r="AB126" s="91">
        <f t="shared" si="11"/>
        <v>63.324934532898915</v>
      </c>
      <c r="AC126" s="91">
        <f t="shared" si="11"/>
        <v>63.331462144954671</v>
      </c>
      <c r="AD126" s="91">
        <f t="shared" si="11"/>
        <v>63.394496812511214</v>
      </c>
      <c r="AE126" s="91">
        <f t="shared" si="11"/>
        <v>63.319550539177413</v>
      </c>
      <c r="AF126" s="91">
        <f t="shared" si="11"/>
        <v>63.284230133426654</v>
      </c>
      <c r="AG126" s="91"/>
    </row>
    <row r="127" spans="1:33" ht="15" customHeight="1">
      <c r="A127" s="98" t="s">
        <v>68</v>
      </c>
      <c r="B127" s="91">
        <f t="shared" si="9"/>
        <v>68.890194056122212</v>
      </c>
      <c r="C127" s="91">
        <f t="shared" si="9"/>
        <v>67.546776674153762</v>
      </c>
      <c r="D127" s="91">
        <f t="shared" si="9"/>
        <v>66.292035427562794</v>
      </c>
      <c r="E127" s="91">
        <f t="shared" si="9"/>
        <v>65.260177975509279</v>
      </c>
      <c r="F127" s="91">
        <f t="shared" si="9"/>
        <v>64.97697857581727</v>
      </c>
      <c r="G127" s="91">
        <f t="shared" si="9"/>
        <v>65.06631531858298</v>
      </c>
      <c r="H127" s="91">
        <f t="shared" si="9"/>
        <v>65.684040751509627</v>
      </c>
      <c r="I127" s="91">
        <f t="shared" si="9"/>
        <v>66.243360749206403</v>
      </c>
      <c r="J127" s="91">
        <f t="shared" si="9"/>
        <v>65.946290804042775</v>
      </c>
      <c r="K127" s="91">
        <f t="shared" si="9"/>
        <v>65.079703189613454</v>
      </c>
      <c r="L127" s="91">
        <f t="shared" si="10"/>
        <v>64.084972561045703</v>
      </c>
      <c r="M127" s="91">
        <f t="shared" si="10"/>
        <v>63.211727017844041</v>
      </c>
      <c r="N127" s="91">
        <f t="shared" si="10"/>
        <v>62.287160535928692</v>
      </c>
      <c r="O127" s="91">
        <f t="shared" si="10"/>
        <v>61.799827647574787</v>
      </c>
      <c r="P127" s="91">
        <f t="shared" si="10"/>
        <v>61.678581519425251</v>
      </c>
      <c r="Q127" s="91">
        <f t="shared" si="10"/>
        <v>61.121242078107827</v>
      </c>
      <c r="R127" s="91">
        <f t="shared" si="10"/>
        <v>60.445448109431148</v>
      </c>
      <c r="S127" s="91">
        <f t="shared" si="10"/>
        <v>59.965015080893387</v>
      </c>
      <c r="T127" s="91">
        <f t="shared" si="10"/>
        <v>59.766250071196296</v>
      </c>
      <c r="U127" s="91">
        <f t="shared" si="10"/>
        <v>59.601513750124866</v>
      </c>
      <c r="V127" s="91">
        <f t="shared" si="11"/>
        <v>58.973125820116429</v>
      </c>
      <c r="W127" s="91">
        <f t="shared" si="11"/>
        <v>58.397081259389054</v>
      </c>
      <c r="X127" s="91">
        <f t="shared" si="11"/>
        <v>58.070592090522055</v>
      </c>
      <c r="Y127" s="91">
        <f t="shared" si="11"/>
        <v>57.704009849009587</v>
      </c>
      <c r="Z127" s="91">
        <f t="shared" si="11"/>
        <v>57.490047242090554</v>
      </c>
      <c r="AA127" s="91">
        <f t="shared" si="11"/>
        <v>57.336419710603337</v>
      </c>
      <c r="AB127" s="91">
        <f t="shared" si="11"/>
        <v>57.104686162976051</v>
      </c>
      <c r="AC127" s="91">
        <f t="shared" si="11"/>
        <v>57.110572584187345</v>
      </c>
      <c r="AD127" s="91">
        <f t="shared" si="11"/>
        <v>57.167415515565885</v>
      </c>
      <c r="AE127" s="91">
        <f t="shared" si="11"/>
        <v>57.099831025358661</v>
      </c>
      <c r="AF127" s="91">
        <f t="shared" si="11"/>
        <v>57.067980053850775</v>
      </c>
      <c r="AG127" s="91"/>
    </row>
    <row r="128" spans="1:33" ht="15" customHeight="1">
      <c r="A128" s="98" t="s">
        <v>70</v>
      </c>
      <c r="B128" s="91">
        <f t="shared" si="9"/>
        <v>59.637129498215543</v>
      </c>
      <c r="C128" s="91">
        <f t="shared" si="9"/>
        <v>58.474154745766199</v>
      </c>
      <c r="D128" s="91">
        <f t="shared" si="9"/>
        <v>57.387945492984329</v>
      </c>
      <c r="E128" s="91">
        <f t="shared" si="9"/>
        <v>56.494683145055944</v>
      </c>
      <c r="F128" s="91">
        <f t="shared" si="9"/>
        <v>56.249521993971214</v>
      </c>
      <c r="G128" s="91">
        <f t="shared" si="9"/>
        <v>56.326859370796242</v>
      </c>
      <c r="H128" s="91">
        <f t="shared" si="9"/>
        <v>56.861614311503416</v>
      </c>
      <c r="I128" s="91">
        <f t="shared" si="9"/>
        <v>57.345808609263841</v>
      </c>
      <c r="J128" s="91">
        <f t="shared" si="9"/>
        <v>57.088639950756118</v>
      </c>
      <c r="K128" s="91">
        <f t="shared" si="9"/>
        <v>56.338449034743178</v>
      </c>
      <c r="L128" s="91">
        <f t="shared" si="10"/>
        <v>55.4773267788905</v>
      </c>
      <c r="M128" s="91">
        <f t="shared" si="10"/>
        <v>54.721372201360474</v>
      </c>
      <c r="N128" s="91">
        <f t="shared" si="10"/>
        <v>53.920989915214264</v>
      </c>
      <c r="O128" s="91">
        <f t="shared" si="10"/>
        <v>53.49911369654918</v>
      </c>
      <c r="P128" s="91">
        <f t="shared" si="10"/>
        <v>53.394152879633495</v>
      </c>
      <c r="Q128" s="91">
        <f t="shared" si="10"/>
        <v>52.911673117575731</v>
      </c>
      <c r="R128" s="91">
        <f t="shared" si="10"/>
        <v>52.326649182365863</v>
      </c>
      <c r="S128" s="91">
        <f t="shared" si="10"/>
        <v>51.910746061019097</v>
      </c>
      <c r="T128" s="91">
        <f t="shared" si="10"/>
        <v>51.738678399061811</v>
      </c>
      <c r="U128" s="91">
        <f t="shared" si="10"/>
        <v>51.596068823818165</v>
      </c>
      <c r="V128" s="91">
        <f t="shared" si="11"/>
        <v>51.05208353141937</v>
      </c>
      <c r="W128" s="91">
        <f t="shared" si="11"/>
        <v>50.553411049282744</v>
      </c>
      <c r="X128" s="91">
        <f t="shared" si="11"/>
        <v>50.270774643474034</v>
      </c>
      <c r="Y128" s="91">
        <f t="shared" si="11"/>
        <v>49.953430311550477</v>
      </c>
      <c r="Z128" s="91">
        <f t="shared" si="11"/>
        <v>49.768206334881022</v>
      </c>
      <c r="AA128" s="91">
        <f t="shared" si="11"/>
        <v>49.635213459547678</v>
      </c>
      <c r="AB128" s="91">
        <f t="shared" si="11"/>
        <v>49.434605466229073</v>
      </c>
      <c r="AC128" s="91">
        <f t="shared" si="11"/>
        <v>49.439701246098302</v>
      </c>
      <c r="AD128" s="91">
        <f t="shared" si="11"/>
        <v>49.488909254670872</v>
      </c>
      <c r="AE128" s="91">
        <f t="shared" si="11"/>
        <v>49.430402451928011</v>
      </c>
      <c r="AF128" s="91">
        <f t="shared" si="11"/>
        <v>49.40282957978728</v>
      </c>
      <c r="AG128" s="91"/>
    </row>
    <row r="129" spans="1:33" ht="15" customHeight="1">
      <c r="A129" s="98" t="s">
        <v>77</v>
      </c>
      <c r="B129" s="91">
        <f t="shared" si="9"/>
        <v>54.389964840378227</v>
      </c>
      <c r="C129" s="91">
        <f t="shared" si="9"/>
        <v>53.329314261985445</v>
      </c>
      <c r="D129" s="91">
        <f t="shared" si="9"/>
        <v>52.338674981302653</v>
      </c>
      <c r="E129" s="91">
        <f t="shared" si="9"/>
        <v>51.524006198518386</v>
      </c>
      <c r="F129" s="91">
        <f t="shared" si="9"/>
        <v>51.300415517680456</v>
      </c>
      <c r="G129" s="91">
        <f t="shared" si="9"/>
        <v>51.370948376014745</v>
      </c>
      <c r="H129" s="91">
        <f t="shared" si="9"/>
        <v>51.858652976621855</v>
      </c>
      <c r="I129" s="91">
        <f t="shared" si="9"/>
        <v>52.300245505515939</v>
      </c>
      <c r="J129" s="91">
        <f t="shared" si="9"/>
        <v>52.065703796148441</v>
      </c>
      <c r="K129" s="91">
        <f t="shared" si="9"/>
        <v>51.381518324969193</v>
      </c>
      <c r="L129" s="91">
        <f t="shared" si="10"/>
        <v>50.596161792668354</v>
      </c>
      <c r="M129" s="91">
        <f t="shared" si="10"/>
        <v>49.90671977493993</v>
      </c>
      <c r="N129" s="91">
        <f t="shared" si="10"/>
        <v>49.176759014443292</v>
      </c>
      <c r="O129" s="91">
        <f t="shared" si="10"/>
        <v>48.792001517004174</v>
      </c>
      <c r="P129" s="91">
        <f t="shared" si="10"/>
        <v>48.696275663166219</v>
      </c>
      <c r="Q129" s="91">
        <f t="shared" si="10"/>
        <v>48.256246816786195</v>
      </c>
      <c r="R129" s="91">
        <f t="shared" si="10"/>
        <v>47.722696132261781</v>
      </c>
      <c r="S129" s="91">
        <f t="shared" si="10"/>
        <v>47.34338618999282</v>
      </c>
      <c r="T129" s="91">
        <f t="shared" si="10"/>
        <v>47.186457877668488</v>
      </c>
      <c r="U129" s="91">
        <f t="shared" si="10"/>
        <v>47.056395786339365</v>
      </c>
      <c r="V129" s="91">
        <f t="shared" si="11"/>
        <v>46.560272965268005</v>
      </c>
      <c r="W129" s="91">
        <f t="shared" si="11"/>
        <v>46.105476113063915</v>
      </c>
      <c r="X129" s="91">
        <f t="shared" si="11"/>
        <v>45.847707432648043</v>
      </c>
      <c r="Y129" s="91">
        <f t="shared" si="11"/>
        <v>45.558284598235247</v>
      </c>
      <c r="Z129" s="91">
        <f t="shared" si="11"/>
        <v>45.389357527743897</v>
      </c>
      <c r="AA129" s="91">
        <f t="shared" si="11"/>
        <v>45.268066012302711</v>
      </c>
      <c r="AB129" s="91">
        <f t="shared" si="11"/>
        <v>45.085108485756685</v>
      </c>
      <c r="AC129" s="91">
        <f t="shared" si="11"/>
        <v>45.089755914133171</v>
      </c>
      <c r="AD129" s="91">
        <f t="shared" si="11"/>
        <v>45.13463436282187</v>
      </c>
      <c r="AE129" s="91">
        <f t="shared" si="11"/>
        <v>45.081275273092345</v>
      </c>
      <c r="AF129" s="91">
        <f t="shared" si="11"/>
        <v>45.056128396324446</v>
      </c>
      <c r="AG129" s="91"/>
    </row>
    <row r="130" spans="1:33" ht="15" customHeight="1">
      <c r="A130" s="98" t="s">
        <v>73</v>
      </c>
      <c r="B130" s="91">
        <f t="shared" si="9"/>
        <v>51.512487447370667</v>
      </c>
      <c r="C130" s="91">
        <f t="shared" si="9"/>
        <v>50.507950125718573</v>
      </c>
      <c r="D130" s="91">
        <f t="shared" si="9"/>
        <v>49.569720184573981</v>
      </c>
      <c r="E130" s="91">
        <f t="shared" si="9"/>
        <v>48.79815109880424</v>
      </c>
      <c r="F130" s="91">
        <f t="shared" si="9"/>
        <v>48.586389385521016</v>
      </c>
      <c r="G130" s="91">
        <f t="shared" si="9"/>
        <v>48.653190733715206</v>
      </c>
      <c r="H130" s="91">
        <f t="shared" si="9"/>
        <v>49.115093534912603</v>
      </c>
      <c r="I130" s="91">
        <f t="shared" si="9"/>
        <v>49.533323803460632</v>
      </c>
      <c r="J130" s="91">
        <f t="shared" si="9"/>
        <v>49.311190421040997</v>
      </c>
      <c r="K130" s="91">
        <f t="shared" si="9"/>
        <v>48.663201484125381</v>
      </c>
      <c r="L130" s="91">
        <f t="shared" si="10"/>
        <v>47.919393896998137</v>
      </c>
      <c r="M130" s="91">
        <f t="shared" si="10"/>
        <v>47.266426508838329</v>
      </c>
      <c r="N130" s="91">
        <f t="shared" si="10"/>
        <v>46.575084004343069</v>
      </c>
      <c r="O130" s="91">
        <f t="shared" si="10"/>
        <v>46.210681934673033</v>
      </c>
      <c r="P130" s="91">
        <f t="shared" si="10"/>
        <v>46.120020415426097</v>
      </c>
      <c r="Q130" s="91">
        <f t="shared" si="10"/>
        <v>45.703271103449993</v>
      </c>
      <c r="R130" s="91">
        <f t="shared" si="10"/>
        <v>45.197947685430506</v>
      </c>
      <c r="S130" s="91">
        <f t="shared" si="10"/>
        <v>44.838704970397771</v>
      </c>
      <c r="T130" s="91">
        <f t="shared" si="10"/>
        <v>44.690078882065698</v>
      </c>
      <c r="U130" s="91">
        <f t="shared" si="10"/>
        <v>44.566897669012285</v>
      </c>
      <c r="V130" s="91">
        <f t="shared" si="11"/>
        <v>44.097022009636603</v>
      </c>
      <c r="W130" s="91">
        <f t="shared" si="11"/>
        <v>43.666285986750367</v>
      </c>
      <c r="X130" s="91">
        <f t="shared" si="11"/>
        <v>43.422154446066031</v>
      </c>
      <c r="Y130" s="91">
        <f t="shared" si="11"/>
        <v>43.148043400610767</v>
      </c>
      <c r="Z130" s="91">
        <f t="shared" si="11"/>
        <v>42.988053343184838</v>
      </c>
      <c r="AA130" s="91">
        <f t="shared" si="11"/>
        <v>42.873178702523219</v>
      </c>
      <c r="AB130" s="91">
        <f t="shared" si="11"/>
        <v>42.699900464207317</v>
      </c>
      <c r="AC130" s="91">
        <f t="shared" si="11"/>
        <v>42.704302022410367</v>
      </c>
      <c r="AD130" s="91">
        <f t="shared" si="11"/>
        <v>42.746806196324044</v>
      </c>
      <c r="AE130" s="91">
        <f t="shared" si="11"/>
        <v>42.696270045988918</v>
      </c>
      <c r="AF130" s="91">
        <f t="shared" si="11"/>
        <v>42.672453553780308</v>
      </c>
      <c r="AG130" s="91"/>
    </row>
    <row r="131" spans="1:33" ht="15" customHeight="1">
      <c r="A131" s="98" t="s">
        <v>80</v>
      </c>
      <c r="B131" s="91">
        <f t="shared" si="9"/>
        <v>51.512487447370667</v>
      </c>
      <c r="C131" s="91">
        <f t="shared" si="9"/>
        <v>50.507950125718573</v>
      </c>
      <c r="D131" s="91">
        <f t="shared" si="9"/>
        <v>49.569720184573981</v>
      </c>
      <c r="E131" s="91">
        <f t="shared" si="9"/>
        <v>48.79815109880424</v>
      </c>
      <c r="F131" s="91">
        <f t="shared" si="9"/>
        <v>48.586389385521016</v>
      </c>
      <c r="G131" s="91">
        <f t="shared" si="9"/>
        <v>48.653190733715206</v>
      </c>
      <c r="H131" s="91">
        <f t="shared" si="9"/>
        <v>49.115093534912603</v>
      </c>
      <c r="I131" s="91">
        <f t="shared" si="9"/>
        <v>49.533323803460632</v>
      </c>
      <c r="J131" s="91">
        <f t="shared" si="9"/>
        <v>49.311190421040997</v>
      </c>
      <c r="K131" s="91">
        <f t="shared" si="9"/>
        <v>48.663201484125381</v>
      </c>
      <c r="L131" s="91">
        <f t="shared" si="10"/>
        <v>47.919393896998137</v>
      </c>
      <c r="M131" s="91">
        <f t="shared" si="10"/>
        <v>47.266426508838329</v>
      </c>
      <c r="N131" s="91">
        <f t="shared" si="10"/>
        <v>46.575084004343069</v>
      </c>
      <c r="O131" s="91">
        <f t="shared" si="10"/>
        <v>46.210681934673033</v>
      </c>
      <c r="P131" s="91">
        <f t="shared" si="10"/>
        <v>46.120020415426097</v>
      </c>
      <c r="Q131" s="91">
        <f t="shared" si="10"/>
        <v>45.703271103449993</v>
      </c>
      <c r="R131" s="91">
        <f t="shared" si="10"/>
        <v>45.197947685430506</v>
      </c>
      <c r="S131" s="91">
        <f t="shared" si="10"/>
        <v>44.838704970397771</v>
      </c>
      <c r="T131" s="91">
        <f t="shared" si="10"/>
        <v>44.690078882065698</v>
      </c>
      <c r="U131" s="91">
        <f t="shared" si="10"/>
        <v>44.566897669012285</v>
      </c>
      <c r="V131" s="91">
        <f t="shared" si="11"/>
        <v>44.097022009636603</v>
      </c>
      <c r="W131" s="91">
        <f t="shared" si="11"/>
        <v>43.666285986750367</v>
      </c>
      <c r="X131" s="91">
        <f t="shared" si="11"/>
        <v>43.422154446066031</v>
      </c>
      <c r="Y131" s="91">
        <f t="shared" si="11"/>
        <v>43.148043400610767</v>
      </c>
      <c r="Z131" s="91">
        <f t="shared" si="11"/>
        <v>42.988053343184838</v>
      </c>
      <c r="AA131" s="91">
        <f t="shared" si="11"/>
        <v>42.873178702523219</v>
      </c>
      <c r="AB131" s="91">
        <f t="shared" si="11"/>
        <v>42.699900464207317</v>
      </c>
      <c r="AC131" s="91">
        <f t="shared" si="11"/>
        <v>42.704302022410367</v>
      </c>
      <c r="AD131" s="91">
        <f t="shared" si="11"/>
        <v>42.746806196324044</v>
      </c>
      <c r="AE131" s="91">
        <f t="shared" si="11"/>
        <v>42.696270045988918</v>
      </c>
      <c r="AF131" s="91">
        <f t="shared" si="11"/>
        <v>42.672453553780308</v>
      </c>
      <c r="AG131" s="91"/>
    </row>
    <row r="132" spans="1:33" ht="15" customHeight="1">
      <c r="A132" s="98" t="s">
        <v>99</v>
      </c>
      <c r="B132" s="91">
        <f t="shared" si="9"/>
        <v>53.205121207963337</v>
      </c>
      <c r="C132" s="91">
        <f t="shared" si="9"/>
        <v>52.167576088228486</v>
      </c>
      <c r="D132" s="91">
        <f t="shared" si="9"/>
        <v>51.198517123826129</v>
      </c>
      <c r="E132" s="91">
        <f t="shared" si="9"/>
        <v>50.401595275106672</v>
      </c>
      <c r="F132" s="91">
        <f t="shared" si="9"/>
        <v>50.182875345614804</v>
      </c>
      <c r="G132" s="91">
        <f t="shared" si="9"/>
        <v>50.251871699773751</v>
      </c>
      <c r="H132" s="91">
        <f t="shared" si="9"/>
        <v>50.728952030035678</v>
      </c>
      <c r="I132" s="91">
        <f t="shared" si="9"/>
        <v>51.160924804669641</v>
      </c>
      <c r="J132" s="91">
        <f t="shared" si="9"/>
        <v>50.931492406398313</v>
      </c>
      <c r="K132" s="91">
        <f t="shared" si="9"/>
        <v>50.262211390504092</v>
      </c>
      <c r="L132" s="91">
        <f t="shared" si="10"/>
        <v>49.493963247392372</v>
      </c>
      <c r="M132" s="91">
        <f t="shared" si="10"/>
        <v>48.819540194780437</v>
      </c>
      <c r="N132" s="91">
        <f t="shared" si="10"/>
        <v>48.105481069107903</v>
      </c>
      <c r="O132" s="91">
        <f t="shared" si="10"/>
        <v>47.72910521839723</v>
      </c>
      <c r="P132" s="91">
        <f t="shared" si="10"/>
        <v>47.635464678802634</v>
      </c>
      <c r="Q132" s="91">
        <f t="shared" si="10"/>
        <v>47.205021523059528</v>
      </c>
      <c r="R132" s="91">
        <f t="shared" si="10"/>
        <v>46.683093830625367</v>
      </c>
      <c r="S132" s="91">
        <f t="shared" si="10"/>
        <v>46.312046864277207</v>
      </c>
      <c r="T132" s="91">
        <f t="shared" si="10"/>
        <v>46.158537114773218</v>
      </c>
      <c r="U132" s="91">
        <f t="shared" si="10"/>
        <v>46.031308326263513</v>
      </c>
      <c r="V132" s="91">
        <f t="shared" si="11"/>
        <v>45.54599316000801</v>
      </c>
      <c r="W132" s="91">
        <f t="shared" si="11"/>
        <v>45.101103708111275</v>
      </c>
      <c r="X132" s="91">
        <f t="shared" si="11"/>
        <v>44.848950320526029</v>
      </c>
      <c r="Y132" s="91">
        <f t="shared" si="11"/>
        <v>44.565832340389868</v>
      </c>
      <c r="Z132" s="91">
        <f t="shared" si="11"/>
        <v>44.400585216454864</v>
      </c>
      <c r="AA132" s="91">
        <f t="shared" si="11"/>
        <v>44.281935943569977</v>
      </c>
      <c r="AB132" s="91">
        <f t="shared" si="11"/>
        <v>44.102964006295181</v>
      </c>
      <c r="AC132" s="91">
        <f t="shared" si="11"/>
        <v>44.107510194012008</v>
      </c>
      <c r="AD132" s="91">
        <f t="shared" si="11"/>
        <v>44.15141100014629</v>
      </c>
      <c r="AE132" s="91">
        <f t="shared" si="11"/>
        <v>44.099214297226219</v>
      </c>
      <c r="AF132" s="91">
        <f t="shared" si="11"/>
        <v>44.074615225865088</v>
      </c>
      <c r="AG132" s="91"/>
    </row>
    <row r="133" spans="1:33" ht="15" customHeight="1">
      <c r="A133" s="98" t="s">
        <v>102</v>
      </c>
      <c r="B133" s="91">
        <f t="shared" si="9"/>
        <v>48.127219926185283</v>
      </c>
      <c r="C133" s="91">
        <f t="shared" si="9"/>
        <v>47.188698200698731</v>
      </c>
      <c r="D133" s="91">
        <f t="shared" si="9"/>
        <v>46.312126306069665</v>
      </c>
      <c r="E133" s="91">
        <f t="shared" si="9"/>
        <v>45.591262746199355</v>
      </c>
      <c r="F133" s="91">
        <f t="shared" si="9"/>
        <v>45.393417465333428</v>
      </c>
      <c r="G133" s="91">
        <f t="shared" si="9"/>
        <v>45.455828801598102</v>
      </c>
      <c r="H133" s="91">
        <f t="shared" si="9"/>
        <v>45.887376544666417</v>
      </c>
      <c r="I133" s="91">
        <f t="shared" si="9"/>
        <v>46.278121801042616</v>
      </c>
      <c r="J133" s="91">
        <f t="shared" si="9"/>
        <v>46.070586450326367</v>
      </c>
      <c r="K133" s="91">
        <f t="shared" si="9"/>
        <v>45.465181671367958</v>
      </c>
      <c r="L133" s="91">
        <f t="shared" si="10"/>
        <v>44.770255196209646</v>
      </c>
      <c r="M133" s="91">
        <f t="shared" si="10"/>
        <v>44.160199136954105</v>
      </c>
      <c r="N133" s="91">
        <f t="shared" si="10"/>
        <v>43.5142898748134</v>
      </c>
      <c r="O133" s="91">
        <f t="shared" si="10"/>
        <v>43.17383536722464</v>
      </c>
      <c r="P133" s="91">
        <f t="shared" si="10"/>
        <v>43.089131888673002</v>
      </c>
      <c r="Q133" s="91">
        <f t="shared" si="10"/>
        <v>42.699770264230935</v>
      </c>
      <c r="R133" s="91">
        <f t="shared" si="10"/>
        <v>42.227655395040756</v>
      </c>
      <c r="S133" s="91">
        <f t="shared" si="10"/>
        <v>41.892021182638864</v>
      </c>
      <c r="T133" s="91">
        <f t="shared" si="10"/>
        <v>41.753162416650639</v>
      </c>
      <c r="U133" s="91">
        <f t="shared" si="10"/>
        <v>41.638076354509828</v>
      </c>
      <c r="V133" s="91">
        <f t="shared" si="11"/>
        <v>41.199079708893777</v>
      </c>
      <c r="W133" s="91">
        <f t="shared" si="11"/>
        <v>40.796650544028552</v>
      </c>
      <c r="X133" s="91">
        <f t="shared" si="11"/>
        <v>40.568562697146021</v>
      </c>
      <c r="Y133" s="91">
        <f t="shared" si="11"/>
        <v>40.312465521052559</v>
      </c>
      <c r="Z133" s="91">
        <f t="shared" si="11"/>
        <v>40.162989596644749</v>
      </c>
      <c r="AA133" s="91">
        <f t="shared" si="11"/>
        <v>40.055664220429676</v>
      </c>
      <c r="AB133" s="91">
        <f t="shared" si="11"/>
        <v>39.893773380031583</v>
      </c>
      <c r="AC133" s="91">
        <f t="shared" si="11"/>
        <v>39.897885679207043</v>
      </c>
      <c r="AD133" s="91">
        <f t="shared" si="11"/>
        <v>39.937596588679519</v>
      </c>
      <c r="AE133" s="91">
        <f t="shared" si="11"/>
        <v>39.890381543514273</v>
      </c>
      <c r="AF133" s="91">
        <f t="shared" si="11"/>
        <v>39.868130209610733</v>
      </c>
      <c r="AG133" s="91"/>
    </row>
    <row r="134" spans="1:33" ht="15" customHeight="1">
      <c r="A134" s="98" t="s">
        <v>83</v>
      </c>
      <c r="B134" s="91">
        <f t="shared" si="9"/>
        <v>50.609749441721235</v>
      </c>
      <c r="C134" s="91">
        <f t="shared" si="9"/>
        <v>49.622816279046617</v>
      </c>
      <c r="D134" s="91">
        <f t="shared" si="9"/>
        <v>48.701028483639497</v>
      </c>
      <c r="E134" s="91">
        <f t="shared" si="9"/>
        <v>47.942980871442941</v>
      </c>
      <c r="F134" s="91">
        <f t="shared" si="9"/>
        <v>47.734930206804336</v>
      </c>
      <c r="G134" s="91">
        <f t="shared" si="9"/>
        <v>47.800560885150645</v>
      </c>
      <c r="H134" s="91">
        <f t="shared" si="9"/>
        <v>48.25436900418029</v>
      </c>
      <c r="I134" s="91">
        <f t="shared" si="9"/>
        <v>48.665269936149173</v>
      </c>
      <c r="J134" s="91">
        <f t="shared" si="9"/>
        <v>48.447029362183763</v>
      </c>
      <c r="K134" s="91">
        <f t="shared" si="9"/>
        <v>47.810396200723403</v>
      </c>
      <c r="L134" s="91">
        <f t="shared" si="10"/>
        <v>47.079623576787874</v>
      </c>
      <c r="M134" s="91">
        <f t="shared" si="10"/>
        <v>46.438099209669204</v>
      </c>
      <c r="N134" s="91">
        <f t="shared" si="10"/>
        <v>45.758872236468491</v>
      </c>
      <c r="O134" s="91">
        <f t="shared" si="10"/>
        <v>45.400856183353469</v>
      </c>
      <c r="P134" s="91">
        <f t="shared" si="10"/>
        <v>45.311783474958602</v>
      </c>
      <c r="Q134" s="91">
        <f t="shared" si="10"/>
        <v>44.902337546324922</v>
      </c>
      <c r="R134" s="91">
        <f t="shared" si="10"/>
        <v>44.405869741326569</v>
      </c>
      <c r="S134" s="91">
        <f t="shared" si="10"/>
        <v>44.052922626995397</v>
      </c>
      <c r="T134" s="91">
        <f t="shared" si="10"/>
        <v>43.906901157955012</v>
      </c>
      <c r="U134" s="91">
        <f t="shared" si="10"/>
        <v>43.785878651811636</v>
      </c>
      <c r="V134" s="91">
        <f t="shared" si="11"/>
        <v>43.324237396105183</v>
      </c>
      <c r="W134" s="91">
        <f t="shared" si="11"/>
        <v>42.901049868691217</v>
      </c>
      <c r="X134" s="91">
        <f t="shared" si="11"/>
        <v>42.661196646354036</v>
      </c>
      <c r="Y134" s="91">
        <f t="shared" si="11"/>
        <v>42.391889299395245</v>
      </c>
      <c r="Z134" s="91">
        <f t="shared" si="11"/>
        <v>42.23470301077414</v>
      </c>
      <c r="AA134" s="91">
        <f t="shared" si="11"/>
        <v>42.121841507298264</v>
      </c>
      <c r="AB134" s="91">
        <f t="shared" si="11"/>
        <v>41.95159990842712</v>
      </c>
      <c r="AC134" s="91">
        <f t="shared" si="11"/>
        <v>41.955924330889474</v>
      </c>
      <c r="AD134" s="91">
        <f t="shared" si="11"/>
        <v>41.997683634285501</v>
      </c>
      <c r="AE134" s="91">
        <f t="shared" si="11"/>
        <v>41.948033111995677</v>
      </c>
      <c r="AF134" s="91">
        <f t="shared" si="11"/>
        <v>41.924633995335093</v>
      </c>
      <c r="AG134" s="91"/>
    </row>
    <row r="135" spans="1:33" ht="15" customHeight="1">
      <c r="A135" s="98" t="s">
        <v>88</v>
      </c>
      <c r="B135" s="91">
        <f t="shared" ref="B135:K144" si="12">SUMIFS($I$5:$I$55,$B$5:$B$55,$A135)*B$103*B$99*10</f>
        <v>93.828331462187734</v>
      </c>
      <c r="C135" s="91">
        <f t="shared" si="12"/>
        <v>91.998599188466557</v>
      </c>
      <c r="D135" s="91">
        <f t="shared" si="12"/>
        <v>90.28964366587789</v>
      </c>
      <c r="E135" s="91">
        <f t="shared" si="12"/>
        <v>88.884255506365207</v>
      </c>
      <c r="F135" s="91">
        <f t="shared" si="12"/>
        <v>88.49853838786575</v>
      </c>
      <c r="G135" s="91">
        <f t="shared" si="12"/>
        <v>88.620214885178939</v>
      </c>
      <c r="H135" s="91">
        <f t="shared" si="12"/>
        <v>89.461555912989752</v>
      </c>
      <c r="I135" s="91">
        <f t="shared" si="12"/>
        <v>90.223348833685691</v>
      </c>
      <c r="J135" s="91">
        <f t="shared" si="12"/>
        <v>89.818740054973901</v>
      </c>
      <c r="K135" s="91">
        <f t="shared" si="12"/>
        <v>88.638449143593107</v>
      </c>
      <c r="L135" s="91">
        <f t="shared" ref="L135:U144" si="13">SUMIFS($I$5:$I$55,$B$5:$B$55,$A135)*L$103*L$99*10</f>
        <v>87.283627656854208</v>
      </c>
      <c r="M135" s="91">
        <f t="shared" si="13"/>
        <v>86.094268657391169</v>
      </c>
      <c r="N135" s="91">
        <f t="shared" si="13"/>
        <v>84.835010623463887</v>
      </c>
      <c r="O135" s="91">
        <f t="shared" si="13"/>
        <v>84.171264027777937</v>
      </c>
      <c r="P135" s="91">
        <f t="shared" si="13"/>
        <v>84.006126999839637</v>
      </c>
      <c r="Q135" s="91">
        <f t="shared" si="13"/>
        <v>83.24703159368822</v>
      </c>
      <c r="R135" s="91">
        <f t="shared" si="13"/>
        <v>82.326601315302213</v>
      </c>
      <c r="S135" s="91">
        <f t="shared" si="13"/>
        <v>81.672252317383851</v>
      </c>
      <c r="T135" s="91">
        <f t="shared" si="13"/>
        <v>81.401534699753824</v>
      </c>
      <c r="U135" s="91">
        <f t="shared" si="13"/>
        <v>81.177164100292899</v>
      </c>
      <c r="V135" s="91">
        <f t="shared" ref="V135:AF144" si="14">SUMIFS($I$5:$I$55,$B$5:$B$55,$A135)*V$103*V$99*10</f>
        <v>80.321300768921873</v>
      </c>
      <c r="W135" s="91">
        <f t="shared" si="14"/>
        <v>79.536729020773123</v>
      </c>
      <c r="X135" s="91">
        <f t="shared" si="14"/>
        <v>79.092051307566052</v>
      </c>
      <c r="Y135" s="91">
        <f t="shared" si="14"/>
        <v>78.592766895088403</v>
      </c>
      <c r="Z135" s="91">
        <f t="shared" si="14"/>
        <v>78.301350174935777</v>
      </c>
      <c r="AA135" s="91">
        <f t="shared" si="14"/>
        <v>78.092109728692321</v>
      </c>
      <c r="AB135" s="91">
        <f t="shared" si="14"/>
        <v>77.7764890164039</v>
      </c>
      <c r="AC135" s="91">
        <f t="shared" si="14"/>
        <v>77.784506312451725</v>
      </c>
      <c r="AD135" s="91">
        <f t="shared" si="14"/>
        <v>77.861926291880465</v>
      </c>
      <c r="AE135" s="91">
        <f t="shared" si="14"/>
        <v>77.769876326921747</v>
      </c>
      <c r="AF135" s="91">
        <f t="shared" si="14"/>
        <v>77.726495355899942</v>
      </c>
      <c r="AG135" s="91"/>
    </row>
    <row r="136" spans="1:33" ht="15" customHeight="1">
      <c r="A136" s="98" t="s">
        <v>91</v>
      </c>
      <c r="B136" s="91">
        <f t="shared" si="12"/>
        <v>76.901993856260901</v>
      </c>
      <c r="C136" s="91">
        <f t="shared" si="12"/>
        <v>75.402339563367377</v>
      </c>
      <c r="D136" s="91">
        <f t="shared" si="12"/>
        <v>74.001674273356329</v>
      </c>
      <c r="E136" s="91">
        <f t="shared" si="12"/>
        <v>72.849813743340817</v>
      </c>
      <c r="F136" s="91">
        <f t="shared" si="12"/>
        <v>72.533678786927865</v>
      </c>
      <c r="G136" s="91">
        <f t="shared" si="12"/>
        <v>72.63340522459346</v>
      </c>
      <c r="H136" s="91">
        <f t="shared" si="12"/>
        <v>73.322970961758898</v>
      </c>
      <c r="I136" s="91">
        <f t="shared" si="12"/>
        <v>73.947338821595665</v>
      </c>
      <c r="J136" s="91">
        <f t="shared" si="12"/>
        <v>73.615720201400748</v>
      </c>
      <c r="K136" s="91">
        <f t="shared" si="12"/>
        <v>72.648350079806022</v>
      </c>
      <c r="L136" s="91">
        <f t="shared" si="13"/>
        <v>71.537934152911774</v>
      </c>
      <c r="M136" s="91">
        <f t="shared" si="13"/>
        <v>70.56313179797003</v>
      </c>
      <c r="N136" s="91">
        <f t="shared" si="13"/>
        <v>69.53103997581556</v>
      </c>
      <c r="O136" s="91">
        <f t="shared" si="13"/>
        <v>68.987031190535987</v>
      </c>
      <c r="P136" s="91">
        <f t="shared" si="13"/>
        <v>68.85168436607421</v>
      </c>
      <c r="Q136" s="91">
        <f t="shared" si="13"/>
        <v>68.229527397592932</v>
      </c>
      <c r="R136" s="91">
        <f t="shared" si="13"/>
        <v>67.475139863353519</v>
      </c>
      <c r="S136" s="91">
        <f t="shared" si="13"/>
        <v>66.938833378589436</v>
      </c>
      <c r="T136" s="91">
        <f t="shared" si="13"/>
        <v>66.716952372678577</v>
      </c>
      <c r="U136" s="91">
        <f t="shared" si="13"/>
        <v>66.53305752778067</v>
      </c>
      <c r="V136" s="91">
        <f t="shared" si="14"/>
        <v>65.831589265207768</v>
      </c>
      <c r="W136" s="91">
        <f t="shared" si="14"/>
        <v>65.188551807164018</v>
      </c>
      <c r="X136" s="91">
        <f t="shared" si="14"/>
        <v>64.824092562966044</v>
      </c>
      <c r="Y136" s="91">
        <f t="shared" si="14"/>
        <v>64.414877497297354</v>
      </c>
      <c r="Z136" s="91">
        <f t="shared" si="14"/>
        <v>64.176031442235399</v>
      </c>
      <c r="AA136" s="91">
        <f t="shared" si="14"/>
        <v>64.004537318224678</v>
      </c>
      <c r="AB136" s="91">
        <f t="shared" si="14"/>
        <v>63.745853595525276</v>
      </c>
      <c r="AC136" s="91">
        <f t="shared" si="14"/>
        <v>63.752424596435176</v>
      </c>
      <c r="AD136" s="91">
        <f t="shared" si="14"/>
        <v>63.8158782536579</v>
      </c>
      <c r="AE136" s="91">
        <f t="shared" si="14"/>
        <v>63.740433814548616</v>
      </c>
      <c r="AF136" s="91">
        <f t="shared" si="14"/>
        <v>63.704878635052097</v>
      </c>
      <c r="AG136" s="91"/>
    </row>
    <row r="137" spans="1:33" ht="15" customHeight="1">
      <c r="A137" s="98" t="s">
        <v>94</v>
      </c>
      <c r="B137" s="91">
        <f t="shared" si="12"/>
        <v>52.640909954432445</v>
      </c>
      <c r="C137" s="91">
        <f t="shared" si="12"/>
        <v>51.614367434058515</v>
      </c>
      <c r="D137" s="91">
        <f t="shared" si="12"/>
        <v>50.655584810742084</v>
      </c>
      <c r="E137" s="91">
        <f t="shared" si="12"/>
        <v>49.867113883005857</v>
      </c>
      <c r="F137" s="91">
        <f t="shared" si="12"/>
        <v>49.650713358916875</v>
      </c>
      <c r="G137" s="91">
        <f t="shared" si="12"/>
        <v>49.718978044420901</v>
      </c>
      <c r="H137" s="91">
        <f t="shared" si="12"/>
        <v>50.190999198327987</v>
      </c>
      <c r="I137" s="91">
        <f t="shared" si="12"/>
        <v>50.618391137599971</v>
      </c>
      <c r="J137" s="91">
        <f t="shared" si="12"/>
        <v>50.391391744612541</v>
      </c>
      <c r="K137" s="91">
        <f t="shared" si="12"/>
        <v>49.729208088377845</v>
      </c>
      <c r="L137" s="91">
        <f t="shared" si="13"/>
        <v>48.96910679726097</v>
      </c>
      <c r="M137" s="91">
        <f t="shared" si="13"/>
        <v>48.301835632799737</v>
      </c>
      <c r="N137" s="91">
        <f t="shared" si="13"/>
        <v>47.595348714186294</v>
      </c>
      <c r="O137" s="91">
        <f t="shared" si="13"/>
        <v>47.2229641238225</v>
      </c>
      <c r="P137" s="91">
        <f t="shared" si="13"/>
        <v>47.130316591010448</v>
      </c>
      <c r="Q137" s="91">
        <f t="shared" si="13"/>
        <v>46.70443804985635</v>
      </c>
      <c r="R137" s="91">
        <f t="shared" si="13"/>
        <v>46.188045115560413</v>
      </c>
      <c r="S137" s="91">
        <f t="shared" si="13"/>
        <v>45.820932899650728</v>
      </c>
      <c r="T137" s="91">
        <f t="shared" si="13"/>
        <v>45.669051037204042</v>
      </c>
      <c r="U137" s="91">
        <f t="shared" si="13"/>
        <v>45.543171440513099</v>
      </c>
      <c r="V137" s="91">
        <f t="shared" si="14"/>
        <v>45.063002776550867</v>
      </c>
      <c r="W137" s="91">
        <f t="shared" si="14"/>
        <v>44.622831134324308</v>
      </c>
      <c r="X137" s="91">
        <f t="shared" si="14"/>
        <v>44.373351695706035</v>
      </c>
      <c r="Y137" s="91">
        <f t="shared" si="14"/>
        <v>44.093236027130168</v>
      </c>
      <c r="Z137" s="91">
        <f t="shared" si="14"/>
        <v>43.929741258698193</v>
      </c>
      <c r="AA137" s="91">
        <f t="shared" si="14"/>
        <v>43.812350196554384</v>
      </c>
      <c r="AB137" s="91">
        <f t="shared" si="14"/>
        <v>43.635276158932555</v>
      </c>
      <c r="AC137" s="91">
        <f t="shared" si="14"/>
        <v>43.639774136811468</v>
      </c>
      <c r="AD137" s="91">
        <f t="shared" si="14"/>
        <v>43.683209398872201</v>
      </c>
      <c r="AE137" s="91">
        <f t="shared" si="14"/>
        <v>43.631566213480454</v>
      </c>
      <c r="AF137" s="91">
        <f t="shared" si="14"/>
        <v>43.60722800183683</v>
      </c>
      <c r="AG137" s="91"/>
    </row>
    <row r="138" spans="1:33" ht="15" customHeight="1">
      <c r="A138" s="98" t="s">
        <v>86</v>
      </c>
      <c r="B138" s="91">
        <f t="shared" si="12"/>
        <v>46.998797419123505</v>
      </c>
      <c r="C138" s="91">
        <f t="shared" si="12"/>
        <v>46.082280892358789</v>
      </c>
      <c r="D138" s="91">
        <f t="shared" si="12"/>
        <v>45.226261679901555</v>
      </c>
      <c r="E138" s="91">
        <f t="shared" si="12"/>
        <v>44.522299961997732</v>
      </c>
      <c r="F138" s="91">
        <f t="shared" si="12"/>
        <v>44.32909349193757</v>
      </c>
      <c r="G138" s="91">
        <f t="shared" si="12"/>
        <v>44.390041490892401</v>
      </c>
      <c r="H138" s="91">
        <f t="shared" si="12"/>
        <v>44.81147088125104</v>
      </c>
      <c r="I138" s="91">
        <f t="shared" si="12"/>
        <v>45.193054466903305</v>
      </c>
      <c r="J138" s="91">
        <f t="shared" si="12"/>
        <v>44.990385126754823</v>
      </c>
      <c r="K138" s="91">
        <f t="shared" si="12"/>
        <v>44.399175067115486</v>
      </c>
      <c r="L138" s="91">
        <f t="shared" si="13"/>
        <v>43.720542295946821</v>
      </c>
      <c r="M138" s="91">
        <f t="shared" si="13"/>
        <v>43.12479001299269</v>
      </c>
      <c r="N138" s="91">
        <f t="shared" si="13"/>
        <v>42.494025164970182</v>
      </c>
      <c r="O138" s="91">
        <f t="shared" si="13"/>
        <v>42.161553178075188</v>
      </c>
      <c r="P138" s="91">
        <f t="shared" si="13"/>
        <v>42.078835713088637</v>
      </c>
      <c r="Q138" s="91">
        <f t="shared" si="13"/>
        <v>41.698603317824585</v>
      </c>
      <c r="R138" s="91">
        <f t="shared" si="13"/>
        <v>41.237557964910849</v>
      </c>
      <c r="S138" s="91">
        <f t="shared" si="13"/>
        <v>40.909793253385907</v>
      </c>
      <c r="T138" s="91">
        <f t="shared" si="13"/>
        <v>40.774190261512295</v>
      </c>
      <c r="U138" s="91">
        <f t="shared" si="13"/>
        <v>40.66180258300902</v>
      </c>
      <c r="V138" s="91">
        <f t="shared" si="14"/>
        <v>40.233098941979506</v>
      </c>
      <c r="W138" s="91">
        <f t="shared" si="14"/>
        <v>39.840105396454611</v>
      </c>
      <c r="X138" s="91">
        <f t="shared" si="14"/>
        <v>39.617365447506032</v>
      </c>
      <c r="Y138" s="91">
        <f t="shared" si="14"/>
        <v>39.367272894533151</v>
      </c>
      <c r="Z138" s="91">
        <f t="shared" si="14"/>
        <v>39.221301681131393</v>
      </c>
      <c r="AA138" s="91">
        <f t="shared" si="14"/>
        <v>39.116492726398498</v>
      </c>
      <c r="AB138" s="91">
        <f t="shared" si="14"/>
        <v>38.958397685306345</v>
      </c>
      <c r="AC138" s="91">
        <f t="shared" si="14"/>
        <v>38.962413564805949</v>
      </c>
      <c r="AD138" s="91">
        <f t="shared" si="14"/>
        <v>39.001193386131348</v>
      </c>
      <c r="AE138" s="91">
        <f t="shared" si="14"/>
        <v>38.955085376022737</v>
      </c>
      <c r="AF138" s="91">
        <f t="shared" si="14"/>
        <v>38.933355761554211</v>
      </c>
      <c r="AG138" s="91"/>
    </row>
    <row r="139" spans="1:33" ht="15" customHeight="1">
      <c r="A139" s="98" t="s">
        <v>97</v>
      </c>
      <c r="B139" s="91">
        <f t="shared" si="12"/>
        <v>83.898213400044</v>
      </c>
      <c r="C139" s="91">
        <f t="shared" si="12"/>
        <v>82.26212687507504</v>
      </c>
      <c r="D139" s="91">
        <f t="shared" si="12"/>
        <v>80.734034955598588</v>
      </c>
      <c r="E139" s="91">
        <f t="shared" si="12"/>
        <v>79.477383005390905</v>
      </c>
      <c r="F139" s="91">
        <f t="shared" si="12"/>
        <v>79.132487421982205</v>
      </c>
      <c r="G139" s="91">
        <f t="shared" si="12"/>
        <v>79.24128655096878</v>
      </c>
      <c r="H139" s="91">
        <f t="shared" si="12"/>
        <v>79.993586074934314</v>
      </c>
      <c r="I139" s="91">
        <f t="shared" si="12"/>
        <v>80.674756293259534</v>
      </c>
      <c r="J139" s="91">
        <f t="shared" si="12"/>
        <v>80.312968407544304</v>
      </c>
      <c r="K139" s="91">
        <f t="shared" si="12"/>
        <v>79.25759102617134</v>
      </c>
      <c r="L139" s="91">
        <f t="shared" si="13"/>
        <v>78.046154134541311</v>
      </c>
      <c r="M139" s="91">
        <f t="shared" si="13"/>
        <v>76.982668366530774</v>
      </c>
      <c r="N139" s="91">
        <f t="shared" si="13"/>
        <v>75.856681176843523</v>
      </c>
      <c r="O139" s="91">
        <f t="shared" si="13"/>
        <v>75.263180763262653</v>
      </c>
      <c r="P139" s="91">
        <f t="shared" si="13"/>
        <v>75.115520654697264</v>
      </c>
      <c r="Q139" s="91">
        <f t="shared" si="13"/>
        <v>74.436762465312313</v>
      </c>
      <c r="R139" s="91">
        <f t="shared" si="13"/>
        <v>73.613743930158975</v>
      </c>
      <c r="S139" s="91">
        <f t="shared" si="13"/>
        <v>73.028646539957805</v>
      </c>
      <c r="T139" s="91">
        <f t="shared" si="13"/>
        <v>72.786579734536346</v>
      </c>
      <c r="U139" s="91">
        <f t="shared" si="13"/>
        <v>72.585954911085722</v>
      </c>
      <c r="V139" s="91">
        <f t="shared" si="14"/>
        <v>71.820670020076264</v>
      </c>
      <c r="W139" s="91">
        <f t="shared" si="14"/>
        <v>71.119131722122447</v>
      </c>
      <c r="X139" s="91">
        <f t="shared" si="14"/>
        <v>70.721515510734051</v>
      </c>
      <c r="Y139" s="91">
        <f t="shared" si="14"/>
        <v>70.275071781717642</v>
      </c>
      <c r="Z139" s="91">
        <f t="shared" si="14"/>
        <v>70.014496518418227</v>
      </c>
      <c r="AA139" s="91">
        <f t="shared" si="14"/>
        <v>69.827400581217972</v>
      </c>
      <c r="AB139" s="91">
        <f t="shared" si="14"/>
        <v>69.545182902821779</v>
      </c>
      <c r="AC139" s="91">
        <f t="shared" si="14"/>
        <v>69.552351705722003</v>
      </c>
      <c r="AD139" s="91">
        <f t="shared" si="14"/>
        <v>69.62157810945655</v>
      </c>
      <c r="AE139" s="91">
        <f t="shared" si="14"/>
        <v>69.539270052996173</v>
      </c>
      <c r="AF139" s="91">
        <f t="shared" si="14"/>
        <v>69.500480213002533</v>
      </c>
      <c r="AG139" s="91"/>
    </row>
    <row r="140" spans="1:33" ht="15" customHeight="1">
      <c r="A140" s="98" t="s">
        <v>105</v>
      </c>
      <c r="B140" s="91">
        <f t="shared" si="12"/>
        <v>53.261542333316427</v>
      </c>
      <c r="C140" s="91">
        <f t="shared" si="12"/>
        <v>52.222896953645481</v>
      </c>
      <c r="D140" s="91">
        <f t="shared" si="12"/>
        <v>51.252810355134535</v>
      </c>
      <c r="E140" s="91">
        <f t="shared" si="12"/>
        <v>50.455043414316748</v>
      </c>
      <c r="F140" s="91">
        <f t="shared" si="12"/>
        <v>50.236091544284598</v>
      </c>
      <c r="G140" s="91">
        <f t="shared" si="12"/>
        <v>50.305161065309036</v>
      </c>
      <c r="H140" s="91">
        <f t="shared" si="12"/>
        <v>50.782747313206457</v>
      </c>
      <c r="I140" s="91">
        <f t="shared" si="12"/>
        <v>51.215178171376593</v>
      </c>
      <c r="J140" s="91">
        <f t="shared" si="12"/>
        <v>50.985502472576897</v>
      </c>
      <c r="K140" s="91">
        <f t="shared" si="12"/>
        <v>50.3155117207167</v>
      </c>
      <c r="L140" s="91">
        <f t="shared" si="13"/>
        <v>49.546448892405515</v>
      </c>
      <c r="M140" s="91">
        <f t="shared" si="13"/>
        <v>48.871310650978508</v>
      </c>
      <c r="N140" s="91">
        <f t="shared" si="13"/>
        <v>48.156494304600059</v>
      </c>
      <c r="O140" s="91">
        <f t="shared" si="13"/>
        <v>47.7797193278547</v>
      </c>
      <c r="P140" s="91">
        <f t="shared" si="13"/>
        <v>47.685979487581847</v>
      </c>
      <c r="Q140" s="91">
        <f t="shared" si="13"/>
        <v>47.255079870379845</v>
      </c>
      <c r="R140" s="91">
        <f t="shared" si="13"/>
        <v>46.73259870213186</v>
      </c>
      <c r="S140" s="91">
        <f t="shared" si="13"/>
        <v>46.361158260739856</v>
      </c>
      <c r="T140" s="91">
        <f t="shared" si="13"/>
        <v>46.207485722530137</v>
      </c>
      <c r="U140" s="91">
        <f t="shared" si="13"/>
        <v>46.080122014838551</v>
      </c>
      <c r="V140" s="91">
        <f t="shared" si="14"/>
        <v>45.594292198353727</v>
      </c>
      <c r="W140" s="91">
        <f t="shared" si="14"/>
        <v>45.148930965489967</v>
      </c>
      <c r="X140" s="91">
        <f t="shared" si="14"/>
        <v>44.896510183008033</v>
      </c>
      <c r="Y140" s="91">
        <f t="shared" si="14"/>
        <v>44.613091971715839</v>
      </c>
      <c r="Z140" s="91">
        <f t="shared" si="14"/>
        <v>44.447669612230534</v>
      </c>
      <c r="AA140" s="91">
        <f t="shared" si="14"/>
        <v>44.328894518271539</v>
      </c>
      <c r="AB140" s="91">
        <f t="shared" si="14"/>
        <v>44.14973279103144</v>
      </c>
      <c r="AC140" s="91">
        <f t="shared" si="14"/>
        <v>44.15428379973207</v>
      </c>
      <c r="AD140" s="91">
        <f t="shared" si="14"/>
        <v>44.1982311602737</v>
      </c>
      <c r="AE140" s="91">
        <f t="shared" si="14"/>
        <v>44.145979105600794</v>
      </c>
      <c r="AF140" s="91">
        <f t="shared" si="14"/>
        <v>44.12135394826791</v>
      </c>
      <c r="AG140" s="91"/>
    </row>
    <row r="141" spans="1:33" ht="15" customHeight="1">
      <c r="A141" s="98" t="s">
        <v>108</v>
      </c>
      <c r="B141" s="91">
        <f t="shared" si="12"/>
        <v>43.049318644407244</v>
      </c>
      <c r="C141" s="91">
        <f t="shared" si="12"/>
        <v>42.209820313168976</v>
      </c>
      <c r="D141" s="91">
        <f t="shared" si="12"/>
        <v>41.425735488313194</v>
      </c>
      <c r="E141" s="91">
        <f t="shared" si="12"/>
        <v>40.780930217292031</v>
      </c>
      <c r="F141" s="91">
        <f t="shared" si="12"/>
        <v>40.603959585052067</v>
      </c>
      <c r="G141" s="91">
        <f t="shared" si="12"/>
        <v>40.659785903422446</v>
      </c>
      <c r="H141" s="91">
        <f t="shared" si="12"/>
        <v>41.045801059297169</v>
      </c>
      <c r="I141" s="91">
        <f t="shared" si="12"/>
        <v>41.395318797415619</v>
      </c>
      <c r="J141" s="91">
        <f t="shared" si="12"/>
        <v>41.209680494254421</v>
      </c>
      <c r="K141" s="91">
        <f t="shared" si="12"/>
        <v>40.668151952231838</v>
      </c>
      <c r="L141" s="91">
        <f t="shared" si="13"/>
        <v>40.046547145026913</v>
      </c>
      <c r="M141" s="91">
        <f t="shared" si="13"/>
        <v>39.500858079127759</v>
      </c>
      <c r="N141" s="91">
        <f t="shared" si="13"/>
        <v>38.923098680518905</v>
      </c>
      <c r="O141" s="91">
        <f t="shared" si="13"/>
        <v>38.618565516052058</v>
      </c>
      <c r="P141" s="91">
        <f t="shared" si="13"/>
        <v>38.542799098543384</v>
      </c>
      <c r="Q141" s="91">
        <f t="shared" si="13"/>
        <v>38.194519005402356</v>
      </c>
      <c r="R141" s="91">
        <f t="shared" si="13"/>
        <v>37.772216959456159</v>
      </c>
      <c r="S141" s="91">
        <f t="shared" si="13"/>
        <v>37.471995501000535</v>
      </c>
      <c r="T141" s="91">
        <f t="shared" si="13"/>
        <v>37.347787718528068</v>
      </c>
      <c r="U141" s="91">
        <f t="shared" si="13"/>
        <v>37.244844382756156</v>
      </c>
      <c r="V141" s="91">
        <f t="shared" si="14"/>
        <v>36.852166257779551</v>
      </c>
      <c r="W141" s="91">
        <f t="shared" si="14"/>
        <v>36.492197379945821</v>
      </c>
      <c r="X141" s="91">
        <f t="shared" si="14"/>
        <v>36.288175073766027</v>
      </c>
      <c r="Y141" s="91">
        <f t="shared" si="14"/>
        <v>36.059098701715243</v>
      </c>
      <c r="Z141" s="91">
        <f t="shared" si="14"/>
        <v>35.925393976834641</v>
      </c>
      <c r="AA141" s="91">
        <f t="shared" si="14"/>
        <v>35.82939249728939</v>
      </c>
      <c r="AB141" s="91">
        <f t="shared" si="14"/>
        <v>35.684582753767998</v>
      </c>
      <c r="AC141" s="91">
        <f t="shared" si="14"/>
        <v>35.688261164402078</v>
      </c>
      <c r="AD141" s="91">
        <f t="shared" si="14"/>
        <v>35.72378217721274</v>
      </c>
      <c r="AE141" s="91">
        <f t="shared" si="14"/>
        <v>35.681548789802335</v>
      </c>
      <c r="AF141" s="91">
        <f t="shared" si="14"/>
        <v>35.661645193356378</v>
      </c>
      <c r="AG141" s="91"/>
    </row>
    <row r="142" spans="1:33" ht="15" customHeight="1">
      <c r="A142" s="98" t="s">
        <v>111</v>
      </c>
      <c r="B142" s="91">
        <f t="shared" si="12"/>
        <v>49.763432561424885</v>
      </c>
      <c r="C142" s="91">
        <f t="shared" si="12"/>
        <v>48.793003297791657</v>
      </c>
      <c r="D142" s="91">
        <f t="shared" si="12"/>
        <v>47.88663001401342</v>
      </c>
      <c r="E142" s="91">
        <f t="shared" si="12"/>
        <v>47.141258783291718</v>
      </c>
      <c r="F142" s="91">
        <f t="shared" si="12"/>
        <v>46.936687226757428</v>
      </c>
      <c r="G142" s="91">
        <f t="shared" si="12"/>
        <v>47.001220402121369</v>
      </c>
      <c r="H142" s="91">
        <f t="shared" si="12"/>
        <v>47.447439756618749</v>
      </c>
      <c r="I142" s="91">
        <f t="shared" si="12"/>
        <v>47.851469435544665</v>
      </c>
      <c r="J142" s="91">
        <f t="shared" si="12"/>
        <v>47.636878369505105</v>
      </c>
      <c r="K142" s="91">
        <f t="shared" si="12"/>
        <v>47.010891247534047</v>
      </c>
      <c r="L142" s="91">
        <f t="shared" si="13"/>
        <v>46.292338901590753</v>
      </c>
      <c r="M142" s="91">
        <f t="shared" si="13"/>
        <v>45.661542366698143</v>
      </c>
      <c r="N142" s="91">
        <f t="shared" si="13"/>
        <v>44.993673704086078</v>
      </c>
      <c r="O142" s="91">
        <f t="shared" si="13"/>
        <v>44.641644541491374</v>
      </c>
      <c r="P142" s="91">
        <f t="shared" si="13"/>
        <v>44.554061343270334</v>
      </c>
      <c r="Q142" s="91">
        <f t="shared" si="13"/>
        <v>44.151462336520154</v>
      </c>
      <c r="R142" s="91">
        <f t="shared" si="13"/>
        <v>43.663296668729132</v>
      </c>
      <c r="S142" s="91">
        <f t="shared" si="13"/>
        <v>43.316251680055672</v>
      </c>
      <c r="T142" s="91">
        <f t="shared" si="13"/>
        <v>43.172672041601253</v>
      </c>
      <c r="U142" s="91">
        <f t="shared" si="13"/>
        <v>43.053673323186018</v>
      </c>
      <c r="V142" s="91">
        <f t="shared" si="14"/>
        <v>42.599751820919479</v>
      </c>
      <c r="W142" s="91">
        <f t="shared" si="14"/>
        <v>42.18364100801076</v>
      </c>
      <c r="X142" s="91">
        <f t="shared" si="14"/>
        <v>41.947798709124029</v>
      </c>
      <c r="Y142" s="91">
        <f t="shared" si="14"/>
        <v>41.682994829505695</v>
      </c>
      <c r="Z142" s="91">
        <f t="shared" si="14"/>
        <v>41.528437074139134</v>
      </c>
      <c r="AA142" s="91">
        <f t="shared" si="14"/>
        <v>41.417462886774885</v>
      </c>
      <c r="AB142" s="91">
        <f t="shared" si="14"/>
        <v>41.250068137383195</v>
      </c>
      <c r="AC142" s="91">
        <f t="shared" si="14"/>
        <v>41.25432024508865</v>
      </c>
      <c r="AD142" s="91">
        <f t="shared" si="14"/>
        <v>41.295381232374375</v>
      </c>
      <c r="AE142" s="91">
        <f t="shared" si="14"/>
        <v>41.246560986377013</v>
      </c>
      <c r="AF142" s="91">
        <f t="shared" si="14"/>
        <v>41.223553159292699</v>
      </c>
      <c r="AG142" s="91"/>
    </row>
    <row r="143" spans="1:33" ht="15" customHeight="1">
      <c r="A143" s="98" t="s">
        <v>114</v>
      </c>
      <c r="B143" s="91">
        <f t="shared" si="12"/>
        <v>54.728491592496759</v>
      </c>
      <c r="C143" s="91">
        <f t="shared" si="12"/>
        <v>53.661239454487415</v>
      </c>
      <c r="D143" s="91">
        <f t="shared" si="12"/>
        <v>52.664434369153071</v>
      </c>
      <c r="E143" s="91">
        <f t="shared" si="12"/>
        <v>51.844695033778862</v>
      </c>
      <c r="F143" s="91">
        <f t="shared" si="12"/>
        <v>51.619712709699215</v>
      </c>
      <c r="G143" s="91">
        <f t="shared" si="12"/>
        <v>51.690684569226448</v>
      </c>
      <c r="H143" s="91">
        <f t="shared" si="12"/>
        <v>52.181424675646454</v>
      </c>
      <c r="I143" s="91">
        <f t="shared" si="12"/>
        <v>52.625765705757736</v>
      </c>
      <c r="J143" s="91">
        <f t="shared" si="12"/>
        <v>52.389764193219897</v>
      </c>
      <c r="K143" s="91">
        <f t="shared" si="12"/>
        <v>51.701320306244924</v>
      </c>
      <c r="L143" s="91">
        <f t="shared" si="13"/>
        <v>50.911075662747187</v>
      </c>
      <c r="M143" s="91">
        <f t="shared" si="13"/>
        <v>50.21734251212834</v>
      </c>
      <c r="N143" s="91">
        <f t="shared" si="13"/>
        <v>49.482838427396246</v>
      </c>
      <c r="O143" s="91">
        <f t="shared" si="13"/>
        <v>49.095686173749009</v>
      </c>
      <c r="P143" s="91">
        <f t="shared" si="13"/>
        <v>48.999364515841521</v>
      </c>
      <c r="Q143" s="91">
        <f t="shared" si="13"/>
        <v>48.556596900708101</v>
      </c>
      <c r="R143" s="91">
        <f t="shared" si="13"/>
        <v>48.019725361300736</v>
      </c>
      <c r="S143" s="91">
        <f t="shared" si="13"/>
        <v>47.638054568768702</v>
      </c>
      <c r="T143" s="91">
        <f t="shared" si="13"/>
        <v>47.480149524209992</v>
      </c>
      <c r="U143" s="91">
        <f t="shared" si="13"/>
        <v>47.349277917789607</v>
      </c>
      <c r="V143" s="91">
        <f t="shared" si="14"/>
        <v>46.850067195342284</v>
      </c>
      <c r="W143" s="91">
        <f t="shared" si="14"/>
        <v>46.392439657336098</v>
      </c>
      <c r="X143" s="91">
        <f t="shared" si="14"/>
        <v>46.13306660754003</v>
      </c>
      <c r="Y143" s="91">
        <f t="shared" si="14"/>
        <v>45.841842386191061</v>
      </c>
      <c r="Z143" s="91">
        <f t="shared" si="14"/>
        <v>45.671863902397895</v>
      </c>
      <c r="AA143" s="91">
        <f t="shared" si="14"/>
        <v>45.54981746051206</v>
      </c>
      <c r="AB143" s="91">
        <f t="shared" si="14"/>
        <v>45.365721194174256</v>
      </c>
      <c r="AC143" s="91">
        <f t="shared" si="14"/>
        <v>45.370397548453496</v>
      </c>
      <c r="AD143" s="91">
        <f t="shared" si="14"/>
        <v>45.415555323586318</v>
      </c>
      <c r="AE143" s="91">
        <f t="shared" si="14"/>
        <v>45.361864123339799</v>
      </c>
      <c r="AF143" s="91">
        <f t="shared" si="14"/>
        <v>45.336560730741397</v>
      </c>
      <c r="AG143" s="91"/>
    </row>
    <row r="144" spans="1:33" ht="15" customHeight="1">
      <c r="A144" s="98" t="s">
        <v>117</v>
      </c>
      <c r="B144" s="91">
        <f t="shared" si="12"/>
        <v>104.60476640462781</v>
      </c>
      <c r="C144" s="91">
        <f t="shared" si="12"/>
        <v>102.56488448311308</v>
      </c>
      <c r="D144" s="91">
        <f t="shared" si="12"/>
        <v>100.65965084578329</v>
      </c>
      <c r="E144" s="91">
        <f t="shared" si="12"/>
        <v>99.092850095490746</v>
      </c>
      <c r="F144" s="91">
        <f t="shared" si="12"/>
        <v>98.662832333796217</v>
      </c>
      <c r="G144" s="91">
        <f t="shared" si="12"/>
        <v>98.79848370241838</v>
      </c>
      <c r="H144" s="91">
        <f t="shared" si="12"/>
        <v>99.736454998606732</v>
      </c>
      <c r="I144" s="91">
        <f t="shared" si="12"/>
        <v>100.58574187471633</v>
      </c>
      <c r="J144" s="91">
        <f t="shared" si="12"/>
        <v>100.13466269508216</v>
      </c>
      <c r="K144" s="91">
        <f t="shared" si="12"/>
        <v>98.818812214204215</v>
      </c>
      <c r="L144" s="91">
        <f t="shared" si="13"/>
        <v>97.308385854364218</v>
      </c>
      <c r="M144" s="91">
        <f t="shared" si="13"/>
        <v>95.982425791222639</v>
      </c>
      <c r="N144" s="91">
        <f t="shared" si="13"/>
        <v>94.578538602466651</v>
      </c>
      <c r="O144" s="91">
        <f t="shared" si="13"/>
        <v>93.838558934155316</v>
      </c>
      <c r="P144" s="91">
        <f t="shared" si="13"/>
        <v>93.654455476670293</v>
      </c>
      <c r="Q144" s="91">
        <f t="shared" si="13"/>
        <v>92.808175931868888</v>
      </c>
      <c r="R144" s="91">
        <f t="shared" si="13"/>
        <v>91.78203177304286</v>
      </c>
      <c r="S144" s="91">
        <f t="shared" si="13"/>
        <v>91.052529041749665</v>
      </c>
      <c r="T144" s="91">
        <f t="shared" si="13"/>
        <v>90.750718781325062</v>
      </c>
      <c r="U144" s="91">
        <f t="shared" si="13"/>
        <v>90.500578618125701</v>
      </c>
      <c r="V144" s="91">
        <f t="shared" si="14"/>
        <v>89.546417092953178</v>
      </c>
      <c r="W144" s="91">
        <f t="shared" si="14"/>
        <v>88.67173518010425</v>
      </c>
      <c r="X144" s="91">
        <f t="shared" si="14"/>
        <v>88.175985041628053</v>
      </c>
      <c r="Y144" s="91">
        <f t="shared" si="14"/>
        <v>87.619356478348692</v>
      </c>
      <c r="Z144" s="91">
        <f t="shared" si="14"/>
        <v>87.294469768088362</v>
      </c>
      <c r="AA144" s="91">
        <f t="shared" si="14"/>
        <v>87.06119749669007</v>
      </c>
      <c r="AB144" s="91">
        <f t="shared" si="14"/>
        <v>86.709326901029954</v>
      </c>
      <c r="AC144" s="91">
        <f t="shared" si="14"/>
        <v>86.718265004982257</v>
      </c>
      <c r="AD144" s="91">
        <f t="shared" si="14"/>
        <v>86.804576876215521</v>
      </c>
      <c r="AE144" s="91">
        <f t="shared" si="14"/>
        <v>86.701954726465971</v>
      </c>
      <c r="AF144" s="91">
        <f t="shared" si="14"/>
        <v>86.653591334839746</v>
      </c>
      <c r="AG144" s="91"/>
    </row>
    <row r="145" spans="1:33" ht="15" customHeight="1">
      <c r="A145" s="98" t="s">
        <v>119</v>
      </c>
      <c r="B145" s="91">
        <f t="shared" ref="B145:K155" si="15">SUMIFS($I$5:$I$55,$B$5:$B$55,$A145)*B$103*B$99*10</f>
        <v>55.856914099558551</v>
      </c>
      <c r="C145" s="91">
        <f t="shared" si="15"/>
        <v>54.767656762827357</v>
      </c>
      <c r="D145" s="91">
        <f t="shared" si="15"/>
        <v>53.750298995321174</v>
      </c>
      <c r="E145" s="91">
        <f t="shared" si="15"/>
        <v>52.913657817980493</v>
      </c>
      <c r="F145" s="91">
        <f t="shared" si="15"/>
        <v>52.684036683095073</v>
      </c>
      <c r="G145" s="91">
        <f t="shared" si="15"/>
        <v>52.75647187993215</v>
      </c>
      <c r="H145" s="91">
        <f t="shared" si="15"/>
        <v>53.257330339061852</v>
      </c>
      <c r="I145" s="91">
        <f t="shared" si="15"/>
        <v>53.710833039897075</v>
      </c>
      <c r="J145" s="91">
        <f t="shared" si="15"/>
        <v>53.46996551679144</v>
      </c>
      <c r="K145" s="91">
        <f t="shared" si="15"/>
        <v>52.767326910497403</v>
      </c>
      <c r="L145" s="91">
        <f t="shared" ref="L145:U155" si="16">SUMIFS($I$5:$I$55,$B$5:$B$55,$A145)*L$103*L$99*10</f>
        <v>51.960788563010027</v>
      </c>
      <c r="M145" s="91">
        <f t="shared" si="16"/>
        <v>51.252751636089762</v>
      </c>
      <c r="N145" s="91">
        <f t="shared" si="16"/>
        <v>50.503103137239478</v>
      </c>
      <c r="O145" s="91">
        <f t="shared" si="16"/>
        <v>50.107968362898482</v>
      </c>
      <c r="P145" s="91">
        <f t="shared" si="16"/>
        <v>50.009660691425886</v>
      </c>
      <c r="Q145" s="91">
        <f t="shared" si="16"/>
        <v>49.557763847114458</v>
      </c>
      <c r="R145" s="91">
        <f t="shared" si="16"/>
        <v>49.009822791430665</v>
      </c>
      <c r="S145" s="91">
        <f t="shared" si="16"/>
        <v>48.620282498021666</v>
      </c>
      <c r="T145" s="91">
        <f t="shared" si="16"/>
        <v>48.459121679348343</v>
      </c>
      <c r="U145" s="91">
        <f t="shared" si="16"/>
        <v>48.325551689290435</v>
      </c>
      <c r="V145" s="91">
        <f t="shared" ref="V145:AF155" si="17">SUMIFS($I$5:$I$55,$B$5:$B$55,$A145)*V$103*V$99*10</f>
        <v>47.816047962256562</v>
      </c>
      <c r="W145" s="91">
        <f t="shared" si="17"/>
        <v>47.348984804910039</v>
      </c>
      <c r="X145" s="91">
        <f t="shared" si="17"/>
        <v>47.084263857180048</v>
      </c>
      <c r="Y145" s="91">
        <f t="shared" si="17"/>
        <v>46.787035012710476</v>
      </c>
      <c r="Z145" s="91">
        <f t="shared" si="17"/>
        <v>46.613551817911265</v>
      </c>
      <c r="AA145" s="91">
        <f t="shared" si="17"/>
        <v>46.488988954543238</v>
      </c>
      <c r="AB145" s="91">
        <f t="shared" si="17"/>
        <v>46.301096888899508</v>
      </c>
      <c r="AC145" s="91">
        <f t="shared" si="17"/>
        <v>46.305869662854604</v>
      </c>
      <c r="AD145" s="91">
        <f t="shared" si="17"/>
        <v>46.351958526134496</v>
      </c>
      <c r="AE145" s="91">
        <f t="shared" si="17"/>
        <v>46.297160290831343</v>
      </c>
      <c r="AF145" s="91">
        <f t="shared" si="17"/>
        <v>46.271335178797926</v>
      </c>
      <c r="AG145" s="91"/>
    </row>
    <row r="146" spans="1:33" ht="15" customHeight="1">
      <c r="A146" s="98" t="s">
        <v>122</v>
      </c>
      <c r="B146" s="91">
        <f t="shared" si="15"/>
        <v>56.759652105207977</v>
      </c>
      <c r="C146" s="91">
        <f t="shared" si="15"/>
        <v>55.652790609499327</v>
      </c>
      <c r="D146" s="91">
        <f t="shared" si="15"/>
        <v>54.618990696255672</v>
      </c>
      <c r="E146" s="91">
        <f t="shared" si="15"/>
        <v>53.768828045341792</v>
      </c>
      <c r="F146" s="91">
        <f t="shared" si="15"/>
        <v>53.535495861811768</v>
      </c>
      <c r="G146" s="91">
        <f t="shared" si="15"/>
        <v>53.609101728496704</v>
      </c>
      <c r="H146" s="91">
        <f t="shared" si="15"/>
        <v>54.118054869794165</v>
      </c>
      <c r="I146" s="91">
        <f t="shared" si="15"/>
        <v>54.578886907208535</v>
      </c>
      <c r="J146" s="91">
        <f t="shared" si="15"/>
        <v>54.334126575648682</v>
      </c>
      <c r="K146" s="91">
        <f t="shared" si="15"/>
        <v>53.62013219389938</v>
      </c>
      <c r="L146" s="91">
        <f t="shared" si="16"/>
        <v>52.80055888322029</v>
      </c>
      <c r="M146" s="91">
        <f t="shared" si="16"/>
        <v>52.08107893525888</v>
      </c>
      <c r="N146" s="91">
        <f t="shared" si="16"/>
        <v>51.319314905114055</v>
      </c>
      <c r="O146" s="91">
        <f t="shared" si="16"/>
        <v>50.917794114218047</v>
      </c>
      <c r="P146" s="91">
        <f t="shared" si="16"/>
        <v>50.817897631893374</v>
      </c>
      <c r="Q146" s="91">
        <f t="shared" si="16"/>
        <v>50.358697404239543</v>
      </c>
      <c r="R146" s="91">
        <f t="shared" si="16"/>
        <v>49.801900735534595</v>
      </c>
      <c r="S146" s="91">
        <f t="shared" si="16"/>
        <v>49.40606484142404</v>
      </c>
      <c r="T146" s="91">
        <f t="shared" si="16"/>
        <v>49.242299403459022</v>
      </c>
      <c r="U146" s="91">
        <f t="shared" si="16"/>
        <v>49.106570706491084</v>
      </c>
      <c r="V146" s="91">
        <f t="shared" si="17"/>
        <v>48.588832575787976</v>
      </c>
      <c r="W146" s="91">
        <f t="shared" si="17"/>
        <v>48.114220922969196</v>
      </c>
      <c r="X146" s="91">
        <f t="shared" si="17"/>
        <v>47.845221656892043</v>
      </c>
      <c r="Y146" s="91">
        <f t="shared" si="17"/>
        <v>47.543189113926005</v>
      </c>
      <c r="Z146" s="91">
        <f t="shared" si="17"/>
        <v>47.366902150321948</v>
      </c>
      <c r="AA146" s="91">
        <f t="shared" si="17"/>
        <v>47.24032614976818</v>
      </c>
      <c r="AB146" s="91">
        <f t="shared" si="17"/>
        <v>47.049397444679698</v>
      </c>
      <c r="AC146" s="91">
        <f t="shared" si="17"/>
        <v>47.054247354375491</v>
      </c>
      <c r="AD146" s="91">
        <f t="shared" si="17"/>
        <v>47.101081088173032</v>
      </c>
      <c r="AE146" s="91">
        <f t="shared" si="17"/>
        <v>47.045397224824583</v>
      </c>
      <c r="AF146" s="91">
        <f t="shared" si="17"/>
        <v>47.019154737243142</v>
      </c>
      <c r="AG146" s="91"/>
    </row>
    <row r="147" spans="1:33" ht="15" customHeight="1">
      <c r="A147" s="98" t="s">
        <v>125</v>
      </c>
      <c r="B147" s="91">
        <f t="shared" si="15"/>
        <v>53.712911336141147</v>
      </c>
      <c r="C147" s="91">
        <f t="shared" si="15"/>
        <v>52.665463876981462</v>
      </c>
      <c r="D147" s="91">
        <f t="shared" si="15"/>
        <v>51.687156205601781</v>
      </c>
      <c r="E147" s="91">
        <f t="shared" si="15"/>
        <v>50.882628527997404</v>
      </c>
      <c r="F147" s="91">
        <f t="shared" si="15"/>
        <v>50.661821133642945</v>
      </c>
      <c r="G147" s="91">
        <f t="shared" si="15"/>
        <v>50.731475989591317</v>
      </c>
      <c r="H147" s="91">
        <f t="shared" si="15"/>
        <v>51.213109578572606</v>
      </c>
      <c r="I147" s="91">
        <f t="shared" si="15"/>
        <v>51.64920510503233</v>
      </c>
      <c r="J147" s="91">
        <f t="shared" si="15"/>
        <v>51.417583002005507</v>
      </c>
      <c r="K147" s="91">
        <f t="shared" si="15"/>
        <v>50.741914362417695</v>
      </c>
      <c r="L147" s="91">
        <f t="shared" si="16"/>
        <v>49.966334052510646</v>
      </c>
      <c r="M147" s="91">
        <f t="shared" si="16"/>
        <v>49.285474300563081</v>
      </c>
      <c r="N147" s="91">
        <f t="shared" si="16"/>
        <v>48.564600188537348</v>
      </c>
      <c r="O147" s="91">
        <f t="shared" si="16"/>
        <v>48.184632203514482</v>
      </c>
      <c r="P147" s="91">
        <f t="shared" si="16"/>
        <v>48.090097957815594</v>
      </c>
      <c r="Q147" s="91">
        <f t="shared" si="16"/>
        <v>47.655546648942384</v>
      </c>
      <c r="R147" s="91">
        <f t="shared" si="16"/>
        <v>47.128637674183828</v>
      </c>
      <c r="S147" s="91">
        <f t="shared" si="16"/>
        <v>46.754049432441036</v>
      </c>
      <c r="T147" s="91">
        <f t="shared" si="16"/>
        <v>46.599074584585473</v>
      </c>
      <c r="U147" s="91">
        <f t="shared" si="16"/>
        <v>46.470631523438882</v>
      </c>
      <c r="V147" s="91">
        <f t="shared" si="17"/>
        <v>45.980684505119441</v>
      </c>
      <c r="W147" s="91">
        <f t="shared" si="17"/>
        <v>45.531549024519549</v>
      </c>
      <c r="X147" s="91">
        <f t="shared" si="17"/>
        <v>45.276989082864034</v>
      </c>
      <c r="Y147" s="91">
        <f t="shared" si="17"/>
        <v>44.991169022323604</v>
      </c>
      <c r="Z147" s="91">
        <f t="shared" si="17"/>
        <v>44.824344778435872</v>
      </c>
      <c r="AA147" s="91">
        <f t="shared" si="17"/>
        <v>44.704563115884</v>
      </c>
      <c r="AB147" s="91">
        <f t="shared" si="17"/>
        <v>44.523883068921542</v>
      </c>
      <c r="AC147" s="91">
        <f t="shared" si="17"/>
        <v>44.528472645492499</v>
      </c>
      <c r="AD147" s="91">
        <f t="shared" si="17"/>
        <v>44.572792441292968</v>
      </c>
      <c r="AE147" s="91">
        <f t="shared" si="17"/>
        <v>44.520097572597415</v>
      </c>
      <c r="AF147" s="91">
        <f t="shared" si="17"/>
        <v>44.495263727490524</v>
      </c>
      <c r="AG147" s="91"/>
    </row>
    <row r="148" spans="1:33" ht="15" customHeight="1">
      <c r="A148" s="98" t="s">
        <v>127</v>
      </c>
      <c r="B148" s="91">
        <f t="shared" si="15"/>
        <v>47.168060795182775</v>
      </c>
      <c r="C148" s="91">
        <f t="shared" si="15"/>
        <v>46.248243488609774</v>
      </c>
      <c r="D148" s="91">
        <f t="shared" si="15"/>
        <v>45.389141373826767</v>
      </c>
      <c r="E148" s="91">
        <f t="shared" si="15"/>
        <v>44.682644379627959</v>
      </c>
      <c r="F148" s="91">
        <f t="shared" si="15"/>
        <v>44.488742087946953</v>
      </c>
      <c r="G148" s="91">
        <f t="shared" si="15"/>
        <v>44.549909587498256</v>
      </c>
      <c r="H148" s="91">
        <f t="shared" si="15"/>
        <v>44.97285673076334</v>
      </c>
      <c r="I148" s="91">
        <f t="shared" si="15"/>
        <v>45.355814567024197</v>
      </c>
      <c r="J148" s="91">
        <f t="shared" si="15"/>
        <v>45.152415325290548</v>
      </c>
      <c r="K148" s="91">
        <f t="shared" si="15"/>
        <v>44.559076057753359</v>
      </c>
      <c r="L148" s="91">
        <f t="shared" si="16"/>
        <v>43.877999230986248</v>
      </c>
      <c r="M148" s="91">
        <f t="shared" si="16"/>
        <v>43.280101381586896</v>
      </c>
      <c r="N148" s="91">
        <f t="shared" si="16"/>
        <v>42.647064871446659</v>
      </c>
      <c r="O148" s="91">
        <f t="shared" si="16"/>
        <v>42.313395506447605</v>
      </c>
      <c r="P148" s="91">
        <f t="shared" si="16"/>
        <v>42.230380139426288</v>
      </c>
      <c r="Q148" s="91">
        <f t="shared" si="16"/>
        <v>41.848778359785541</v>
      </c>
      <c r="R148" s="91">
        <f t="shared" si="16"/>
        <v>41.386072579430333</v>
      </c>
      <c r="S148" s="91">
        <f t="shared" si="16"/>
        <v>41.057127442773847</v>
      </c>
      <c r="T148" s="91">
        <f t="shared" si="16"/>
        <v>40.92103608478304</v>
      </c>
      <c r="U148" s="91">
        <f t="shared" si="16"/>
        <v>40.808243648734134</v>
      </c>
      <c r="V148" s="91">
        <f t="shared" si="17"/>
        <v>40.377996057016645</v>
      </c>
      <c r="W148" s="91">
        <f t="shared" si="17"/>
        <v>39.983587168590695</v>
      </c>
      <c r="X148" s="91">
        <f t="shared" si="17"/>
        <v>39.760045034952029</v>
      </c>
      <c r="Y148" s="91">
        <f t="shared" si="17"/>
        <v>39.509051788511059</v>
      </c>
      <c r="Z148" s="91">
        <f t="shared" si="17"/>
        <v>39.362554868458396</v>
      </c>
      <c r="AA148" s="91">
        <f t="shared" si="17"/>
        <v>39.257368450503179</v>
      </c>
      <c r="AB148" s="91">
        <f t="shared" si="17"/>
        <v>39.098704039515141</v>
      </c>
      <c r="AC148" s="91">
        <f t="shared" si="17"/>
        <v>39.102734381966101</v>
      </c>
      <c r="AD148" s="91">
        <f t="shared" si="17"/>
        <v>39.141653866513565</v>
      </c>
      <c r="AE148" s="91">
        <f t="shared" si="17"/>
        <v>39.095379801146464</v>
      </c>
      <c r="AF148" s="91">
        <f t="shared" si="17"/>
        <v>39.073571928762682</v>
      </c>
      <c r="AG148" s="91"/>
    </row>
    <row r="149" spans="1:33" ht="15" customHeight="1">
      <c r="A149" s="98" t="s">
        <v>130</v>
      </c>
      <c r="B149" s="91">
        <f t="shared" si="15"/>
        <v>46.660270667004966</v>
      </c>
      <c r="C149" s="91">
        <f t="shared" si="15"/>
        <v>45.750355699856797</v>
      </c>
      <c r="D149" s="91">
        <f t="shared" si="15"/>
        <v>44.900502292051129</v>
      </c>
      <c r="E149" s="91">
        <f t="shared" si="15"/>
        <v>44.201611126737234</v>
      </c>
      <c r="F149" s="91">
        <f t="shared" si="15"/>
        <v>44.009796299918811</v>
      </c>
      <c r="G149" s="91">
        <f t="shared" si="15"/>
        <v>44.07030529768069</v>
      </c>
      <c r="H149" s="91">
        <f t="shared" si="15"/>
        <v>44.488699182226412</v>
      </c>
      <c r="I149" s="91">
        <f t="shared" si="15"/>
        <v>44.867534266661487</v>
      </c>
      <c r="J149" s="91">
        <f t="shared" si="15"/>
        <v>44.666324729683353</v>
      </c>
      <c r="K149" s="91">
        <f t="shared" si="15"/>
        <v>44.079373085839748</v>
      </c>
      <c r="L149" s="91">
        <f t="shared" si="16"/>
        <v>43.405628425867974</v>
      </c>
      <c r="M149" s="91">
        <f t="shared" si="16"/>
        <v>42.814167275804273</v>
      </c>
      <c r="N149" s="91">
        <f t="shared" si="16"/>
        <v>42.187945752017214</v>
      </c>
      <c r="O149" s="91">
        <f t="shared" si="16"/>
        <v>41.857868521330346</v>
      </c>
      <c r="P149" s="91">
        <f t="shared" si="16"/>
        <v>41.775746860413328</v>
      </c>
      <c r="Q149" s="91">
        <f t="shared" si="16"/>
        <v>41.398253233902679</v>
      </c>
      <c r="R149" s="91">
        <f t="shared" si="16"/>
        <v>40.940528735871872</v>
      </c>
      <c r="S149" s="91">
        <f t="shared" si="16"/>
        <v>40.615124874610018</v>
      </c>
      <c r="T149" s="91">
        <f t="shared" si="16"/>
        <v>40.480498614970777</v>
      </c>
      <c r="U149" s="91">
        <f t="shared" si="16"/>
        <v>40.368920451558765</v>
      </c>
      <c r="V149" s="91">
        <f t="shared" si="17"/>
        <v>39.94330471190522</v>
      </c>
      <c r="W149" s="91">
        <f t="shared" si="17"/>
        <v>39.553141852182428</v>
      </c>
      <c r="X149" s="91">
        <f t="shared" si="17"/>
        <v>39.332006272614024</v>
      </c>
      <c r="Y149" s="91">
        <f t="shared" si="17"/>
        <v>39.08371510657733</v>
      </c>
      <c r="Z149" s="91">
        <f t="shared" si="17"/>
        <v>38.938795306477388</v>
      </c>
      <c r="AA149" s="91">
        <f t="shared" si="17"/>
        <v>38.834741278189149</v>
      </c>
      <c r="AB149" s="91">
        <f t="shared" si="17"/>
        <v>38.677784976888773</v>
      </c>
      <c r="AC149" s="91">
        <f t="shared" si="17"/>
        <v>38.68177193048561</v>
      </c>
      <c r="AD149" s="91">
        <f t="shared" si="17"/>
        <v>38.720272425366893</v>
      </c>
      <c r="AE149" s="91">
        <f t="shared" si="17"/>
        <v>38.674496525775275</v>
      </c>
      <c r="AF149" s="91">
        <f t="shared" si="17"/>
        <v>38.652923427137253</v>
      </c>
      <c r="AG149" s="91"/>
    </row>
    <row r="150" spans="1:33" ht="15" customHeight="1">
      <c r="A150" s="98" t="s">
        <v>136</v>
      </c>
      <c r="B150" s="91">
        <f t="shared" si="15"/>
        <v>51.681750823429923</v>
      </c>
      <c r="C150" s="91">
        <f t="shared" si="15"/>
        <v>50.673912721969565</v>
      </c>
      <c r="D150" s="91">
        <f t="shared" si="15"/>
        <v>49.732599878499201</v>
      </c>
      <c r="E150" s="91">
        <f t="shared" si="15"/>
        <v>48.958495516434475</v>
      </c>
      <c r="F150" s="91">
        <f t="shared" si="15"/>
        <v>48.746037981530399</v>
      </c>
      <c r="G150" s="91">
        <f t="shared" si="15"/>
        <v>48.813058830321054</v>
      </c>
      <c r="H150" s="91">
        <f t="shared" si="15"/>
        <v>49.276479384424903</v>
      </c>
      <c r="I150" s="91">
        <f t="shared" si="15"/>
        <v>49.696083903581531</v>
      </c>
      <c r="J150" s="91">
        <f t="shared" si="15"/>
        <v>49.473220619576722</v>
      </c>
      <c r="K150" s="91">
        <f t="shared" si="15"/>
        <v>48.823102474763253</v>
      </c>
      <c r="L150" s="91">
        <f t="shared" si="16"/>
        <v>48.076850832037564</v>
      </c>
      <c r="M150" s="91">
        <f t="shared" si="16"/>
        <v>47.421737877432548</v>
      </c>
      <c r="N150" s="91">
        <f t="shared" si="16"/>
        <v>46.728123710819546</v>
      </c>
      <c r="O150" s="91">
        <f t="shared" si="16"/>
        <v>46.362524263045451</v>
      </c>
      <c r="P150" s="91">
        <f t="shared" si="16"/>
        <v>46.271564841763748</v>
      </c>
      <c r="Q150" s="91">
        <f t="shared" si="16"/>
        <v>45.853446145410942</v>
      </c>
      <c r="R150" s="91">
        <f t="shared" si="16"/>
        <v>45.346462299949984</v>
      </c>
      <c r="S150" s="91">
        <f t="shared" si="16"/>
        <v>44.986039159785705</v>
      </c>
      <c r="T150" s="91">
        <f t="shared" si="16"/>
        <v>44.836924705336443</v>
      </c>
      <c r="U150" s="91">
        <f t="shared" si="16"/>
        <v>44.713338734737398</v>
      </c>
      <c r="V150" s="91">
        <f t="shared" si="17"/>
        <v>44.24191912467375</v>
      </c>
      <c r="W150" s="91">
        <f t="shared" si="17"/>
        <v>43.809767758886466</v>
      </c>
      <c r="X150" s="91">
        <f t="shared" si="17"/>
        <v>43.564834033512042</v>
      </c>
      <c r="Y150" s="91">
        <f t="shared" si="17"/>
        <v>43.289822294588674</v>
      </c>
      <c r="Z150" s="91">
        <f t="shared" si="17"/>
        <v>43.129306530511833</v>
      </c>
      <c r="AA150" s="91">
        <f t="shared" si="17"/>
        <v>43.014054426627894</v>
      </c>
      <c r="AB150" s="91">
        <f t="shared" si="17"/>
        <v>42.840206818416107</v>
      </c>
      <c r="AC150" s="91">
        <f t="shared" si="17"/>
        <v>42.844622839570519</v>
      </c>
      <c r="AD150" s="91">
        <f t="shared" si="17"/>
        <v>42.887266676706261</v>
      </c>
      <c r="AE150" s="91">
        <f t="shared" si="17"/>
        <v>42.836564471112638</v>
      </c>
      <c r="AF150" s="91">
        <f t="shared" si="17"/>
        <v>42.812669720988794</v>
      </c>
      <c r="AG150" s="91"/>
    </row>
    <row r="151" spans="1:33" ht="15" customHeight="1">
      <c r="A151" s="98" t="s">
        <v>133</v>
      </c>
      <c r="B151" s="91">
        <f t="shared" si="15"/>
        <v>92.135697701595035</v>
      </c>
      <c r="C151" s="91">
        <f t="shared" si="15"/>
        <v>90.33897322595665</v>
      </c>
      <c r="D151" s="91">
        <f t="shared" si="15"/>
        <v>88.660846726625735</v>
      </c>
      <c r="E151" s="91">
        <f t="shared" si="15"/>
        <v>87.280811330062775</v>
      </c>
      <c r="F151" s="91">
        <f t="shared" si="15"/>
        <v>86.902052427771977</v>
      </c>
      <c r="G151" s="91">
        <f t="shared" si="15"/>
        <v>87.021533919120401</v>
      </c>
      <c r="H151" s="91">
        <f t="shared" si="15"/>
        <v>87.847697417866669</v>
      </c>
      <c r="I151" s="91">
        <f t="shared" si="15"/>
        <v>88.595747832476675</v>
      </c>
      <c r="J151" s="91">
        <f t="shared" si="15"/>
        <v>88.198438069616586</v>
      </c>
      <c r="K151" s="91">
        <f t="shared" si="15"/>
        <v>87.039439237214395</v>
      </c>
      <c r="L151" s="91">
        <f t="shared" si="16"/>
        <v>85.709058306459951</v>
      </c>
      <c r="M151" s="91">
        <f t="shared" si="16"/>
        <v>84.541154971449046</v>
      </c>
      <c r="N151" s="91">
        <f t="shared" si="16"/>
        <v>83.304613558699032</v>
      </c>
      <c r="O151" s="91">
        <f t="shared" si="16"/>
        <v>82.652840744053734</v>
      </c>
      <c r="P151" s="91">
        <f t="shared" si="16"/>
        <v>82.490682736463086</v>
      </c>
      <c r="Q151" s="91">
        <f t="shared" si="16"/>
        <v>81.745281174078684</v>
      </c>
      <c r="R151" s="91">
        <f t="shared" si="16"/>
        <v>80.841455170107324</v>
      </c>
      <c r="S151" s="91">
        <f t="shared" si="16"/>
        <v>80.198910423504401</v>
      </c>
      <c r="T151" s="91">
        <f t="shared" si="16"/>
        <v>79.933076467046305</v>
      </c>
      <c r="U151" s="91">
        <f t="shared" si="16"/>
        <v>79.712753443041677</v>
      </c>
      <c r="V151" s="91">
        <f t="shared" si="17"/>
        <v>78.872329618550452</v>
      </c>
      <c r="W151" s="91">
        <f t="shared" si="17"/>
        <v>78.101911299412194</v>
      </c>
      <c r="X151" s="91">
        <f t="shared" si="17"/>
        <v>77.665255433106054</v>
      </c>
      <c r="Y151" s="91">
        <f t="shared" si="17"/>
        <v>77.174977955309288</v>
      </c>
      <c r="Z151" s="91">
        <f t="shared" si="17"/>
        <v>76.888818301665736</v>
      </c>
      <c r="AA151" s="91">
        <f t="shared" si="17"/>
        <v>76.683352487645564</v>
      </c>
      <c r="AB151" s="91">
        <f t="shared" si="17"/>
        <v>76.373425474316036</v>
      </c>
      <c r="AC151" s="91">
        <f t="shared" si="17"/>
        <v>76.381298140850063</v>
      </c>
      <c r="AD151" s="91">
        <f t="shared" si="17"/>
        <v>76.457321488058213</v>
      </c>
      <c r="AE151" s="91">
        <f t="shared" si="17"/>
        <v>76.366932075684431</v>
      </c>
      <c r="AF151" s="91">
        <f t="shared" si="17"/>
        <v>76.324333683815155</v>
      </c>
      <c r="AG151" s="91"/>
    </row>
    <row r="152" spans="1:33" ht="15" customHeight="1">
      <c r="A152" s="98" t="s">
        <v>138</v>
      </c>
      <c r="B152" s="91">
        <f t="shared" si="15"/>
        <v>46.998797419123505</v>
      </c>
      <c r="C152" s="91">
        <f t="shared" si="15"/>
        <v>46.082280892358789</v>
      </c>
      <c r="D152" s="91">
        <f t="shared" si="15"/>
        <v>45.226261679901555</v>
      </c>
      <c r="E152" s="91">
        <f t="shared" si="15"/>
        <v>44.522299961997732</v>
      </c>
      <c r="F152" s="91">
        <f t="shared" si="15"/>
        <v>44.32909349193757</v>
      </c>
      <c r="G152" s="91">
        <f t="shared" si="15"/>
        <v>44.390041490892401</v>
      </c>
      <c r="H152" s="91">
        <f t="shared" si="15"/>
        <v>44.81147088125104</v>
      </c>
      <c r="I152" s="91">
        <f t="shared" si="15"/>
        <v>45.193054466903305</v>
      </c>
      <c r="J152" s="91">
        <f t="shared" si="15"/>
        <v>44.990385126754823</v>
      </c>
      <c r="K152" s="91">
        <f t="shared" si="15"/>
        <v>44.399175067115486</v>
      </c>
      <c r="L152" s="91">
        <f t="shared" si="16"/>
        <v>43.720542295946821</v>
      </c>
      <c r="M152" s="91">
        <f t="shared" si="16"/>
        <v>43.12479001299269</v>
      </c>
      <c r="N152" s="91">
        <f t="shared" si="16"/>
        <v>42.494025164970182</v>
      </c>
      <c r="O152" s="91">
        <f t="shared" si="16"/>
        <v>42.161553178075188</v>
      </c>
      <c r="P152" s="91">
        <f t="shared" si="16"/>
        <v>42.078835713088637</v>
      </c>
      <c r="Q152" s="91">
        <f t="shared" si="16"/>
        <v>41.698603317824585</v>
      </c>
      <c r="R152" s="91">
        <f t="shared" si="16"/>
        <v>41.237557964910849</v>
      </c>
      <c r="S152" s="91">
        <f t="shared" si="16"/>
        <v>40.909793253385907</v>
      </c>
      <c r="T152" s="91">
        <f t="shared" si="16"/>
        <v>40.774190261512295</v>
      </c>
      <c r="U152" s="91">
        <f t="shared" si="16"/>
        <v>40.66180258300902</v>
      </c>
      <c r="V152" s="91">
        <f t="shared" si="17"/>
        <v>40.233098941979506</v>
      </c>
      <c r="W152" s="91">
        <f t="shared" si="17"/>
        <v>39.840105396454611</v>
      </c>
      <c r="X152" s="91">
        <f t="shared" si="17"/>
        <v>39.617365447506032</v>
      </c>
      <c r="Y152" s="91">
        <f t="shared" si="17"/>
        <v>39.367272894533151</v>
      </c>
      <c r="Z152" s="91">
        <f t="shared" si="17"/>
        <v>39.221301681131393</v>
      </c>
      <c r="AA152" s="91">
        <f t="shared" si="17"/>
        <v>39.116492726398498</v>
      </c>
      <c r="AB152" s="91">
        <f t="shared" si="17"/>
        <v>38.958397685306345</v>
      </c>
      <c r="AC152" s="91">
        <f t="shared" si="17"/>
        <v>38.962413564805949</v>
      </c>
      <c r="AD152" s="91">
        <f t="shared" si="17"/>
        <v>39.001193386131348</v>
      </c>
      <c r="AE152" s="91">
        <f t="shared" si="17"/>
        <v>38.955085376022737</v>
      </c>
      <c r="AF152" s="91">
        <f t="shared" si="17"/>
        <v>38.933355761554211</v>
      </c>
      <c r="AG152" s="91"/>
    </row>
    <row r="153" spans="1:33" ht="15" customHeight="1">
      <c r="A153" s="98" t="s">
        <v>144</v>
      </c>
      <c r="B153" s="91">
        <f t="shared" si="15"/>
        <v>61.047657632042778</v>
      </c>
      <c r="C153" s="91">
        <f t="shared" si="15"/>
        <v>59.857176381191117</v>
      </c>
      <c r="D153" s="91">
        <f t="shared" si="15"/>
        <v>58.745276275694458</v>
      </c>
      <c r="E153" s="91">
        <f t="shared" si="15"/>
        <v>57.830886625307976</v>
      </c>
      <c r="F153" s="91">
        <f t="shared" si="15"/>
        <v>57.579926960716037</v>
      </c>
      <c r="G153" s="91">
        <f t="shared" si="15"/>
        <v>57.659093509178369</v>
      </c>
      <c r="H153" s="91">
        <f t="shared" si="15"/>
        <v>58.206496390772656</v>
      </c>
      <c r="I153" s="91">
        <f t="shared" si="15"/>
        <v>58.702142776938011</v>
      </c>
      <c r="J153" s="91">
        <f t="shared" si="15"/>
        <v>58.438891605220547</v>
      </c>
      <c r="K153" s="91">
        <f t="shared" si="15"/>
        <v>57.670957290058773</v>
      </c>
      <c r="L153" s="91">
        <f t="shared" si="16"/>
        <v>56.789467904219038</v>
      </c>
      <c r="M153" s="91">
        <f t="shared" si="16"/>
        <v>56.015633606312242</v>
      </c>
      <c r="N153" s="91">
        <f t="shared" si="16"/>
        <v>55.196320802518301</v>
      </c>
      <c r="O153" s="91">
        <f t="shared" si="16"/>
        <v>54.764466432986012</v>
      </c>
      <c r="P153" s="91">
        <f t="shared" si="16"/>
        <v>54.657023099113943</v>
      </c>
      <c r="Q153" s="91">
        <f t="shared" si="16"/>
        <v>54.163131800583677</v>
      </c>
      <c r="R153" s="91">
        <f t="shared" si="16"/>
        <v>53.564270970028254</v>
      </c>
      <c r="S153" s="91">
        <f t="shared" si="16"/>
        <v>53.138530972585301</v>
      </c>
      <c r="T153" s="91">
        <f t="shared" si="16"/>
        <v>52.962393592984753</v>
      </c>
      <c r="U153" s="91">
        <f t="shared" si="16"/>
        <v>52.816411038194182</v>
      </c>
      <c r="V153" s="91">
        <f t="shared" si="17"/>
        <v>52.259559490062216</v>
      </c>
      <c r="W153" s="91">
        <f t="shared" si="17"/>
        <v>51.749092483750161</v>
      </c>
      <c r="X153" s="91">
        <f t="shared" si="17"/>
        <v>51.459771205524035</v>
      </c>
      <c r="Y153" s="91">
        <f t="shared" si="17"/>
        <v>51.134921094699727</v>
      </c>
      <c r="Z153" s="91">
        <f t="shared" si="17"/>
        <v>50.945316229272713</v>
      </c>
      <c r="AA153" s="91">
        <f t="shared" si="17"/>
        <v>50.809177827086657</v>
      </c>
      <c r="AB153" s="91">
        <f t="shared" si="17"/>
        <v>50.603825084635616</v>
      </c>
      <c r="AC153" s="91">
        <f t="shared" si="17"/>
        <v>50.60904138909968</v>
      </c>
      <c r="AD153" s="91">
        <f t="shared" si="17"/>
        <v>50.659413257856087</v>
      </c>
      <c r="AE153" s="91">
        <f t="shared" si="17"/>
        <v>50.599522661292447</v>
      </c>
      <c r="AF153" s="91">
        <f t="shared" si="17"/>
        <v>50.571297639857924</v>
      </c>
      <c r="AG153" s="91"/>
    </row>
    <row r="154" spans="1:33" ht="15" customHeight="1">
      <c r="A154" s="98" t="s">
        <v>141</v>
      </c>
      <c r="B154" s="91">
        <f t="shared" si="15"/>
        <v>49.368484683953263</v>
      </c>
      <c r="C154" s="91">
        <f t="shared" si="15"/>
        <v>48.405757239872671</v>
      </c>
      <c r="D154" s="91">
        <f t="shared" si="15"/>
        <v>47.506577394854574</v>
      </c>
      <c r="E154" s="91">
        <f t="shared" si="15"/>
        <v>46.767121808821138</v>
      </c>
      <c r="F154" s="91">
        <f t="shared" si="15"/>
        <v>46.564173836068875</v>
      </c>
      <c r="G154" s="91">
        <f t="shared" si="15"/>
        <v>46.628194843374374</v>
      </c>
      <c r="H154" s="91">
        <f t="shared" si="15"/>
        <v>47.07087277442335</v>
      </c>
      <c r="I154" s="91">
        <f t="shared" si="15"/>
        <v>47.471695868595901</v>
      </c>
      <c r="J154" s="91">
        <f t="shared" si="15"/>
        <v>47.258807906255065</v>
      </c>
      <c r="K154" s="91">
        <f t="shared" si="15"/>
        <v>46.637788936045681</v>
      </c>
      <c r="L154" s="91">
        <f t="shared" si="16"/>
        <v>45.924939386498764</v>
      </c>
      <c r="M154" s="91">
        <f t="shared" si="16"/>
        <v>45.299149173311655</v>
      </c>
      <c r="N154" s="91">
        <f t="shared" si="16"/>
        <v>44.636581055640946</v>
      </c>
      <c r="O154" s="91">
        <f t="shared" si="16"/>
        <v>44.287345775289062</v>
      </c>
      <c r="P154" s="91">
        <f t="shared" si="16"/>
        <v>44.200457681815806</v>
      </c>
      <c r="Q154" s="91">
        <f t="shared" si="16"/>
        <v>43.801053905277925</v>
      </c>
      <c r="R154" s="91">
        <f t="shared" si="16"/>
        <v>43.316762568183663</v>
      </c>
      <c r="S154" s="91">
        <f t="shared" si="16"/>
        <v>42.972471904817127</v>
      </c>
      <c r="T154" s="91">
        <f t="shared" si="16"/>
        <v>42.830031787302829</v>
      </c>
      <c r="U154" s="91">
        <f t="shared" si="16"/>
        <v>42.711977503160732</v>
      </c>
      <c r="V154" s="91">
        <f t="shared" si="17"/>
        <v>42.261658552499483</v>
      </c>
      <c r="W154" s="91">
        <f t="shared" si="17"/>
        <v>41.848850206359884</v>
      </c>
      <c r="X154" s="91">
        <f t="shared" si="17"/>
        <v>41.614879671750032</v>
      </c>
      <c r="Y154" s="91">
        <f t="shared" si="17"/>
        <v>41.352177410223902</v>
      </c>
      <c r="Z154" s="91">
        <f t="shared" si="17"/>
        <v>41.198846303709445</v>
      </c>
      <c r="AA154" s="91">
        <f t="shared" si="17"/>
        <v>41.088752863863974</v>
      </c>
      <c r="AB154" s="91">
        <f t="shared" si="17"/>
        <v>40.922686644229351</v>
      </c>
      <c r="AC154" s="91">
        <f t="shared" si="17"/>
        <v>40.926905005048262</v>
      </c>
      <c r="AD154" s="91">
        <f t="shared" si="17"/>
        <v>40.96764011148251</v>
      </c>
      <c r="AE154" s="91">
        <f t="shared" si="17"/>
        <v>40.919207327754982</v>
      </c>
      <c r="AF154" s="91">
        <f t="shared" si="17"/>
        <v>40.896382102472913</v>
      </c>
      <c r="AG154" s="91"/>
    </row>
    <row r="155" spans="1:33" ht="15" customHeight="1">
      <c r="A155" s="98" t="s">
        <v>147</v>
      </c>
      <c r="B155" s="91">
        <f t="shared" si="15"/>
        <v>46.660270667004966</v>
      </c>
      <c r="C155" s="91">
        <f t="shared" si="15"/>
        <v>45.750355699856797</v>
      </c>
      <c r="D155" s="91">
        <f t="shared" si="15"/>
        <v>44.900502292051129</v>
      </c>
      <c r="E155" s="91">
        <f t="shared" si="15"/>
        <v>44.201611126737234</v>
      </c>
      <c r="F155" s="91">
        <f t="shared" si="15"/>
        <v>44.009796299918811</v>
      </c>
      <c r="G155" s="91">
        <f t="shared" si="15"/>
        <v>44.07030529768069</v>
      </c>
      <c r="H155" s="91">
        <f t="shared" si="15"/>
        <v>44.488699182226412</v>
      </c>
      <c r="I155" s="91">
        <f t="shared" si="15"/>
        <v>44.867534266661487</v>
      </c>
      <c r="J155" s="91">
        <f t="shared" si="15"/>
        <v>44.666324729683353</v>
      </c>
      <c r="K155" s="91">
        <f t="shared" si="15"/>
        <v>44.079373085839748</v>
      </c>
      <c r="L155" s="91">
        <f t="shared" si="16"/>
        <v>43.405628425867974</v>
      </c>
      <c r="M155" s="91">
        <f t="shared" si="16"/>
        <v>42.814167275804273</v>
      </c>
      <c r="N155" s="91">
        <f t="shared" si="16"/>
        <v>42.187945752017214</v>
      </c>
      <c r="O155" s="91">
        <f t="shared" si="16"/>
        <v>41.857868521330346</v>
      </c>
      <c r="P155" s="91">
        <f t="shared" si="16"/>
        <v>41.775746860413328</v>
      </c>
      <c r="Q155" s="91">
        <f t="shared" si="16"/>
        <v>41.398253233902679</v>
      </c>
      <c r="R155" s="91">
        <f t="shared" si="16"/>
        <v>40.940528735871872</v>
      </c>
      <c r="S155" s="91">
        <f t="shared" si="16"/>
        <v>40.615124874610018</v>
      </c>
      <c r="T155" s="91">
        <f t="shared" si="16"/>
        <v>40.480498614970777</v>
      </c>
      <c r="U155" s="91">
        <f t="shared" si="16"/>
        <v>40.368920451558765</v>
      </c>
      <c r="V155" s="91">
        <f t="shared" si="17"/>
        <v>39.94330471190522</v>
      </c>
      <c r="W155" s="91">
        <f t="shared" si="17"/>
        <v>39.553141852182428</v>
      </c>
      <c r="X155" s="91">
        <f t="shared" si="17"/>
        <v>39.332006272614024</v>
      </c>
      <c r="Y155" s="91">
        <f t="shared" si="17"/>
        <v>39.08371510657733</v>
      </c>
      <c r="Z155" s="91">
        <f t="shared" si="17"/>
        <v>38.938795306477388</v>
      </c>
      <c r="AA155" s="91">
        <f t="shared" si="17"/>
        <v>38.834741278189149</v>
      </c>
      <c r="AB155" s="91">
        <f t="shared" si="17"/>
        <v>38.677784976888773</v>
      </c>
      <c r="AC155" s="91">
        <f t="shared" si="17"/>
        <v>38.68177193048561</v>
      </c>
      <c r="AD155" s="91">
        <f t="shared" si="17"/>
        <v>38.720272425366893</v>
      </c>
      <c r="AE155" s="91">
        <f t="shared" si="17"/>
        <v>38.674496525775275</v>
      </c>
      <c r="AF155" s="91">
        <f t="shared" si="17"/>
        <v>38.652923427137253</v>
      </c>
      <c r="AG155" s="91"/>
    </row>
    <row r="156" spans="1:33" ht="14.85" customHeight="1">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85" customHeight="1">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85" customHeight="1">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85" customHeight="1">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85" customHeight="1">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85" customHeight="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85" customHeight="1">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85" customHeight="1">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85" customHeight="1">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85" customHeight="1">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85" customHeight="1">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85" customHeight="1">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85" customHeight="1">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85" customHeight="1">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85" customHeight="1">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85" customHeight="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85" customHeight="1">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85" customHeight="1">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85" customHeight="1">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85" customHeight="1">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85" customHeight="1">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85" customHeight="1">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85" customHeight="1">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85" customHeight="1">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85" customHeight="1">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85" customHeight="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85" customHeight="1">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85" customHeight="1">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85" customHeight="1">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85" customHeight="1">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85" customHeight="1">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85" customHeight="1">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85" customHeight="1">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85" customHeight="1">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85" customHeight="1">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85" customHeight="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85" customHeight="1">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85" customHeight="1">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85" customHeight="1">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85" customHeight="1">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85" customHeight="1">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85" customHeight="1">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85" customHeight="1">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85" customHeight="1">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85" customHeight="1">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85" customHeight="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85" customHeight="1">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85" customHeight="1">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85" customHeight="1">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85" customHeight="1">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85" customHeight="1">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85" customHeight="1">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85" customHeight="1">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85" customHeight="1">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85" customHeight="1">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85" customHeight="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85" customHeight="1">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85" customHeight="1">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85" customHeight="1">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85" customHeight="1">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85" customHeight="1">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85" customHeight="1">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85" customHeight="1">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85" customHeight="1">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85" customHeight="1">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85" customHeight="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85" customHeight="1">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85" customHeight="1">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85" customHeight="1">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85" customHeight="1">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85" customHeight="1">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85" customHeight="1">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85" customHeight="1">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85" customHeight="1">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85" customHeight="1">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85" customHeight="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85" customHeight="1">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85" customHeight="1">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85" customHeight="1">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85" customHeight="1">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85" customHeight="1">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85" customHeight="1">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85" customHeight="1">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85" customHeight="1">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85" customHeight="1">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85" customHeight="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85" customHeight="1">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85" customHeight="1">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85" customHeight="1">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85" customHeight="1">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85" customHeight="1">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85" customHeight="1">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85" customHeight="1">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85" customHeight="1">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85" customHeight="1">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85" customHeight="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85" customHeight="1">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85" customHeight="1">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85" customHeight="1">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85" customHeight="1">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85" customHeight="1">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85" customHeight="1">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85" customHeight="1">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85" customHeight="1">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85" customHeight="1">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85" customHeight="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85" customHeight="1">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85" customHeight="1">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85" customHeight="1">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85" customHeight="1">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85" customHeight="1">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85" customHeight="1">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85" customHeight="1">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85" customHeight="1">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85" customHeight="1">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85" customHeight="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85" customHeight="1">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85" customHeight="1">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85" customHeight="1">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85" customHeight="1">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85" customHeight="1">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85" customHeight="1">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85" customHeight="1">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85" customHeight="1">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85" customHeight="1">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85" customHeight="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85" customHeight="1">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85" customHeight="1">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85" customHeight="1">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85" customHeight="1">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85" customHeight="1">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85" customHeight="1">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85" customHeight="1">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85" customHeight="1">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85" customHeight="1">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85" customHeight="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85" customHeight="1">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85" customHeight="1">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85" customHeight="1">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85" customHeight="1">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85" customHeight="1">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85" customHeight="1">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85" customHeight="1">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85" customHeight="1">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85" customHeight="1">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85" customHeight="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85" customHeight="1">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85" customHeight="1">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85" customHeight="1">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85" customHeight="1">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85" customHeight="1">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85" customHeight="1">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85" customHeight="1">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85" customHeight="1">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85" customHeight="1">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85" customHeight="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85" customHeight="1">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85" customHeight="1">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85" customHeight="1">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85" customHeight="1">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85" customHeight="1">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85" customHeight="1">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85" customHeight="1">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85" customHeight="1">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85" customHeight="1">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85" customHeight="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85" customHeight="1">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85" customHeight="1">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85" customHeight="1">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85" customHeight="1">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85" customHeight="1">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85" customHeight="1">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85" customHeight="1">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85" customHeight="1">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85" customHeight="1">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85" customHeight="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85" customHeight="1">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85" customHeight="1">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85" customHeight="1">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85" customHeight="1">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85" customHeight="1">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85" customHeight="1">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85" customHeight="1">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85" customHeight="1">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85" customHeight="1">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85" customHeight="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85" customHeight="1">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85" customHeight="1">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85" customHeight="1">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85" customHeight="1">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85" customHeight="1">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85" customHeight="1">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85" customHeight="1">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85" customHeight="1">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85" customHeight="1">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85" customHeight="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85" customHeight="1">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85" customHeight="1">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85" customHeight="1">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85" customHeight="1">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85" customHeight="1">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85" customHeight="1">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85" customHeight="1">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85" customHeight="1">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85" customHeight="1">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85" customHeight="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85" customHeight="1">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85" customHeight="1">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85" customHeight="1">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85" customHeight="1">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85" customHeight="1">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85" customHeight="1">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85" customHeight="1">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85" customHeight="1">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85" customHeight="1">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85" customHeight="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85" customHeight="1">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85" customHeight="1">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85" customHeight="1">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85" customHeight="1">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85" customHeight="1">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85" customHeight="1">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85" customHeight="1">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85" customHeight="1">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85" customHeight="1">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85" customHeight="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85" customHeight="1">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85" customHeight="1">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85" customHeight="1">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85" customHeight="1">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85" customHeight="1">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85" customHeight="1">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85" customHeight="1">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85" customHeight="1">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85" customHeight="1">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85" customHeight="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85" customHeight="1">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85" customHeight="1">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85" customHeight="1">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85" customHeight="1">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85" customHeight="1">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85" customHeight="1">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85" customHeight="1">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85" customHeight="1">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85" customHeight="1">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85" customHeight="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85" customHeight="1">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85" customHeight="1">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85" customHeight="1">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85" customHeight="1">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85" customHeight="1">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85" customHeight="1">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85" customHeight="1">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85" customHeight="1">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85" customHeight="1">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85" customHeight="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85" customHeight="1">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85" customHeight="1">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85" customHeight="1">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85" customHeight="1">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85" customHeight="1">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85" customHeight="1">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85" customHeight="1">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85" customHeight="1">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85" customHeight="1">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85" customHeight="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85" customHeight="1">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85" customHeight="1">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85" customHeight="1">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85" customHeight="1">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85" customHeight="1">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85" customHeight="1">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85" customHeight="1">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85" customHeight="1">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85" customHeight="1">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85" customHeight="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85" customHeight="1">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85" customHeight="1">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85" customHeight="1">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85" customHeight="1">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85" customHeight="1">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85" customHeight="1">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85" customHeight="1">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85" customHeight="1">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85" customHeight="1">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85" customHeight="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85" customHeight="1">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85" customHeight="1">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85" customHeight="1">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85" customHeight="1">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85" customHeight="1">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85" customHeight="1">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85" customHeight="1">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85" customHeight="1">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85" customHeight="1">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85" customHeight="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85" customHeight="1">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85" customHeight="1">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85" customHeight="1">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85" customHeight="1">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85" customHeight="1">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85" customHeight="1">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85" customHeight="1">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85" customHeight="1">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85" customHeight="1">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85" customHeight="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85" customHeight="1">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85" customHeight="1">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85" customHeight="1">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85" customHeight="1">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85" customHeight="1">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85" customHeight="1">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85" customHeight="1">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85" customHeight="1">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85" customHeight="1">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85" customHeight="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85" customHeight="1">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85" customHeight="1">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85" customHeight="1">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85" customHeight="1">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85" customHeight="1">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85" customHeight="1">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85" customHeight="1">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85" customHeight="1">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85" customHeight="1">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85" customHeight="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85" customHeight="1">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85" customHeight="1">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85" customHeight="1">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85" customHeight="1">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85" customHeight="1">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85" customHeight="1">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85" customHeight="1">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85" customHeight="1">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85" customHeight="1">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85" customHeight="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85" customHeight="1">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85" customHeight="1">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85" customHeight="1">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85" customHeight="1">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85" customHeight="1">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85" customHeight="1">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85" customHeight="1">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85" customHeight="1">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85" customHeight="1">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85" customHeight="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85" customHeight="1">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85" customHeight="1">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85" customHeight="1">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85" customHeight="1">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85" customHeight="1">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85" customHeight="1">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85" customHeight="1">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85" customHeight="1">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85" customHeight="1">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85" customHeight="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85" customHeight="1">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85" customHeight="1">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85" customHeight="1">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85" customHeight="1">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85" customHeight="1">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85" customHeight="1">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85" customHeight="1">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85" customHeight="1">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85" customHeight="1">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85" customHeight="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85" customHeight="1">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85" customHeight="1">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85" customHeight="1">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85" customHeight="1">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85" customHeight="1">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85" customHeight="1">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85" customHeight="1">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85" customHeight="1">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85" customHeight="1">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85" customHeight="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85" customHeight="1">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85" customHeight="1">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85" customHeight="1">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85" customHeight="1">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85" customHeight="1">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85" customHeight="1">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85" customHeight="1">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85" customHeight="1">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85" customHeight="1">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85" customHeight="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85" customHeight="1">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85" customHeight="1">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85" customHeight="1">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85" customHeight="1">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85" customHeight="1">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85" customHeight="1">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85" customHeight="1">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85" customHeight="1">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85" customHeight="1">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85" customHeight="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85" customHeight="1">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85" customHeight="1">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85" customHeight="1">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85" customHeight="1">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85" customHeight="1">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85" customHeight="1">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85" customHeight="1">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85" customHeight="1">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85" customHeight="1">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85" customHeight="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85" customHeight="1">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85" customHeight="1">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85" customHeight="1">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85" customHeight="1">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85" customHeight="1">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85" customHeight="1">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85" customHeight="1">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85" customHeight="1">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85" customHeight="1">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85" customHeight="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85" customHeight="1">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85" customHeight="1">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85" customHeight="1">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85" customHeight="1">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85" customHeight="1">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85" customHeight="1">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85" customHeight="1">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85" customHeight="1">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85" customHeight="1">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85" customHeight="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85" customHeight="1">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85" customHeight="1">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85" customHeight="1">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85" customHeight="1">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85" customHeight="1">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85" customHeight="1">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85" customHeight="1">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85" customHeight="1">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85" customHeight="1">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85" customHeight="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85" customHeight="1">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85" customHeight="1">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85" customHeight="1">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85" customHeight="1">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85" customHeight="1">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85" customHeight="1">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85" customHeight="1">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85" customHeight="1">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85" customHeight="1">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85" customHeight="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85" customHeight="1">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85" customHeight="1">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85" customHeight="1">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85" customHeight="1">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85" customHeight="1">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85" customHeight="1">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85" customHeight="1">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85" customHeight="1">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85" customHeight="1">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85" customHeight="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85" customHeight="1">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85" customHeight="1">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85" customHeight="1">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85" customHeight="1">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85" customHeight="1">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85" customHeight="1">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85" customHeight="1">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85" customHeight="1">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85" customHeight="1">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85" customHeight="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85" customHeight="1">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85" customHeight="1">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85" customHeight="1">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85" customHeight="1">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85" customHeight="1">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85" customHeight="1">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85" customHeight="1">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85" customHeight="1">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85" customHeight="1">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85" customHeight="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85" customHeight="1">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85" customHeight="1">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85" customHeight="1">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85" customHeight="1">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85" customHeight="1">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85" customHeight="1">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85" customHeight="1">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85" customHeight="1">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85" customHeight="1">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85" customHeight="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85" customHeight="1">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85" customHeight="1">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85" customHeight="1">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85" customHeight="1">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85" customHeight="1">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85" customHeight="1">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85" customHeight="1">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85" customHeight="1">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85" customHeight="1">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85" customHeight="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85" customHeight="1">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85" customHeight="1">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85" customHeight="1">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85" customHeight="1">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85" customHeight="1">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85" customHeight="1">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85" customHeight="1">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85" customHeight="1">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85" customHeight="1">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85" customHeight="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85" customHeight="1">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85" customHeight="1">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85" customHeight="1">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85" customHeight="1">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85" customHeight="1">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85" customHeight="1">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85" customHeight="1">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85" customHeight="1">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85" customHeight="1">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85" customHeight="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85" customHeight="1">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85" customHeight="1">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85" customHeight="1">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85" customHeight="1">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85" customHeight="1">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85" customHeight="1">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85" customHeight="1">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85" customHeight="1">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85" customHeight="1">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85" customHeight="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85" customHeight="1">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85" customHeight="1">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85" customHeight="1">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85" customHeight="1">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85" customHeight="1">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85" customHeight="1">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85" customHeight="1">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85" customHeight="1">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85" customHeight="1">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85" customHeight="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85" customHeight="1">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85" customHeight="1">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85" customHeight="1">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85" customHeight="1">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85" customHeight="1">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85" customHeight="1">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85" customHeight="1">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85" customHeight="1">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85" customHeight="1">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85" customHeight="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85" customHeight="1">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85" customHeight="1">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85" customHeight="1">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85" customHeight="1">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85" customHeight="1">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85" customHeight="1">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85" customHeight="1">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85" customHeight="1">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85" customHeight="1">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85" customHeight="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85" customHeight="1">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85" customHeight="1">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85" customHeight="1">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85" customHeight="1">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85" customHeight="1">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85" customHeight="1">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85" customHeight="1">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85" customHeight="1">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85" customHeight="1">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85" customHeight="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85" customHeight="1">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85" customHeight="1">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85" customHeight="1">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85" customHeight="1">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85" customHeight="1">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85" customHeight="1">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85" customHeight="1">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85" customHeight="1">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85" customHeight="1">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85" customHeight="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85" customHeight="1">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85" customHeight="1">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85" customHeight="1">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85" customHeight="1">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85" customHeight="1">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85" customHeight="1">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85" customHeight="1">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85" customHeight="1">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85" customHeight="1">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85" customHeight="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85" customHeight="1">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85" customHeight="1">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85" customHeight="1">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85" customHeight="1">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85" customHeight="1">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85" customHeight="1">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85" customHeight="1">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85" customHeight="1">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85" customHeight="1">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85" customHeight="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85" customHeight="1">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85" customHeight="1">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85" customHeight="1">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85" customHeight="1">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85" customHeight="1">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85" customHeight="1">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85" customHeight="1">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85" customHeight="1">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85" customHeight="1">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85" customHeight="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85" customHeight="1">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85" customHeight="1">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85" customHeight="1">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85" customHeight="1">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85" customHeight="1">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85" customHeight="1">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85" customHeight="1">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85" customHeight="1">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85" customHeight="1">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85" customHeight="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85" customHeight="1">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85" customHeight="1">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85" customHeight="1">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85" customHeight="1">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85" customHeight="1">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85" customHeight="1">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85" customHeight="1">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85" customHeight="1">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85" customHeight="1">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85" customHeight="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85" customHeight="1">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85" customHeight="1">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85" customHeight="1">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85" customHeight="1">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85" customHeight="1">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85" customHeight="1">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85" customHeight="1">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85" customHeight="1">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85" customHeight="1">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85" customHeight="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85" customHeight="1">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85" customHeight="1">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85" customHeight="1">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85" customHeight="1">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85" customHeight="1">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85" customHeight="1">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85" customHeight="1">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85" customHeight="1">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85" customHeight="1">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85" customHeight="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85" customHeight="1">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85" customHeight="1">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85" customHeight="1">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85" customHeight="1">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85" customHeight="1">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85" customHeight="1">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85" customHeight="1">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85" customHeight="1">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85" customHeight="1">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85" customHeight="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85" customHeight="1">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85" customHeight="1">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85" customHeight="1">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85" customHeight="1">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85" customHeight="1">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85" customHeight="1">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85" customHeight="1">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85" customHeight="1">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85" customHeight="1">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85" customHeight="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85" customHeight="1">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85" customHeight="1">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85" customHeight="1">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85" customHeight="1">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85" customHeight="1">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85" customHeight="1">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85" customHeight="1">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85" customHeight="1">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85" customHeight="1">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85" customHeight="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85" customHeight="1">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85" customHeight="1">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85" customHeight="1">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85" customHeight="1">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85" customHeight="1">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85" customHeight="1">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85" customHeight="1">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85" customHeight="1">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85" customHeight="1">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85" customHeight="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85" customHeight="1">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85" customHeight="1">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85" customHeight="1">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85" customHeight="1">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85" customHeight="1">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85" customHeight="1">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85" customHeight="1">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85" customHeight="1">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85" customHeight="1">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85" customHeight="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85" customHeight="1">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85" customHeight="1">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85" customHeight="1">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85" customHeight="1">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85" customHeight="1">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85" customHeight="1">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85" customHeight="1">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85" customHeight="1">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85" customHeight="1">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85" customHeight="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85" customHeight="1">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85" customHeight="1">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85" customHeight="1">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85" customHeight="1">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85" customHeight="1">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85" customHeight="1">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85" customHeight="1">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85" customHeight="1">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85" customHeight="1">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85" customHeight="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85" customHeight="1">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85" customHeight="1">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85" customHeight="1">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85" customHeight="1">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85" customHeight="1">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85" customHeight="1">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85" customHeight="1">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85" customHeight="1">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85" customHeight="1">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85" customHeight="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85" customHeight="1">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85" customHeight="1">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85" customHeight="1">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85" customHeight="1">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85" customHeight="1">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85" customHeight="1">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85" customHeight="1">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85" customHeight="1">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85" customHeight="1">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85" customHeight="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85" customHeight="1">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85" customHeight="1">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85" customHeight="1">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85" customHeight="1">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85" customHeight="1">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85" customHeight="1">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85" customHeight="1">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85" customHeight="1">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85" customHeight="1">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85" customHeight="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85" customHeight="1">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85" customHeight="1">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85" customHeight="1">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85" customHeight="1">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85" customHeight="1">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85" customHeight="1">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85" customHeight="1">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85" customHeight="1">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85" customHeight="1">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85" customHeight="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85" customHeight="1">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85" customHeight="1">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85" customHeight="1">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85" customHeight="1">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85" customHeight="1">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85" customHeight="1">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85" customHeight="1">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85" customHeight="1">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85" customHeight="1">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85" customHeight="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85" customHeight="1">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85" customHeight="1">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85" customHeight="1">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85" customHeight="1">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85" customHeight="1">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85" customHeight="1">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85" customHeight="1">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85" customHeight="1">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85" customHeight="1">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85" customHeight="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85" customHeight="1">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85" customHeight="1">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85" customHeight="1">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85" customHeight="1">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85" customHeight="1">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85" customHeight="1">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85" customHeight="1">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85" customHeight="1">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85" customHeight="1">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85" customHeight="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85" customHeight="1">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85" customHeight="1">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85" customHeight="1">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85" customHeight="1">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85" customHeight="1">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85" customHeight="1">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85" customHeight="1">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85" customHeight="1">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85" customHeight="1">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85" customHeight="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85" customHeight="1">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85" customHeight="1">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85" customHeight="1">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85" customHeight="1">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85" customHeight="1">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85" customHeight="1">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85" customHeight="1">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85" customHeight="1">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85" customHeight="1">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85" customHeight="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85" customHeight="1">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85" customHeight="1">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85" customHeight="1">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85" customHeight="1">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85" customHeight="1">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85" customHeight="1">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85" customHeight="1">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85" customHeight="1">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85" customHeight="1">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85" customHeight="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85" customHeight="1">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85" customHeight="1">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85" customHeight="1">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85" customHeight="1">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85" customHeight="1">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85" customHeight="1">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85" customHeight="1">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85" customHeight="1">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85" customHeight="1">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85" customHeight="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85" customHeight="1">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85" customHeight="1">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85" customHeight="1">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85" customHeight="1">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85" customHeight="1">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85" customHeight="1">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85" customHeight="1">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85" customHeight="1">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85" customHeight="1">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85" customHeight="1">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85" customHeight="1">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85" customHeight="1">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85" customHeight="1">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85" customHeight="1">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85" customHeight="1">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85" customHeight="1">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85" customHeight="1">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85" customHeight="1">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85" customHeight="1">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00000000-0004-0000-0E00-000000000000}"/>
    <hyperlink ref="A61" r:id="rId2" location="/?id=8-AEO2020&amp;region=0-0&amp;cases=ref2020&amp;start=2018&amp;end=2050&amp;f=A&amp;linechart=ref2020-d112119a.6-8-AEO2020~ref2020-d112119a.74-8-AEO2020~ref2020-d112119a.75-8-AEO2020~ref2020-d112119a.76-8-AEO2020&amp;ctype=linechart&amp;sourcekey=0" xr:uid="{00000000-0004-0000-0E00-000001000000}"/>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K1000"/>
  <sheetViews>
    <sheetView workbookViewId="0"/>
  </sheetViews>
  <sheetFormatPr defaultColWidth="14.42578125" defaultRowHeight="15" customHeight="1"/>
  <cols>
    <col min="1" max="63" width="11.42578125" style="92" customWidth="1"/>
    <col min="64" max="68" width="14.42578125" style="92" customWidth="1"/>
    <col min="69" max="16384" width="14.42578125" style="92"/>
  </cols>
  <sheetData>
    <row r="1" spans="1:63" ht="14.85" customHeight="1">
      <c r="A1" s="95" t="s">
        <v>609</v>
      </c>
    </row>
    <row r="2" spans="1:63" ht="14.85" customHeight="1">
      <c r="A2" s="91" t="s">
        <v>610</v>
      </c>
    </row>
    <row r="3" spans="1:63" ht="14.85" customHeight="1">
      <c r="A3" s="119" t="s">
        <v>611</v>
      </c>
      <c r="B3" s="119"/>
      <c r="C3" s="119"/>
    </row>
    <row r="5" spans="1:63" ht="14.85" customHeight="1">
      <c r="B5" s="91" t="s">
        <v>586</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85" customHeight="1">
      <c r="A6" s="91" t="s">
        <v>612</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6"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ht="14.85" customHeight="1">
      <c r="A7" s="91" t="s">
        <v>613</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ref="AG7:BK7" si="4">AF7</f>
        <v>0</v>
      </c>
      <c r="AH7" s="119">
        <f t="shared" si="4"/>
        <v>0</v>
      </c>
      <c r="AI7" s="119">
        <f t="shared" si="4"/>
        <v>0</v>
      </c>
      <c r="AJ7" s="119">
        <f t="shared" si="4"/>
        <v>0</v>
      </c>
      <c r="AK7" s="119">
        <f t="shared" si="4"/>
        <v>0</v>
      </c>
      <c r="AL7" s="119">
        <f t="shared" si="4"/>
        <v>0</v>
      </c>
      <c r="AM7" s="119">
        <f t="shared" si="4"/>
        <v>0</v>
      </c>
      <c r="AN7" s="119">
        <f t="shared" si="4"/>
        <v>0</v>
      </c>
      <c r="AO7" s="119">
        <f t="shared" si="4"/>
        <v>0</v>
      </c>
      <c r="AP7" s="119">
        <f t="shared" si="4"/>
        <v>0</v>
      </c>
      <c r="AQ7" s="119">
        <f t="shared" si="4"/>
        <v>0</v>
      </c>
      <c r="AR7" s="119">
        <f t="shared" si="4"/>
        <v>0</v>
      </c>
      <c r="AS7" s="119">
        <f t="shared" si="4"/>
        <v>0</v>
      </c>
      <c r="AT7" s="119">
        <f t="shared" si="4"/>
        <v>0</v>
      </c>
      <c r="AU7" s="119">
        <f t="shared" si="4"/>
        <v>0</v>
      </c>
      <c r="AV7" s="119">
        <f t="shared" si="4"/>
        <v>0</v>
      </c>
      <c r="AW7" s="119">
        <f t="shared" si="4"/>
        <v>0</v>
      </c>
      <c r="AX7" s="119">
        <f t="shared" si="4"/>
        <v>0</v>
      </c>
      <c r="AY7" s="119">
        <f t="shared" si="4"/>
        <v>0</v>
      </c>
      <c r="AZ7" s="119">
        <f t="shared" si="4"/>
        <v>0</v>
      </c>
      <c r="BA7" s="119">
        <f t="shared" si="4"/>
        <v>0</v>
      </c>
      <c r="BB7" s="119">
        <f t="shared" si="4"/>
        <v>0</v>
      </c>
      <c r="BC7" s="119">
        <f t="shared" si="4"/>
        <v>0</v>
      </c>
      <c r="BD7" s="119">
        <f t="shared" si="4"/>
        <v>0</v>
      </c>
      <c r="BE7" s="119">
        <f t="shared" si="4"/>
        <v>0</v>
      </c>
      <c r="BF7" s="119">
        <f t="shared" si="4"/>
        <v>0</v>
      </c>
      <c r="BG7" s="119">
        <f t="shared" si="4"/>
        <v>0</v>
      </c>
      <c r="BH7" s="119">
        <f t="shared" si="4"/>
        <v>0</v>
      </c>
      <c r="BI7" s="119">
        <f t="shared" si="4"/>
        <v>0</v>
      </c>
      <c r="BJ7" s="119">
        <f t="shared" si="4"/>
        <v>0</v>
      </c>
      <c r="BK7" s="119">
        <f t="shared" si="4"/>
        <v>0</v>
      </c>
    </row>
    <row r="9" spans="1:63" ht="14.85" customHeight="1">
      <c r="A9" s="95" t="s">
        <v>614</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5">AE9+1</f>
        <v>2019</v>
      </c>
      <c r="AG9" s="95">
        <f t="shared" si="5"/>
        <v>2020</v>
      </c>
      <c r="AH9" s="95">
        <f t="shared" si="5"/>
        <v>2021</v>
      </c>
      <c r="AI9" s="95">
        <f t="shared" si="5"/>
        <v>2022</v>
      </c>
      <c r="AJ9" s="95">
        <f t="shared" si="5"/>
        <v>2023</v>
      </c>
      <c r="AK9" s="95">
        <f t="shared" si="5"/>
        <v>2024</v>
      </c>
      <c r="AL9" s="95">
        <f t="shared" si="5"/>
        <v>2025</v>
      </c>
      <c r="AM9" s="95">
        <f t="shared" si="5"/>
        <v>2026</v>
      </c>
      <c r="AN9" s="95">
        <f t="shared" si="5"/>
        <v>2027</v>
      </c>
      <c r="AO9" s="95">
        <f t="shared" si="5"/>
        <v>2028</v>
      </c>
      <c r="AP9" s="95">
        <f t="shared" si="5"/>
        <v>2029</v>
      </c>
      <c r="AQ9" s="95">
        <f t="shared" si="5"/>
        <v>2030</v>
      </c>
      <c r="AR9" s="95">
        <f t="shared" si="5"/>
        <v>2031</v>
      </c>
      <c r="AS9" s="95">
        <f t="shared" si="5"/>
        <v>2032</v>
      </c>
      <c r="AT9" s="95">
        <f t="shared" si="5"/>
        <v>2033</v>
      </c>
      <c r="AU9" s="95">
        <f t="shared" si="5"/>
        <v>2034</v>
      </c>
      <c r="AV9" s="95">
        <f t="shared" si="5"/>
        <v>2035</v>
      </c>
      <c r="AW9" s="95">
        <f t="shared" si="5"/>
        <v>2036</v>
      </c>
      <c r="AX9" s="95">
        <f t="shared" si="5"/>
        <v>2037</v>
      </c>
      <c r="AY9" s="95">
        <f t="shared" si="5"/>
        <v>2038</v>
      </c>
      <c r="AZ9" s="95">
        <f t="shared" si="5"/>
        <v>2039</v>
      </c>
      <c r="BA9" s="95">
        <f t="shared" si="5"/>
        <v>2040</v>
      </c>
      <c r="BB9" s="95">
        <f t="shared" si="5"/>
        <v>2041</v>
      </c>
      <c r="BC9" s="95">
        <f t="shared" si="5"/>
        <v>2042</v>
      </c>
      <c r="BD9" s="95">
        <f t="shared" si="5"/>
        <v>2043</v>
      </c>
      <c r="BE9" s="95">
        <f t="shared" si="5"/>
        <v>2044</v>
      </c>
      <c r="BF9" s="95">
        <f t="shared" si="5"/>
        <v>2045</v>
      </c>
      <c r="BG9" s="95">
        <f t="shared" si="5"/>
        <v>2046</v>
      </c>
      <c r="BH9" s="95">
        <f t="shared" si="5"/>
        <v>2047</v>
      </c>
      <c r="BI9" s="95">
        <f t="shared" si="5"/>
        <v>2048</v>
      </c>
      <c r="BJ9" s="95">
        <f t="shared" si="5"/>
        <v>2049</v>
      </c>
      <c r="BK9" s="95">
        <f t="shared" si="5"/>
        <v>2050</v>
      </c>
    </row>
    <row r="10" spans="1:63" ht="17.25" customHeight="1">
      <c r="A10" s="91" t="s">
        <v>612</v>
      </c>
      <c r="B10" s="144" t="str">
        <f>About!B2</f>
        <v>CO</v>
      </c>
      <c r="C10" s="91">
        <f t="shared" ref="C10:AE10" si="6">SUMIFS(C$122:C$219,$B$122:$B$219,$B$6,$A$122:$A$219,$A$6)</f>
        <v>0</v>
      </c>
      <c r="D10" s="91">
        <f t="shared" si="6"/>
        <v>0</v>
      </c>
      <c r="E10" s="91">
        <f t="shared" si="6"/>
        <v>0</v>
      </c>
      <c r="F10" s="91">
        <f t="shared" si="6"/>
        <v>0</v>
      </c>
      <c r="G10" s="91">
        <f t="shared" si="6"/>
        <v>0</v>
      </c>
      <c r="H10" s="91">
        <f t="shared" si="6"/>
        <v>0</v>
      </c>
      <c r="I10" s="91">
        <f t="shared" si="6"/>
        <v>0</v>
      </c>
      <c r="J10" s="91">
        <f t="shared" si="6"/>
        <v>43021</v>
      </c>
      <c r="K10" s="91">
        <f t="shared" si="6"/>
        <v>1200</v>
      </c>
      <c r="L10" s="91">
        <f t="shared" si="6"/>
        <v>2330</v>
      </c>
      <c r="M10" s="91">
        <f t="shared" si="6"/>
        <v>11350</v>
      </c>
      <c r="N10" s="91">
        <f t="shared" si="6"/>
        <v>36121</v>
      </c>
      <c r="O10" s="91">
        <f t="shared" si="6"/>
        <v>6707</v>
      </c>
      <c r="P10" s="91">
        <f t="shared" si="6"/>
        <v>2165</v>
      </c>
      <c r="Q10" s="91">
        <f t="shared" si="6"/>
        <v>37353</v>
      </c>
      <c r="R10" s="91">
        <f t="shared" si="6"/>
        <v>6206</v>
      </c>
      <c r="S10" s="91">
        <f t="shared" si="6"/>
        <v>1188</v>
      </c>
      <c r="T10" s="91">
        <f t="shared" si="6"/>
        <v>1268</v>
      </c>
      <c r="U10" s="91">
        <f t="shared" si="6"/>
        <v>1836</v>
      </c>
      <c r="V10" s="91">
        <f t="shared" si="6"/>
        <v>0</v>
      </c>
      <c r="W10" s="91">
        <f t="shared" si="6"/>
        <v>15</v>
      </c>
      <c r="X10" s="91">
        <f t="shared" si="6"/>
        <v>135</v>
      </c>
      <c r="Y10" s="91">
        <f t="shared" si="6"/>
        <v>0</v>
      </c>
      <c r="Z10" s="91">
        <f t="shared" si="6"/>
        <v>89</v>
      </c>
      <c r="AA10" s="91">
        <f t="shared" si="6"/>
        <v>279</v>
      </c>
      <c r="AB10" s="91">
        <f t="shared" si="6"/>
        <v>638</v>
      </c>
      <c r="AC10" s="91">
        <f t="shared" si="6"/>
        <v>0</v>
      </c>
      <c r="AD10" s="91">
        <f t="shared" si="6"/>
        <v>0</v>
      </c>
      <c r="AE10" s="91">
        <f t="shared" si="6"/>
        <v>826</v>
      </c>
      <c r="AF10" s="119">
        <f t="shared" ref="AF10:BK10" si="7">AE10</f>
        <v>826</v>
      </c>
      <c r="AG10" s="119">
        <f t="shared" si="7"/>
        <v>826</v>
      </c>
      <c r="AH10" s="119">
        <f t="shared" si="7"/>
        <v>826</v>
      </c>
      <c r="AI10" s="119">
        <f t="shared" si="7"/>
        <v>826</v>
      </c>
      <c r="AJ10" s="119">
        <f t="shared" si="7"/>
        <v>826</v>
      </c>
      <c r="AK10" s="119">
        <f t="shared" si="7"/>
        <v>826</v>
      </c>
      <c r="AL10" s="119">
        <f t="shared" si="7"/>
        <v>826</v>
      </c>
      <c r="AM10" s="119">
        <f t="shared" si="7"/>
        <v>826</v>
      </c>
      <c r="AN10" s="119">
        <f t="shared" si="7"/>
        <v>826</v>
      </c>
      <c r="AO10" s="119">
        <f t="shared" si="7"/>
        <v>826</v>
      </c>
      <c r="AP10" s="119">
        <f t="shared" si="7"/>
        <v>826</v>
      </c>
      <c r="AQ10" s="119">
        <f t="shared" si="7"/>
        <v>826</v>
      </c>
      <c r="AR10" s="119">
        <f t="shared" si="7"/>
        <v>826</v>
      </c>
      <c r="AS10" s="119">
        <f t="shared" si="7"/>
        <v>826</v>
      </c>
      <c r="AT10" s="119">
        <f t="shared" si="7"/>
        <v>826</v>
      </c>
      <c r="AU10" s="119">
        <f t="shared" si="7"/>
        <v>826</v>
      </c>
      <c r="AV10" s="119">
        <f t="shared" si="7"/>
        <v>826</v>
      </c>
      <c r="AW10" s="119">
        <f t="shared" si="7"/>
        <v>826</v>
      </c>
      <c r="AX10" s="119">
        <f t="shared" si="7"/>
        <v>826</v>
      </c>
      <c r="AY10" s="119">
        <f t="shared" si="7"/>
        <v>826</v>
      </c>
      <c r="AZ10" s="119">
        <f t="shared" si="7"/>
        <v>826</v>
      </c>
      <c r="BA10" s="119">
        <f t="shared" si="7"/>
        <v>826</v>
      </c>
      <c r="BB10" s="119">
        <f t="shared" si="7"/>
        <v>826</v>
      </c>
      <c r="BC10" s="119">
        <f t="shared" si="7"/>
        <v>826</v>
      </c>
      <c r="BD10" s="119">
        <f t="shared" si="7"/>
        <v>826</v>
      </c>
      <c r="BE10" s="119">
        <f t="shared" si="7"/>
        <v>826</v>
      </c>
      <c r="BF10" s="119">
        <f t="shared" si="7"/>
        <v>826</v>
      </c>
      <c r="BG10" s="119">
        <f t="shared" si="7"/>
        <v>826</v>
      </c>
      <c r="BH10" s="119">
        <f t="shared" si="7"/>
        <v>826</v>
      </c>
      <c r="BI10" s="119">
        <f t="shared" si="7"/>
        <v>826</v>
      </c>
      <c r="BJ10" s="119">
        <f t="shared" si="7"/>
        <v>826</v>
      </c>
      <c r="BK10" s="119">
        <f t="shared" si="7"/>
        <v>826</v>
      </c>
    </row>
    <row r="11" spans="1:63" ht="14.85" customHeight="1">
      <c r="A11" s="91" t="s">
        <v>613</v>
      </c>
      <c r="B11" s="91" t="str">
        <f>About!B2</f>
        <v>CO</v>
      </c>
      <c r="C11" s="91">
        <f t="shared" ref="C11:AE11" si="8">SUMIFS(C$122:C$219,$B$122:$B$219,$B$7,$A$122:$A$219,$A$7)</f>
        <v>0</v>
      </c>
      <c r="D11" s="91">
        <f t="shared" si="8"/>
        <v>0</v>
      </c>
      <c r="E11" s="91">
        <f t="shared" si="8"/>
        <v>0</v>
      </c>
      <c r="F11" s="91">
        <f t="shared" si="8"/>
        <v>0</v>
      </c>
      <c r="G11" s="91">
        <f t="shared" si="8"/>
        <v>0</v>
      </c>
      <c r="H11" s="91">
        <f t="shared" si="8"/>
        <v>0</v>
      </c>
      <c r="I11" s="91">
        <f t="shared" si="8"/>
        <v>0</v>
      </c>
      <c r="J11" s="91">
        <f t="shared" si="8"/>
        <v>0</v>
      </c>
      <c r="K11" s="91">
        <f t="shared" si="8"/>
        <v>0</v>
      </c>
      <c r="L11" s="91">
        <f t="shared" si="8"/>
        <v>0</v>
      </c>
      <c r="M11" s="91">
        <f t="shared" si="8"/>
        <v>0</v>
      </c>
      <c r="N11" s="91">
        <f t="shared" si="8"/>
        <v>0</v>
      </c>
      <c r="O11" s="91">
        <f t="shared" si="8"/>
        <v>0</v>
      </c>
      <c r="P11" s="91">
        <f t="shared" si="8"/>
        <v>0</v>
      </c>
      <c r="Q11" s="91">
        <f t="shared" si="8"/>
        <v>0</v>
      </c>
      <c r="R11" s="91">
        <f t="shared" si="8"/>
        <v>194</v>
      </c>
      <c r="S11" s="91">
        <f t="shared" si="8"/>
        <v>0</v>
      </c>
      <c r="T11" s="91">
        <f t="shared" si="8"/>
        <v>1679</v>
      </c>
      <c r="U11" s="91">
        <f t="shared" si="8"/>
        <v>3200</v>
      </c>
      <c r="V11" s="91">
        <f t="shared" si="8"/>
        <v>15</v>
      </c>
      <c r="W11" s="91">
        <f t="shared" si="8"/>
        <v>3136</v>
      </c>
      <c r="X11" s="91">
        <f t="shared" si="8"/>
        <v>7877</v>
      </c>
      <c r="Y11" s="91">
        <f t="shared" si="8"/>
        <v>1365</v>
      </c>
      <c r="Z11" s="91">
        <f t="shared" si="8"/>
        <v>1366</v>
      </c>
      <c r="AA11" s="91">
        <f t="shared" si="8"/>
        <v>6912</v>
      </c>
      <c r="AB11" s="91">
        <f t="shared" si="8"/>
        <v>109</v>
      </c>
      <c r="AC11" s="91">
        <f t="shared" si="8"/>
        <v>12</v>
      </c>
      <c r="AD11" s="91">
        <f t="shared" si="8"/>
        <v>0</v>
      </c>
      <c r="AE11" s="91">
        <f t="shared" si="8"/>
        <v>135</v>
      </c>
      <c r="AF11" s="119">
        <f>AVERAGE(W11:AE11)</f>
        <v>2323.5555555555557</v>
      </c>
      <c r="AG11" s="119">
        <f t="shared" ref="AG11:BK11" si="9">AF11</f>
        <v>2323.5555555555557</v>
      </c>
      <c r="AH11" s="119">
        <f t="shared" si="9"/>
        <v>2323.5555555555557</v>
      </c>
      <c r="AI11" s="119">
        <f t="shared" si="9"/>
        <v>2323.5555555555557</v>
      </c>
      <c r="AJ11" s="119">
        <f t="shared" si="9"/>
        <v>2323.5555555555557</v>
      </c>
      <c r="AK11" s="119">
        <f t="shared" si="9"/>
        <v>2323.5555555555557</v>
      </c>
      <c r="AL11" s="119">
        <f t="shared" si="9"/>
        <v>2323.5555555555557</v>
      </c>
      <c r="AM11" s="119">
        <f t="shared" si="9"/>
        <v>2323.5555555555557</v>
      </c>
      <c r="AN11" s="119">
        <f t="shared" si="9"/>
        <v>2323.5555555555557</v>
      </c>
      <c r="AO11" s="119">
        <f t="shared" si="9"/>
        <v>2323.5555555555557</v>
      </c>
      <c r="AP11" s="119">
        <f t="shared" si="9"/>
        <v>2323.5555555555557</v>
      </c>
      <c r="AQ11" s="119">
        <f t="shared" si="9"/>
        <v>2323.5555555555557</v>
      </c>
      <c r="AR11" s="119">
        <f t="shared" si="9"/>
        <v>2323.5555555555557</v>
      </c>
      <c r="AS11" s="119">
        <f t="shared" si="9"/>
        <v>2323.5555555555557</v>
      </c>
      <c r="AT11" s="119">
        <f t="shared" si="9"/>
        <v>2323.5555555555557</v>
      </c>
      <c r="AU11" s="119">
        <f t="shared" si="9"/>
        <v>2323.5555555555557</v>
      </c>
      <c r="AV11" s="119">
        <f t="shared" si="9"/>
        <v>2323.5555555555557</v>
      </c>
      <c r="AW11" s="119">
        <f t="shared" si="9"/>
        <v>2323.5555555555557</v>
      </c>
      <c r="AX11" s="119">
        <f t="shared" si="9"/>
        <v>2323.5555555555557</v>
      </c>
      <c r="AY11" s="119">
        <f t="shared" si="9"/>
        <v>2323.5555555555557</v>
      </c>
      <c r="AZ11" s="119">
        <f t="shared" si="9"/>
        <v>2323.5555555555557</v>
      </c>
      <c r="BA11" s="119">
        <f t="shared" si="9"/>
        <v>2323.5555555555557</v>
      </c>
      <c r="BB11" s="119">
        <f t="shared" si="9"/>
        <v>2323.5555555555557</v>
      </c>
      <c r="BC11" s="119">
        <f t="shared" si="9"/>
        <v>2323.5555555555557</v>
      </c>
      <c r="BD11" s="119">
        <f t="shared" si="9"/>
        <v>2323.5555555555557</v>
      </c>
      <c r="BE11" s="119">
        <f t="shared" si="9"/>
        <v>2323.5555555555557</v>
      </c>
      <c r="BF11" s="119">
        <f t="shared" si="9"/>
        <v>2323.5555555555557</v>
      </c>
      <c r="BG11" s="119">
        <f t="shared" si="9"/>
        <v>2323.5555555555557</v>
      </c>
      <c r="BH11" s="119">
        <f t="shared" si="9"/>
        <v>2323.5555555555557</v>
      </c>
      <c r="BI11" s="119">
        <f t="shared" si="9"/>
        <v>2323.5555555555557</v>
      </c>
      <c r="BJ11" s="119">
        <f t="shared" si="9"/>
        <v>2323.5555555555557</v>
      </c>
      <c r="BK11" s="119">
        <f t="shared" si="9"/>
        <v>2323.5555555555557</v>
      </c>
    </row>
    <row r="13" spans="1:63" ht="14.85" customHeight="1">
      <c r="A13" s="95" t="s">
        <v>615</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10">AE13+1</f>
        <v>2019</v>
      </c>
      <c r="AG13" s="95">
        <f t="shared" si="10"/>
        <v>2020</v>
      </c>
      <c r="AH13" s="95">
        <f t="shared" si="10"/>
        <v>2021</v>
      </c>
      <c r="AI13" s="95">
        <f t="shared" si="10"/>
        <v>2022</v>
      </c>
      <c r="AJ13" s="95">
        <f t="shared" si="10"/>
        <v>2023</v>
      </c>
      <c r="AK13" s="95">
        <f t="shared" si="10"/>
        <v>2024</v>
      </c>
      <c r="AL13" s="95">
        <f t="shared" si="10"/>
        <v>2025</v>
      </c>
      <c r="AM13" s="95">
        <f t="shared" si="10"/>
        <v>2026</v>
      </c>
      <c r="AN13" s="95">
        <f t="shared" si="10"/>
        <v>2027</v>
      </c>
      <c r="AO13" s="95">
        <f t="shared" si="10"/>
        <v>2028</v>
      </c>
      <c r="AP13" s="95">
        <f t="shared" si="10"/>
        <v>2029</v>
      </c>
      <c r="AQ13" s="95">
        <f t="shared" si="10"/>
        <v>2030</v>
      </c>
      <c r="AR13" s="95">
        <f t="shared" si="10"/>
        <v>2031</v>
      </c>
      <c r="AS13" s="95">
        <f t="shared" si="10"/>
        <v>2032</v>
      </c>
      <c r="AT13" s="95">
        <f t="shared" si="10"/>
        <v>2033</v>
      </c>
      <c r="AU13" s="95">
        <f t="shared" si="10"/>
        <v>2034</v>
      </c>
      <c r="AV13" s="95">
        <f t="shared" si="10"/>
        <v>2035</v>
      </c>
      <c r="AW13" s="95">
        <f t="shared" si="10"/>
        <v>2036</v>
      </c>
      <c r="AX13" s="95">
        <f t="shared" si="10"/>
        <v>2037</v>
      </c>
      <c r="AY13" s="95">
        <f t="shared" si="10"/>
        <v>2038</v>
      </c>
      <c r="AZ13" s="95">
        <f t="shared" si="10"/>
        <v>2039</v>
      </c>
      <c r="BA13" s="95">
        <f t="shared" si="10"/>
        <v>2040</v>
      </c>
      <c r="BB13" s="95">
        <f t="shared" si="10"/>
        <v>2041</v>
      </c>
      <c r="BC13" s="95">
        <f t="shared" si="10"/>
        <v>2042</v>
      </c>
      <c r="BD13" s="95">
        <f t="shared" si="10"/>
        <v>2043</v>
      </c>
      <c r="BE13" s="95">
        <f t="shared" si="10"/>
        <v>2044</v>
      </c>
      <c r="BF13" s="95">
        <f t="shared" si="10"/>
        <v>2045</v>
      </c>
      <c r="BG13" s="95">
        <f t="shared" si="10"/>
        <v>2046</v>
      </c>
      <c r="BH13" s="95">
        <f t="shared" si="10"/>
        <v>2047</v>
      </c>
      <c r="BI13" s="95">
        <f t="shared" si="10"/>
        <v>2048</v>
      </c>
      <c r="BJ13" s="95">
        <f t="shared" si="10"/>
        <v>2049</v>
      </c>
      <c r="BK13" s="95">
        <f t="shared" si="10"/>
        <v>2050</v>
      </c>
    </row>
    <row r="14" spans="1:63" ht="14.85" customHeight="1">
      <c r="A14" s="91" t="s">
        <v>612</v>
      </c>
      <c r="B14" s="91" t="str">
        <f>About!B2</f>
        <v>CO</v>
      </c>
      <c r="C14" s="91">
        <f t="shared" ref="C14:AH14" si="11">IF(C10&gt;C11,C10-C11,0)</f>
        <v>0</v>
      </c>
      <c r="D14" s="91">
        <f t="shared" si="11"/>
        <v>0</v>
      </c>
      <c r="E14" s="91">
        <f t="shared" si="11"/>
        <v>0</v>
      </c>
      <c r="F14" s="91">
        <f t="shared" si="11"/>
        <v>0</v>
      </c>
      <c r="G14" s="91">
        <f t="shared" si="11"/>
        <v>0</v>
      </c>
      <c r="H14" s="91">
        <f t="shared" si="11"/>
        <v>0</v>
      </c>
      <c r="I14" s="91">
        <f t="shared" si="11"/>
        <v>0</v>
      </c>
      <c r="J14" s="91">
        <f t="shared" si="11"/>
        <v>43021</v>
      </c>
      <c r="K14" s="91">
        <f t="shared" si="11"/>
        <v>1200</v>
      </c>
      <c r="L14" s="91">
        <f t="shared" si="11"/>
        <v>2330</v>
      </c>
      <c r="M14" s="91">
        <f t="shared" si="11"/>
        <v>11350</v>
      </c>
      <c r="N14" s="91">
        <f t="shared" si="11"/>
        <v>36121</v>
      </c>
      <c r="O14" s="91">
        <f t="shared" si="11"/>
        <v>6707</v>
      </c>
      <c r="P14" s="91">
        <f t="shared" si="11"/>
        <v>2165</v>
      </c>
      <c r="Q14" s="91">
        <f t="shared" si="11"/>
        <v>37353</v>
      </c>
      <c r="R14" s="91">
        <f t="shared" si="11"/>
        <v>6012</v>
      </c>
      <c r="S14" s="91">
        <f t="shared" si="11"/>
        <v>1188</v>
      </c>
      <c r="T14" s="91">
        <f t="shared" si="11"/>
        <v>0</v>
      </c>
      <c r="U14" s="91">
        <f t="shared" si="11"/>
        <v>0</v>
      </c>
      <c r="V14" s="91">
        <f t="shared" si="11"/>
        <v>0</v>
      </c>
      <c r="W14" s="91">
        <f t="shared" si="11"/>
        <v>0</v>
      </c>
      <c r="X14" s="91">
        <f t="shared" si="11"/>
        <v>0</v>
      </c>
      <c r="Y14" s="91">
        <f t="shared" si="11"/>
        <v>0</v>
      </c>
      <c r="Z14" s="91">
        <f t="shared" si="11"/>
        <v>0</v>
      </c>
      <c r="AA14" s="91">
        <f t="shared" si="11"/>
        <v>0</v>
      </c>
      <c r="AB14" s="91">
        <f t="shared" si="11"/>
        <v>529</v>
      </c>
      <c r="AC14" s="91">
        <f t="shared" si="11"/>
        <v>0</v>
      </c>
      <c r="AD14" s="91">
        <f t="shared" si="11"/>
        <v>0</v>
      </c>
      <c r="AE14" s="91">
        <f t="shared" si="11"/>
        <v>691</v>
      </c>
      <c r="AF14" s="91">
        <f t="shared" si="11"/>
        <v>0</v>
      </c>
      <c r="AG14" s="91">
        <f t="shared" si="11"/>
        <v>0</v>
      </c>
      <c r="AH14" s="91">
        <f t="shared" si="11"/>
        <v>0</v>
      </c>
      <c r="AI14" s="91">
        <f t="shared" ref="AI14:BK14" si="12">IF(AI10&gt;AI11,AI10-AI11,0)</f>
        <v>0</v>
      </c>
      <c r="AJ14" s="91">
        <f t="shared" si="12"/>
        <v>0</v>
      </c>
      <c r="AK14" s="91">
        <f t="shared" si="12"/>
        <v>0</v>
      </c>
      <c r="AL14" s="91">
        <f t="shared" si="12"/>
        <v>0</v>
      </c>
      <c r="AM14" s="91">
        <f t="shared" si="12"/>
        <v>0</v>
      </c>
      <c r="AN14" s="91">
        <f t="shared" si="12"/>
        <v>0</v>
      </c>
      <c r="AO14" s="91">
        <f t="shared" si="12"/>
        <v>0</v>
      </c>
      <c r="AP14" s="91">
        <f t="shared" si="12"/>
        <v>0</v>
      </c>
      <c r="AQ14" s="91">
        <f t="shared" si="12"/>
        <v>0</v>
      </c>
      <c r="AR14" s="91">
        <f t="shared" si="12"/>
        <v>0</v>
      </c>
      <c r="AS14" s="91">
        <f t="shared" si="12"/>
        <v>0</v>
      </c>
      <c r="AT14" s="91">
        <f t="shared" si="12"/>
        <v>0</v>
      </c>
      <c r="AU14" s="91">
        <f t="shared" si="12"/>
        <v>0</v>
      </c>
      <c r="AV14" s="91">
        <f t="shared" si="12"/>
        <v>0</v>
      </c>
      <c r="AW14" s="91">
        <f t="shared" si="12"/>
        <v>0</v>
      </c>
      <c r="AX14" s="91">
        <f t="shared" si="12"/>
        <v>0</v>
      </c>
      <c r="AY14" s="91">
        <f t="shared" si="12"/>
        <v>0</v>
      </c>
      <c r="AZ14" s="91">
        <f t="shared" si="12"/>
        <v>0</v>
      </c>
      <c r="BA14" s="91">
        <f t="shared" si="12"/>
        <v>0</v>
      </c>
      <c r="BB14" s="91">
        <f t="shared" si="12"/>
        <v>0</v>
      </c>
      <c r="BC14" s="91">
        <f t="shared" si="12"/>
        <v>0</v>
      </c>
      <c r="BD14" s="91">
        <f t="shared" si="12"/>
        <v>0</v>
      </c>
      <c r="BE14" s="91">
        <f t="shared" si="12"/>
        <v>0</v>
      </c>
      <c r="BF14" s="91">
        <f t="shared" si="12"/>
        <v>0</v>
      </c>
      <c r="BG14" s="91">
        <f t="shared" si="12"/>
        <v>0</v>
      </c>
      <c r="BH14" s="91">
        <f t="shared" si="12"/>
        <v>0</v>
      </c>
      <c r="BI14" s="91">
        <f t="shared" si="12"/>
        <v>0</v>
      </c>
      <c r="BJ14" s="91">
        <f t="shared" si="12"/>
        <v>0</v>
      </c>
      <c r="BK14" s="91">
        <f t="shared" si="12"/>
        <v>0</v>
      </c>
    </row>
    <row r="15" spans="1:63" ht="14.85" customHeight="1">
      <c r="A15" s="91" t="s">
        <v>613</v>
      </c>
      <c r="B15" s="91" t="str">
        <f>About!B2</f>
        <v>CO</v>
      </c>
      <c r="C15" s="91">
        <f t="shared" ref="C15:AH15" si="13">IF(C11&gt;C10,C11-C10,0)</f>
        <v>0</v>
      </c>
      <c r="D15" s="91">
        <f t="shared" si="13"/>
        <v>0</v>
      </c>
      <c r="E15" s="91">
        <f t="shared" si="13"/>
        <v>0</v>
      </c>
      <c r="F15" s="91">
        <f t="shared" si="13"/>
        <v>0</v>
      </c>
      <c r="G15" s="91">
        <f t="shared" si="13"/>
        <v>0</v>
      </c>
      <c r="H15" s="91">
        <f t="shared" si="13"/>
        <v>0</v>
      </c>
      <c r="I15" s="91">
        <f t="shared" si="13"/>
        <v>0</v>
      </c>
      <c r="J15" s="91">
        <f t="shared" si="13"/>
        <v>0</v>
      </c>
      <c r="K15" s="91">
        <f t="shared" si="13"/>
        <v>0</v>
      </c>
      <c r="L15" s="91">
        <f t="shared" si="13"/>
        <v>0</v>
      </c>
      <c r="M15" s="91">
        <f t="shared" si="13"/>
        <v>0</v>
      </c>
      <c r="N15" s="91">
        <f t="shared" si="13"/>
        <v>0</v>
      </c>
      <c r="O15" s="91">
        <f t="shared" si="13"/>
        <v>0</v>
      </c>
      <c r="P15" s="91">
        <f t="shared" si="13"/>
        <v>0</v>
      </c>
      <c r="Q15" s="91">
        <f t="shared" si="13"/>
        <v>0</v>
      </c>
      <c r="R15" s="91">
        <f t="shared" si="13"/>
        <v>0</v>
      </c>
      <c r="S15" s="91">
        <f t="shared" si="13"/>
        <v>0</v>
      </c>
      <c r="T15" s="91">
        <f t="shared" si="13"/>
        <v>411</v>
      </c>
      <c r="U15" s="91">
        <f t="shared" si="13"/>
        <v>1364</v>
      </c>
      <c r="V15" s="91">
        <f t="shared" si="13"/>
        <v>15</v>
      </c>
      <c r="W15" s="91">
        <f t="shared" si="13"/>
        <v>3121</v>
      </c>
      <c r="X15" s="91">
        <f t="shared" si="13"/>
        <v>7742</v>
      </c>
      <c r="Y15" s="91">
        <f t="shared" si="13"/>
        <v>1365</v>
      </c>
      <c r="Z15" s="91">
        <f t="shared" si="13"/>
        <v>1277</v>
      </c>
      <c r="AA15" s="91">
        <f t="shared" si="13"/>
        <v>6633</v>
      </c>
      <c r="AB15" s="91">
        <f t="shared" si="13"/>
        <v>0</v>
      </c>
      <c r="AC15" s="91">
        <f t="shared" si="13"/>
        <v>12</v>
      </c>
      <c r="AD15" s="91">
        <f t="shared" si="13"/>
        <v>0</v>
      </c>
      <c r="AE15" s="91">
        <f t="shared" si="13"/>
        <v>0</v>
      </c>
      <c r="AF15" s="91">
        <f t="shared" si="13"/>
        <v>1497.5555555555557</v>
      </c>
      <c r="AG15" s="91">
        <f t="shared" si="13"/>
        <v>1497.5555555555557</v>
      </c>
      <c r="AH15" s="91">
        <f t="shared" si="13"/>
        <v>1497.5555555555557</v>
      </c>
      <c r="AI15" s="91">
        <f t="shared" ref="AI15:BK15" si="14">IF(AI11&gt;AI10,AI11-AI10,0)</f>
        <v>1497.5555555555557</v>
      </c>
      <c r="AJ15" s="91">
        <f t="shared" si="14"/>
        <v>1497.5555555555557</v>
      </c>
      <c r="AK15" s="91">
        <f t="shared" si="14"/>
        <v>1497.5555555555557</v>
      </c>
      <c r="AL15" s="91">
        <f t="shared" si="14"/>
        <v>1497.5555555555557</v>
      </c>
      <c r="AM15" s="91">
        <f t="shared" si="14"/>
        <v>1497.5555555555557</v>
      </c>
      <c r="AN15" s="91">
        <f t="shared" si="14"/>
        <v>1497.5555555555557</v>
      </c>
      <c r="AO15" s="91">
        <f t="shared" si="14"/>
        <v>1497.5555555555557</v>
      </c>
      <c r="AP15" s="91">
        <f t="shared" si="14"/>
        <v>1497.5555555555557</v>
      </c>
      <c r="AQ15" s="91">
        <f t="shared" si="14"/>
        <v>1497.5555555555557</v>
      </c>
      <c r="AR15" s="91">
        <f t="shared" si="14"/>
        <v>1497.5555555555557</v>
      </c>
      <c r="AS15" s="91">
        <f t="shared" si="14"/>
        <v>1497.5555555555557</v>
      </c>
      <c r="AT15" s="91">
        <f t="shared" si="14"/>
        <v>1497.5555555555557</v>
      </c>
      <c r="AU15" s="91">
        <f t="shared" si="14"/>
        <v>1497.5555555555557</v>
      </c>
      <c r="AV15" s="91">
        <f t="shared" si="14"/>
        <v>1497.5555555555557</v>
      </c>
      <c r="AW15" s="91">
        <f t="shared" si="14"/>
        <v>1497.5555555555557</v>
      </c>
      <c r="AX15" s="91">
        <f t="shared" si="14"/>
        <v>1497.5555555555557</v>
      </c>
      <c r="AY15" s="91">
        <f t="shared" si="14"/>
        <v>1497.5555555555557</v>
      </c>
      <c r="AZ15" s="91">
        <f t="shared" si="14"/>
        <v>1497.5555555555557</v>
      </c>
      <c r="BA15" s="91">
        <f t="shared" si="14"/>
        <v>1497.5555555555557</v>
      </c>
      <c r="BB15" s="91">
        <f t="shared" si="14"/>
        <v>1497.5555555555557</v>
      </c>
      <c r="BC15" s="91">
        <f t="shared" si="14"/>
        <v>1497.5555555555557</v>
      </c>
      <c r="BD15" s="91">
        <f t="shared" si="14"/>
        <v>1497.5555555555557</v>
      </c>
      <c r="BE15" s="91">
        <f t="shared" si="14"/>
        <v>1497.5555555555557</v>
      </c>
      <c r="BF15" s="91">
        <f t="shared" si="14"/>
        <v>1497.5555555555557</v>
      </c>
      <c r="BG15" s="91">
        <f t="shared" si="14"/>
        <v>1497.5555555555557</v>
      </c>
      <c r="BH15" s="91">
        <f t="shared" si="14"/>
        <v>1497.5555555555557</v>
      </c>
      <c r="BI15" s="91">
        <f t="shared" si="14"/>
        <v>1497.5555555555557</v>
      </c>
      <c r="BJ15" s="91">
        <f t="shared" si="14"/>
        <v>1497.5555555555557</v>
      </c>
      <c r="BK15" s="91">
        <f t="shared" si="14"/>
        <v>1497.5555555555557</v>
      </c>
    </row>
    <row r="19" spans="1:31" ht="14.85" customHeight="1">
      <c r="A19" s="95"/>
      <c r="B19" s="95" t="s">
        <v>586</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85" customHeight="1">
      <c r="A20" s="91" t="s">
        <v>612</v>
      </c>
      <c r="B20" s="91" t="s">
        <v>3</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613</v>
      </c>
      <c r="B21" s="91" t="s">
        <v>3</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612</v>
      </c>
      <c r="B22" s="91" t="s">
        <v>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613</v>
      </c>
      <c r="B23" s="91" t="s">
        <v>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612</v>
      </c>
      <c r="B24" s="91" t="s">
        <v>9</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613</v>
      </c>
      <c r="B25" s="91" t="s">
        <v>9</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612</v>
      </c>
      <c r="B26" s="91" t="s">
        <v>12</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613</v>
      </c>
      <c r="B27" s="91" t="s">
        <v>12</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612</v>
      </c>
      <c r="B28" s="91" t="s">
        <v>14</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613</v>
      </c>
      <c r="B29" s="91" t="s">
        <v>14</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612</v>
      </c>
      <c r="B30" s="91" t="s">
        <v>17</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613</v>
      </c>
      <c r="B31" s="91" t="s">
        <v>17</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612</v>
      </c>
      <c r="B32" s="91" t="s">
        <v>21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613</v>
      </c>
      <c r="B33" s="91" t="s">
        <v>21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612</v>
      </c>
      <c r="B34" s="91" t="s">
        <v>25</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613</v>
      </c>
      <c r="B35" s="91" t="s">
        <v>25</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612</v>
      </c>
      <c r="B36" s="91" t="s">
        <v>29</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613</v>
      </c>
      <c r="B37" s="91" t="s">
        <v>29</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612</v>
      </c>
      <c r="B38" s="91" t="s">
        <v>32</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613</v>
      </c>
      <c r="B39" s="91" t="s">
        <v>32</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612</v>
      </c>
      <c r="B40" s="91" t="s">
        <v>35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613</v>
      </c>
      <c r="B41" s="91" t="s">
        <v>35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612</v>
      </c>
      <c r="B42" s="91" t="s">
        <v>37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613</v>
      </c>
      <c r="B43" s="91" t="s">
        <v>37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612</v>
      </c>
      <c r="B44" s="91" t="s">
        <v>40</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613</v>
      </c>
      <c r="B45" s="91" t="s">
        <v>40</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612</v>
      </c>
      <c r="B46" s="91" t="s">
        <v>44</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613</v>
      </c>
      <c r="B47" s="91" t="s">
        <v>44</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612</v>
      </c>
      <c r="B48" s="91" t="s">
        <v>46</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613</v>
      </c>
      <c r="B49" s="91" t="s">
        <v>46</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612</v>
      </c>
      <c r="B50" s="91" t="s">
        <v>49</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613</v>
      </c>
      <c r="B51" s="91" t="s">
        <v>49</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612</v>
      </c>
      <c r="B52" s="91" t="s">
        <v>53</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613</v>
      </c>
      <c r="B53" s="91" t="s">
        <v>53</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612</v>
      </c>
      <c r="B54" s="91" t="s">
        <v>57</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613</v>
      </c>
      <c r="B55" s="91" t="s">
        <v>57</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612</v>
      </c>
      <c r="B56" s="91" t="s">
        <v>59</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613</v>
      </c>
      <c r="B57" s="91" t="s">
        <v>59</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612</v>
      </c>
      <c r="B58" s="91" t="s">
        <v>62</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613</v>
      </c>
      <c r="B59" s="91" t="s">
        <v>62</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612</v>
      </c>
      <c r="B60" s="91" t="s">
        <v>65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613</v>
      </c>
      <c r="B61" s="91" t="s">
        <v>65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612</v>
      </c>
      <c r="B62" s="91" t="s">
        <v>68</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613</v>
      </c>
      <c r="B63" s="91" t="s">
        <v>68</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612</v>
      </c>
      <c r="B64" s="91" t="s">
        <v>70</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613</v>
      </c>
      <c r="B65" s="91" t="s">
        <v>70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612</v>
      </c>
      <c r="B66" s="91" t="s">
        <v>73</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613</v>
      </c>
      <c r="B67" s="91" t="s">
        <v>73</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612</v>
      </c>
      <c r="B68" s="91" t="s">
        <v>77</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613</v>
      </c>
      <c r="B69" s="91" t="s">
        <v>77</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612</v>
      </c>
      <c r="B70" s="91" t="s">
        <v>80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613</v>
      </c>
      <c r="B71" s="91" t="s">
        <v>80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612</v>
      </c>
      <c r="B72" s="91" t="s">
        <v>83</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613</v>
      </c>
      <c r="B73" s="91" t="s">
        <v>83</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612</v>
      </c>
      <c r="B74" s="91" t="s">
        <v>86</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613</v>
      </c>
      <c r="B75" s="91" t="s">
        <v>86</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612</v>
      </c>
      <c r="B76" s="91" t="s">
        <v>88</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613</v>
      </c>
      <c r="B77" s="91" t="s">
        <v>88</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612</v>
      </c>
      <c r="B78" s="91" t="s">
        <v>91</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613</v>
      </c>
      <c r="B79" s="91" t="s">
        <v>91</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612</v>
      </c>
      <c r="B80" s="91" t="s">
        <v>94</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613</v>
      </c>
      <c r="B81" s="91" t="s">
        <v>94</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612</v>
      </c>
      <c r="B82" s="91" t="s">
        <v>97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613</v>
      </c>
      <c r="B83" s="91" t="s">
        <v>97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612</v>
      </c>
      <c r="B84" s="91" t="s">
        <v>99</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613</v>
      </c>
      <c r="B85" s="91" t="s">
        <v>99</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612</v>
      </c>
      <c r="B86" s="91" t="s">
        <v>102</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613</v>
      </c>
      <c r="B87" s="91" t="s">
        <v>102</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612</v>
      </c>
      <c r="B88" s="91" t="s">
        <v>105</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613</v>
      </c>
      <c r="B89" s="91" t="s">
        <v>105</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612</v>
      </c>
      <c r="B90" s="91" t="s">
        <v>108</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613</v>
      </c>
      <c r="B91" s="91" t="s">
        <v>108</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612</v>
      </c>
      <c r="B92" s="91" t="s">
        <v>111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613</v>
      </c>
      <c r="B93" s="91" t="s">
        <v>111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612</v>
      </c>
      <c r="B94" s="91" t="s">
        <v>114</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613</v>
      </c>
      <c r="B95" s="91" t="s">
        <v>114</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612</v>
      </c>
      <c r="B96" s="91" t="s">
        <v>117</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613</v>
      </c>
      <c r="B97" s="91" t="s">
        <v>117</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612</v>
      </c>
      <c r="B98" s="91" t="s">
        <v>119</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613</v>
      </c>
      <c r="B99" s="91" t="s">
        <v>119</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612</v>
      </c>
      <c r="B100" s="91" t="s">
        <v>122</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613</v>
      </c>
      <c r="B101" s="91" t="s">
        <v>122</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612</v>
      </c>
      <c r="B102" s="91" t="s">
        <v>125</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613</v>
      </c>
      <c r="B103" s="91" t="s">
        <v>125</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612</v>
      </c>
      <c r="B104" s="91" t="s">
        <v>127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613</v>
      </c>
      <c r="B105" s="91" t="s">
        <v>127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612</v>
      </c>
      <c r="B106" s="91" t="s">
        <v>130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613</v>
      </c>
      <c r="B107" s="91" t="s">
        <v>130</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612</v>
      </c>
      <c r="B108" s="91" t="s">
        <v>133</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613</v>
      </c>
      <c r="B109" s="91" t="s">
        <v>133</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612</v>
      </c>
      <c r="B110" s="91" t="s">
        <v>136</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613</v>
      </c>
      <c r="B111" s="91" t="s">
        <v>136</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612</v>
      </c>
      <c r="B112" s="91" t="s">
        <v>138</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613</v>
      </c>
      <c r="B113" s="91" t="s">
        <v>138</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612</v>
      </c>
      <c r="B114" s="91" t="s">
        <v>141</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613</v>
      </c>
      <c r="B115" s="91" t="s">
        <v>141</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612</v>
      </c>
      <c r="B116" s="91" t="s">
        <v>144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613</v>
      </c>
      <c r="B117" s="91" t="s">
        <v>144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612</v>
      </c>
      <c r="B118" s="91" t="s">
        <v>147</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613</v>
      </c>
      <c r="B119" s="91" t="s">
        <v>147</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614</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612</v>
      </c>
      <c r="B122" s="146" t="s">
        <v>3</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613</v>
      </c>
      <c r="B123" s="146" t="s">
        <v>3</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612</v>
      </c>
      <c r="B124" s="146" t="s">
        <v>9</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613</v>
      </c>
      <c r="B125" s="146" t="s">
        <v>9</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612</v>
      </c>
      <c r="B126" s="146" t="s">
        <v>12</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613</v>
      </c>
      <c r="B127" s="146" t="s">
        <v>12</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612</v>
      </c>
      <c r="B128" s="146" t="s">
        <v>14</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613</v>
      </c>
      <c r="B129" s="146" t="s">
        <v>14</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612</v>
      </c>
      <c r="B130" s="146" t="s">
        <v>17</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613</v>
      </c>
      <c r="B131" s="146" t="s">
        <v>17</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612</v>
      </c>
      <c r="B132" s="146" t="s">
        <v>21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613</v>
      </c>
      <c r="B133" s="146" t="s">
        <v>21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612</v>
      </c>
      <c r="B134" s="146" t="s">
        <v>25</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613</v>
      </c>
      <c r="B135" s="146" t="s">
        <v>25</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612</v>
      </c>
      <c r="B136" s="146" t="s">
        <v>29</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613</v>
      </c>
      <c r="B137" s="146" t="s">
        <v>29</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612</v>
      </c>
      <c r="B138" s="146" t="s">
        <v>32</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613</v>
      </c>
      <c r="B139" s="146" t="s">
        <v>32</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612</v>
      </c>
      <c r="B140" s="146" t="s">
        <v>35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613</v>
      </c>
      <c r="B141" s="146" t="s">
        <v>35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612</v>
      </c>
      <c r="B142" s="146" t="s">
        <v>37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613</v>
      </c>
      <c r="B143" s="146" t="s">
        <v>37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612</v>
      </c>
      <c r="B144" s="146" t="s">
        <v>40</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613</v>
      </c>
      <c r="B145" s="146" t="s">
        <v>40</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612</v>
      </c>
      <c r="B146" s="146" t="s">
        <v>44</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613</v>
      </c>
      <c r="B147" s="146" t="s">
        <v>44</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612</v>
      </c>
      <c r="B148" s="146" t="s">
        <v>46</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613</v>
      </c>
      <c r="B149" s="146" t="s">
        <v>46</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612</v>
      </c>
      <c r="B150" s="146" t="s">
        <v>49</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613</v>
      </c>
      <c r="B151" s="146" t="s">
        <v>49</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612</v>
      </c>
      <c r="B152" s="146" t="s">
        <v>53</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613</v>
      </c>
      <c r="B153" s="146" t="s">
        <v>53</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612</v>
      </c>
      <c r="B154" s="146" t="s">
        <v>57</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613</v>
      </c>
      <c r="B155" s="146" t="s">
        <v>57</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612</v>
      </c>
      <c r="B156" s="146" t="s">
        <v>59</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613</v>
      </c>
      <c r="B157" s="146" t="s">
        <v>59</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612</v>
      </c>
      <c r="B158" s="146" t="s">
        <v>62</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613</v>
      </c>
      <c r="B159" s="146" t="s">
        <v>62</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612</v>
      </c>
      <c r="B160" s="146" t="s">
        <v>65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613</v>
      </c>
      <c r="B161" s="146" t="s">
        <v>65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612</v>
      </c>
      <c r="B162" s="146" t="s">
        <v>68</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613</v>
      </c>
      <c r="B163" s="146" t="s">
        <v>68</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612</v>
      </c>
      <c r="B164" s="146" t="s">
        <v>70</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613</v>
      </c>
      <c r="B165" s="146" t="s">
        <v>70</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612</v>
      </c>
      <c r="B166" s="146" t="s">
        <v>73</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613</v>
      </c>
      <c r="B167" s="146" t="s">
        <v>73</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612</v>
      </c>
      <c r="B168" s="146" t="s">
        <v>77</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613</v>
      </c>
      <c r="B169" s="146" t="s">
        <v>77</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612</v>
      </c>
      <c r="B170" s="146" t="s">
        <v>80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613</v>
      </c>
      <c r="B171" s="146" t="s">
        <v>80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612</v>
      </c>
      <c r="B172" s="146" t="s">
        <v>83</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613</v>
      </c>
      <c r="B173" s="146" t="s">
        <v>83</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612</v>
      </c>
      <c r="B174" s="146" t="s">
        <v>86</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613</v>
      </c>
      <c r="B175" s="146" t="s">
        <v>86</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612</v>
      </c>
      <c r="B176" s="146" t="s">
        <v>88</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613</v>
      </c>
      <c r="B177" s="146" t="s">
        <v>88</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612</v>
      </c>
      <c r="B178" s="146" t="s">
        <v>91</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613</v>
      </c>
      <c r="B179" s="146" t="s">
        <v>91</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612</v>
      </c>
      <c r="B180" s="146" t="s">
        <v>94</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613</v>
      </c>
      <c r="B181" s="146" t="s">
        <v>94</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612</v>
      </c>
      <c r="B182" s="146" t="s">
        <v>97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613</v>
      </c>
      <c r="B183" s="146" t="s">
        <v>97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612</v>
      </c>
      <c r="B184" s="146" t="s">
        <v>99</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613</v>
      </c>
      <c r="B185" s="146" t="s">
        <v>99</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612</v>
      </c>
      <c r="B186" s="146" t="s">
        <v>102</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613</v>
      </c>
      <c r="B187" s="146" t="s">
        <v>102</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612</v>
      </c>
      <c r="B188" s="146" t="s">
        <v>105</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613</v>
      </c>
      <c r="B189" s="146" t="s">
        <v>105</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612</v>
      </c>
      <c r="B190" s="146" t="s">
        <v>108</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613</v>
      </c>
      <c r="B191" s="146" t="s">
        <v>108</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612</v>
      </c>
      <c r="B192" s="146" t="s">
        <v>111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613</v>
      </c>
      <c r="B193" s="146" t="s">
        <v>111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612</v>
      </c>
      <c r="B194" s="146" t="s">
        <v>114</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613</v>
      </c>
      <c r="B195" s="146" t="s">
        <v>114</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612</v>
      </c>
      <c r="B196" s="146" t="s">
        <v>117</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613</v>
      </c>
      <c r="B197" s="146" t="s">
        <v>117</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612</v>
      </c>
      <c r="B198" s="146" t="s">
        <v>119</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613</v>
      </c>
      <c r="B199" s="146" t="s">
        <v>119</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612</v>
      </c>
      <c r="B200" s="146" t="s">
        <v>122</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613</v>
      </c>
      <c r="B201" s="146" t="s">
        <v>122</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612</v>
      </c>
      <c r="B202" s="146" t="s">
        <v>125</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613</v>
      </c>
      <c r="B203" s="146" t="s">
        <v>125</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612</v>
      </c>
      <c r="B204" s="146" t="s">
        <v>127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613</v>
      </c>
      <c r="B205" s="146" t="s">
        <v>127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612</v>
      </c>
      <c r="B206" s="146" t="s">
        <v>130</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613</v>
      </c>
      <c r="B207" s="146" t="s">
        <v>130</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612</v>
      </c>
      <c r="B208" s="146" t="s">
        <v>133</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613</v>
      </c>
      <c r="B209" s="146" t="s">
        <v>133</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612</v>
      </c>
      <c r="B210" s="146" t="s">
        <v>136</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613</v>
      </c>
      <c r="B211" s="146" t="s">
        <v>136</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612</v>
      </c>
      <c r="B212" s="146" t="s">
        <v>138</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613</v>
      </c>
      <c r="B213" s="146" t="s">
        <v>138</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612</v>
      </c>
      <c r="B214" s="146" t="s">
        <v>141</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613</v>
      </c>
      <c r="B215" s="146" t="s">
        <v>141</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612</v>
      </c>
      <c r="B216" s="146" t="s">
        <v>144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613</v>
      </c>
      <c r="B217" s="146" t="s">
        <v>144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612</v>
      </c>
      <c r="B218" s="146" t="s">
        <v>147</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613</v>
      </c>
      <c r="B219" s="146" t="s">
        <v>147</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47" width="14.42578125" style="92" customWidth="1"/>
    <col min="48" max="16384" width="14.42578125" style="92"/>
  </cols>
  <sheetData>
    <row r="1" spans="1:42" ht="14.85" customHeight="1">
      <c r="A1" s="105" t="s">
        <v>616</v>
      </c>
      <c r="B1" s="106"/>
      <c r="C1" s="106"/>
      <c r="D1" s="106"/>
      <c r="E1" s="107"/>
      <c r="F1" s="107"/>
      <c r="G1" s="107"/>
      <c r="H1" s="107"/>
      <c r="I1" s="107"/>
      <c r="J1" s="107"/>
      <c r="K1" s="107"/>
      <c r="L1" s="107"/>
      <c r="M1" s="107"/>
      <c r="N1" s="107"/>
      <c r="O1" s="107"/>
      <c r="P1" s="107"/>
      <c r="Q1" s="107"/>
      <c r="R1" s="107"/>
      <c r="S1" s="107"/>
      <c r="T1" s="107"/>
      <c r="U1" s="108" t="s">
        <v>617</v>
      </c>
      <c r="V1" s="107"/>
      <c r="W1" s="107"/>
      <c r="X1" s="107"/>
      <c r="Y1" s="107"/>
      <c r="Z1" s="107"/>
      <c r="AA1" s="107"/>
      <c r="AB1" s="107"/>
      <c r="AC1" s="107"/>
      <c r="AD1" s="107"/>
      <c r="AE1" s="107"/>
      <c r="AF1" s="107"/>
      <c r="AG1" s="107"/>
      <c r="AH1" s="107"/>
      <c r="AI1" s="107"/>
      <c r="AJ1" s="107"/>
      <c r="AK1" s="107"/>
      <c r="AL1" s="107"/>
      <c r="AM1" s="107"/>
      <c r="AN1" s="107"/>
      <c r="AO1" s="107"/>
      <c r="AP1" s="107"/>
    </row>
    <row r="2" spans="1:42" ht="14.85" customHeight="1">
      <c r="A2" s="107"/>
      <c r="B2" s="109" t="s">
        <v>586</v>
      </c>
      <c r="C2" s="109" t="s">
        <v>601</v>
      </c>
      <c r="D2" s="109" t="s">
        <v>618</v>
      </c>
      <c r="E2" s="109" t="s">
        <v>619</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620</v>
      </c>
      <c r="V2" s="111" t="s">
        <v>368</v>
      </c>
      <c r="W2" s="108"/>
      <c r="X2" s="108"/>
      <c r="Y2" s="108"/>
      <c r="Z2" s="108"/>
      <c r="AA2" s="108"/>
      <c r="AB2" s="108"/>
      <c r="AC2" s="108"/>
      <c r="AD2" s="108"/>
      <c r="AE2" s="108"/>
      <c r="AF2" s="108"/>
      <c r="AG2" s="108"/>
    </row>
    <row r="3" spans="1:42" ht="14.85" customHeight="1">
      <c r="A3" s="107"/>
      <c r="B3" s="107" t="s">
        <v>3</v>
      </c>
      <c r="C3" s="107" t="s">
        <v>601</v>
      </c>
      <c r="D3" s="107" t="s">
        <v>620</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621</v>
      </c>
      <c r="V3" s="111" t="s">
        <v>362</v>
      </c>
      <c r="W3" s="107"/>
      <c r="X3" s="107"/>
      <c r="Y3" s="107"/>
      <c r="Z3" s="107"/>
      <c r="AA3" s="107"/>
      <c r="AB3" s="107"/>
      <c r="AC3" s="107"/>
      <c r="AD3" s="107"/>
      <c r="AE3" s="107"/>
      <c r="AF3" s="107"/>
      <c r="AG3" s="107"/>
    </row>
    <row r="4" spans="1:42" ht="14.85" customHeight="1">
      <c r="A4" s="107"/>
      <c r="B4" s="107" t="s">
        <v>3</v>
      </c>
      <c r="C4" s="107" t="s">
        <v>601</v>
      </c>
      <c r="D4" s="107" t="s">
        <v>621</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622</v>
      </c>
      <c r="V4" s="111" t="s">
        <v>367</v>
      </c>
      <c r="W4" s="107"/>
      <c r="X4" s="107"/>
      <c r="Y4" s="107"/>
      <c r="Z4" s="107"/>
      <c r="AA4" s="107"/>
      <c r="AB4" s="107"/>
      <c r="AC4" s="107"/>
      <c r="AD4" s="107"/>
      <c r="AE4" s="107"/>
      <c r="AF4" s="107"/>
      <c r="AG4" s="107"/>
    </row>
    <row r="5" spans="1:42" ht="14.85" customHeight="1">
      <c r="A5" s="107"/>
      <c r="B5" s="107" t="s">
        <v>3</v>
      </c>
      <c r="C5" s="107" t="s">
        <v>601</v>
      </c>
      <c r="D5" s="107" t="s">
        <v>622</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623</v>
      </c>
      <c r="V5" s="111" t="s">
        <v>369</v>
      </c>
      <c r="W5" s="107"/>
      <c r="X5" s="107"/>
      <c r="Y5" s="107"/>
      <c r="Z5" s="107"/>
      <c r="AA5" s="107"/>
      <c r="AB5" s="107"/>
      <c r="AC5" s="107"/>
      <c r="AD5" s="107"/>
      <c r="AE5" s="107"/>
      <c r="AF5" s="107"/>
      <c r="AG5" s="107"/>
    </row>
    <row r="6" spans="1:42" ht="14.85" customHeight="1">
      <c r="A6" s="107"/>
      <c r="B6" s="107" t="s">
        <v>3</v>
      </c>
      <c r="C6" s="107" t="s">
        <v>601</v>
      </c>
      <c r="D6" s="107" t="s">
        <v>623</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624</v>
      </c>
      <c r="V6" s="111" t="s">
        <v>364</v>
      </c>
      <c r="W6" s="107"/>
      <c r="X6" s="107"/>
      <c r="Y6" s="107"/>
      <c r="Z6" s="107"/>
      <c r="AA6" s="107"/>
      <c r="AB6" s="107"/>
      <c r="AC6" s="107"/>
      <c r="AD6" s="107"/>
      <c r="AE6" s="107"/>
      <c r="AF6" s="107"/>
      <c r="AG6" s="107"/>
    </row>
    <row r="7" spans="1:42" ht="14.85" customHeight="1">
      <c r="A7" s="107"/>
      <c r="B7" s="107" t="s">
        <v>3</v>
      </c>
      <c r="C7" s="107" t="s">
        <v>601</v>
      </c>
      <c r="D7" s="107" t="s">
        <v>624</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625</v>
      </c>
      <c r="V7" s="111" t="s">
        <v>365</v>
      </c>
      <c r="W7" s="107"/>
      <c r="X7" s="107"/>
      <c r="Y7" s="107"/>
      <c r="Z7" s="107"/>
      <c r="AA7" s="107"/>
      <c r="AB7" s="107"/>
      <c r="AC7" s="107"/>
      <c r="AD7" s="107"/>
      <c r="AE7" s="107"/>
      <c r="AF7" s="107"/>
      <c r="AG7" s="107"/>
    </row>
    <row r="8" spans="1:42" ht="14.85" customHeight="1">
      <c r="A8" s="107"/>
      <c r="B8" s="107" t="s">
        <v>3</v>
      </c>
      <c r="C8" s="107" t="s">
        <v>601</v>
      </c>
      <c r="D8" s="107" t="s">
        <v>626</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627</v>
      </c>
      <c r="V8" s="111" t="s">
        <v>628</v>
      </c>
      <c r="W8" s="107"/>
      <c r="X8" s="107"/>
      <c r="Y8" s="107"/>
      <c r="Z8" s="107"/>
      <c r="AA8" s="107"/>
      <c r="AB8" s="107"/>
      <c r="AC8" s="107"/>
      <c r="AD8" s="107"/>
      <c r="AE8" s="107"/>
      <c r="AF8" s="107"/>
      <c r="AG8" s="107"/>
    </row>
    <row r="9" spans="1:42" ht="14.85" customHeight="1">
      <c r="A9" s="107"/>
      <c r="B9" s="107" t="s">
        <v>3</v>
      </c>
      <c r="C9" s="107" t="s">
        <v>601</v>
      </c>
      <c r="D9" s="107" t="s">
        <v>625</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629</v>
      </c>
      <c r="V9" s="111" t="s">
        <v>361</v>
      </c>
      <c r="W9" s="107"/>
      <c r="X9" s="107"/>
      <c r="Y9" s="107"/>
      <c r="Z9" s="107"/>
      <c r="AA9" s="107"/>
      <c r="AB9" s="107"/>
      <c r="AC9" s="107"/>
      <c r="AD9" s="107"/>
      <c r="AE9" s="107"/>
      <c r="AF9" s="107"/>
      <c r="AG9" s="107"/>
    </row>
    <row r="10" spans="1:42" ht="14.85" customHeight="1">
      <c r="A10" s="107"/>
      <c r="B10" s="107" t="s">
        <v>3</v>
      </c>
      <c r="C10" s="107" t="s">
        <v>601</v>
      </c>
      <c r="D10" s="107" t="s">
        <v>627</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630</v>
      </c>
      <c r="V10" s="111" t="s">
        <v>363</v>
      </c>
      <c r="W10" s="107"/>
      <c r="X10" s="107"/>
      <c r="Y10" s="107"/>
      <c r="Z10" s="107"/>
      <c r="AA10" s="107"/>
      <c r="AB10" s="107"/>
      <c r="AC10" s="107"/>
      <c r="AD10" s="107"/>
      <c r="AE10" s="107"/>
      <c r="AF10" s="107"/>
      <c r="AG10" s="107"/>
    </row>
    <row r="11" spans="1:42" ht="14.85" customHeight="1">
      <c r="A11" s="107"/>
      <c r="B11" s="107" t="s">
        <v>3</v>
      </c>
      <c r="C11" s="107" t="s">
        <v>601</v>
      </c>
      <c r="D11" s="107" t="s">
        <v>629</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631</v>
      </c>
      <c r="V11" s="111" t="s">
        <v>372</v>
      </c>
      <c r="W11" s="107"/>
      <c r="X11" s="107"/>
      <c r="Y11" s="107"/>
      <c r="Z11" s="107"/>
      <c r="AA11" s="107"/>
      <c r="AB11" s="107"/>
      <c r="AC11" s="107"/>
      <c r="AD11" s="107"/>
      <c r="AE11" s="107"/>
      <c r="AF11" s="107"/>
      <c r="AG11" s="107"/>
    </row>
    <row r="12" spans="1:42" ht="14.85" customHeight="1">
      <c r="A12" s="107"/>
      <c r="B12" s="107" t="s">
        <v>3</v>
      </c>
      <c r="C12" s="107" t="s">
        <v>601</v>
      </c>
      <c r="D12" s="107" t="s">
        <v>630</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632</v>
      </c>
      <c r="V12" s="111" t="s">
        <v>373</v>
      </c>
      <c r="W12" s="107"/>
      <c r="X12" s="107"/>
      <c r="Y12" s="107"/>
      <c r="Z12" s="107"/>
      <c r="AA12" s="107"/>
      <c r="AB12" s="107"/>
      <c r="AC12" s="107"/>
      <c r="AD12" s="107"/>
      <c r="AE12" s="107"/>
      <c r="AF12" s="107"/>
      <c r="AG12" s="107"/>
    </row>
    <row r="13" spans="1:42" ht="14.85" customHeight="1">
      <c r="A13" s="107"/>
      <c r="B13" s="107" t="s">
        <v>3</v>
      </c>
      <c r="C13" s="107" t="s">
        <v>601</v>
      </c>
      <c r="D13" s="107" t="s">
        <v>631</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633</v>
      </c>
      <c r="V13" s="111" t="s">
        <v>366</v>
      </c>
      <c r="W13" s="107"/>
      <c r="X13" s="107"/>
      <c r="Y13" s="107"/>
      <c r="Z13" s="107"/>
      <c r="AA13" s="107"/>
      <c r="AB13" s="107"/>
      <c r="AC13" s="107"/>
      <c r="AD13" s="107"/>
      <c r="AE13" s="107"/>
      <c r="AF13" s="107"/>
      <c r="AG13" s="107"/>
    </row>
    <row r="14" spans="1:42" ht="14.85" customHeight="1">
      <c r="A14" s="107"/>
      <c r="B14" s="107" t="s">
        <v>3</v>
      </c>
      <c r="C14" s="107" t="s">
        <v>601</v>
      </c>
      <c r="D14" s="107" t="s">
        <v>632</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634</v>
      </c>
      <c r="V14" s="107" t="s">
        <v>635</v>
      </c>
      <c r="W14" s="107"/>
      <c r="X14" s="107"/>
      <c r="Y14" s="107"/>
      <c r="Z14" s="107"/>
      <c r="AA14" s="107"/>
      <c r="AB14" s="107"/>
      <c r="AC14" s="107"/>
      <c r="AD14" s="107"/>
      <c r="AE14" s="107"/>
      <c r="AF14" s="107"/>
      <c r="AG14" s="107"/>
    </row>
    <row r="15" spans="1:42" ht="14.85" customHeight="1">
      <c r="A15" s="107"/>
      <c r="B15" s="107" t="s">
        <v>3</v>
      </c>
      <c r="C15" s="107" t="s">
        <v>601</v>
      </c>
      <c r="D15" s="107" t="s">
        <v>633</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636</v>
      </c>
      <c r="V15" s="111" t="s">
        <v>366</v>
      </c>
      <c r="W15" s="107"/>
      <c r="X15" s="107"/>
      <c r="Y15" s="107"/>
      <c r="Z15" s="107"/>
      <c r="AA15" s="107"/>
      <c r="AB15" s="107"/>
      <c r="AC15" s="107"/>
      <c r="AD15" s="107"/>
      <c r="AE15" s="107"/>
      <c r="AF15" s="107"/>
      <c r="AG15" s="107"/>
    </row>
    <row r="16" spans="1:42" ht="14.85" customHeight="1">
      <c r="A16" s="107"/>
      <c r="B16" s="107" t="s">
        <v>3</v>
      </c>
      <c r="C16" s="107" t="s">
        <v>601</v>
      </c>
      <c r="D16" s="107" t="s">
        <v>634</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85" customHeight="1">
      <c r="A17" s="107"/>
      <c r="B17" s="107" t="s">
        <v>3</v>
      </c>
      <c r="C17" s="107" t="s">
        <v>601</v>
      </c>
      <c r="D17" s="107" t="s">
        <v>636</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85" customHeight="1">
      <c r="A18" s="107"/>
      <c r="B18" s="107" t="s">
        <v>12</v>
      </c>
      <c r="C18" s="107" t="s">
        <v>601</v>
      </c>
      <c r="D18" s="107" t="s">
        <v>620</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85" customHeight="1">
      <c r="A19" s="107"/>
      <c r="B19" s="107" t="s">
        <v>12</v>
      </c>
      <c r="C19" s="107" t="s">
        <v>601</v>
      </c>
      <c r="D19" s="107" t="s">
        <v>621</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85" customHeight="1">
      <c r="A20" s="107"/>
      <c r="B20" s="107" t="s">
        <v>12</v>
      </c>
      <c r="C20" s="107" t="s">
        <v>601</v>
      </c>
      <c r="D20" s="107" t="s">
        <v>622</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12</v>
      </c>
      <c r="C21" s="107" t="s">
        <v>601</v>
      </c>
      <c r="D21" s="107" t="s">
        <v>623</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12</v>
      </c>
      <c r="C22" s="107" t="s">
        <v>601</v>
      </c>
      <c r="D22" s="107" t="s">
        <v>624</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12</v>
      </c>
      <c r="C23" s="107" t="s">
        <v>601</v>
      </c>
      <c r="D23" s="107" t="s">
        <v>626</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12</v>
      </c>
      <c r="C24" s="107" t="s">
        <v>601</v>
      </c>
      <c r="D24" s="107" t="s">
        <v>625</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12</v>
      </c>
      <c r="C25" s="107" t="s">
        <v>601</v>
      </c>
      <c r="D25" s="107" t="s">
        <v>627</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12</v>
      </c>
      <c r="C26" s="107" t="s">
        <v>601</v>
      </c>
      <c r="D26" s="107" t="s">
        <v>629</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12</v>
      </c>
      <c r="C27" s="107" t="s">
        <v>601</v>
      </c>
      <c r="D27" s="107" t="s">
        <v>630</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12</v>
      </c>
      <c r="C28" s="107" t="s">
        <v>601</v>
      </c>
      <c r="D28" s="107" t="s">
        <v>631</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12</v>
      </c>
      <c r="C29" s="107" t="s">
        <v>601</v>
      </c>
      <c r="D29" s="107" t="s">
        <v>632</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12</v>
      </c>
      <c r="C30" s="107" t="s">
        <v>601</v>
      </c>
      <c r="D30" s="107" t="s">
        <v>633</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12</v>
      </c>
      <c r="C31" s="107" t="s">
        <v>601</v>
      </c>
      <c r="D31" s="107" t="s">
        <v>634</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12</v>
      </c>
      <c r="C32" s="107" t="s">
        <v>601</v>
      </c>
      <c r="D32" s="107" t="s">
        <v>636</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9</v>
      </c>
      <c r="C33" s="107" t="s">
        <v>601</v>
      </c>
      <c r="D33" s="107" t="s">
        <v>620</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9</v>
      </c>
      <c r="C34" s="107" t="s">
        <v>601</v>
      </c>
      <c r="D34" s="107" t="s">
        <v>621</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9</v>
      </c>
      <c r="C35" s="107" t="s">
        <v>601</v>
      </c>
      <c r="D35" s="107" t="s">
        <v>622</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9</v>
      </c>
      <c r="C36" s="107" t="s">
        <v>601</v>
      </c>
      <c r="D36" s="107" t="s">
        <v>623</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9</v>
      </c>
      <c r="C37" s="107" t="s">
        <v>601</v>
      </c>
      <c r="D37" s="107" t="s">
        <v>624</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9</v>
      </c>
      <c r="C38" s="107" t="s">
        <v>601</v>
      </c>
      <c r="D38" s="107" t="s">
        <v>626</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9</v>
      </c>
      <c r="C39" s="107" t="s">
        <v>601</v>
      </c>
      <c r="D39" s="107" t="s">
        <v>625</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9</v>
      </c>
      <c r="C40" s="107" t="s">
        <v>601</v>
      </c>
      <c r="D40" s="107" t="s">
        <v>627</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9</v>
      </c>
      <c r="C41" s="107" t="s">
        <v>601</v>
      </c>
      <c r="D41" s="107" t="s">
        <v>629</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9</v>
      </c>
      <c r="C42" s="107" t="s">
        <v>601</v>
      </c>
      <c r="D42" s="107" t="s">
        <v>630</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9</v>
      </c>
      <c r="C43" s="107" t="s">
        <v>601</v>
      </c>
      <c r="D43" s="107" t="s">
        <v>631</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9</v>
      </c>
      <c r="C44" s="107" t="s">
        <v>601</v>
      </c>
      <c r="D44" s="107" t="s">
        <v>632</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9</v>
      </c>
      <c r="C45" s="107" t="s">
        <v>601</v>
      </c>
      <c r="D45" s="107" t="s">
        <v>633</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9</v>
      </c>
      <c r="C46" s="107" t="s">
        <v>601</v>
      </c>
      <c r="D46" s="107" t="s">
        <v>634</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9</v>
      </c>
      <c r="C47" s="107" t="s">
        <v>601</v>
      </c>
      <c r="D47" s="107" t="s">
        <v>636</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14</v>
      </c>
      <c r="C48" s="107" t="s">
        <v>601</v>
      </c>
      <c r="D48" s="107" t="s">
        <v>620</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14</v>
      </c>
      <c r="C49" s="107" t="s">
        <v>601</v>
      </c>
      <c r="D49" s="107" t="s">
        <v>621</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14</v>
      </c>
      <c r="C50" s="107" t="s">
        <v>601</v>
      </c>
      <c r="D50" s="107" t="s">
        <v>622</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14</v>
      </c>
      <c r="C51" s="107" t="s">
        <v>601</v>
      </c>
      <c r="D51" s="107" t="s">
        <v>623</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14</v>
      </c>
      <c r="C52" s="107" t="s">
        <v>601</v>
      </c>
      <c r="D52" s="107" t="s">
        <v>624</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14</v>
      </c>
      <c r="C53" s="107" t="s">
        <v>601</v>
      </c>
      <c r="D53" s="107" t="s">
        <v>626</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14</v>
      </c>
      <c r="C54" s="107" t="s">
        <v>601</v>
      </c>
      <c r="D54" s="107" t="s">
        <v>625</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14</v>
      </c>
      <c r="C55" s="107" t="s">
        <v>601</v>
      </c>
      <c r="D55" s="107" t="s">
        <v>627</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14</v>
      </c>
      <c r="C56" s="107" t="s">
        <v>601</v>
      </c>
      <c r="D56" s="107" t="s">
        <v>629</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14</v>
      </c>
      <c r="C57" s="107" t="s">
        <v>601</v>
      </c>
      <c r="D57" s="107" t="s">
        <v>630</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14</v>
      </c>
      <c r="C58" s="107" t="s">
        <v>601</v>
      </c>
      <c r="D58" s="107" t="s">
        <v>631</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14</v>
      </c>
      <c r="C59" s="107" t="s">
        <v>601</v>
      </c>
      <c r="D59" s="107" t="s">
        <v>632</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14</v>
      </c>
      <c r="C60" s="107" t="s">
        <v>601</v>
      </c>
      <c r="D60" s="107" t="s">
        <v>633</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14</v>
      </c>
      <c r="C61" s="107" t="s">
        <v>601</v>
      </c>
      <c r="D61" s="107" t="s">
        <v>634</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14</v>
      </c>
      <c r="C62" s="107" t="s">
        <v>601</v>
      </c>
      <c r="D62" s="107" t="s">
        <v>636</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17</v>
      </c>
      <c r="C63" s="107" t="s">
        <v>601</v>
      </c>
      <c r="D63" s="107" t="s">
        <v>620</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17</v>
      </c>
      <c r="C64" s="107" t="s">
        <v>601</v>
      </c>
      <c r="D64" s="107" t="s">
        <v>621</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17</v>
      </c>
      <c r="C65" s="107" t="s">
        <v>601</v>
      </c>
      <c r="D65" s="107" t="s">
        <v>622</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17</v>
      </c>
      <c r="C66" s="107" t="s">
        <v>601</v>
      </c>
      <c r="D66" s="107" t="s">
        <v>623</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17</v>
      </c>
      <c r="C67" s="107" t="s">
        <v>601</v>
      </c>
      <c r="D67" s="107" t="s">
        <v>624</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17</v>
      </c>
      <c r="C68" s="107" t="s">
        <v>601</v>
      </c>
      <c r="D68" s="107" t="s">
        <v>626</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17</v>
      </c>
      <c r="C69" s="107" t="s">
        <v>601</v>
      </c>
      <c r="D69" s="107" t="s">
        <v>625</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17</v>
      </c>
      <c r="C70" s="107" t="s">
        <v>601</v>
      </c>
      <c r="D70" s="107" t="s">
        <v>627</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17</v>
      </c>
      <c r="C71" s="107" t="s">
        <v>601</v>
      </c>
      <c r="D71" s="107" t="s">
        <v>629</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17</v>
      </c>
      <c r="C72" s="107" t="s">
        <v>601</v>
      </c>
      <c r="D72" s="107" t="s">
        <v>630</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17</v>
      </c>
      <c r="C73" s="107" t="s">
        <v>601</v>
      </c>
      <c r="D73" s="107" t="s">
        <v>631</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17</v>
      </c>
      <c r="C74" s="107" t="s">
        <v>601</v>
      </c>
      <c r="D74" s="107" t="s">
        <v>632</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17</v>
      </c>
      <c r="C75" s="107" t="s">
        <v>601</v>
      </c>
      <c r="D75" s="107" t="s">
        <v>633</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17</v>
      </c>
      <c r="C76" s="107" t="s">
        <v>601</v>
      </c>
      <c r="D76" s="107" t="s">
        <v>634</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17</v>
      </c>
      <c r="C77" s="107" t="s">
        <v>601</v>
      </c>
      <c r="D77" s="107" t="s">
        <v>636</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21</v>
      </c>
      <c r="C78" s="107" t="s">
        <v>601</v>
      </c>
      <c r="D78" s="107" t="s">
        <v>620</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21</v>
      </c>
      <c r="C79" s="107" t="s">
        <v>601</v>
      </c>
      <c r="D79" s="107" t="s">
        <v>621</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21</v>
      </c>
      <c r="C80" s="107" t="s">
        <v>601</v>
      </c>
      <c r="D80" s="107" t="s">
        <v>622</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21</v>
      </c>
      <c r="C81" s="107" t="s">
        <v>601</v>
      </c>
      <c r="D81" s="107" t="s">
        <v>623</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21</v>
      </c>
      <c r="C82" s="107" t="s">
        <v>601</v>
      </c>
      <c r="D82" s="107" t="s">
        <v>624</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21</v>
      </c>
      <c r="C83" s="107" t="s">
        <v>601</v>
      </c>
      <c r="D83" s="107" t="s">
        <v>626</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21</v>
      </c>
      <c r="C84" s="107" t="s">
        <v>601</v>
      </c>
      <c r="D84" s="107" t="s">
        <v>625</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21</v>
      </c>
      <c r="C85" s="107" t="s">
        <v>601</v>
      </c>
      <c r="D85" s="107" t="s">
        <v>627</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21</v>
      </c>
      <c r="C86" s="107" t="s">
        <v>601</v>
      </c>
      <c r="D86" s="107" t="s">
        <v>629</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21</v>
      </c>
      <c r="C87" s="107" t="s">
        <v>601</v>
      </c>
      <c r="D87" s="107" t="s">
        <v>630</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21</v>
      </c>
      <c r="C88" s="107" t="s">
        <v>601</v>
      </c>
      <c r="D88" s="107" t="s">
        <v>631</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21</v>
      </c>
      <c r="C89" s="107" t="s">
        <v>601</v>
      </c>
      <c r="D89" s="107" t="s">
        <v>632</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21</v>
      </c>
      <c r="C90" s="107" t="s">
        <v>601</v>
      </c>
      <c r="D90" s="107" t="s">
        <v>633</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21</v>
      </c>
      <c r="C91" s="107" t="s">
        <v>601</v>
      </c>
      <c r="D91" s="107" t="s">
        <v>634</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21</v>
      </c>
      <c r="C92" s="107" t="s">
        <v>601</v>
      </c>
      <c r="D92" s="107" t="s">
        <v>636</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25</v>
      </c>
      <c r="C93" s="107" t="s">
        <v>601</v>
      </c>
      <c r="D93" s="107" t="s">
        <v>620</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25</v>
      </c>
      <c r="C94" s="107" t="s">
        <v>601</v>
      </c>
      <c r="D94" s="107" t="s">
        <v>621</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25</v>
      </c>
      <c r="C95" s="107" t="s">
        <v>601</v>
      </c>
      <c r="D95" s="107" t="s">
        <v>622</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25</v>
      </c>
      <c r="C96" s="107" t="s">
        <v>601</v>
      </c>
      <c r="D96" s="107" t="s">
        <v>623</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25</v>
      </c>
      <c r="C97" s="107" t="s">
        <v>601</v>
      </c>
      <c r="D97" s="107" t="s">
        <v>624</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25</v>
      </c>
      <c r="C98" s="107" t="s">
        <v>601</v>
      </c>
      <c r="D98" s="107" t="s">
        <v>626</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25</v>
      </c>
      <c r="C99" s="107" t="s">
        <v>601</v>
      </c>
      <c r="D99" s="107" t="s">
        <v>625</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25</v>
      </c>
      <c r="C100" s="107" t="s">
        <v>601</v>
      </c>
      <c r="D100" s="107" t="s">
        <v>627</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25</v>
      </c>
      <c r="C101" s="107" t="s">
        <v>601</v>
      </c>
      <c r="D101" s="107" t="s">
        <v>629</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25</v>
      </c>
      <c r="C102" s="107" t="s">
        <v>601</v>
      </c>
      <c r="D102" s="107" t="s">
        <v>630</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25</v>
      </c>
      <c r="C103" s="107" t="s">
        <v>601</v>
      </c>
      <c r="D103" s="107" t="s">
        <v>631</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25</v>
      </c>
      <c r="C104" s="107" t="s">
        <v>601</v>
      </c>
      <c r="D104" s="107" t="s">
        <v>632</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25</v>
      </c>
      <c r="C105" s="107" t="s">
        <v>601</v>
      </c>
      <c r="D105" s="107" t="s">
        <v>633</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25</v>
      </c>
      <c r="C106" s="107" t="s">
        <v>601</v>
      </c>
      <c r="D106" s="107" t="s">
        <v>634</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25</v>
      </c>
      <c r="C107" s="107" t="s">
        <v>601</v>
      </c>
      <c r="D107" s="107" t="s">
        <v>636</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29</v>
      </c>
      <c r="C108" s="107" t="s">
        <v>601</v>
      </c>
      <c r="D108" s="107" t="s">
        <v>620</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29</v>
      </c>
      <c r="C109" s="107" t="s">
        <v>601</v>
      </c>
      <c r="D109" s="107" t="s">
        <v>621</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29</v>
      </c>
      <c r="C110" s="107" t="s">
        <v>601</v>
      </c>
      <c r="D110" s="107" t="s">
        <v>622</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29</v>
      </c>
      <c r="C111" s="107" t="s">
        <v>601</v>
      </c>
      <c r="D111" s="107" t="s">
        <v>623</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29</v>
      </c>
      <c r="C112" s="107" t="s">
        <v>601</v>
      </c>
      <c r="D112" s="107" t="s">
        <v>624</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29</v>
      </c>
      <c r="C113" s="107" t="s">
        <v>601</v>
      </c>
      <c r="D113" s="107" t="s">
        <v>626</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29</v>
      </c>
      <c r="C114" s="107" t="s">
        <v>601</v>
      </c>
      <c r="D114" s="107" t="s">
        <v>625</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29</v>
      </c>
      <c r="C115" s="107" t="s">
        <v>601</v>
      </c>
      <c r="D115" s="107" t="s">
        <v>627</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29</v>
      </c>
      <c r="C116" s="107" t="s">
        <v>601</v>
      </c>
      <c r="D116" s="107" t="s">
        <v>629</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29</v>
      </c>
      <c r="C117" s="107" t="s">
        <v>601</v>
      </c>
      <c r="D117" s="107" t="s">
        <v>630</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29</v>
      </c>
      <c r="C118" s="107" t="s">
        <v>601</v>
      </c>
      <c r="D118" s="107" t="s">
        <v>631</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29</v>
      </c>
      <c r="C119" s="107" t="s">
        <v>601</v>
      </c>
      <c r="D119" s="107" t="s">
        <v>632</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29</v>
      </c>
      <c r="C120" s="107" t="s">
        <v>601</v>
      </c>
      <c r="D120" s="107" t="s">
        <v>633</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29</v>
      </c>
      <c r="C121" s="107" t="s">
        <v>601</v>
      </c>
      <c r="D121" s="107" t="s">
        <v>634</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29</v>
      </c>
      <c r="C122" s="107" t="s">
        <v>601</v>
      </c>
      <c r="D122" s="107" t="s">
        <v>636</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32</v>
      </c>
      <c r="C123" s="107" t="s">
        <v>601</v>
      </c>
      <c r="D123" s="107" t="s">
        <v>620</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32</v>
      </c>
      <c r="C124" s="107" t="s">
        <v>601</v>
      </c>
      <c r="D124" s="107" t="s">
        <v>621</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32</v>
      </c>
      <c r="C125" s="107" t="s">
        <v>601</v>
      </c>
      <c r="D125" s="107" t="s">
        <v>622</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32</v>
      </c>
      <c r="C126" s="107" t="s">
        <v>601</v>
      </c>
      <c r="D126" s="107" t="s">
        <v>623</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32</v>
      </c>
      <c r="C127" s="107" t="s">
        <v>601</v>
      </c>
      <c r="D127" s="107" t="s">
        <v>624</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32</v>
      </c>
      <c r="C128" s="107" t="s">
        <v>601</v>
      </c>
      <c r="D128" s="107" t="s">
        <v>626</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32</v>
      </c>
      <c r="C129" s="107" t="s">
        <v>601</v>
      </c>
      <c r="D129" s="107" t="s">
        <v>625</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32</v>
      </c>
      <c r="C130" s="107" t="s">
        <v>601</v>
      </c>
      <c r="D130" s="107" t="s">
        <v>627</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32</v>
      </c>
      <c r="C131" s="107" t="s">
        <v>601</v>
      </c>
      <c r="D131" s="107" t="s">
        <v>629</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32</v>
      </c>
      <c r="C132" s="107" t="s">
        <v>601</v>
      </c>
      <c r="D132" s="107" t="s">
        <v>630</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32</v>
      </c>
      <c r="C133" s="107" t="s">
        <v>601</v>
      </c>
      <c r="D133" s="107" t="s">
        <v>631</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32</v>
      </c>
      <c r="C134" s="107" t="s">
        <v>601</v>
      </c>
      <c r="D134" s="107" t="s">
        <v>632</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32</v>
      </c>
      <c r="C135" s="107" t="s">
        <v>601</v>
      </c>
      <c r="D135" s="107" t="s">
        <v>633</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32</v>
      </c>
      <c r="C136" s="107" t="s">
        <v>601</v>
      </c>
      <c r="D136" s="107" t="s">
        <v>634</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32</v>
      </c>
      <c r="C137" s="107" t="s">
        <v>601</v>
      </c>
      <c r="D137" s="107" t="s">
        <v>636</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46</v>
      </c>
      <c r="C138" s="107" t="s">
        <v>601</v>
      </c>
      <c r="D138" s="107" t="s">
        <v>620</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46</v>
      </c>
      <c r="C139" s="107" t="s">
        <v>601</v>
      </c>
      <c r="D139" s="107" t="s">
        <v>621</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46</v>
      </c>
      <c r="C140" s="107" t="s">
        <v>601</v>
      </c>
      <c r="D140" s="107" t="s">
        <v>622</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46</v>
      </c>
      <c r="C141" s="107" t="s">
        <v>601</v>
      </c>
      <c r="D141" s="107" t="s">
        <v>623</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46</v>
      </c>
      <c r="C142" s="107" t="s">
        <v>601</v>
      </c>
      <c r="D142" s="107" t="s">
        <v>624</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46</v>
      </c>
      <c r="C143" s="107" t="s">
        <v>601</v>
      </c>
      <c r="D143" s="107" t="s">
        <v>626</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46</v>
      </c>
      <c r="C144" s="107" t="s">
        <v>601</v>
      </c>
      <c r="D144" s="107" t="s">
        <v>625</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46</v>
      </c>
      <c r="C145" s="107" t="s">
        <v>601</v>
      </c>
      <c r="D145" s="107" t="s">
        <v>627</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46</v>
      </c>
      <c r="C146" s="107" t="s">
        <v>601</v>
      </c>
      <c r="D146" s="107" t="s">
        <v>629</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46</v>
      </c>
      <c r="C147" s="107" t="s">
        <v>601</v>
      </c>
      <c r="D147" s="107" t="s">
        <v>630</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46</v>
      </c>
      <c r="C148" s="107" t="s">
        <v>601</v>
      </c>
      <c r="D148" s="107" t="s">
        <v>631</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46</v>
      </c>
      <c r="C149" s="107" t="s">
        <v>601</v>
      </c>
      <c r="D149" s="107" t="s">
        <v>632</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46</v>
      </c>
      <c r="C150" s="107" t="s">
        <v>601</v>
      </c>
      <c r="D150" s="107" t="s">
        <v>633</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46</v>
      </c>
      <c r="C151" s="107" t="s">
        <v>601</v>
      </c>
      <c r="D151" s="107" t="s">
        <v>634</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46</v>
      </c>
      <c r="C152" s="107" t="s">
        <v>601</v>
      </c>
      <c r="D152" s="107" t="s">
        <v>636</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37</v>
      </c>
      <c r="C153" s="107" t="s">
        <v>601</v>
      </c>
      <c r="D153" s="107" t="s">
        <v>620</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37</v>
      </c>
      <c r="C154" s="107" t="s">
        <v>601</v>
      </c>
      <c r="D154" s="107" t="s">
        <v>621</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37</v>
      </c>
      <c r="C155" s="107" t="s">
        <v>601</v>
      </c>
      <c r="D155" s="107" t="s">
        <v>622</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37</v>
      </c>
      <c r="C156" s="107" t="s">
        <v>601</v>
      </c>
      <c r="D156" s="107" t="s">
        <v>623</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37</v>
      </c>
      <c r="C157" s="107" t="s">
        <v>601</v>
      </c>
      <c r="D157" s="107" t="s">
        <v>624</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37</v>
      </c>
      <c r="C158" s="107" t="s">
        <v>601</v>
      </c>
      <c r="D158" s="107" t="s">
        <v>626</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37</v>
      </c>
      <c r="C159" s="107" t="s">
        <v>601</v>
      </c>
      <c r="D159" s="107" t="s">
        <v>625</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37</v>
      </c>
      <c r="C160" s="107" t="s">
        <v>601</v>
      </c>
      <c r="D160" s="107" t="s">
        <v>627</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37</v>
      </c>
      <c r="C161" s="107" t="s">
        <v>601</v>
      </c>
      <c r="D161" s="107" t="s">
        <v>629</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37</v>
      </c>
      <c r="C162" s="107" t="s">
        <v>601</v>
      </c>
      <c r="D162" s="107" t="s">
        <v>630</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37</v>
      </c>
      <c r="C163" s="107" t="s">
        <v>601</v>
      </c>
      <c r="D163" s="107" t="s">
        <v>631</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37</v>
      </c>
      <c r="C164" s="107" t="s">
        <v>601</v>
      </c>
      <c r="D164" s="107" t="s">
        <v>632</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37</v>
      </c>
      <c r="C165" s="107" t="s">
        <v>601</v>
      </c>
      <c r="D165" s="107" t="s">
        <v>633</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37</v>
      </c>
      <c r="C166" s="107" t="s">
        <v>601</v>
      </c>
      <c r="D166" s="107" t="s">
        <v>634</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37</v>
      </c>
      <c r="C167" s="107" t="s">
        <v>601</v>
      </c>
      <c r="D167" s="107" t="s">
        <v>636</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40</v>
      </c>
      <c r="C168" s="107" t="s">
        <v>601</v>
      </c>
      <c r="D168" s="107" t="s">
        <v>620</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40</v>
      </c>
      <c r="C169" s="107" t="s">
        <v>601</v>
      </c>
      <c r="D169" s="107" t="s">
        <v>621</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40</v>
      </c>
      <c r="C170" s="107" t="s">
        <v>601</v>
      </c>
      <c r="D170" s="107" t="s">
        <v>622</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40</v>
      </c>
      <c r="C171" s="107" t="s">
        <v>601</v>
      </c>
      <c r="D171" s="107" t="s">
        <v>623</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40</v>
      </c>
      <c r="C172" s="107" t="s">
        <v>601</v>
      </c>
      <c r="D172" s="107" t="s">
        <v>624</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40</v>
      </c>
      <c r="C173" s="107" t="s">
        <v>601</v>
      </c>
      <c r="D173" s="107" t="s">
        <v>626</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40</v>
      </c>
      <c r="C174" s="107" t="s">
        <v>601</v>
      </c>
      <c r="D174" s="107" t="s">
        <v>625</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40</v>
      </c>
      <c r="C175" s="107" t="s">
        <v>601</v>
      </c>
      <c r="D175" s="107" t="s">
        <v>627</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40</v>
      </c>
      <c r="C176" s="107" t="s">
        <v>601</v>
      </c>
      <c r="D176" s="107" t="s">
        <v>629</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40</v>
      </c>
      <c r="C177" s="107" t="s">
        <v>601</v>
      </c>
      <c r="D177" s="107" t="s">
        <v>630</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40</v>
      </c>
      <c r="C178" s="107" t="s">
        <v>601</v>
      </c>
      <c r="D178" s="107" t="s">
        <v>631</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40</v>
      </c>
      <c r="C179" s="107" t="s">
        <v>601</v>
      </c>
      <c r="D179" s="107" t="s">
        <v>632</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40</v>
      </c>
      <c r="C180" s="107" t="s">
        <v>601</v>
      </c>
      <c r="D180" s="107" t="s">
        <v>633</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40</v>
      </c>
      <c r="C181" s="107" t="s">
        <v>601</v>
      </c>
      <c r="D181" s="107" t="s">
        <v>634</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40</v>
      </c>
      <c r="C182" s="107" t="s">
        <v>601</v>
      </c>
      <c r="D182" s="107" t="s">
        <v>636</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44</v>
      </c>
      <c r="C183" s="107" t="s">
        <v>601</v>
      </c>
      <c r="D183" s="107" t="s">
        <v>620</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44</v>
      </c>
      <c r="C184" s="107" t="s">
        <v>601</v>
      </c>
      <c r="D184" s="107" t="s">
        <v>621</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44</v>
      </c>
      <c r="C185" s="107" t="s">
        <v>601</v>
      </c>
      <c r="D185" s="107" t="s">
        <v>622</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44</v>
      </c>
      <c r="C186" s="107" t="s">
        <v>601</v>
      </c>
      <c r="D186" s="107" t="s">
        <v>623</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44</v>
      </c>
      <c r="C187" s="107" t="s">
        <v>601</v>
      </c>
      <c r="D187" s="107" t="s">
        <v>624</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44</v>
      </c>
      <c r="C188" s="107" t="s">
        <v>601</v>
      </c>
      <c r="D188" s="107" t="s">
        <v>626</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44</v>
      </c>
      <c r="C189" s="107" t="s">
        <v>601</v>
      </c>
      <c r="D189" s="107" t="s">
        <v>625</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44</v>
      </c>
      <c r="C190" s="107" t="s">
        <v>601</v>
      </c>
      <c r="D190" s="107" t="s">
        <v>627</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44</v>
      </c>
      <c r="C191" s="107" t="s">
        <v>601</v>
      </c>
      <c r="D191" s="107" t="s">
        <v>629</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44</v>
      </c>
      <c r="C192" s="107" t="s">
        <v>601</v>
      </c>
      <c r="D192" s="107" t="s">
        <v>630</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44</v>
      </c>
      <c r="C193" s="107" t="s">
        <v>601</v>
      </c>
      <c r="D193" s="107" t="s">
        <v>631</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44</v>
      </c>
      <c r="C194" s="107" t="s">
        <v>601</v>
      </c>
      <c r="D194" s="107" t="s">
        <v>632</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44</v>
      </c>
      <c r="C195" s="107" t="s">
        <v>601</v>
      </c>
      <c r="D195" s="107" t="s">
        <v>633</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44</v>
      </c>
      <c r="C196" s="107" t="s">
        <v>601</v>
      </c>
      <c r="D196" s="107" t="s">
        <v>634</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44</v>
      </c>
      <c r="C197" s="107" t="s">
        <v>601</v>
      </c>
      <c r="D197" s="107" t="s">
        <v>636</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49</v>
      </c>
      <c r="C198" s="107" t="s">
        <v>601</v>
      </c>
      <c r="D198" s="107" t="s">
        <v>620</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49</v>
      </c>
      <c r="C199" s="107" t="s">
        <v>601</v>
      </c>
      <c r="D199" s="107" t="s">
        <v>621</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49</v>
      </c>
      <c r="C200" s="107" t="s">
        <v>601</v>
      </c>
      <c r="D200" s="107" t="s">
        <v>622</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49</v>
      </c>
      <c r="C201" s="107" t="s">
        <v>601</v>
      </c>
      <c r="D201" s="107" t="s">
        <v>623</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49</v>
      </c>
      <c r="C202" s="107" t="s">
        <v>601</v>
      </c>
      <c r="D202" s="107" t="s">
        <v>624</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49</v>
      </c>
      <c r="C203" s="107" t="s">
        <v>601</v>
      </c>
      <c r="D203" s="107" t="s">
        <v>626</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49</v>
      </c>
      <c r="C204" s="107" t="s">
        <v>601</v>
      </c>
      <c r="D204" s="107" t="s">
        <v>625</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49</v>
      </c>
      <c r="C205" s="107" t="s">
        <v>601</v>
      </c>
      <c r="D205" s="107" t="s">
        <v>627</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49</v>
      </c>
      <c r="C206" s="107" t="s">
        <v>601</v>
      </c>
      <c r="D206" s="107" t="s">
        <v>629</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49</v>
      </c>
      <c r="C207" s="107" t="s">
        <v>601</v>
      </c>
      <c r="D207" s="107" t="s">
        <v>630</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49</v>
      </c>
      <c r="C208" s="107" t="s">
        <v>601</v>
      </c>
      <c r="D208" s="107" t="s">
        <v>631</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49</v>
      </c>
      <c r="C209" s="107" t="s">
        <v>601</v>
      </c>
      <c r="D209" s="107" t="s">
        <v>632</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49</v>
      </c>
      <c r="C210" s="107" t="s">
        <v>601</v>
      </c>
      <c r="D210" s="107" t="s">
        <v>633</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49</v>
      </c>
      <c r="C211" s="107" t="s">
        <v>601</v>
      </c>
      <c r="D211" s="107" t="s">
        <v>634</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49</v>
      </c>
      <c r="C212" s="107" t="s">
        <v>601</v>
      </c>
      <c r="D212" s="107" t="s">
        <v>636</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53</v>
      </c>
      <c r="C213" s="107" t="s">
        <v>601</v>
      </c>
      <c r="D213" s="107" t="s">
        <v>620</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53</v>
      </c>
      <c r="C214" s="107" t="s">
        <v>601</v>
      </c>
      <c r="D214" s="107" t="s">
        <v>621</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53</v>
      </c>
      <c r="C215" s="107" t="s">
        <v>601</v>
      </c>
      <c r="D215" s="107" t="s">
        <v>622</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53</v>
      </c>
      <c r="C216" s="107" t="s">
        <v>601</v>
      </c>
      <c r="D216" s="107" t="s">
        <v>623</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53</v>
      </c>
      <c r="C217" s="107" t="s">
        <v>601</v>
      </c>
      <c r="D217" s="107" t="s">
        <v>624</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53</v>
      </c>
      <c r="C218" s="107" t="s">
        <v>601</v>
      </c>
      <c r="D218" s="107" t="s">
        <v>626</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53</v>
      </c>
      <c r="C219" s="107" t="s">
        <v>601</v>
      </c>
      <c r="D219" s="107" t="s">
        <v>625</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53</v>
      </c>
      <c r="C220" s="107" t="s">
        <v>601</v>
      </c>
      <c r="D220" s="107" t="s">
        <v>627</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53</v>
      </c>
      <c r="C221" s="107" t="s">
        <v>601</v>
      </c>
      <c r="D221" s="107" t="s">
        <v>629</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53</v>
      </c>
      <c r="C222" s="107" t="s">
        <v>601</v>
      </c>
      <c r="D222" s="107" t="s">
        <v>630</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53</v>
      </c>
      <c r="C223" s="107" t="s">
        <v>601</v>
      </c>
      <c r="D223" s="107" t="s">
        <v>631</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53</v>
      </c>
      <c r="C224" s="107" t="s">
        <v>601</v>
      </c>
      <c r="D224" s="107" t="s">
        <v>632</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53</v>
      </c>
      <c r="C225" s="107" t="s">
        <v>601</v>
      </c>
      <c r="D225" s="107" t="s">
        <v>633</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53</v>
      </c>
      <c r="C226" s="107" t="s">
        <v>601</v>
      </c>
      <c r="D226" s="107" t="s">
        <v>634</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53</v>
      </c>
      <c r="C227" s="107" t="s">
        <v>601</v>
      </c>
      <c r="D227" s="107" t="s">
        <v>636</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57</v>
      </c>
      <c r="C228" s="107" t="s">
        <v>601</v>
      </c>
      <c r="D228" s="107" t="s">
        <v>620</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57</v>
      </c>
      <c r="C229" s="107" t="s">
        <v>601</v>
      </c>
      <c r="D229" s="107" t="s">
        <v>621</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57</v>
      </c>
      <c r="C230" s="107" t="s">
        <v>601</v>
      </c>
      <c r="D230" s="107" t="s">
        <v>622</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57</v>
      </c>
      <c r="C231" s="107" t="s">
        <v>601</v>
      </c>
      <c r="D231" s="107" t="s">
        <v>623</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57</v>
      </c>
      <c r="C232" s="107" t="s">
        <v>601</v>
      </c>
      <c r="D232" s="107" t="s">
        <v>624</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57</v>
      </c>
      <c r="C233" s="107" t="s">
        <v>601</v>
      </c>
      <c r="D233" s="107" t="s">
        <v>626</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57</v>
      </c>
      <c r="C234" s="107" t="s">
        <v>601</v>
      </c>
      <c r="D234" s="107" t="s">
        <v>625</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57</v>
      </c>
      <c r="C235" s="107" t="s">
        <v>601</v>
      </c>
      <c r="D235" s="107" t="s">
        <v>627</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57</v>
      </c>
      <c r="C236" s="107" t="s">
        <v>601</v>
      </c>
      <c r="D236" s="107" t="s">
        <v>629</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57</v>
      </c>
      <c r="C237" s="107" t="s">
        <v>601</v>
      </c>
      <c r="D237" s="107" t="s">
        <v>630</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57</v>
      </c>
      <c r="C238" s="107" t="s">
        <v>601</v>
      </c>
      <c r="D238" s="107" t="s">
        <v>631</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57</v>
      </c>
      <c r="C239" s="107" t="s">
        <v>601</v>
      </c>
      <c r="D239" s="107" t="s">
        <v>632</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57</v>
      </c>
      <c r="C240" s="107" t="s">
        <v>601</v>
      </c>
      <c r="D240" s="107" t="s">
        <v>633</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57</v>
      </c>
      <c r="C241" s="107" t="s">
        <v>601</v>
      </c>
      <c r="D241" s="107" t="s">
        <v>634</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57</v>
      </c>
      <c r="C242" s="107" t="s">
        <v>601</v>
      </c>
      <c r="D242" s="107" t="s">
        <v>636</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65</v>
      </c>
      <c r="C243" s="107" t="s">
        <v>601</v>
      </c>
      <c r="D243" s="107" t="s">
        <v>620</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65</v>
      </c>
      <c r="C244" s="107" t="s">
        <v>601</v>
      </c>
      <c r="D244" s="107" t="s">
        <v>621</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65</v>
      </c>
      <c r="C245" s="107" t="s">
        <v>601</v>
      </c>
      <c r="D245" s="107" t="s">
        <v>622</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65</v>
      </c>
      <c r="C246" s="107" t="s">
        <v>601</v>
      </c>
      <c r="D246" s="107" t="s">
        <v>623</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65</v>
      </c>
      <c r="C247" s="107" t="s">
        <v>601</v>
      </c>
      <c r="D247" s="107" t="s">
        <v>624</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65</v>
      </c>
      <c r="C248" s="107" t="s">
        <v>601</v>
      </c>
      <c r="D248" s="107" t="s">
        <v>626</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65</v>
      </c>
      <c r="C249" s="107" t="s">
        <v>601</v>
      </c>
      <c r="D249" s="107" t="s">
        <v>625</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65</v>
      </c>
      <c r="C250" s="107" t="s">
        <v>601</v>
      </c>
      <c r="D250" s="107" t="s">
        <v>627</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65</v>
      </c>
      <c r="C251" s="107" t="s">
        <v>601</v>
      </c>
      <c r="D251" s="107" t="s">
        <v>629</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65</v>
      </c>
      <c r="C252" s="107" t="s">
        <v>601</v>
      </c>
      <c r="D252" s="107" t="s">
        <v>630</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65</v>
      </c>
      <c r="C253" s="107" t="s">
        <v>601</v>
      </c>
      <c r="D253" s="107" t="s">
        <v>631</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65</v>
      </c>
      <c r="C254" s="107" t="s">
        <v>601</v>
      </c>
      <c r="D254" s="107" t="s">
        <v>632</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65</v>
      </c>
      <c r="C255" s="107" t="s">
        <v>601</v>
      </c>
      <c r="D255" s="107" t="s">
        <v>633</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65</v>
      </c>
      <c r="C256" s="107" t="s">
        <v>601</v>
      </c>
      <c r="D256" s="107" t="s">
        <v>634</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65</v>
      </c>
      <c r="C257" s="107" t="s">
        <v>601</v>
      </c>
      <c r="D257" s="107" t="s">
        <v>636</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62</v>
      </c>
      <c r="C258" s="107" t="s">
        <v>601</v>
      </c>
      <c r="D258" s="107" t="s">
        <v>620</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62</v>
      </c>
      <c r="C259" s="107" t="s">
        <v>601</v>
      </c>
      <c r="D259" s="107" t="s">
        <v>621</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62</v>
      </c>
      <c r="C260" s="107" t="s">
        <v>601</v>
      </c>
      <c r="D260" s="107" t="s">
        <v>622</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62</v>
      </c>
      <c r="C261" s="107" t="s">
        <v>601</v>
      </c>
      <c r="D261" s="107" t="s">
        <v>623</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62</v>
      </c>
      <c r="C262" s="107" t="s">
        <v>601</v>
      </c>
      <c r="D262" s="107" t="s">
        <v>624</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62</v>
      </c>
      <c r="C263" s="107" t="s">
        <v>601</v>
      </c>
      <c r="D263" s="107" t="s">
        <v>626</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62</v>
      </c>
      <c r="C264" s="107" t="s">
        <v>601</v>
      </c>
      <c r="D264" s="107" t="s">
        <v>625</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62</v>
      </c>
      <c r="C265" s="107" t="s">
        <v>601</v>
      </c>
      <c r="D265" s="107" t="s">
        <v>627</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62</v>
      </c>
      <c r="C266" s="107" t="s">
        <v>601</v>
      </c>
      <c r="D266" s="107" t="s">
        <v>629</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62</v>
      </c>
      <c r="C267" s="107" t="s">
        <v>601</v>
      </c>
      <c r="D267" s="107" t="s">
        <v>630</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62</v>
      </c>
      <c r="C268" s="107" t="s">
        <v>601</v>
      </c>
      <c r="D268" s="107" t="s">
        <v>631</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62</v>
      </c>
      <c r="C269" s="107" t="s">
        <v>601</v>
      </c>
      <c r="D269" s="107" t="s">
        <v>632</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62</v>
      </c>
      <c r="C270" s="107" t="s">
        <v>601</v>
      </c>
      <c r="D270" s="107" t="s">
        <v>633</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62</v>
      </c>
      <c r="C271" s="107" t="s">
        <v>601</v>
      </c>
      <c r="D271" s="107" t="s">
        <v>634</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62</v>
      </c>
      <c r="C272" s="107" t="s">
        <v>601</v>
      </c>
      <c r="D272" s="107" t="s">
        <v>636</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59</v>
      </c>
      <c r="C273" s="107" t="s">
        <v>601</v>
      </c>
      <c r="D273" s="107" t="s">
        <v>620</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59</v>
      </c>
      <c r="C274" s="107" t="s">
        <v>601</v>
      </c>
      <c r="D274" s="107" t="s">
        <v>621</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59</v>
      </c>
      <c r="C275" s="107" t="s">
        <v>601</v>
      </c>
      <c r="D275" s="107" t="s">
        <v>622</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59</v>
      </c>
      <c r="C276" s="107" t="s">
        <v>601</v>
      </c>
      <c r="D276" s="107" t="s">
        <v>623</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59</v>
      </c>
      <c r="C277" s="107" t="s">
        <v>601</v>
      </c>
      <c r="D277" s="107" t="s">
        <v>624</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59</v>
      </c>
      <c r="C278" s="107" t="s">
        <v>601</v>
      </c>
      <c r="D278" s="107" t="s">
        <v>626</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59</v>
      </c>
      <c r="C279" s="107" t="s">
        <v>601</v>
      </c>
      <c r="D279" s="107" t="s">
        <v>625</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59</v>
      </c>
      <c r="C280" s="107" t="s">
        <v>601</v>
      </c>
      <c r="D280" s="107" t="s">
        <v>627</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59</v>
      </c>
      <c r="C281" s="107" t="s">
        <v>601</v>
      </c>
      <c r="D281" s="107" t="s">
        <v>629</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59</v>
      </c>
      <c r="C282" s="107" t="s">
        <v>601</v>
      </c>
      <c r="D282" s="107" t="s">
        <v>630</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59</v>
      </c>
      <c r="C283" s="107" t="s">
        <v>601</v>
      </c>
      <c r="D283" s="107" t="s">
        <v>631</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59</v>
      </c>
      <c r="C284" s="107" t="s">
        <v>601</v>
      </c>
      <c r="D284" s="107" t="s">
        <v>632</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59</v>
      </c>
      <c r="C285" s="107" t="s">
        <v>601</v>
      </c>
      <c r="D285" s="107" t="s">
        <v>633</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59</v>
      </c>
      <c r="C286" s="107" t="s">
        <v>601</v>
      </c>
      <c r="D286" s="107" t="s">
        <v>634</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59</v>
      </c>
      <c r="C287" s="107" t="s">
        <v>601</v>
      </c>
      <c r="D287" s="107" t="s">
        <v>636</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68</v>
      </c>
      <c r="C288" s="107" t="s">
        <v>601</v>
      </c>
      <c r="D288" s="107" t="s">
        <v>620</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68</v>
      </c>
      <c r="C289" s="107" t="s">
        <v>601</v>
      </c>
      <c r="D289" s="107" t="s">
        <v>621</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68</v>
      </c>
      <c r="C290" s="107" t="s">
        <v>601</v>
      </c>
      <c r="D290" s="107" t="s">
        <v>622</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68</v>
      </c>
      <c r="C291" s="107" t="s">
        <v>601</v>
      </c>
      <c r="D291" s="107" t="s">
        <v>623</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68</v>
      </c>
      <c r="C292" s="107" t="s">
        <v>601</v>
      </c>
      <c r="D292" s="107" t="s">
        <v>624</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68</v>
      </c>
      <c r="C293" s="107" t="s">
        <v>601</v>
      </c>
      <c r="D293" s="107" t="s">
        <v>626</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68</v>
      </c>
      <c r="C294" s="107" t="s">
        <v>601</v>
      </c>
      <c r="D294" s="107" t="s">
        <v>625</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68</v>
      </c>
      <c r="C295" s="107" t="s">
        <v>601</v>
      </c>
      <c r="D295" s="107" t="s">
        <v>627</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68</v>
      </c>
      <c r="C296" s="107" t="s">
        <v>601</v>
      </c>
      <c r="D296" s="107" t="s">
        <v>629</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68</v>
      </c>
      <c r="C297" s="107" t="s">
        <v>601</v>
      </c>
      <c r="D297" s="107" t="s">
        <v>630</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68</v>
      </c>
      <c r="C298" s="107" t="s">
        <v>601</v>
      </c>
      <c r="D298" s="107" t="s">
        <v>631</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68</v>
      </c>
      <c r="C299" s="107" t="s">
        <v>601</v>
      </c>
      <c r="D299" s="107" t="s">
        <v>632</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68</v>
      </c>
      <c r="C300" s="107" t="s">
        <v>601</v>
      </c>
      <c r="D300" s="107" t="s">
        <v>633</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68</v>
      </c>
      <c r="C301" s="107" t="s">
        <v>601</v>
      </c>
      <c r="D301" s="107" t="s">
        <v>634</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68</v>
      </c>
      <c r="C302" s="107" t="s">
        <v>601</v>
      </c>
      <c r="D302" s="107" t="s">
        <v>636</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70</v>
      </c>
      <c r="C303" s="107" t="s">
        <v>601</v>
      </c>
      <c r="D303" s="107" t="s">
        <v>620</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70</v>
      </c>
      <c r="C304" s="107" t="s">
        <v>601</v>
      </c>
      <c r="D304" s="107" t="s">
        <v>621</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70</v>
      </c>
      <c r="C305" s="107" t="s">
        <v>601</v>
      </c>
      <c r="D305" s="107" t="s">
        <v>622</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70</v>
      </c>
      <c r="C306" s="107" t="s">
        <v>601</v>
      </c>
      <c r="D306" s="107" t="s">
        <v>623</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70</v>
      </c>
      <c r="C307" s="107" t="s">
        <v>601</v>
      </c>
      <c r="D307" s="107" t="s">
        <v>624</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70</v>
      </c>
      <c r="C308" s="107" t="s">
        <v>601</v>
      </c>
      <c r="D308" s="107" t="s">
        <v>626</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70</v>
      </c>
      <c r="C309" s="107" t="s">
        <v>601</v>
      </c>
      <c r="D309" s="107" t="s">
        <v>625</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70</v>
      </c>
      <c r="C310" s="107" t="s">
        <v>601</v>
      </c>
      <c r="D310" s="107" t="s">
        <v>627</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70</v>
      </c>
      <c r="C311" s="107" t="s">
        <v>601</v>
      </c>
      <c r="D311" s="107" t="s">
        <v>629</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70</v>
      </c>
      <c r="C312" s="107" t="s">
        <v>601</v>
      </c>
      <c r="D312" s="107" t="s">
        <v>630</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70</v>
      </c>
      <c r="C313" s="107" t="s">
        <v>601</v>
      </c>
      <c r="D313" s="107" t="s">
        <v>631</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70</v>
      </c>
      <c r="C314" s="107" t="s">
        <v>601</v>
      </c>
      <c r="D314" s="107" t="s">
        <v>632</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70</v>
      </c>
      <c r="C315" s="107" t="s">
        <v>601</v>
      </c>
      <c r="D315" s="107" t="s">
        <v>633</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70</v>
      </c>
      <c r="C316" s="107" t="s">
        <v>601</v>
      </c>
      <c r="D316" s="107" t="s">
        <v>634</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70</v>
      </c>
      <c r="C317" s="107" t="s">
        <v>601</v>
      </c>
      <c r="D317" s="107" t="s">
        <v>636</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77</v>
      </c>
      <c r="C318" s="107" t="s">
        <v>601</v>
      </c>
      <c r="D318" s="107" t="s">
        <v>620</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77</v>
      </c>
      <c r="C319" s="107" t="s">
        <v>601</v>
      </c>
      <c r="D319" s="107" t="s">
        <v>621</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77</v>
      </c>
      <c r="C320" s="107" t="s">
        <v>601</v>
      </c>
      <c r="D320" s="107" t="s">
        <v>622</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77</v>
      </c>
      <c r="C321" s="107" t="s">
        <v>601</v>
      </c>
      <c r="D321" s="107" t="s">
        <v>623</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77</v>
      </c>
      <c r="C322" s="107" t="s">
        <v>601</v>
      </c>
      <c r="D322" s="107" t="s">
        <v>624</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77</v>
      </c>
      <c r="C323" s="107" t="s">
        <v>601</v>
      </c>
      <c r="D323" s="107" t="s">
        <v>626</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77</v>
      </c>
      <c r="C324" s="107" t="s">
        <v>601</v>
      </c>
      <c r="D324" s="107" t="s">
        <v>625</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77</v>
      </c>
      <c r="C325" s="107" t="s">
        <v>601</v>
      </c>
      <c r="D325" s="107" t="s">
        <v>627</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77</v>
      </c>
      <c r="C326" s="107" t="s">
        <v>601</v>
      </c>
      <c r="D326" s="107" t="s">
        <v>629</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77</v>
      </c>
      <c r="C327" s="107" t="s">
        <v>601</v>
      </c>
      <c r="D327" s="107" t="s">
        <v>630</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77</v>
      </c>
      <c r="C328" s="107" t="s">
        <v>601</v>
      </c>
      <c r="D328" s="107" t="s">
        <v>631</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77</v>
      </c>
      <c r="C329" s="107" t="s">
        <v>601</v>
      </c>
      <c r="D329" s="107" t="s">
        <v>632</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77</v>
      </c>
      <c r="C330" s="107" t="s">
        <v>601</v>
      </c>
      <c r="D330" s="107" t="s">
        <v>633</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77</v>
      </c>
      <c r="C331" s="107" t="s">
        <v>601</v>
      </c>
      <c r="D331" s="107" t="s">
        <v>634</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77</v>
      </c>
      <c r="C332" s="107" t="s">
        <v>601</v>
      </c>
      <c r="D332" s="107" t="s">
        <v>636</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73</v>
      </c>
      <c r="C333" s="107" t="s">
        <v>601</v>
      </c>
      <c r="D333" s="107" t="s">
        <v>620</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73</v>
      </c>
      <c r="C334" s="107" t="s">
        <v>601</v>
      </c>
      <c r="D334" s="107" t="s">
        <v>621</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73</v>
      </c>
      <c r="C335" s="107" t="s">
        <v>601</v>
      </c>
      <c r="D335" s="107" t="s">
        <v>622</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73</v>
      </c>
      <c r="C336" s="107" t="s">
        <v>601</v>
      </c>
      <c r="D336" s="107" t="s">
        <v>623</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73</v>
      </c>
      <c r="C337" s="107" t="s">
        <v>601</v>
      </c>
      <c r="D337" s="107" t="s">
        <v>624</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73</v>
      </c>
      <c r="C338" s="107" t="s">
        <v>601</v>
      </c>
      <c r="D338" s="107" t="s">
        <v>626</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73</v>
      </c>
      <c r="C339" s="107" t="s">
        <v>601</v>
      </c>
      <c r="D339" s="107" t="s">
        <v>625</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73</v>
      </c>
      <c r="C340" s="107" t="s">
        <v>601</v>
      </c>
      <c r="D340" s="107" t="s">
        <v>627</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73</v>
      </c>
      <c r="C341" s="107" t="s">
        <v>601</v>
      </c>
      <c r="D341" s="107" t="s">
        <v>629</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73</v>
      </c>
      <c r="C342" s="107" t="s">
        <v>601</v>
      </c>
      <c r="D342" s="107" t="s">
        <v>630</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73</v>
      </c>
      <c r="C343" s="107" t="s">
        <v>601</v>
      </c>
      <c r="D343" s="107" t="s">
        <v>631</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73</v>
      </c>
      <c r="C344" s="107" t="s">
        <v>601</v>
      </c>
      <c r="D344" s="107" t="s">
        <v>632</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73</v>
      </c>
      <c r="C345" s="107" t="s">
        <v>601</v>
      </c>
      <c r="D345" s="107" t="s">
        <v>633</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73</v>
      </c>
      <c r="C346" s="107" t="s">
        <v>601</v>
      </c>
      <c r="D346" s="107" t="s">
        <v>634</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73</v>
      </c>
      <c r="C347" s="107" t="s">
        <v>601</v>
      </c>
      <c r="D347" s="107" t="s">
        <v>636</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80</v>
      </c>
      <c r="C348" s="107" t="s">
        <v>601</v>
      </c>
      <c r="D348" s="107" t="s">
        <v>620</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80</v>
      </c>
      <c r="C349" s="107" t="s">
        <v>601</v>
      </c>
      <c r="D349" s="107" t="s">
        <v>621</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80</v>
      </c>
      <c r="C350" s="107" t="s">
        <v>601</v>
      </c>
      <c r="D350" s="107" t="s">
        <v>622</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80</v>
      </c>
      <c r="C351" s="107" t="s">
        <v>601</v>
      </c>
      <c r="D351" s="107" t="s">
        <v>623</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80</v>
      </c>
      <c r="C352" s="107" t="s">
        <v>601</v>
      </c>
      <c r="D352" s="107" t="s">
        <v>624</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80</v>
      </c>
      <c r="C353" s="107" t="s">
        <v>601</v>
      </c>
      <c r="D353" s="107" t="s">
        <v>626</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80</v>
      </c>
      <c r="C354" s="107" t="s">
        <v>601</v>
      </c>
      <c r="D354" s="107" t="s">
        <v>625</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80</v>
      </c>
      <c r="C355" s="107" t="s">
        <v>601</v>
      </c>
      <c r="D355" s="107" t="s">
        <v>627</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80</v>
      </c>
      <c r="C356" s="107" t="s">
        <v>601</v>
      </c>
      <c r="D356" s="107" t="s">
        <v>629</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80</v>
      </c>
      <c r="C357" s="107" t="s">
        <v>601</v>
      </c>
      <c r="D357" s="107" t="s">
        <v>630</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80</v>
      </c>
      <c r="C358" s="107" t="s">
        <v>601</v>
      </c>
      <c r="D358" s="107" t="s">
        <v>631</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80</v>
      </c>
      <c r="C359" s="107" t="s">
        <v>601</v>
      </c>
      <c r="D359" s="107" t="s">
        <v>632</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80</v>
      </c>
      <c r="C360" s="107" t="s">
        <v>601</v>
      </c>
      <c r="D360" s="107" t="s">
        <v>633</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80</v>
      </c>
      <c r="C361" s="107" t="s">
        <v>601</v>
      </c>
      <c r="D361" s="107" t="s">
        <v>634</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80</v>
      </c>
      <c r="C362" s="107" t="s">
        <v>601</v>
      </c>
      <c r="D362" s="107" t="s">
        <v>636</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99</v>
      </c>
      <c r="C363" s="107" t="s">
        <v>601</v>
      </c>
      <c r="D363" s="107" t="s">
        <v>620</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99</v>
      </c>
      <c r="C364" s="107" t="s">
        <v>601</v>
      </c>
      <c r="D364" s="107" t="s">
        <v>621</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99</v>
      </c>
      <c r="C365" s="107" t="s">
        <v>601</v>
      </c>
      <c r="D365" s="107" t="s">
        <v>622</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99</v>
      </c>
      <c r="C366" s="107" t="s">
        <v>601</v>
      </c>
      <c r="D366" s="107" t="s">
        <v>623</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99</v>
      </c>
      <c r="C367" s="107" t="s">
        <v>601</v>
      </c>
      <c r="D367" s="107" t="s">
        <v>624</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99</v>
      </c>
      <c r="C368" s="107" t="s">
        <v>601</v>
      </c>
      <c r="D368" s="107" t="s">
        <v>626</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99</v>
      </c>
      <c r="C369" s="107" t="s">
        <v>601</v>
      </c>
      <c r="D369" s="107" t="s">
        <v>625</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99</v>
      </c>
      <c r="C370" s="107" t="s">
        <v>601</v>
      </c>
      <c r="D370" s="107" t="s">
        <v>627</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99</v>
      </c>
      <c r="C371" s="107" t="s">
        <v>601</v>
      </c>
      <c r="D371" s="107" t="s">
        <v>629</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99</v>
      </c>
      <c r="C372" s="107" t="s">
        <v>601</v>
      </c>
      <c r="D372" s="107" t="s">
        <v>630</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99</v>
      </c>
      <c r="C373" s="107" t="s">
        <v>601</v>
      </c>
      <c r="D373" s="107" t="s">
        <v>631</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99</v>
      </c>
      <c r="C374" s="107" t="s">
        <v>601</v>
      </c>
      <c r="D374" s="107" t="s">
        <v>632</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99</v>
      </c>
      <c r="C375" s="107" t="s">
        <v>601</v>
      </c>
      <c r="D375" s="107" t="s">
        <v>633</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99</v>
      </c>
      <c r="C376" s="107" t="s">
        <v>601</v>
      </c>
      <c r="D376" s="107" t="s">
        <v>634</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99</v>
      </c>
      <c r="C377" s="107" t="s">
        <v>601</v>
      </c>
      <c r="D377" s="107" t="s">
        <v>636</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102</v>
      </c>
      <c r="C378" s="107" t="s">
        <v>601</v>
      </c>
      <c r="D378" s="107" t="s">
        <v>620</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102</v>
      </c>
      <c r="C379" s="107" t="s">
        <v>601</v>
      </c>
      <c r="D379" s="107" t="s">
        <v>621</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102</v>
      </c>
      <c r="C380" s="107" t="s">
        <v>601</v>
      </c>
      <c r="D380" s="107" t="s">
        <v>622</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102</v>
      </c>
      <c r="C381" s="107" t="s">
        <v>601</v>
      </c>
      <c r="D381" s="107" t="s">
        <v>623</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102</v>
      </c>
      <c r="C382" s="107" t="s">
        <v>601</v>
      </c>
      <c r="D382" s="107" t="s">
        <v>624</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102</v>
      </c>
      <c r="C383" s="107" t="s">
        <v>601</v>
      </c>
      <c r="D383" s="107" t="s">
        <v>626</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102</v>
      </c>
      <c r="C384" s="107" t="s">
        <v>601</v>
      </c>
      <c r="D384" s="107" t="s">
        <v>625</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102</v>
      </c>
      <c r="C385" s="107" t="s">
        <v>601</v>
      </c>
      <c r="D385" s="107" t="s">
        <v>627</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102</v>
      </c>
      <c r="C386" s="107" t="s">
        <v>601</v>
      </c>
      <c r="D386" s="107" t="s">
        <v>629</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102</v>
      </c>
      <c r="C387" s="107" t="s">
        <v>601</v>
      </c>
      <c r="D387" s="107" t="s">
        <v>630</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102</v>
      </c>
      <c r="C388" s="107" t="s">
        <v>601</v>
      </c>
      <c r="D388" s="107" t="s">
        <v>631</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102</v>
      </c>
      <c r="C389" s="107" t="s">
        <v>601</v>
      </c>
      <c r="D389" s="107" t="s">
        <v>632</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102</v>
      </c>
      <c r="C390" s="107" t="s">
        <v>601</v>
      </c>
      <c r="D390" s="107" t="s">
        <v>633</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102</v>
      </c>
      <c r="C391" s="107" t="s">
        <v>601</v>
      </c>
      <c r="D391" s="107" t="s">
        <v>634</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102</v>
      </c>
      <c r="C392" s="107" t="s">
        <v>601</v>
      </c>
      <c r="D392" s="107" t="s">
        <v>636</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83</v>
      </c>
      <c r="C393" s="107" t="s">
        <v>601</v>
      </c>
      <c r="D393" s="107" t="s">
        <v>620</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83</v>
      </c>
      <c r="C394" s="107" t="s">
        <v>601</v>
      </c>
      <c r="D394" s="107" t="s">
        <v>621</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83</v>
      </c>
      <c r="C395" s="107" t="s">
        <v>601</v>
      </c>
      <c r="D395" s="107" t="s">
        <v>622</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83</v>
      </c>
      <c r="C396" s="107" t="s">
        <v>601</v>
      </c>
      <c r="D396" s="107" t="s">
        <v>623</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83</v>
      </c>
      <c r="C397" s="107" t="s">
        <v>601</v>
      </c>
      <c r="D397" s="107" t="s">
        <v>624</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83</v>
      </c>
      <c r="C398" s="107" t="s">
        <v>601</v>
      </c>
      <c r="D398" s="107" t="s">
        <v>626</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83</v>
      </c>
      <c r="C399" s="107" t="s">
        <v>601</v>
      </c>
      <c r="D399" s="107" t="s">
        <v>625</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83</v>
      </c>
      <c r="C400" s="107" t="s">
        <v>601</v>
      </c>
      <c r="D400" s="107" t="s">
        <v>627</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83</v>
      </c>
      <c r="C401" s="107" t="s">
        <v>601</v>
      </c>
      <c r="D401" s="107" t="s">
        <v>629</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83</v>
      </c>
      <c r="C402" s="107" t="s">
        <v>601</v>
      </c>
      <c r="D402" s="107" t="s">
        <v>630</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83</v>
      </c>
      <c r="C403" s="107" t="s">
        <v>601</v>
      </c>
      <c r="D403" s="107" t="s">
        <v>631</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83</v>
      </c>
      <c r="C404" s="107" t="s">
        <v>601</v>
      </c>
      <c r="D404" s="107" t="s">
        <v>632</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83</v>
      </c>
      <c r="C405" s="107" t="s">
        <v>601</v>
      </c>
      <c r="D405" s="107" t="s">
        <v>633</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83</v>
      </c>
      <c r="C406" s="107" t="s">
        <v>601</v>
      </c>
      <c r="D406" s="107" t="s">
        <v>634</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83</v>
      </c>
      <c r="C407" s="107" t="s">
        <v>601</v>
      </c>
      <c r="D407" s="107" t="s">
        <v>636</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88</v>
      </c>
      <c r="C408" s="107" t="s">
        <v>601</v>
      </c>
      <c r="D408" s="107" t="s">
        <v>620</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88</v>
      </c>
      <c r="C409" s="107" t="s">
        <v>601</v>
      </c>
      <c r="D409" s="107" t="s">
        <v>621</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88</v>
      </c>
      <c r="C410" s="107" t="s">
        <v>601</v>
      </c>
      <c r="D410" s="107" t="s">
        <v>622</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88</v>
      </c>
      <c r="C411" s="107" t="s">
        <v>601</v>
      </c>
      <c r="D411" s="107" t="s">
        <v>623</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88</v>
      </c>
      <c r="C412" s="107" t="s">
        <v>601</v>
      </c>
      <c r="D412" s="107" t="s">
        <v>624</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88</v>
      </c>
      <c r="C413" s="107" t="s">
        <v>601</v>
      </c>
      <c r="D413" s="107" t="s">
        <v>626</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88</v>
      </c>
      <c r="C414" s="107" t="s">
        <v>601</v>
      </c>
      <c r="D414" s="107" t="s">
        <v>625</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88</v>
      </c>
      <c r="C415" s="107" t="s">
        <v>601</v>
      </c>
      <c r="D415" s="107" t="s">
        <v>627</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88</v>
      </c>
      <c r="C416" s="107" t="s">
        <v>601</v>
      </c>
      <c r="D416" s="107" t="s">
        <v>629</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88</v>
      </c>
      <c r="C417" s="107" t="s">
        <v>601</v>
      </c>
      <c r="D417" s="107" t="s">
        <v>630</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88</v>
      </c>
      <c r="C418" s="107" t="s">
        <v>601</v>
      </c>
      <c r="D418" s="107" t="s">
        <v>631</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88</v>
      </c>
      <c r="C419" s="107" t="s">
        <v>601</v>
      </c>
      <c r="D419" s="107" t="s">
        <v>632</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88</v>
      </c>
      <c r="C420" s="107" t="s">
        <v>601</v>
      </c>
      <c r="D420" s="107" t="s">
        <v>633</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88</v>
      </c>
      <c r="C421" s="107" t="s">
        <v>601</v>
      </c>
      <c r="D421" s="107" t="s">
        <v>634</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88</v>
      </c>
      <c r="C422" s="107" t="s">
        <v>601</v>
      </c>
      <c r="D422" s="107" t="s">
        <v>636</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91</v>
      </c>
      <c r="C423" s="107" t="s">
        <v>601</v>
      </c>
      <c r="D423" s="107" t="s">
        <v>620</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91</v>
      </c>
      <c r="C424" s="107" t="s">
        <v>601</v>
      </c>
      <c r="D424" s="107" t="s">
        <v>621</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91</v>
      </c>
      <c r="C425" s="107" t="s">
        <v>601</v>
      </c>
      <c r="D425" s="107" t="s">
        <v>622</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91</v>
      </c>
      <c r="C426" s="107" t="s">
        <v>601</v>
      </c>
      <c r="D426" s="107" t="s">
        <v>623</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91</v>
      </c>
      <c r="C427" s="107" t="s">
        <v>601</v>
      </c>
      <c r="D427" s="107" t="s">
        <v>624</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91</v>
      </c>
      <c r="C428" s="107" t="s">
        <v>601</v>
      </c>
      <c r="D428" s="107" t="s">
        <v>626</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91</v>
      </c>
      <c r="C429" s="107" t="s">
        <v>601</v>
      </c>
      <c r="D429" s="107" t="s">
        <v>625</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91</v>
      </c>
      <c r="C430" s="107" t="s">
        <v>601</v>
      </c>
      <c r="D430" s="107" t="s">
        <v>627</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91</v>
      </c>
      <c r="C431" s="107" t="s">
        <v>601</v>
      </c>
      <c r="D431" s="107" t="s">
        <v>629</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91</v>
      </c>
      <c r="C432" s="107" t="s">
        <v>601</v>
      </c>
      <c r="D432" s="107" t="s">
        <v>630</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91</v>
      </c>
      <c r="C433" s="107" t="s">
        <v>601</v>
      </c>
      <c r="D433" s="107" t="s">
        <v>631</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91</v>
      </c>
      <c r="C434" s="107" t="s">
        <v>601</v>
      </c>
      <c r="D434" s="107" t="s">
        <v>632</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91</v>
      </c>
      <c r="C435" s="107" t="s">
        <v>601</v>
      </c>
      <c r="D435" s="107" t="s">
        <v>633</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91</v>
      </c>
      <c r="C436" s="107" t="s">
        <v>601</v>
      </c>
      <c r="D436" s="107" t="s">
        <v>634</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91</v>
      </c>
      <c r="C437" s="107" t="s">
        <v>601</v>
      </c>
      <c r="D437" s="107" t="s">
        <v>636</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94</v>
      </c>
      <c r="C438" s="107" t="s">
        <v>601</v>
      </c>
      <c r="D438" s="107" t="s">
        <v>620</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94</v>
      </c>
      <c r="C439" s="107" t="s">
        <v>601</v>
      </c>
      <c r="D439" s="107" t="s">
        <v>621</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94</v>
      </c>
      <c r="C440" s="107" t="s">
        <v>601</v>
      </c>
      <c r="D440" s="107" t="s">
        <v>622</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94</v>
      </c>
      <c r="C441" s="107" t="s">
        <v>601</v>
      </c>
      <c r="D441" s="107" t="s">
        <v>623</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94</v>
      </c>
      <c r="C442" s="107" t="s">
        <v>601</v>
      </c>
      <c r="D442" s="107" t="s">
        <v>624</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94</v>
      </c>
      <c r="C443" s="107" t="s">
        <v>601</v>
      </c>
      <c r="D443" s="107" t="s">
        <v>626</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94</v>
      </c>
      <c r="C444" s="107" t="s">
        <v>601</v>
      </c>
      <c r="D444" s="107" t="s">
        <v>625</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94</v>
      </c>
      <c r="C445" s="107" t="s">
        <v>601</v>
      </c>
      <c r="D445" s="107" t="s">
        <v>627</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94</v>
      </c>
      <c r="C446" s="107" t="s">
        <v>601</v>
      </c>
      <c r="D446" s="107" t="s">
        <v>629</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94</v>
      </c>
      <c r="C447" s="107" t="s">
        <v>601</v>
      </c>
      <c r="D447" s="107" t="s">
        <v>630</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94</v>
      </c>
      <c r="C448" s="107" t="s">
        <v>601</v>
      </c>
      <c r="D448" s="107" t="s">
        <v>631</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94</v>
      </c>
      <c r="C449" s="107" t="s">
        <v>601</v>
      </c>
      <c r="D449" s="107" t="s">
        <v>632</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94</v>
      </c>
      <c r="C450" s="107" t="s">
        <v>601</v>
      </c>
      <c r="D450" s="107" t="s">
        <v>633</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94</v>
      </c>
      <c r="C451" s="107" t="s">
        <v>601</v>
      </c>
      <c r="D451" s="107" t="s">
        <v>634</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94</v>
      </c>
      <c r="C452" s="107" t="s">
        <v>601</v>
      </c>
      <c r="D452" s="107" t="s">
        <v>636</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86</v>
      </c>
      <c r="C453" s="107" t="s">
        <v>601</v>
      </c>
      <c r="D453" s="107" t="s">
        <v>620</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86</v>
      </c>
      <c r="C454" s="107" t="s">
        <v>601</v>
      </c>
      <c r="D454" s="107" t="s">
        <v>621</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86</v>
      </c>
      <c r="C455" s="107" t="s">
        <v>601</v>
      </c>
      <c r="D455" s="107" t="s">
        <v>622</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86</v>
      </c>
      <c r="C456" s="107" t="s">
        <v>601</v>
      </c>
      <c r="D456" s="107" t="s">
        <v>623</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86</v>
      </c>
      <c r="C457" s="107" t="s">
        <v>601</v>
      </c>
      <c r="D457" s="107" t="s">
        <v>624</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86</v>
      </c>
      <c r="C458" s="107" t="s">
        <v>601</v>
      </c>
      <c r="D458" s="107" t="s">
        <v>626</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86</v>
      </c>
      <c r="C459" s="107" t="s">
        <v>601</v>
      </c>
      <c r="D459" s="107" t="s">
        <v>625</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86</v>
      </c>
      <c r="C460" s="107" t="s">
        <v>601</v>
      </c>
      <c r="D460" s="107" t="s">
        <v>627</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86</v>
      </c>
      <c r="C461" s="107" t="s">
        <v>601</v>
      </c>
      <c r="D461" s="107" t="s">
        <v>629</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86</v>
      </c>
      <c r="C462" s="107" t="s">
        <v>601</v>
      </c>
      <c r="D462" s="107" t="s">
        <v>630</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86</v>
      </c>
      <c r="C463" s="107" t="s">
        <v>601</v>
      </c>
      <c r="D463" s="107" t="s">
        <v>631</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86</v>
      </c>
      <c r="C464" s="107" t="s">
        <v>601</v>
      </c>
      <c r="D464" s="107" t="s">
        <v>632</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86</v>
      </c>
      <c r="C465" s="107" t="s">
        <v>601</v>
      </c>
      <c r="D465" s="107" t="s">
        <v>633</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86</v>
      </c>
      <c r="C466" s="107" t="s">
        <v>601</v>
      </c>
      <c r="D466" s="107" t="s">
        <v>634</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86</v>
      </c>
      <c r="C467" s="107" t="s">
        <v>601</v>
      </c>
      <c r="D467" s="107" t="s">
        <v>636</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97</v>
      </c>
      <c r="C468" s="107" t="s">
        <v>601</v>
      </c>
      <c r="D468" s="107" t="s">
        <v>620</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97</v>
      </c>
      <c r="C469" s="107" t="s">
        <v>601</v>
      </c>
      <c r="D469" s="107" t="s">
        <v>621</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97</v>
      </c>
      <c r="C470" s="107" t="s">
        <v>601</v>
      </c>
      <c r="D470" s="107" t="s">
        <v>622</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97</v>
      </c>
      <c r="C471" s="107" t="s">
        <v>601</v>
      </c>
      <c r="D471" s="107" t="s">
        <v>623</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97</v>
      </c>
      <c r="C472" s="107" t="s">
        <v>601</v>
      </c>
      <c r="D472" s="107" t="s">
        <v>624</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97</v>
      </c>
      <c r="C473" s="107" t="s">
        <v>601</v>
      </c>
      <c r="D473" s="107" t="s">
        <v>626</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97</v>
      </c>
      <c r="C474" s="107" t="s">
        <v>601</v>
      </c>
      <c r="D474" s="107" t="s">
        <v>625</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97</v>
      </c>
      <c r="C475" s="107" t="s">
        <v>601</v>
      </c>
      <c r="D475" s="107" t="s">
        <v>627</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97</v>
      </c>
      <c r="C476" s="107" t="s">
        <v>601</v>
      </c>
      <c r="D476" s="107" t="s">
        <v>629</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97</v>
      </c>
      <c r="C477" s="107" t="s">
        <v>601</v>
      </c>
      <c r="D477" s="107" t="s">
        <v>630</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97</v>
      </c>
      <c r="C478" s="107" t="s">
        <v>601</v>
      </c>
      <c r="D478" s="107" t="s">
        <v>631</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97</v>
      </c>
      <c r="C479" s="107" t="s">
        <v>601</v>
      </c>
      <c r="D479" s="107" t="s">
        <v>632</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97</v>
      </c>
      <c r="C480" s="107" t="s">
        <v>601</v>
      </c>
      <c r="D480" s="107" t="s">
        <v>633</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97</v>
      </c>
      <c r="C481" s="107" t="s">
        <v>601</v>
      </c>
      <c r="D481" s="107" t="s">
        <v>634</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97</v>
      </c>
      <c r="C482" s="107" t="s">
        <v>601</v>
      </c>
      <c r="D482" s="107" t="s">
        <v>636</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105</v>
      </c>
      <c r="C483" s="107" t="s">
        <v>601</v>
      </c>
      <c r="D483" s="107" t="s">
        <v>620</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105</v>
      </c>
      <c r="C484" s="107" t="s">
        <v>601</v>
      </c>
      <c r="D484" s="107" t="s">
        <v>621</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105</v>
      </c>
      <c r="C485" s="107" t="s">
        <v>601</v>
      </c>
      <c r="D485" s="107" t="s">
        <v>622</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105</v>
      </c>
      <c r="C486" s="107" t="s">
        <v>601</v>
      </c>
      <c r="D486" s="107" t="s">
        <v>623</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105</v>
      </c>
      <c r="C487" s="107" t="s">
        <v>601</v>
      </c>
      <c r="D487" s="107" t="s">
        <v>624</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105</v>
      </c>
      <c r="C488" s="107" t="s">
        <v>601</v>
      </c>
      <c r="D488" s="107" t="s">
        <v>626</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105</v>
      </c>
      <c r="C489" s="107" t="s">
        <v>601</v>
      </c>
      <c r="D489" s="107" t="s">
        <v>625</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105</v>
      </c>
      <c r="C490" s="107" t="s">
        <v>601</v>
      </c>
      <c r="D490" s="107" t="s">
        <v>627</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105</v>
      </c>
      <c r="C491" s="107" t="s">
        <v>601</v>
      </c>
      <c r="D491" s="107" t="s">
        <v>629</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105</v>
      </c>
      <c r="C492" s="107" t="s">
        <v>601</v>
      </c>
      <c r="D492" s="107" t="s">
        <v>630</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105</v>
      </c>
      <c r="C493" s="107" t="s">
        <v>601</v>
      </c>
      <c r="D493" s="107" t="s">
        <v>631</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105</v>
      </c>
      <c r="C494" s="107" t="s">
        <v>601</v>
      </c>
      <c r="D494" s="107" t="s">
        <v>632</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105</v>
      </c>
      <c r="C495" s="107" t="s">
        <v>601</v>
      </c>
      <c r="D495" s="107" t="s">
        <v>633</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105</v>
      </c>
      <c r="C496" s="107" t="s">
        <v>601</v>
      </c>
      <c r="D496" s="107" t="s">
        <v>634</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105</v>
      </c>
      <c r="C497" s="107" t="s">
        <v>601</v>
      </c>
      <c r="D497" s="107" t="s">
        <v>636</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108</v>
      </c>
      <c r="C498" s="107" t="s">
        <v>601</v>
      </c>
      <c r="D498" s="107" t="s">
        <v>620</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108</v>
      </c>
      <c r="C499" s="107" t="s">
        <v>601</v>
      </c>
      <c r="D499" s="107" t="s">
        <v>621</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108</v>
      </c>
      <c r="C500" s="107" t="s">
        <v>601</v>
      </c>
      <c r="D500" s="107" t="s">
        <v>622</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108</v>
      </c>
      <c r="C501" s="107" t="s">
        <v>601</v>
      </c>
      <c r="D501" s="107" t="s">
        <v>623</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108</v>
      </c>
      <c r="C502" s="107" t="s">
        <v>601</v>
      </c>
      <c r="D502" s="107" t="s">
        <v>624</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108</v>
      </c>
      <c r="C503" s="107" t="s">
        <v>601</v>
      </c>
      <c r="D503" s="107" t="s">
        <v>626</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108</v>
      </c>
      <c r="C504" s="107" t="s">
        <v>601</v>
      </c>
      <c r="D504" s="107" t="s">
        <v>625</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108</v>
      </c>
      <c r="C505" s="107" t="s">
        <v>601</v>
      </c>
      <c r="D505" s="107" t="s">
        <v>627</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108</v>
      </c>
      <c r="C506" s="107" t="s">
        <v>601</v>
      </c>
      <c r="D506" s="107" t="s">
        <v>629</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108</v>
      </c>
      <c r="C507" s="107" t="s">
        <v>601</v>
      </c>
      <c r="D507" s="107" t="s">
        <v>630</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108</v>
      </c>
      <c r="C508" s="107" t="s">
        <v>601</v>
      </c>
      <c r="D508" s="107" t="s">
        <v>631</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108</v>
      </c>
      <c r="C509" s="107" t="s">
        <v>601</v>
      </c>
      <c r="D509" s="107" t="s">
        <v>632</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108</v>
      </c>
      <c r="C510" s="107" t="s">
        <v>601</v>
      </c>
      <c r="D510" s="107" t="s">
        <v>633</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108</v>
      </c>
      <c r="C511" s="107" t="s">
        <v>601</v>
      </c>
      <c r="D511" s="107" t="s">
        <v>634</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108</v>
      </c>
      <c r="C512" s="107" t="s">
        <v>601</v>
      </c>
      <c r="D512" s="107" t="s">
        <v>636</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111</v>
      </c>
      <c r="C513" s="107" t="s">
        <v>601</v>
      </c>
      <c r="D513" s="107" t="s">
        <v>620</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111</v>
      </c>
      <c r="C514" s="107" t="s">
        <v>601</v>
      </c>
      <c r="D514" s="107" t="s">
        <v>621</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111</v>
      </c>
      <c r="C515" s="107" t="s">
        <v>601</v>
      </c>
      <c r="D515" s="107" t="s">
        <v>622</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111</v>
      </c>
      <c r="C516" s="107" t="s">
        <v>601</v>
      </c>
      <c r="D516" s="107" t="s">
        <v>623</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111</v>
      </c>
      <c r="C517" s="107" t="s">
        <v>601</v>
      </c>
      <c r="D517" s="107" t="s">
        <v>624</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111</v>
      </c>
      <c r="C518" s="107" t="s">
        <v>601</v>
      </c>
      <c r="D518" s="107" t="s">
        <v>626</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111</v>
      </c>
      <c r="C519" s="107" t="s">
        <v>601</v>
      </c>
      <c r="D519" s="107" t="s">
        <v>625</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111</v>
      </c>
      <c r="C520" s="107" t="s">
        <v>601</v>
      </c>
      <c r="D520" s="107" t="s">
        <v>627</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111</v>
      </c>
      <c r="C521" s="107" t="s">
        <v>601</v>
      </c>
      <c r="D521" s="107" t="s">
        <v>629</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111</v>
      </c>
      <c r="C522" s="107" t="s">
        <v>601</v>
      </c>
      <c r="D522" s="107" t="s">
        <v>630</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111</v>
      </c>
      <c r="C523" s="107" t="s">
        <v>601</v>
      </c>
      <c r="D523" s="107" t="s">
        <v>631</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111</v>
      </c>
      <c r="C524" s="107" t="s">
        <v>601</v>
      </c>
      <c r="D524" s="107" t="s">
        <v>632</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111</v>
      </c>
      <c r="C525" s="107" t="s">
        <v>601</v>
      </c>
      <c r="D525" s="107" t="s">
        <v>633</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111</v>
      </c>
      <c r="C526" s="107" t="s">
        <v>601</v>
      </c>
      <c r="D526" s="107" t="s">
        <v>634</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111</v>
      </c>
      <c r="C527" s="107" t="s">
        <v>601</v>
      </c>
      <c r="D527" s="107" t="s">
        <v>636</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114</v>
      </c>
      <c r="C528" s="107" t="s">
        <v>601</v>
      </c>
      <c r="D528" s="107" t="s">
        <v>620</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114</v>
      </c>
      <c r="C529" s="107" t="s">
        <v>601</v>
      </c>
      <c r="D529" s="107" t="s">
        <v>621</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114</v>
      </c>
      <c r="C530" s="107" t="s">
        <v>601</v>
      </c>
      <c r="D530" s="107" t="s">
        <v>622</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114</v>
      </c>
      <c r="C531" s="107" t="s">
        <v>601</v>
      </c>
      <c r="D531" s="107" t="s">
        <v>623</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114</v>
      </c>
      <c r="C532" s="107" t="s">
        <v>601</v>
      </c>
      <c r="D532" s="107" t="s">
        <v>624</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114</v>
      </c>
      <c r="C533" s="107" t="s">
        <v>601</v>
      </c>
      <c r="D533" s="107" t="s">
        <v>626</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114</v>
      </c>
      <c r="C534" s="107" t="s">
        <v>601</v>
      </c>
      <c r="D534" s="107" t="s">
        <v>625</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114</v>
      </c>
      <c r="C535" s="107" t="s">
        <v>601</v>
      </c>
      <c r="D535" s="107" t="s">
        <v>627</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114</v>
      </c>
      <c r="C536" s="107" t="s">
        <v>601</v>
      </c>
      <c r="D536" s="107" t="s">
        <v>629</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114</v>
      </c>
      <c r="C537" s="107" t="s">
        <v>601</v>
      </c>
      <c r="D537" s="107" t="s">
        <v>630</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114</v>
      </c>
      <c r="C538" s="107" t="s">
        <v>601</v>
      </c>
      <c r="D538" s="107" t="s">
        <v>631</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114</v>
      </c>
      <c r="C539" s="107" t="s">
        <v>601</v>
      </c>
      <c r="D539" s="107" t="s">
        <v>632</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114</v>
      </c>
      <c r="C540" s="107" t="s">
        <v>601</v>
      </c>
      <c r="D540" s="107" t="s">
        <v>633</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114</v>
      </c>
      <c r="C541" s="107" t="s">
        <v>601</v>
      </c>
      <c r="D541" s="107" t="s">
        <v>634</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114</v>
      </c>
      <c r="C542" s="107" t="s">
        <v>601</v>
      </c>
      <c r="D542" s="107" t="s">
        <v>636</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117</v>
      </c>
      <c r="C543" s="107" t="s">
        <v>601</v>
      </c>
      <c r="D543" s="107" t="s">
        <v>620</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117</v>
      </c>
      <c r="C544" s="107" t="s">
        <v>601</v>
      </c>
      <c r="D544" s="107" t="s">
        <v>621</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117</v>
      </c>
      <c r="C545" s="107" t="s">
        <v>601</v>
      </c>
      <c r="D545" s="107" t="s">
        <v>622</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117</v>
      </c>
      <c r="C546" s="107" t="s">
        <v>601</v>
      </c>
      <c r="D546" s="107" t="s">
        <v>623</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117</v>
      </c>
      <c r="C547" s="107" t="s">
        <v>601</v>
      </c>
      <c r="D547" s="107" t="s">
        <v>624</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117</v>
      </c>
      <c r="C548" s="107" t="s">
        <v>601</v>
      </c>
      <c r="D548" s="107" t="s">
        <v>626</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117</v>
      </c>
      <c r="C549" s="107" t="s">
        <v>601</v>
      </c>
      <c r="D549" s="107" t="s">
        <v>625</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117</v>
      </c>
      <c r="C550" s="107" t="s">
        <v>601</v>
      </c>
      <c r="D550" s="107" t="s">
        <v>627</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117</v>
      </c>
      <c r="C551" s="107" t="s">
        <v>601</v>
      </c>
      <c r="D551" s="107" t="s">
        <v>629</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117</v>
      </c>
      <c r="C552" s="107" t="s">
        <v>601</v>
      </c>
      <c r="D552" s="107" t="s">
        <v>630</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117</v>
      </c>
      <c r="C553" s="107" t="s">
        <v>601</v>
      </c>
      <c r="D553" s="107" t="s">
        <v>631</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117</v>
      </c>
      <c r="C554" s="107" t="s">
        <v>601</v>
      </c>
      <c r="D554" s="107" t="s">
        <v>632</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117</v>
      </c>
      <c r="C555" s="107" t="s">
        <v>601</v>
      </c>
      <c r="D555" s="107" t="s">
        <v>633</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117</v>
      </c>
      <c r="C556" s="107" t="s">
        <v>601</v>
      </c>
      <c r="D556" s="107" t="s">
        <v>634</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117</v>
      </c>
      <c r="C557" s="107" t="s">
        <v>601</v>
      </c>
      <c r="D557" s="107" t="s">
        <v>636</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119</v>
      </c>
      <c r="C558" s="107" t="s">
        <v>601</v>
      </c>
      <c r="D558" s="107" t="s">
        <v>620</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119</v>
      </c>
      <c r="C559" s="107" t="s">
        <v>601</v>
      </c>
      <c r="D559" s="107" t="s">
        <v>621</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119</v>
      </c>
      <c r="C560" s="107" t="s">
        <v>601</v>
      </c>
      <c r="D560" s="107" t="s">
        <v>622</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119</v>
      </c>
      <c r="C561" s="107" t="s">
        <v>601</v>
      </c>
      <c r="D561" s="107" t="s">
        <v>623</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119</v>
      </c>
      <c r="C562" s="107" t="s">
        <v>601</v>
      </c>
      <c r="D562" s="107" t="s">
        <v>624</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119</v>
      </c>
      <c r="C563" s="107" t="s">
        <v>601</v>
      </c>
      <c r="D563" s="107" t="s">
        <v>626</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119</v>
      </c>
      <c r="C564" s="107" t="s">
        <v>601</v>
      </c>
      <c r="D564" s="107" t="s">
        <v>625</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119</v>
      </c>
      <c r="C565" s="107" t="s">
        <v>601</v>
      </c>
      <c r="D565" s="107" t="s">
        <v>627</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119</v>
      </c>
      <c r="C566" s="107" t="s">
        <v>601</v>
      </c>
      <c r="D566" s="107" t="s">
        <v>629</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119</v>
      </c>
      <c r="C567" s="107" t="s">
        <v>601</v>
      </c>
      <c r="D567" s="107" t="s">
        <v>630</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119</v>
      </c>
      <c r="C568" s="107" t="s">
        <v>601</v>
      </c>
      <c r="D568" s="107" t="s">
        <v>631</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119</v>
      </c>
      <c r="C569" s="107" t="s">
        <v>601</v>
      </c>
      <c r="D569" s="107" t="s">
        <v>632</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119</v>
      </c>
      <c r="C570" s="107" t="s">
        <v>601</v>
      </c>
      <c r="D570" s="107" t="s">
        <v>633</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119</v>
      </c>
      <c r="C571" s="107" t="s">
        <v>601</v>
      </c>
      <c r="D571" s="107" t="s">
        <v>634</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119</v>
      </c>
      <c r="C572" s="107" t="s">
        <v>601</v>
      </c>
      <c r="D572" s="107" t="s">
        <v>636</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122</v>
      </c>
      <c r="C573" s="107" t="s">
        <v>601</v>
      </c>
      <c r="D573" s="107" t="s">
        <v>620</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122</v>
      </c>
      <c r="C574" s="107" t="s">
        <v>601</v>
      </c>
      <c r="D574" s="107" t="s">
        <v>621</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122</v>
      </c>
      <c r="C575" s="107" t="s">
        <v>601</v>
      </c>
      <c r="D575" s="107" t="s">
        <v>622</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122</v>
      </c>
      <c r="C576" s="107" t="s">
        <v>601</v>
      </c>
      <c r="D576" s="107" t="s">
        <v>623</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122</v>
      </c>
      <c r="C577" s="107" t="s">
        <v>601</v>
      </c>
      <c r="D577" s="107" t="s">
        <v>624</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122</v>
      </c>
      <c r="C578" s="107" t="s">
        <v>601</v>
      </c>
      <c r="D578" s="107" t="s">
        <v>626</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122</v>
      </c>
      <c r="C579" s="107" t="s">
        <v>601</v>
      </c>
      <c r="D579" s="107" t="s">
        <v>625</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122</v>
      </c>
      <c r="C580" s="107" t="s">
        <v>601</v>
      </c>
      <c r="D580" s="107" t="s">
        <v>627</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122</v>
      </c>
      <c r="C581" s="107" t="s">
        <v>601</v>
      </c>
      <c r="D581" s="107" t="s">
        <v>629</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122</v>
      </c>
      <c r="C582" s="107" t="s">
        <v>601</v>
      </c>
      <c r="D582" s="107" t="s">
        <v>630</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122</v>
      </c>
      <c r="C583" s="107" t="s">
        <v>601</v>
      </c>
      <c r="D583" s="107" t="s">
        <v>631</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122</v>
      </c>
      <c r="C584" s="107" t="s">
        <v>601</v>
      </c>
      <c r="D584" s="107" t="s">
        <v>632</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122</v>
      </c>
      <c r="C585" s="107" t="s">
        <v>601</v>
      </c>
      <c r="D585" s="107" t="s">
        <v>633</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122</v>
      </c>
      <c r="C586" s="107" t="s">
        <v>601</v>
      </c>
      <c r="D586" s="107" t="s">
        <v>634</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122</v>
      </c>
      <c r="C587" s="107" t="s">
        <v>601</v>
      </c>
      <c r="D587" s="107" t="s">
        <v>636</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125</v>
      </c>
      <c r="C588" s="107" t="s">
        <v>601</v>
      </c>
      <c r="D588" s="107" t="s">
        <v>620</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125</v>
      </c>
      <c r="C589" s="107" t="s">
        <v>601</v>
      </c>
      <c r="D589" s="107" t="s">
        <v>621</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125</v>
      </c>
      <c r="C590" s="107" t="s">
        <v>601</v>
      </c>
      <c r="D590" s="107" t="s">
        <v>622</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125</v>
      </c>
      <c r="C591" s="107" t="s">
        <v>601</v>
      </c>
      <c r="D591" s="107" t="s">
        <v>623</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125</v>
      </c>
      <c r="C592" s="107" t="s">
        <v>601</v>
      </c>
      <c r="D592" s="107" t="s">
        <v>624</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125</v>
      </c>
      <c r="C593" s="107" t="s">
        <v>601</v>
      </c>
      <c r="D593" s="107" t="s">
        <v>626</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125</v>
      </c>
      <c r="C594" s="107" t="s">
        <v>601</v>
      </c>
      <c r="D594" s="107" t="s">
        <v>625</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125</v>
      </c>
      <c r="C595" s="107" t="s">
        <v>601</v>
      </c>
      <c r="D595" s="107" t="s">
        <v>627</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125</v>
      </c>
      <c r="C596" s="107" t="s">
        <v>601</v>
      </c>
      <c r="D596" s="107" t="s">
        <v>629</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125</v>
      </c>
      <c r="C597" s="107" t="s">
        <v>601</v>
      </c>
      <c r="D597" s="107" t="s">
        <v>630</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125</v>
      </c>
      <c r="C598" s="107" t="s">
        <v>601</v>
      </c>
      <c r="D598" s="107" t="s">
        <v>631</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125</v>
      </c>
      <c r="C599" s="107" t="s">
        <v>601</v>
      </c>
      <c r="D599" s="107" t="s">
        <v>632</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125</v>
      </c>
      <c r="C600" s="107" t="s">
        <v>601</v>
      </c>
      <c r="D600" s="107" t="s">
        <v>633</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125</v>
      </c>
      <c r="C601" s="107" t="s">
        <v>601</v>
      </c>
      <c r="D601" s="107" t="s">
        <v>634</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125</v>
      </c>
      <c r="C602" s="107" t="s">
        <v>601</v>
      </c>
      <c r="D602" s="107" t="s">
        <v>636</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127</v>
      </c>
      <c r="C603" s="107" t="s">
        <v>601</v>
      </c>
      <c r="D603" s="107" t="s">
        <v>620</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127</v>
      </c>
      <c r="C604" s="107" t="s">
        <v>601</v>
      </c>
      <c r="D604" s="107" t="s">
        <v>621</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127</v>
      </c>
      <c r="C605" s="107" t="s">
        <v>601</v>
      </c>
      <c r="D605" s="107" t="s">
        <v>622</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127</v>
      </c>
      <c r="C606" s="107" t="s">
        <v>601</v>
      </c>
      <c r="D606" s="107" t="s">
        <v>623</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127</v>
      </c>
      <c r="C607" s="107" t="s">
        <v>601</v>
      </c>
      <c r="D607" s="107" t="s">
        <v>624</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127</v>
      </c>
      <c r="C608" s="107" t="s">
        <v>601</v>
      </c>
      <c r="D608" s="107" t="s">
        <v>626</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127</v>
      </c>
      <c r="C609" s="107" t="s">
        <v>601</v>
      </c>
      <c r="D609" s="107" t="s">
        <v>625</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127</v>
      </c>
      <c r="C610" s="107" t="s">
        <v>601</v>
      </c>
      <c r="D610" s="107" t="s">
        <v>627</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127</v>
      </c>
      <c r="C611" s="107" t="s">
        <v>601</v>
      </c>
      <c r="D611" s="107" t="s">
        <v>629</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127</v>
      </c>
      <c r="C612" s="107" t="s">
        <v>601</v>
      </c>
      <c r="D612" s="107" t="s">
        <v>630</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127</v>
      </c>
      <c r="C613" s="107" t="s">
        <v>601</v>
      </c>
      <c r="D613" s="107" t="s">
        <v>631</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127</v>
      </c>
      <c r="C614" s="107" t="s">
        <v>601</v>
      </c>
      <c r="D614" s="107" t="s">
        <v>632</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127</v>
      </c>
      <c r="C615" s="107" t="s">
        <v>601</v>
      </c>
      <c r="D615" s="107" t="s">
        <v>633</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127</v>
      </c>
      <c r="C616" s="107" t="s">
        <v>601</v>
      </c>
      <c r="D616" s="107" t="s">
        <v>634</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127</v>
      </c>
      <c r="C617" s="107" t="s">
        <v>601</v>
      </c>
      <c r="D617" s="107" t="s">
        <v>636</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130</v>
      </c>
      <c r="C618" s="107" t="s">
        <v>601</v>
      </c>
      <c r="D618" s="107" t="s">
        <v>620</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130</v>
      </c>
      <c r="C619" s="107" t="s">
        <v>601</v>
      </c>
      <c r="D619" s="107" t="s">
        <v>621</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130</v>
      </c>
      <c r="C620" s="107" t="s">
        <v>601</v>
      </c>
      <c r="D620" s="107" t="s">
        <v>622</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130</v>
      </c>
      <c r="C621" s="107" t="s">
        <v>601</v>
      </c>
      <c r="D621" s="107" t="s">
        <v>623</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130</v>
      </c>
      <c r="C622" s="107" t="s">
        <v>601</v>
      </c>
      <c r="D622" s="107" t="s">
        <v>624</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130</v>
      </c>
      <c r="C623" s="107" t="s">
        <v>601</v>
      </c>
      <c r="D623" s="107" t="s">
        <v>626</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130</v>
      </c>
      <c r="C624" s="107" t="s">
        <v>601</v>
      </c>
      <c r="D624" s="107" t="s">
        <v>625</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130</v>
      </c>
      <c r="C625" s="107" t="s">
        <v>601</v>
      </c>
      <c r="D625" s="107" t="s">
        <v>627</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130</v>
      </c>
      <c r="C626" s="107" t="s">
        <v>601</v>
      </c>
      <c r="D626" s="107" t="s">
        <v>629</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130</v>
      </c>
      <c r="C627" s="107" t="s">
        <v>601</v>
      </c>
      <c r="D627" s="107" t="s">
        <v>630</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130</v>
      </c>
      <c r="C628" s="107" t="s">
        <v>601</v>
      </c>
      <c r="D628" s="107" t="s">
        <v>631</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130</v>
      </c>
      <c r="C629" s="107" t="s">
        <v>601</v>
      </c>
      <c r="D629" s="107" t="s">
        <v>632</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130</v>
      </c>
      <c r="C630" s="107" t="s">
        <v>601</v>
      </c>
      <c r="D630" s="107" t="s">
        <v>633</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130</v>
      </c>
      <c r="C631" s="107" t="s">
        <v>601</v>
      </c>
      <c r="D631" s="107" t="s">
        <v>634</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130</v>
      </c>
      <c r="C632" s="107" t="s">
        <v>601</v>
      </c>
      <c r="D632" s="107" t="s">
        <v>636</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136</v>
      </c>
      <c r="C633" s="107" t="s">
        <v>601</v>
      </c>
      <c r="D633" s="107" t="s">
        <v>620</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136</v>
      </c>
      <c r="C634" s="107" t="s">
        <v>601</v>
      </c>
      <c r="D634" s="107" t="s">
        <v>621</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136</v>
      </c>
      <c r="C635" s="107" t="s">
        <v>601</v>
      </c>
      <c r="D635" s="107" t="s">
        <v>622</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136</v>
      </c>
      <c r="C636" s="107" t="s">
        <v>601</v>
      </c>
      <c r="D636" s="107" t="s">
        <v>623</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136</v>
      </c>
      <c r="C637" s="107" t="s">
        <v>601</v>
      </c>
      <c r="D637" s="107" t="s">
        <v>624</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136</v>
      </c>
      <c r="C638" s="107" t="s">
        <v>601</v>
      </c>
      <c r="D638" s="107" t="s">
        <v>626</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136</v>
      </c>
      <c r="C639" s="107" t="s">
        <v>601</v>
      </c>
      <c r="D639" s="107" t="s">
        <v>625</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136</v>
      </c>
      <c r="C640" s="107" t="s">
        <v>601</v>
      </c>
      <c r="D640" s="107" t="s">
        <v>627</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136</v>
      </c>
      <c r="C641" s="107" t="s">
        <v>601</v>
      </c>
      <c r="D641" s="107" t="s">
        <v>629</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136</v>
      </c>
      <c r="C642" s="107" t="s">
        <v>601</v>
      </c>
      <c r="D642" s="107" t="s">
        <v>630</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136</v>
      </c>
      <c r="C643" s="107" t="s">
        <v>601</v>
      </c>
      <c r="D643" s="107" t="s">
        <v>631</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136</v>
      </c>
      <c r="C644" s="107" t="s">
        <v>601</v>
      </c>
      <c r="D644" s="107" t="s">
        <v>632</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136</v>
      </c>
      <c r="C645" s="107" t="s">
        <v>601</v>
      </c>
      <c r="D645" s="107" t="s">
        <v>633</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136</v>
      </c>
      <c r="C646" s="107" t="s">
        <v>601</v>
      </c>
      <c r="D646" s="107" t="s">
        <v>634</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136</v>
      </c>
      <c r="C647" s="107" t="s">
        <v>601</v>
      </c>
      <c r="D647" s="107" t="s">
        <v>636</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133</v>
      </c>
      <c r="C648" s="107" t="s">
        <v>601</v>
      </c>
      <c r="D648" s="107" t="s">
        <v>620</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133</v>
      </c>
      <c r="C649" s="107" t="s">
        <v>601</v>
      </c>
      <c r="D649" s="107" t="s">
        <v>621</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133</v>
      </c>
      <c r="C650" s="107" t="s">
        <v>601</v>
      </c>
      <c r="D650" s="107" t="s">
        <v>622</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133</v>
      </c>
      <c r="C651" s="107" t="s">
        <v>601</v>
      </c>
      <c r="D651" s="107" t="s">
        <v>623</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133</v>
      </c>
      <c r="C652" s="107" t="s">
        <v>601</v>
      </c>
      <c r="D652" s="107" t="s">
        <v>624</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133</v>
      </c>
      <c r="C653" s="107" t="s">
        <v>601</v>
      </c>
      <c r="D653" s="107" t="s">
        <v>626</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133</v>
      </c>
      <c r="C654" s="107" t="s">
        <v>601</v>
      </c>
      <c r="D654" s="107" t="s">
        <v>625</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133</v>
      </c>
      <c r="C655" s="107" t="s">
        <v>601</v>
      </c>
      <c r="D655" s="107" t="s">
        <v>627</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133</v>
      </c>
      <c r="C656" s="107" t="s">
        <v>601</v>
      </c>
      <c r="D656" s="107" t="s">
        <v>629</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133</v>
      </c>
      <c r="C657" s="107" t="s">
        <v>601</v>
      </c>
      <c r="D657" s="107" t="s">
        <v>630</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133</v>
      </c>
      <c r="C658" s="107" t="s">
        <v>601</v>
      </c>
      <c r="D658" s="107" t="s">
        <v>631</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133</v>
      </c>
      <c r="C659" s="107" t="s">
        <v>601</v>
      </c>
      <c r="D659" s="107" t="s">
        <v>632</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133</v>
      </c>
      <c r="C660" s="107" t="s">
        <v>601</v>
      </c>
      <c r="D660" s="107" t="s">
        <v>633</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133</v>
      </c>
      <c r="C661" s="107" t="s">
        <v>601</v>
      </c>
      <c r="D661" s="107" t="s">
        <v>634</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133</v>
      </c>
      <c r="C662" s="107" t="s">
        <v>601</v>
      </c>
      <c r="D662" s="107" t="s">
        <v>636</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138</v>
      </c>
      <c r="C663" s="107" t="s">
        <v>601</v>
      </c>
      <c r="D663" s="107" t="s">
        <v>620</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138</v>
      </c>
      <c r="C664" s="107" t="s">
        <v>601</v>
      </c>
      <c r="D664" s="107" t="s">
        <v>621</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138</v>
      </c>
      <c r="C665" s="107" t="s">
        <v>601</v>
      </c>
      <c r="D665" s="107" t="s">
        <v>622</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138</v>
      </c>
      <c r="C666" s="107" t="s">
        <v>601</v>
      </c>
      <c r="D666" s="107" t="s">
        <v>623</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138</v>
      </c>
      <c r="C667" s="107" t="s">
        <v>601</v>
      </c>
      <c r="D667" s="107" t="s">
        <v>624</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138</v>
      </c>
      <c r="C668" s="107" t="s">
        <v>601</v>
      </c>
      <c r="D668" s="107" t="s">
        <v>626</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138</v>
      </c>
      <c r="C669" s="107" t="s">
        <v>601</v>
      </c>
      <c r="D669" s="107" t="s">
        <v>625</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138</v>
      </c>
      <c r="C670" s="107" t="s">
        <v>601</v>
      </c>
      <c r="D670" s="107" t="s">
        <v>627</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138</v>
      </c>
      <c r="C671" s="107" t="s">
        <v>601</v>
      </c>
      <c r="D671" s="107" t="s">
        <v>629</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138</v>
      </c>
      <c r="C672" s="107" t="s">
        <v>601</v>
      </c>
      <c r="D672" s="107" t="s">
        <v>630</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138</v>
      </c>
      <c r="C673" s="107" t="s">
        <v>601</v>
      </c>
      <c r="D673" s="107" t="s">
        <v>631</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138</v>
      </c>
      <c r="C674" s="107" t="s">
        <v>601</v>
      </c>
      <c r="D674" s="107" t="s">
        <v>632</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138</v>
      </c>
      <c r="C675" s="107" t="s">
        <v>601</v>
      </c>
      <c r="D675" s="107" t="s">
        <v>633</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138</v>
      </c>
      <c r="C676" s="107" t="s">
        <v>601</v>
      </c>
      <c r="D676" s="107" t="s">
        <v>634</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138</v>
      </c>
      <c r="C677" s="107" t="s">
        <v>601</v>
      </c>
      <c r="D677" s="107" t="s">
        <v>636</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144</v>
      </c>
      <c r="C678" s="107" t="s">
        <v>601</v>
      </c>
      <c r="D678" s="107" t="s">
        <v>620</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144</v>
      </c>
      <c r="C679" s="107" t="s">
        <v>601</v>
      </c>
      <c r="D679" s="107" t="s">
        <v>621</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144</v>
      </c>
      <c r="C680" s="107" t="s">
        <v>601</v>
      </c>
      <c r="D680" s="107" t="s">
        <v>622</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144</v>
      </c>
      <c r="C681" s="107" t="s">
        <v>601</v>
      </c>
      <c r="D681" s="107" t="s">
        <v>623</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144</v>
      </c>
      <c r="C682" s="107" t="s">
        <v>601</v>
      </c>
      <c r="D682" s="107" t="s">
        <v>624</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144</v>
      </c>
      <c r="C683" s="107" t="s">
        <v>601</v>
      </c>
      <c r="D683" s="107" t="s">
        <v>626</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144</v>
      </c>
      <c r="C684" s="107" t="s">
        <v>601</v>
      </c>
      <c r="D684" s="107" t="s">
        <v>625</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144</v>
      </c>
      <c r="C685" s="107" t="s">
        <v>601</v>
      </c>
      <c r="D685" s="107" t="s">
        <v>627</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144</v>
      </c>
      <c r="C686" s="107" t="s">
        <v>601</v>
      </c>
      <c r="D686" s="107" t="s">
        <v>629</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144</v>
      </c>
      <c r="C687" s="107" t="s">
        <v>601</v>
      </c>
      <c r="D687" s="107" t="s">
        <v>630</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144</v>
      </c>
      <c r="C688" s="107" t="s">
        <v>601</v>
      </c>
      <c r="D688" s="107" t="s">
        <v>631</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144</v>
      </c>
      <c r="C689" s="107" t="s">
        <v>601</v>
      </c>
      <c r="D689" s="107" t="s">
        <v>632</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144</v>
      </c>
      <c r="C690" s="107" t="s">
        <v>601</v>
      </c>
      <c r="D690" s="107" t="s">
        <v>633</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144</v>
      </c>
      <c r="C691" s="107" t="s">
        <v>601</v>
      </c>
      <c r="D691" s="107" t="s">
        <v>634</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144</v>
      </c>
      <c r="C692" s="107" t="s">
        <v>601</v>
      </c>
      <c r="D692" s="107" t="s">
        <v>636</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141</v>
      </c>
      <c r="C693" s="107" t="s">
        <v>601</v>
      </c>
      <c r="D693" s="107" t="s">
        <v>620</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141</v>
      </c>
      <c r="C694" s="107" t="s">
        <v>601</v>
      </c>
      <c r="D694" s="107" t="s">
        <v>621</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141</v>
      </c>
      <c r="C695" s="107" t="s">
        <v>601</v>
      </c>
      <c r="D695" s="107" t="s">
        <v>622</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141</v>
      </c>
      <c r="C696" s="107" t="s">
        <v>601</v>
      </c>
      <c r="D696" s="107" t="s">
        <v>623</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141</v>
      </c>
      <c r="C697" s="107" t="s">
        <v>601</v>
      </c>
      <c r="D697" s="107" t="s">
        <v>624</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141</v>
      </c>
      <c r="C698" s="107" t="s">
        <v>601</v>
      </c>
      <c r="D698" s="107" t="s">
        <v>626</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141</v>
      </c>
      <c r="C699" s="107" t="s">
        <v>601</v>
      </c>
      <c r="D699" s="107" t="s">
        <v>625</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141</v>
      </c>
      <c r="C700" s="107" t="s">
        <v>601</v>
      </c>
      <c r="D700" s="107" t="s">
        <v>627</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141</v>
      </c>
      <c r="C701" s="107" t="s">
        <v>601</v>
      </c>
      <c r="D701" s="107" t="s">
        <v>629</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141</v>
      </c>
      <c r="C702" s="107" t="s">
        <v>601</v>
      </c>
      <c r="D702" s="107" t="s">
        <v>630</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141</v>
      </c>
      <c r="C703" s="107" t="s">
        <v>601</v>
      </c>
      <c r="D703" s="107" t="s">
        <v>631</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141</v>
      </c>
      <c r="C704" s="107" t="s">
        <v>601</v>
      </c>
      <c r="D704" s="107" t="s">
        <v>632</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141</v>
      </c>
      <c r="C705" s="107" t="s">
        <v>601</v>
      </c>
      <c r="D705" s="107" t="s">
        <v>633</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141</v>
      </c>
      <c r="C706" s="107" t="s">
        <v>601</v>
      </c>
      <c r="D706" s="107" t="s">
        <v>634</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141</v>
      </c>
      <c r="C707" s="107" t="s">
        <v>601</v>
      </c>
      <c r="D707" s="107" t="s">
        <v>636</v>
      </c>
      <c r="E707" s="107" t="str">
        <f t="shared" ref="E707:E770"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147</v>
      </c>
      <c r="C708" s="107" t="s">
        <v>601</v>
      </c>
      <c r="D708" s="107" t="s">
        <v>620</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147</v>
      </c>
      <c r="C709" s="107" t="s">
        <v>601</v>
      </c>
      <c r="D709" s="107" t="s">
        <v>621</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147</v>
      </c>
      <c r="C710" s="107" t="s">
        <v>601</v>
      </c>
      <c r="D710" s="107" t="s">
        <v>622</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147</v>
      </c>
      <c r="C711" s="107" t="s">
        <v>601</v>
      </c>
      <c r="D711" s="107" t="s">
        <v>623</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147</v>
      </c>
      <c r="C712" s="107" t="s">
        <v>601</v>
      </c>
      <c r="D712" s="107" t="s">
        <v>624</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147</v>
      </c>
      <c r="C713" s="107" t="s">
        <v>601</v>
      </c>
      <c r="D713" s="107" t="s">
        <v>626</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147</v>
      </c>
      <c r="C714" s="107" t="s">
        <v>601</v>
      </c>
      <c r="D714" s="107" t="s">
        <v>625</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147</v>
      </c>
      <c r="C715" s="107" t="s">
        <v>601</v>
      </c>
      <c r="D715" s="107" t="s">
        <v>627</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147</v>
      </c>
      <c r="C716" s="107" t="s">
        <v>601</v>
      </c>
      <c r="D716" s="107" t="s">
        <v>629</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147</v>
      </c>
      <c r="C717" s="107" t="s">
        <v>601</v>
      </c>
      <c r="D717" s="107" t="s">
        <v>630</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147</v>
      </c>
      <c r="C718" s="107" t="s">
        <v>601</v>
      </c>
      <c r="D718" s="107" t="s">
        <v>631</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147</v>
      </c>
      <c r="C719" s="107" t="s">
        <v>601</v>
      </c>
      <c r="D719" s="107" t="s">
        <v>632</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147</v>
      </c>
      <c r="C720" s="107" t="s">
        <v>601</v>
      </c>
      <c r="D720" s="107" t="s">
        <v>633</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147</v>
      </c>
      <c r="C721" s="107" t="s">
        <v>601</v>
      </c>
      <c r="D721" s="107" t="s">
        <v>634</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147</v>
      </c>
      <c r="C722" s="107" t="s">
        <v>601</v>
      </c>
      <c r="D722" s="107" t="s">
        <v>636</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637</v>
      </c>
    </row>
    <row r="728" spans="1:33" ht="15.75" customHeight="1">
      <c r="B728" s="109" t="s">
        <v>586</v>
      </c>
      <c r="C728" s="109" t="s">
        <v>601</v>
      </c>
      <c r="D728" s="109" t="s">
        <v>618</v>
      </c>
      <c r="E728" s="109" t="s">
        <v>619</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3</v>
      </c>
      <c r="C729" s="107" t="s">
        <v>601</v>
      </c>
      <c r="D729" s="107" t="s">
        <v>620</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3</v>
      </c>
      <c r="C730" s="107" t="s">
        <v>601</v>
      </c>
      <c r="D730" s="107" t="s">
        <v>621</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3</v>
      </c>
      <c r="C731" s="107" t="s">
        <v>601</v>
      </c>
      <c r="D731" s="107" t="s">
        <v>622</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3</v>
      </c>
      <c r="C732" s="107" t="s">
        <v>601</v>
      </c>
      <c r="D732" s="107" t="s">
        <v>623</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3</v>
      </c>
      <c r="C733" s="107" t="s">
        <v>601</v>
      </c>
      <c r="D733" s="107" t="s">
        <v>624</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3</v>
      </c>
      <c r="C734" s="107" t="s">
        <v>601</v>
      </c>
      <c r="D734" s="107" t="s">
        <v>626</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3</v>
      </c>
      <c r="C735" s="107" t="s">
        <v>601</v>
      </c>
      <c r="D735" s="107" t="s">
        <v>625</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3</v>
      </c>
      <c r="C736" s="107" t="s">
        <v>601</v>
      </c>
      <c r="D736" s="107" t="s">
        <v>627</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3</v>
      </c>
      <c r="C737" s="107" t="s">
        <v>601</v>
      </c>
      <c r="D737" s="107" t="s">
        <v>629</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3</v>
      </c>
      <c r="C738" s="107" t="s">
        <v>601</v>
      </c>
      <c r="D738" s="107" t="s">
        <v>630</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3</v>
      </c>
      <c r="C739" s="107" t="s">
        <v>601</v>
      </c>
      <c r="D739" s="107" t="s">
        <v>631</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3</v>
      </c>
      <c r="C740" s="107" t="s">
        <v>601</v>
      </c>
      <c r="D740" s="107" t="s">
        <v>632</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3</v>
      </c>
      <c r="C741" s="107" t="s">
        <v>601</v>
      </c>
      <c r="D741" s="107" t="s">
        <v>633</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3</v>
      </c>
      <c r="C742" s="107" t="s">
        <v>601</v>
      </c>
      <c r="D742" s="107" t="s">
        <v>634</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3</v>
      </c>
      <c r="C743" s="107" t="s">
        <v>601</v>
      </c>
      <c r="D743" s="107" t="s">
        <v>636</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12</v>
      </c>
      <c r="C744" s="107" t="s">
        <v>601</v>
      </c>
      <c r="D744" s="107" t="s">
        <v>620</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12</v>
      </c>
      <c r="C745" s="107" t="s">
        <v>601</v>
      </c>
      <c r="D745" s="107" t="s">
        <v>621</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12</v>
      </c>
      <c r="C746" s="107" t="s">
        <v>601</v>
      </c>
      <c r="D746" s="107" t="s">
        <v>622</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12</v>
      </c>
      <c r="C747" s="107" t="s">
        <v>601</v>
      </c>
      <c r="D747" s="107" t="s">
        <v>623</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12</v>
      </c>
      <c r="C748" s="107" t="s">
        <v>601</v>
      </c>
      <c r="D748" s="107" t="s">
        <v>624</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12</v>
      </c>
      <c r="C749" s="107" t="s">
        <v>601</v>
      </c>
      <c r="D749" s="107" t="s">
        <v>626</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12</v>
      </c>
      <c r="C750" s="107" t="s">
        <v>601</v>
      </c>
      <c r="D750" s="107" t="s">
        <v>625</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12</v>
      </c>
      <c r="C751" s="107" t="s">
        <v>601</v>
      </c>
      <c r="D751" s="107" t="s">
        <v>627</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12</v>
      </c>
      <c r="C752" s="107" t="s">
        <v>601</v>
      </c>
      <c r="D752" s="107" t="s">
        <v>629</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12</v>
      </c>
      <c r="C753" s="107" t="s">
        <v>601</v>
      </c>
      <c r="D753" s="107" t="s">
        <v>630</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12</v>
      </c>
      <c r="C754" s="107" t="s">
        <v>601</v>
      </c>
      <c r="D754" s="107" t="s">
        <v>631</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12</v>
      </c>
      <c r="C755" s="107" t="s">
        <v>601</v>
      </c>
      <c r="D755" s="107" t="s">
        <v>632</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12</v>
      </c>
      <c r="C756" s="107" t="s">
        <v>601</v>
      </c>
      <c r="D756" s="107" t="s">
        <v>633</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12</v>
      </c>
      <c r="C757" s="107" t="s">
        <v>601</v>
      </c>
      <c r="D757" s="107" t="s">
        <v>634</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12</v>
      </c>
      <c r="C758" s="107" t="s">
        <v>601</v>
      </c>
      <c r="D758" s="107" t="s">
        <v>636</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9</v>
      </c>
      <c r="C759" s="107" t="s">
        <v>601</v>
      </c>
      <c r="D759" s="107" t="s">
        <v>620</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9</v>
      </c>
      <c r="C760" s="107" t="s">
        <v>601</v>
      </c>
      <c r="D760" s="107" t="s">
        <v>621</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9</v>
      </c>
      <c r="C761" s="107" t="s">
        <v>601</v>
      </c>
      <c r="D761" s="107" t="s">
        <v>622</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9</v>
      </c>
      <c r="C762" s="107" t="s">
        <v>601</v>
      </c>
      <c r="D762" s="107" t="s">
        <v>623</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9</v>
      </c>
      <c r="C763" s="107" t="s">
        <v>601</v>
      </c>
      <c r="D763" s="107" t="s">
        <v>624</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9</v>
      </c>
      <c r="C764" s="107" t="s">
        <v>601</v>
      </c>
      <c r="D764" s="107" t="s">
        <v>626</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9</v>
      </c>
      <c r="C765" s="107" t="s">
        <v>601</v>
      </c>
      <c r="D765" s="107" t="s">
        <v>625</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9</v>
      </c>
      <c r="C766" s="107" t="s">
        <v>601</v>
      </c>
      <c r="D766" s="107" t="s">
        <v>627</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9</v>
      </c>
      <c r="C767" s="107" t="s">
        <v>601</v>
      </c>
      <c r="D767" s="107" t="s">
        <v>629</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9</v>
      </c>
      <c r="C768" s="107" t="s">
        <v>601</v>
      </c>
      <c r="D768" s="107" t="s">
        <v>630</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9</v>
      </c>
      <c r="C769" s="107" t="s">
        <v>601</v>
      </c>
      <c r="D769" s="107" t="s">
        <v>631</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9</v>
      </c>
      <c r="C770" s="107" t="s">
        <v>601</v>
      </c>
      <c r="D770" s="107" t="s">
        <v>632</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9</v>
      </c>
      <c r="C771" s="107" t="s">
        <v>601</v>
      </c>
      <c r="D771" s="107" t="s">
        <v>633</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9</v>
      </c>
      <c r="C772" s="107" t="s">
        <v>601</v>
      </c>
      <c r="D772" s="107" t="s">
        <v>634</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9</v>
      </c>
      <c r="C773" s="107" t="s">
        <v>601</v>
      </c>
      <c r="D773" s="107" t="s">
        <v>636</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14</v>
      </c>
      <c r="C774" s="107" t="s">
        <v>601</v>
      </c>
      <c r="D774" s="107" t="s">
        <v>620</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14</v>
      </c>
      <c r="C775" s="107" t="s">
        <v>601</v>
      </c>
      <c r="D775" s="107" t="s">
        <v>621</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14</v>
      </c>
      <c r="C776" s="107" t="s">
        <v>601</v>
      </c>
      <c r="D776" s="107" t="s">
        <v>622</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14</v>
      </c>
      <c r="C777" s="107" t="s">
        <v>601</v>
      </c>
      <c r="D777" s="107" t="s">
        <v>623</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14</v>
      </c>
      <c r="C778" s="107" t="s">
        <v>601</v>
      </c>
      <c r="D778" s="107" t="s">
        <v>624</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14</v>
      </c>
      <c r="C779" s="107" t="s">
        <v>601</v>
      </c>
      <c r="D779" s="107" t="s">
        <v>626</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14</v>
      </c>
      <c r="C780" s="107" t="s">
        <v>601</v>
      </c>
      <c r="D780" s="107" t="s">
        <v>625</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14</v>
      </c>
      <c r="C781" s="107" t="s">
        <v>601</v>
      </c>
      <c r="D781" s="107" t="s">
        <v>627</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14</v>
      </c>
      <c r="C782" s="107" t="s">
        <v>601</v>
      </c>
      <c r="D782" s="107" t="s">
        <v>629</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14</v>
      </c>
      <c r="C783" s="107" t="s">
        <v>601</v>
      </c>
      <c r="D783" s="107" t="s">
        <v>630</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14</v>
      </c>
      <c r="C784" s="107" t="s">
        <v>601</v>
      </c>
      <c r="D784" s="107" t="s">
        <v>631</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14</v>
      </c>
      <c r="C785" s="107" t="s">
        <v>601</v>
      </c>
      <c r="D785" s="107" t="s">
        <v>632</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14</v>
      </c>
      <c r="C786" s="107" t="s">
        <v>601</v>
      </c>
      <c r="D786" s="107" t="s">
        <v>633</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14</v>
      </c>
      <c r="C787" s="107" t="s">
        <v>601</v>
      </c>
      <c r="D787" s="107" t="s">
        <v>634</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14</v>
      </c>
      <c r="C788" s="107" t="s">
        <v>601</v>
      </c>
      <c r="D788" s="107" t="s">
        <v>636</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17</v>
      </c>
      <c r="C789" s="107" t="s">
        <v>601</v>
      </c>
      <c r="D789" s="107" t="s">
        <v>620</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17</v>
      </c>
      <c r="C790" s="107" t="s">
        <v>601</v>
      </c>
      <c r="D790" s="107" t="s">
        <v>621</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17</v>
      </c>
      <c r="C791" s="107" t="s">
        <v>601</v>
      </c>
      <c r="D791" s="107" t="s">
        <v>622</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17</v>
      </c>
      <c r="C792" s="107" t="s">
        <v>601</v>
      </c>
      <c r="D792" s="107" t="s">
        <v>623</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17</v>
      </c>
      <c r="C793" s="107" t="s">
        <v>601</v>
      </c>
      <c r="D793" s="107" t="s">
        <v>624</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17</v>
      </c>
      <c r="C794" s="107" t="s">
        <v>601</v>
      </c>
      <c r="D794" s="107" t="s">
        <v>626</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17</v>
      </c>
      <c r="C795" s="107" t="s">
        <v>601</v>
      </c>
      <c r="D795" s="107" t="s">
        <v>625</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17</v>
      </c>
      <c r="C796" s="107" t="s">
        <v>601</v>
      </c>
      <c r="D796" s="107" t="s">
        <v>627</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17</v>
      </c>
      <c r="C797" s="107" t="s">
        <v>601</v>
      </c>
      <c r="D797" s="107" t="s">
        <v>629</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17</v>
      </c>
      <c r="C798" s="107" t="s">
        <v>601</v>
      </c>
      <c r="D798" s="107" t="s">
        <v>630</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17</v>
      </c>
      <c r="C799" s="107" t="s">
        <v>601</v>
      </c>
      <c r="D799" s="107" t="s">
        <v>631</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17</v>
      </c>
      <c r="C800" s="107" t="s">
        <v>601</v>
      </c>
      <c r="D800" s="107" t="s">
        <v>632</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17</v>
      </c>
      <c r="C801" s="107" t="s">
        <v>601</v>
      </c>
      <c r="D801" s="107" t="s">
        <v>633</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17</v>
      </c>
      <c r="C802" s="107" t="s">
        <v>601</v>
      </c>
      <c r="D802" s="107" t="s">
        <v>634</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17</v>
      </c>
      <c r="C803" s="107" t="s">
        <v>601</v>
      </c>
      <c r="D803" s="107" t="s">
        <v>636</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21</v>
      </c>
      <c r="C804" s="107" t="s">
        <v>601</v>
      </c>
      <c r="D804" s="107" t="s">
        <v>620</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21</v>
      </c>
      <c r="C805" s="107" t="s">
        <v>601</v>
      </c>
      <c r="D805" s="107" t="s">
        <v>621</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21</v>
      </c>
      <c r="C806" s="107" t="s">
        <v>601</v>
      </c>
      <c r="D806" s="107" t="s">
        <v>622</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21</v>
      </c>
      <c r="C807" s="107" t="s">
        <v>601</v>
      </c>
      <c r="D807" s="107" t="s">
        <v>623</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21</v>
      </c>
      <c r="C808" s="107" t="s">
        <v>601</v>
      </c>
      <c r="D808" s="107" t="s">
        <v>624</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21</v>
      </c>
      <c r="C809" s="107" t="s">
        <v>601</v>
      </c>
      <c r="D809" s="107" t="s">
        <v>626</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21</v>
      </c>
      <c r="C810" s="107" t="s">
        <v>601</v>
      </c>
      <c r="D810" s="107" t="s">
        <v>625</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21</v>
      </c>
      <c r="C811" s="107" t="s">
        <v>601</v>
      </c>
      <c r="D811" s="107" t="s">
        <v>627</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21</v>
      </c>
      <c r="C812" s="107" t="s">
        <v>601</v>
      </c>
      <c r="D812" s="107" t="s">
        <v>629</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21</v>
      </c>
      <c r="C813" s="107" t="s">
        <v>601</v>
      </c>
      <c r="D813" s="107" t="s">
        <v>630</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21</v>
      </c>
      <c r="C814" s="107" t="s">
        <v>601</v>
      </c>
      <c r="D814" s="107" t="s">
        <v>631</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21</v>
      </c>
      <c r="C815" s="107" t="s">
        <v>601</v>
      </c>
      <c r="D815" s="107" t="s">
        <v>632</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21</v>
      </c>
      <c r="C816" s="107" t="s">
        <v>601</v>
      </c>
      <c r="D816" s="107" t="s">
        <v>633</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21</v>
      </c>
      <c r="C817" s="107" t="s">
        <v>601</v>
      </c>
      <c r="D817" s="107" t="s">
        <v>634</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21</v>
      </c>
      <c r="C818" s="107" t="s">
        <v>601</v>
      </c>
      <c r="D818" s="107" t="s">
        <v>636</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25</v>
      </c>
      <c r="C819" s="107" t="s">
        <v>601</v>
      </c>
      <c r="D819" s="107" t="s">
        <v>620</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25</v>
      </c>
      <c r="C820" s="107" t="s">
        <v>601</v>
      </c>
      <c r="D820" s="107" t="s">
        <v>621</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25</v>
      </c>
      <c r="C821" s="107" t="s">
        <v>601</v>
      </c>
      <c r="D821" s="107" t="s">
        <v>622</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25</v>
      </c>
      <c r="C822" s="107" t="s">
        <v>601</v>
      </c>
      <c r="D822" s="107" t="s">
        <v>623</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25</v>
      </c>
      <c r="C823" s="107" t="s">
        <v>601</v>
      </c>
      <c r="D823" s="107" t="s">
        <v>624</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25</v>
      </c>
      <c r="C824" s="107" t="s">
        <v>601</v>
      </c>
      <c r="D824" s="107" t="s">
        <v>626</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25</v>
      </c>
      <c r="C825" s="107" t="s">
        <v>601</v>
      </c>
      <c r="D825" s="107" t="s">
        <v>625</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25</v>
      </c>
      <c r="C826" s="107" t="s">
        <v>601</v>
      </c>
      <c r="D826" s="107" t="s">
        <v>627</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25</v>
      </c>
      <c r="C827" s="107" t="s">
        <v>601</v>
      </c>
      <c r="D827" s="107" t="s">
        <v>629</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25</v>
      </c>
      <c r="C828" s="107" t="s">
        <v>601</v>
      </c>
      <c r="D828" s="107" t="s">
        <v>630</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25</v>
      </c>
      <c r="C829" s="107" t="s">
        <v>601</v>
      </c>
      <c r="D829" s="107" t="s">
        <v>631</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25</v>
      </c>
      <c r="C830" s="107" t="s">
        <v>601</v>
      </c>
      <c r="D830" s="107" t="s">
        <v>632</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25</v>
      </c>
      <c r="C831" s="107" t="s">
        <v>601</v>
      </c>
      <c r="D831" s="107" t="s">
        <v>633</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25</v>
      </c>
      <c r="C832" s="107" t="s">
        <v>601</v>
      </c>
      <c r="D832" s="107" t="s">
        <v>634</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25</v>
      </c>
      <c r="C833" s="107" t="s">
        <v>601</v>
      </c>
      <c r="D833" s="107" t="s">
        <v>636</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29</v>
      </c>
      <c r="C834" s="107" t="s">
        <v>601</v>
      </c>
      <c r="D834" s="107" t="s">
        <v>620</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29</v>
      </c>
      <c r="C835" s="107" t="s">
        <v>601</v>
      </c>
      <c r="D835" s="107" t="s">
        <v>621</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29</v>
      </c>
      <c r="C836" s="107" t="s">
        <v>601</v>
      </c>
      <c r="D836" s="107" t="s">
        <v>622</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29</v>
      </c>
      <c r="C837" s="107" t="s">
        <v>601</v>
      </c>
      <c r="D837" s="107" t="s">
        <v>623</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29</v>
      </c>
      <c r="C838" s="107" t="s">
        <v>601</v>
      </c>
      <c r="D838" s="107" t="s">
        <v>624</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29</v>
      </c>
      <c r="C839" s="107" t="s">
        <v>601</v>
      </c>
      <c r="D839" s="107" t="s">
        <v>626</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29</v>
      </c>
      <c r="C840" s="107" t="s">
        <v>601</v>
      </c>
      <c r="D840" s="107" t="s">
        <v>625</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29</v>
      </c>
      <c r="C841" s="107" t="s">
        <v>601</v>
      </c>
      <c r="D841" s="107" t="s">
        <v>627</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29</v>
      </c>
      <c r="C842" s="107" t="s">
        <v>601</v>
      </c>
      <c r="D842" s="107" t="s">
        <v>629</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29</v>
      </c>
      <c r="C843" s="107" t="s">
        <v>601</v>
      </c>
      <c r="D843" s="107" t="s">
        <v>630</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29</v>
      </c>
      <c r="C844" s="107" t="s">
        <v>601</v>
      </c>
      <c r="D844" s="107" t="s">
        <v>631</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29</v>
      </c>
      <c r="C845" s="107" t="s">
        <v>601</v>
      </c>
      <c r="D845" s="107" t="s">
        <v>632</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29</v>
      </c>
      <c r="C846" s="107" t="s">
        <v>601</v>
      </c>
      <c r="D846" s="107" t="s">
        <v>633</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29</v>
      </c>
      <c r="C847" s="107" t="s">
        <v>601</v>
      </c>
      <c r="D847" s="107" t="s">
        <v>634</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29</v>
      </c>
      <c r="C848" s="107" t="s">
        <v>601</v>
      </c>
      <c r="D848" s="107" t="s">
        <v>636</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32</v>
      </c>
      <c r="C849" s="107" t="s">
        <v>601</v>
      </c>
      <c r="D849" s="107" t="s">
        <v>620</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32</v>
      </c>
      <c r="C850" s="107" t="s">
        <v>601</v>
      </c>
      <c r="D850" s="107" t="s">
        <v>621</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32</v>
      </c>
      <c r="C851" s="107" t="s">
        <v>601</v>
      </c>
      <c r="D851" s="107" t="s">
        <v>622</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32</v>
      </c>
      <c r="C852" s="107" t="s">
        <v>601</v>
      </c>
      <c r="D852" s="107" t="s">
        <v>623</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32</v>
      </c>
      <c r="C853" s="107" t="s">
        <v>601</v>
      </c>
      <c r="D853" s="107" t="s">
        <v>624</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32</v>
      </c>
      <c r="C854" s="107" t="s">
        <v>601</v>
      </c>
      <c r="D854" s="107" t="s">
        <v>626</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32</v>
      </c>
      <c r="C855" s="107" t="s">
        <v>601</v>
      </c>
      <c r="D855" s="107" t="s">
        <v>625</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32</v>
      </c>
      <c r="C856" s="107" t="s">
        <v>601</v>
      </c>
      <c r="D856" s="107" t="s">
        <v>627</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32</v>
      </c>
      <c r="C857" s="107" t="s">
        <v>601</v>
      </c>
      <c r="D857" s="107" t="s">
        <v>629</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32</v>
      </c>
      <c r="C858" s="107" t="s">
        <v>601</v>
      </c>
      <c r="D858" s="107" t="s">
        <v>630</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32</v>
      </c>
      <c r="C859" s="107" t="s">
        <v>601</v>
      </c>
      <c r="D859" s="107" t="s">
        <v>631</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32</v>
      </c>
      <c r="C860" s="107" t="s">
        <v>601</v>
      </c>
      <c r="D860" s="107" t="s">
        <v>632</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32</v>
      </c>
      <c r="C861" s="107" t="s">
        <v>601</v>
      </c>
      <c r="D861" s="107" t="s">
        <v>633</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32</v>
      </c>
      <c r="C862" s="107" t="s">
        <v>601</v>
      </c>
      <c r="D862" s="107" t="s">
        <v>634</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32</v>
      </c>
      <c r="C863" s="107" t="s">
        <v>601</v>
      </c>
      <c r="D863" s="107" t="s">
        <v>636</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46</v>
      </c>
      <c r="C864" s="107" t="s">
        <v>601</v>
      </c>
      <c r="D864" s="107" t="s">
        <v>620</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46</v>
      </c>
      <c r="C865" s="107" t="s">
        <v>601</v>
      </c>
      <c r="D865" s="107" t="s">
        <v>621</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46</v>
      </c>
      <c r="C866" s="107" t="s">
        <v>601</v>
      </c>
      <c r="D866" s="107" t="s">
        <v>622</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46</v>
      </c>
      <c r="C867" s="107" t="s">
        <v>601</v>
      </c>
      <c r="D867" s="107" t="s">
        <v>623</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46</v>
      </c>
      <c r="C868" s="107" t="s">
        <v>601</v>
      </c>
      <c r="D868" s="107" t="s">
        <v>624</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46</v>
      </c>
      <c r="C869" s="107" t="s">
        <v>601</v>
      </c>
      <c r="D869" s="107" t="s">
        <v>626</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46</v>
      </c>
      <c r="C870" s="107" t="s">
        <v>601</v>
      </c>
      <c r="D870" s="107" t="s">
        <v>625</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46</v>
      </c>
      <c r="C871" s="107" t="s">
        <v>601</v>
      </c>
      <c r="D871" s="107" t="s">
        <v>627</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46</v>
      </c>
      <c r="C872" s="107" t="s">
        <v>601</v>
      </c>
      <c r="D872" s="107" t="s">
        <v>629</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46</v>
      </c>
      <c r="C873" s="107" t="s">
        <v>601</v>
      </c>
      <c r="D873" s="107" t="s">
        <v>630</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46</v>
      </c>
      <c r="C874" s="107" t="s">
        <v>601</v>
      </c>
      <c r="D874" s="107" t="s">
        <v>631</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46</v>
      </c>
      <c r="C875" s="107" t="s">
        <v>601</v>
      </c>
      <c r="D875" s="107" t="s">
        <v>632</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46</v>
      </c>
      <c r="C876" s="107" t="s">
        <v>601</v>
      </c>
      <c r="D876" s="107" t="s">
        <v>633</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46</v>
      </c>
      <c r="C877" s="107" t="s">
        <v>601</v>
      </c>
      <c r="D877" s="107" t="s">
        <v>634</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46</v>
      </c>
      <c r="C878" s="107" t="s">
        <v>601</v>
      </c>
      <c r="D878" s="107" t="s">
        <v>636</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37</v>
      </c>
      <c r="C879" s="107" t="s">
        <v>601</v>
      </c>
      <c r="D879" s="107" t="s">
        <v>620</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37</v>
      </c>
      <c r="C880" s="107" t="s">
        <v>601</v>
      </c>
      <c r="D880" s="107" t="s">
        <v>621</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37</v>
      </c>
      <c r="C881" s="107" t="s">
        <v>601</v>
      </c>
      <c r="D881" s="107" t="s">
        <v>622</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37</v>
      </c>
      <c r="C882" s="107" t="s">
        <v>601</v>
      </c>
      <c r="D882" s="107" t="s">
        <v>623</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37</v>
      </c>
      <c r="C883" s="107" t="s">
        <v>601</v>
      </c>
      <c r="D883" s="107" t="s">
        <v>624</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37</v>
      </c>
      <c r="C884" s="107" t="s">
        <v>601</v>
      </c>
      <c r="D884" s="107" t="s">
        <v>626</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37</v>
      </c>
      <c r="C885" s="107" t="s">
        <v>601</v>
      </c>
      <c r="D885" s="107" t="s">
        <v>625</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37</v>
      </c>
      <c r="C886" s="107" t="s">
        <v>601</v>
      </c>
      <c r="D886" s="107" t="s">
        <v>627</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37</v>
      </c>
      <c r="C887" s="107" t="s">
        <v>601</v>
      </c>
      <c r="D887" s="107" t="s">
        <v>629</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37</v>
      </c>
      <c r="C888" s="107" t="s">
        <v>601</v>
      </c>
      <c r="D888" s="107" t="s">
        <v>630</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37</v>
      </c>
      <c r="C889" s="107" t="s">
        <v>601</v>
      </c>
      <c r="D889" s="107" t="s">
        <v>631</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37</v>
      </c>
      <c r="C890" s="107" t="s">
        <v>601</v>
      </c>
      <c r="D890" s="107" t="s">
        <v>632</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37</v>
      </c>
      <c r="C891" s="107" t="s">
        <v>601</v>
      </c>
      <c r="D891" s="107" t="s">
        <v>633</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37</v>
      </c>
      <c r="C892" s="107" t="s">
        <v>601</v>
      </c>
      <c r="D892" s="107" t="s">
        <v>634</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37</v>
      </c>
      <c r="C893" s="107" t="s">
        <v>601</v>
      </c>
      <c r="D893" s="107" t="s">
        <v>636</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40</v>
      </c>
      <c r="C894" s="107" t="s">
        <v>601</v>
      </c>
      <c r="D894" s="107" t="s">
        <v>620</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40</v>
      </c>
      <c r="C895" s="107" t="s">
        <v>601</v>
      </c>
      <c r="D895" s="107" t="s">
        <v>621</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40</v>
      </c>
      <c r="C896" s="107" t="s">
        <v>601</v>
      </c>
      <c r="D896" s="107" t="s">
        <v>622</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40</v>
      </c>
      <c r="C897" s="107" t="s">
        <v>601</v>
      </c>
      <c r="D897" s="107" t="s">
        <v>623</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40</v>
      </c>
      <c r="C898" s="107" t="s">
        <v>601</v>
      </c>
      <c r="D898" s="107" t="s">
        <v>624</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40</v>
      </c>
      <c r="C899" s="107" t="s">
        <v>601</v>
      </c>
      <c r="D899" s="107" t="s">
        <v>626</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40</v>
      </c>
      <c r="C900" s="107" t="s">
        <v>601</v>
      </c>
      <c r="D900" s="107" t="s">
        <v>625</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40</v>
      </c>
      <c r="C901" s="107" t="s">
        <v>601</v>
      </c>
      <c r="D901" s="107" t="s">
        <v>627</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40</v>
      </c>
      <c r="C902" s="107" t="s">
        <v>601</v>
      </c>
      <c r="D902" s="107" t="s">
        <v>629</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40</v>
      </c>
      <c r="C903" s="107" t="s">
        <v>601</v>
      </c>
      <c r="D903" s="107" t="s">
        <v>630</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40</v>
      </c>
      <c r="C904" s="107" t="s">
        <v>601</v>
      </c>
      <c r="D904" s="107" t="s">
        <v>631</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40</v>
      </c>
      <c r="C905" s="107" t="s">
        <v>601</v>
      </c>
      <c r="D905" s="107" t="s">
        <v>632</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40</v>
      </c>
      <c r="C906" s="107" t="s">
        <v>601</v>
      </c>
      <c r="D906" s="107" t="s">
        <v>633</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40</v>
      </c>
      <c r="C907" s="107" t="s">
        <v>601</v>
      </c>
      <c r="D907" s="107" t="s">
        <v>634</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40</v>
      </c>
      <c r="C908" s="107" t="s">
        <v>601</v>
      </c>
      <c r="D908" s="107" t="s">
        <v>636</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44</v>
      </c>
      <c r="C909" s="107" t="s">
        <v>601</v>
      </c>
      <c r="D909" s="107" t="s">
        <v>620</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44</v>
      </c>
      <c r="C910" s="107" t="s">
        <v>601</v>
      </c>
      <c r="D910" s="107" t="s">
        <v>621</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44</v>
      </c>
      <c r="C911" s="107" t="s">
        <v>601</v>
      </c>
      <c r="D911" s="107" t="s">
        <v>622</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44</v>
      </c>
      <c r="C912" s="107" t="s">
        <v>601</v>
      </c>
      <c r="D912" s="107" t="s">
        <v>623</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44</v>
      </c>
      <c r="C913" s="107" t="s">
        <v>601</v>
      </c>
      <c r="D913" s="107" t="s">
        <v>624</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44</v>
      </c>
      <c r="C914" s="107" t="s">
        <v>601</v>
      </c>
      <c r="D914" s="107" t="s">
        <v>626</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44</v>
      </c>
      <c r="C915" s="107" t="s">
        <v>601</v>
      </c>
      <c r="D915" s="107" t="s">
        <v>625</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44</v>
      </c>
      <c r="C916" s="107" t="s">
        <v>601</v>
      </c>
      <c r="D916" s="107" t="s">
        <v>627</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44</v>
      </c>
      <c r="C917" s="107" t="s">
        <v>601</v>
      </c>
      <c r="D917" s="107" t="s">
        <v>629</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44</v>
      </c>
      <c r="C918" s="107" t="s">
        <v>601</v>
      </c>
      <c r="D918" s="107" t="s">
        <v>630</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44</v>
      </c>
      <c r="C919" s="107" t="s">
        <v>601</v>
      </c>
      <c r="D919" s="107" t="s">
        <v>631</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44</v>
      </c>
      <c r="C920" s="107" t="s">
        <v>601</v>
      </c>
      <c r="D920" s="107" t="s">
        <v>632</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44</v>
      </c>
      <c r="C921" s="107" t="s">
        <v>601</v>
      </c>
      <c r="D921" s="107" t="s">
        <v>633</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44</v>
      </c>
      <c r="C922" s="107" t="s">
        <v>601</v>
      </c>
      <c r="D922" s="107" t="s">
        <v>634</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44</v>
      </c>
      <c r="C923" s="107" t="s">
        <v>601</v>
      </c>
      <c r="D923" s="107" t="s">
        <v>636</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49</v>
      </c>
      <c r="C924" s="107" t="s">
        <v>601</v>
      </c>
      <c r="D924" s="107" t="s">
        <v>620</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49</v>
      </c>
      <c r="C925" s="107" t="s">
        <v>601</v>
      </c>
      <c r="D925" s="107" t="s">
        <v>621</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49</v>
      </c>
      <c r="C926" s="107" t="s">
        <v>601</v>
      </c>
      <c r="D926" s="107" t="s">
        <v>622</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49</v>
      </c>
      <c r="C927" s="107" t="s">
        <v>601</v>
      </c>
      <c r="D927" s="107" t="s">
        <v>623</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49</v>
      </c>
      <c r="C928" s="107" t="s">
        <v>601</v>
      </c>
      <c r="D928" s="107" t="s">
        <v>624</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49</v>
      </c>
      <c r="C929" s="107" t="s">
        <v>601</v>
      </c>
      <c r="D929" s="107" t="s">
        <v>626</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49</v>
      </c>
      <c r="C930" s="107" t="s">
        <v>601</v>
      </c>
      <c r="D930" s="107" t="s">
        <v>625</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49</v>
      </c>
      <c r="C931" s="107" t="s">
        <v>601</v>
      </c>
      <c r="D931" s="107" t="s">
        <v>627</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49</v>
      </c>
      <c r="C932" s="107" t="s">
        <v>601</v>
      </c>
      <c r="D932" s="107" t="s">
        <v>629</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49</v>
      </c>
      <c r="C933" s="107" t="s">
        <v>601</v>
      </c>
      <c r="D933" s="107" t="s">
        <v>630</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49</v>
      </c>
      <c r="C934" s="107" t="s">
        <v>601</v>
      </c>
      <c r="D934" s="107" t="s">
        <v>631</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49</v>
      </c>
      <c r="C935" s="107" t="s">
        <v>601</v>
      </c>
      <c r="D935" s="107" t="s">
        <v>632</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49</v>
      </c>
      <c r="C936" s="107" t="s">
        <v>601</v>
      </c>
      <c r="D936" s="107" t="s">
        <v>633</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49</v>
      </c>
      <c r="C937" s="107" t="s">
        <v>601</v>
      </c>
      <c r="D937" s="107" t="s">
        <v>634</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49</v>
      </c>
      <c r="C938" s="107" t="s">
        <v>601</v>
      </c>
      <c r="D938" s="107" t="s">
        <v>636</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53</v>
      </c>
      <c r="C939" s="107" t="s">
        <v>601</v>
      </c>
      <c r="D939" s="107" t="s">
        <v>620</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53</v>
      </c>
      <c r="C940" s="107" t="s">
        <v>601</v>
      </c>
      <c r="D940" s="107" t="s">
        <v>621</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53</v>
      </c>
      <c r="C941" s="107" t="s">
        <v>601</v>
      </c>
      <c r="D941" s="107" t="s">
        <v>622</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53</v>
      </c>
      <c r="C942" s="107" t="s">
        <v>601</v>
      </c>
      <c r="D942" s="107" t="s">
        <v>623</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53</v>
      </c>
      <c r="C943" s="107" t="s">
        <v>601</v>
      </c>
      <c r="D943" s="107" t="s">
        <v>624</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53</v>
      </c>
      <c r="C944" s="107" t="s">
        <v>601</v>
      </c>
      <c r="D944" s="107" t="s">
        <v>626</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53</v>
      </c>
      <c r="C945" s="107" t="s">
        <v>601</v>
      </c>
      <c r="D945" s="107" t="s">
        <v>625</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53</v>
      </c>
      <c r="C946" s="107" t="s">
        <v>601</v>
      </c>
      <c r="D946" s="107" t="s">
        <v>627</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53</v>
      </c>
      <c r="C947" s="107" t="s">
        <v>601</v>
      </c>
      <c r="D947" s="107" t="s">
        <v>629</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53</v>
      </c>
      <c r="C948" s="107" t="s">
        <v>601</v>
      </c>
      <c r="D948" s="107" t="s">
        <v>630</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53</v>
      </c>
      <c r="C949" s="107" t="s">
        <v>601</v>
      </c>
      <c r="D949" s="107" t="s">
        <v>631</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53</v>
      </c>
      <c r="C950" s="107" t="s">
        <v>601</v>
      </c>
      <c r="D950" s="107" t="s">
        <v>632</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53</v>
      </c>
      <c r="C951" s="107" t="s">
        <v>601</v>
      </c>
      <c r="D951" s="107" t="s">
        <v>633</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53</v>
      </c>
      <c r="C952" s="107" t="s">
        <v>601</v>
      </c>
      <c r="D952" s="107" t="s">
        <v>634</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53</v>
      </c>
      <c r="C953" s="107" t="s">
        <v>601</v>
      </c>
      <c r="D953" s="107" t="s">
        <v>636</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57</v>
      </c>
      <c r="C954" s="107" t="s">
        <v>601</v>
      </c>
      <c r="D954" s="107" t="s">
        <v>620</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57</v>
      </c>
      <c r="C955" s="107" t="s">
        <v>601</v>
      </c>
      <c r="D955" s="107" t="s">
        <v>621</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57</v>
      </c>
      <c r="C956" s="107" t="s">
        <v>601</v>
      </c>
      <c r="D956" s="107" t="s">
        <v>622</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57</v>
      </c>
      <c r="C957" s="107" t="s">
        <v>601</v>
      </c>
      <c r="D957" s="107" t="s">
        <v>623</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57</v>
      </c>
      <c r="C958" s="107" t="s">
        <v>601</v>
      </c>
      <c r="D958" s="107" t="s">
        <v>624</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57</v>
      </c>
      <c r="C959" s="107" t="s">
        <v>601</v>
      </c>
      <c r="D959" s="107" t="s">
        <v>626</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57</v>
      </c>
      <c r="C960" s="107" t="s">
        <v>601</v>
      </c>
      <c r="D960" s="107" t="s">
        <v>625</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57</v>
      </c>
      <c r="C961" s="107" t="s">
        <v>601</v>
      </c>
      <c r="D961" s="107" t="s">
        <v>627</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57</v>
      </c>
      <c r="C962" s="107" t="s">
        <v>601</v>
      </c>
      <c r="D962" s="107" t="s">
        <v>629</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57</v>
      </c>
      <c r="C963" s="107" t="s">
        <v>601</v>
      </c>
      <c r="D963" s="107" t="s">
        <v>630</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57</v>
      </c>
      <c r="C964" s="107" t="s">
        <v>601</v>
      </c>
      <c r="D964" s="107" t="s">
        <v>631</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57</v>
      </c>
      <c r="C965" s="107" t="s">
        <v>601</v>
      </c>
      <c r="D965" s="107" t="s">
        <v>632</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57</v>
      </c>
      <c r="C966" s="107" t="s">
        <v>601</v>
      </c>
      <c r="D966" s="107" t="s">
        <v>633</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57</v>
      </c>
      <c r="C967" s="107" t="s">
        <v>601</v>
      </c>
      <c r="D967" s="107" t="s">
        <v>634</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57</v>
      </c>
      <c r="C968" s="107" t="s">
        <v>601</v>
      </c>
      <c r="D968" s="107" t="s">
        <v>636</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65</v>
      </c>
      <c r="C969" s="107" t="s">
        <v>601</v>
      </c>
      <c r="D969" s="107" t="s">
        <v>620</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65</v>
      </c>
      <c r="C970" s="107" t="s">
        <v>601</v>
      </c>
      <c r="D970" s="107" t="s">
        <v>621</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65</v>
      </c>
      <c r="C971" s="107" t="s">
        <v>601</v>
      </c>
      <c r="D971" s="107" t="s">
        <v>622</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65</v>
      </c>
      <c r="C972" s="107" t="s">
        <v>601</v>
      </c>
      <c r="D972" s="107" t="s">
        <v>623</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65</v>
      </c>
      <c r="C973" s="107" t="s">
        <v>601</v>
      </c>
      <c r="D973" s="107" t="s">
        <v>624</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65</v>
      </c>
      <c r="C974" s="107" t="s">
        <v>601</v>
      </c>
      <c r="D974" s="107" t="s">
        <v>626</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65</v>
      </c>
      <c r="C975" s="107" t="s">
        <v>601</v>
      </c>
      <c r="D975" s="107" t="s">
        <v>625</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65</v>
      </c>
      <c r="C976" s="107" t="s">
        <v>601</v>
      </c>
      <c r="D976" s="107" t="s">
        <v>627</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65</v>
      </c>
      <c r="C977" s="107" t="s">
        <v>601</v>
      </c>
      <c r="D977" s="107" t="s">
        <v>629</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65</v>
      </c>
      <c r="C978" s="107" t="s">
        <v>601</v>
      </c>
      <c r="D978" s="107" t="s">
        <v>630</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65</v>
      </c>
      <c r="C979" s="107" t="s">
        <v>601</v>
      </c>
      <c r="D979" s="107" t="s">
        <v>631</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65</v>
      </c>
      <c r="C980" s="107" t="s">
        <v>601</v>
      </c>
      <c r="D980" s="107" t="s">
        <v>632</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65</v>
      </c>
      <c r="C981" s="107" t="s">
        <v>601</v>
      </c>
      <c r="D981" s="107" t="s">
        <v>633</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65</v>
      </c>
      <c r="C982" s="107" t="s">
        <v>601</v>
      </c>
      <c r="D982" s="107" t="s">
        <v>634</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65</v>
      </c>
      <c r="C983" s="107" t="s">
        <v>601</v>
      </c>
      <c r="D983" s="107" t="s">
        <v>636</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62</v>
      </c>
      <c r="C984" s="107" t="s">
        <v>601</v>
      </c>
      <c r="D984" s="107" t="s">
        <v>620</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62</v>
      </c>
      <c r="C985" s="107" t="s">
        <v>601</v>
      </c>
      <c r="D985" s="107" t="s">
        <v>621</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62</v>
      </c>
      <c r="C986" s="107" t="s">
        <v>601</v>
      </c>
      <c r="D986" s="107" t="s">
        <v>622</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62</v>
      </c>
      <c r="C987" s="107" t="s">
        <v>601</v>
      </c>
      <c r="D987" s="107" t="s">
        <v>623</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62</v>
      </c>
      <c r="C988" s="107" t="s">
        <v>601</v>
      </c>
      <c r="D988" s="107" t="s">
        <v>624</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62</v>
      </c>
      <c r="C989" s="107" t="s">
        <v>601</v>
      </c>
      <c r="D989" s="107" t="s">
        <v>626</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62</v>
      </c>
      <c r="C990" s="107" t="s">
        <v>601</v>
      </c>
      <c r="D990" s="107" t="s">
        <v>625</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62</v>
      </c>
      <c r="C991" s="107" t="s">
        <v>601</v>
      </c>
      <c r="D991" s="107" t="s">
        <v>627</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62</v>
      </c>
      <c r="C992" s="107" t="s">
        <v>601</v>
      </c>
      <c r="D992" s="107" t="s">
        <v>629</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62</v>
      </c>
      <c r="C993" s="107" t="s">
        <v>601</v>
      </c>
      <c r="D993" s="107" t="s">
        <v>630</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62</v>
      </c>
      <c r="C994" s="107" t="s">
        <v>601</v>
      </c>
      <c r="D994" s="107" t="s">
        <v>631</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62</v>
      </c>
      <c r="C995" s="107" t="s">
        <v>601</v>
      </c>
      <c r="D995" s="107" t="s">
        <v>632</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62</v>
      </c>
      <c r="C996" s="107" t="s">
        <v>601</v>
      </c>
      <c r="D996" s="107" t="s">
        <v>633</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62</v>
      </c>
      <c r="C997" s="107" t="s">
        <v>601</v>
      </c>
      <c r="D997" s="107" t="s">
        <v>634</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62</v>
      </c>
      <c r="C998" s="107" t="s">
        <v>601</v>
      </c>
      <c r="D998" s="107" t="s">
        <v>636</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59</v>
      </c>
      <c r="C999" s="107" t="s">
        <v>601</v>
      </c>
      <c r="D999" s="107" t="s">
        <v>620</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59</v>
      </c>
      <c r="C1000" s="107" t="s">
        <v>601</v>
      </c>
      <c r="D1000" s="107" t="s">
        <v>621</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59</v>
      </c>
      <c r="C1001" s="107" t="s">
        <v>601</v>
      </c>
      <c r="D1001" s="107" t="s">
        <v>622</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59</v>
      </c>
      <c r="C1002" s="107" t="s">
        <v>601</v>
      </c>
      <c r="D1002" s="107" t="s">
        <v>623</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59</v>
      </c>
      <c r="C1003" s="107" t="s">
        <v>601</v>
      </c>
      <c r="D1003" s="107" t="s">
        <v>624</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59</v>
      </c>
      <c r="C1004" s="107" t="s">
        <v>601</v>
      </c>
      <c r="D1004" s="107" t="s">
        <v>626</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59</v>
      </c>
      <c r="C1005" s="107" t="s">
        <v>601</v>
      </c>
      <c r="D1005" s="107" t="s">
        <v>625</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59</v>
      </c>
      <c r="C1006" s="107" t="s">
        <v>601</v>
      </c>
      <c r="D1006" s="107" t="s">
        <v>627</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59</v>
      </c>
      <c r="C1007" s="107" t="s">
        <v>601</v>
      </c>
      <c r="D1007" s="107" t="s">
        <v>629</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59</v>
      </c>
      <c r="C1008" s="107" t="s">
        <v>601</v>
      </c>
      <c r="D1008" s="107" t="s">
        <v>630</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59</v>
      </c>
      <c r="C1009" s="107" t="s">
        <v>601</v>
      </c>
      <c r="D1009" s="107" t="s">
        <v>631</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59</v>
      </c>
      <c r="C1010" s="107" t="s">
        <v>601</v>
      </c>
      <c r="D1010" s="107" t="s">
        <v>632</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59</v>
      </c>
      <c r="C1011" s="107" t="s">
        <v>601</v>
      </c>
      <c r="D1011" s="107" t="s">
        <v>633</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59</v>
      </c>
      <c r="C1012" s="107" t="s">
        <v>601</v>
      </c>
      <c r="D1012" s="107" t="s">
        <v>634</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59</v>
      </c>
      <c r="C1013" s="107" t="s">
        <v>601</v>
      </c>
      <c r="D1013" s="107" t="s">
        <v>636</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68</v>
      </c>
      <c r="C1014" s="107" t="s">
        <v>601</v>
      </c>
      <c r="D1014" s="107" t="s">
        <v>620</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68</v>
      </c>
      <c r="C1015" s="107" t="s">
        <v>601</v>
      </c>
      <c r="D1015" s="107" t="s">
        <v>621</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68</v>
      </c>
      <c r="C1016" s="107" t="s">
        <v>601</v>
      </c>
      <c r="D1016" s="107" t="s">
        <v>622</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68</v>
      </c>
      <c r="C1017" s="107" t="s">
        <v>601</v>
      </c>
      <c r="D1017" s="107" t="s">
        <v>623</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68</v>
      </c>
      <c r="C1018" s="107" t="s">
        <v>601</v>
      </c>
      <c r="D1018" s="107" t="s">
        <v>624</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68</v>
      </c>
      <c r="C1019" s="107" t="s">
        <v>601</v>
      </c>
      <c r="D1019" s="107" t="s">
        <v>626</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68</v>
      </c>
      <c r="C1020" s="107" t="s">
        <v>601</v>
      </c>
      <c r="D1020" s="107" t="s">
        <v>625</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68</v>
      </c>
      <c r="C1021" s="107" t="s">
        <v>601</v>
      </c>
      <c r="D1021" s="107" t="s">
        <v>627</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68</v>
      </c>
      <c r="C1022" s="107" t="s">
        <v>601</v>
      </c>
      <c r="D1022" s="107" t="s">
        <v>629</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68</v>
      </c>
      <c r="C1023" s="107" t="s">
        <v>601</v>
      </c>
      <c r="D1023" s="107" t="s">
        <v>630</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68</v>
      </c>
      <c r="C1024" s="107" t="s">
        <v>601</v>
      </c>
      <c r="D1024" s="107" t="s">
        <v>631</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68</v>
      </c>
      <c r="C1025" s="107" t="s">
        <v>601</v>
      </c>
      <c r="D1025" s="107" t="s">
        <v>632</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68</v>
      </c>
      <c r="C1026" s="107" t="s">
        <v>601</v>
      </c>
      <c r="D1026" s="107" t="s">
        <v>633</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68</v>
      </c>
      <c r="C1027" s="107" t="s">
        <v>601</v>
      </c>
      <c r="D1027" s="107" t="s">
        <v>634</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68</v>
      </c>
      <c r="C1028" s="107" t="s">
        <v>601</v>
      </c>
      <c r="D1028" s="107" t="s">
        <v>636</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70</v>
      </c>
      <c r="C1029" s="107" t="s">
        <v>601</v>
      </c>
      <c r="D1029" s="107" t="s">
        <v>620</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70</v>
      </c>
      <c r="C1030" s="107" t="s">
        <v>601</v>
      </c>
      <c r="D1030" s="107" t="s">
        <v>621</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70</v>
      </c>
      <c r="C1031" s="107" t="s">
        <v>601</v>
      </c>
      <c r="D1031" s="107" t="s">
        <v>622</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70</v>
      </c>
      <c r="C1032" s="107" t="s">
        <v>601</v>
      </c>
      <c r="D1032" s="107" t="s">
        <v>623</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70</v>
      </c>
      <c r="C1033" s="107" t="s">
        <v>601</v>
      </c>
      <c r="D1033" s="107" t="s">
        <v>624</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70</v>
      </c>
      <c r="C1034" s="107" t="s">
        <v>601</v>
      </c>
      <c r="D1034" s="107" t="s">
        <v>626</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70</v>
      </c>
      <c r="C1035" s="107" t="s">
        <v>601</v>
      </c>
      <c r="D1035" s="107" t="s">
        <v>625</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70</v>
      </c>
      <c r="C1036" s="107" t="s">
        <v>601</v>
      </c>
      <c r="D1036" s="107" t="s">
        <v>627</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70</v>
      </c>
      <c r="C1037" s="107" t="s">
        <v>601</v>
      </c>
      <c r="D1037" s="107" t="s">
        <v>629</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70</v>
      </c>
      <c r="C1038" s="107" t="s">
        <v>601</v>
      </c>
      <c r="D1038" s="107" t="s">
        <v>630</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70</v>
      </c>
      <c r="C1039" s="107" t="s">
        <v>601</v>
      </c>
      <c r="D1039" s="107" t="s">
        <v>631</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70</v>
      </c>
      <c r="C1040" s="107" t="s">
        <v>601</v>
      </c>
      <c r="D1040" s="107" t="s">
        <v>632</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70</v>
      </c>
      <c r="C1041" s="107" t="s">
        <v>601</v>
      </c>
      <c r="D1041" s="107" t="s">
        <v>633</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70</v>
      </c>
      <c r="C1042" s="107" t="s">
        <v>601</v>
      </c>
      <c r="D1042" s="107" t="s">
        <v>634</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70</v>
      </c>
      <c r="C1043" s="107" t="s">
        <v>601</v>
      </c>
      <c r="D1043" s="107" t="s">
        <v>636</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77</v>
      </c>
      <c r="C1044" s="107" t="s">
        <v>601</v>
      </c>
      <c r="D1044" s="107" t="s">
        <v>620</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77</v>
      </c>
      <c r="C1045" s="107" t="s">
        <v>601</v>
      </c>
      <c r="D1045" s="107" t="s">
        <v>621</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77</v>
      </c>
      <c r="C1046" s="107" t="s">
        <v>601</v>
      </c>
      <c r="D1046" s="107" t="s">
        <v>622</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77</v>
      </c>
      <c r="C1047" s="107" t="s">
        <v>601</v>
      </c>
      <c r="D1047" s="107" t="s">
        <v>623</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77</v>
      </c>
      <c r="C1048" s="107" t="s">
        <v>601</v>
      </c>
      <c r="D1048" s="107" t="s">
        <v>624</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77</v>
      </c>
      <c r="C1049" s="107" t="s">
        <v>601</v>
      </c>
      <c r="D1049" s="107" t="s">
        <v>626</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77</v>
      </c>
      <c r="C1050" s="107" t="s">
        <v>601</v>
      </c>
      <c r="D1050" s="107" t="s">
        <v>625</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77</v>
      </c>
      <c r="C1051" s="107" t="s">
        <v>601</v>
      </c>
      <c r="D1051" s="107" t="s">
        <v>627</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77</v>
      </c>
      <c r="C1052" s="107" t="s">
        <v>601</v>
      </c>
      <c r="D1052" s="107" t="s">
        <v>629</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77</v>
      </c>
      <c r="C1053" s="107" t="s">
        <v>601</v>
      </c>
      <c r="D1053" s="107" t="s">
        <v>630</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77</v>
      </c>
      <c r="C1054" s="107" t="s">
        <v>601</v>
      </c>
      <c r="D1054" s="107" t="s">
        <v>631</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77</v>
      </c>
      <c r="C1055" s="107" t="s">
        <v>601</v>
      </c>
      <c r="D1055" s="107" t="s">
        <v>632</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77</v>
      </c>
      <c r="C1056" s="107" t="s">
        <v>601</v>
      </c>
      <c r="D1056" s="107" t="s">
        <v>633</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77</v>
      </c>
      <c r="C1057" s="107" t="s">
        <v>601</v>
      </c>
      <c r="D1057" s="107" t="s">
        <v>634</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77</v>
      </c>
      <c r="C1058" s="107" t="s">
        <v>601</v>
      </c>
      <c r="D1058" s="107" t="s">
        <v>636</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73</v>
      </c>
      <c r="C1059" s="107" t="s">
        <v>601</v>
      </c>
      <c r="D1059" s="107" t="s">
        <v>620</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73</v>
      </c>
      <c r="C1060" s="107" t="s">
        <v>601</v>
      </c>
      <c r="D1060" s="107" t="s">
        <v>621</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73</v>
      </c>
      <c r="C1061" s="107" t="s">
        <v>601</v>
      </c>
      <c r="D1061" s="107" t="s">
        <v>622</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73</v>
      </c>
      <c r="C1062" s="107" t="s">
        <v>601</v>
      </c>
      <c r="D1062" s="107" t="s">
        <v>623</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73</v>
      </c>
      <c r="C1063" s="107" t="s">
        <v>601</v>
      </c>
      <c r="D1063" s="107" t="s">
        <v>624</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73</v>
      </c>
      <c r="C1064" s="107" t="s">
        <v>601</v>
      </c>
      <c r="D1064" s="107" t="s">
        <v>626</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73</v>
      </c>
      <c r="C1065" s="107" t="s">
        <v>601</v>
      </c>
      <c r="D1065" s="107" t="s">
        <v>625</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73</v>
      </c>
      <c r="C1066" s="107" t="s">
        <v>601</v>
      </c>
      <c r="D1066" s="107" t="s">
        <v>627</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73</v>
      </c>
      <c r="C1067" s="107" t="s">
        <v>601</v>
      </c>
      <c r="D1067" s="107" t="s">
        <v>629</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73</v>
      </c>
      <c r="C1068" s="107" t="s">
        <v>601</v>
      </c>
      <c r="D1068" s="107" t="s">
        <v>630</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73</v>
      </c>
      <c r="C1069" s="107" t="s">
        <v>601</v>
      </c>
      <c r="D1069" s="107" t="s">
        <v>631</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73</v>
      </c>
      <c r="C1070" s="107" t="s">
        <v>601</v>
      </c>
      <c r="D1070" s="107" t="s">
        <v>632</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73</v>
      </c>
      <c r="C1071" s="107" t="s">
        <v>601</v>
      </c>
      <c r="D1071" s="107" t="s">
        <v>633</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73</v>
      </c>
      <c r="C1072" s="107" t="s">
        <v>601</v>
      </c>
      <c r="D1072" s="107" t="s">
        <v>634</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73</v>
      </c>
      <c r="C1073" s="107" t="s">
        <v>601</v>
      </c>
      <c r="D1073" s="107" t="s">
        <v>636</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80</v>
      </c>
      <c r="C1074" s="107" t="s">
        <v>601</v>
      </c>
      <c r="D1074" s="107" t="s">
        <v>620</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80</v>
      </c>
      <c r="C1075" s="107" t="s">
        <v>601</v>
      </c>
      <c r="D1075" s="107" t="s">
        <v>621</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80</v>
      </c>
      <c r="C1076" s="107" t="s">
        <v>601</v>
      </c>
      <c r="D1076" s="107" t="s">
        <v>622</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80</v>
      </c>
      <c r="C1077" s="107" t="s">
        <v>601</v>
      </c>
      <c r="D1077" s="107" t="s">
        <v>623</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80</v>
      </c>
      <c r="C1078" s="107" t="s">
        <v>601</v>
      </c>
      <c r="D1078" s="107" t="s">
        <v>624</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80</v>
      </c>
      <c r="C1079" s="107" t="s">
        <v>601</v>
      </c>
      <c r="D1079" s="107" t="s">
        <v>626</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80</v>
      </c>
      <c r="C1080" s="107" t="s">
        <v>601</v>
      </c>
      <c r="D1080" s="107" t="s">
        <v>625</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80</v>
      </c>
      <c r="C1081" s="107" t="s">
        <v>601</v>
      </c>
      <c r="D1081" s="107" t="s">
        <v>627</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80</v>
      </c>
      <c r="C1082" s="107" t="s">
        <v>601</v>
      </c>
      <c r="D1082" s="107" t="s">
        <v>629</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80</v>
      </c>
      <c r="C1083" s="107" t="s">
        <v>601</v>
      </c>
      <c r="D1083" s="107" t="s">
        <v>630</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80</v>
      </c>
      <c r="C1084" s="107" t="s">
        <v>601</v>
      </c>
      <c r="D1084" s="107" t="s">
        <v>631</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80</v>
      </c>
      <c r="C1085" s="107" t="s">
        <v>601</v>
      </c>
      <c r="D1085" s="107" t="s">
        <v>632</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80</v>
      </c>
      <c r="C1086" s="107" t="s">
        <v>601</v>
      </c>
      <c r="D1086" s="107" t="s">
        <v>633</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80</v>
      </c>
      <c r="C1087" s="107" t="s">
        <v>601</v>
      </c>
      <c r="D1087" s="107" t="s">
        <v>634</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80</v>
      </c>
      <c r="C1088" s="107" t="s">
        <v>601</v>
      </c>
      <c r="D1088" s="107" t="s">
        <v>636</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99</v>
      </c>
      <c r="C1089" s="107" t="s">
        <v>601</v>
      </c>
      <c r="D1089" s="107" t="s">
        <v>620</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99</v>
      </c>
      <c r="C1090" s="107" t="s">
        <v>601</v>
      </c>
      <c r="D1090" s="107" t="s">
        <v>621</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99</v>
      </c>
      <c r="C1091" s="107" t="s">
        <v>601</v>
      </c>
      <c r="D1091" s="107" t="s">
        <v>622</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99</v>
      </c>
      <c r="C1092" s="107" t="s">
        <v>601</v>
      </c>
      <c r="D1092" s="107" t="s">
        <v>623</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99</v>
      </c>
      <c r="C1093" s="107" t="s">
        <v>601</v>
      </c>
      <c r="D1093" s="107" t="s">
        <v>624</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99</v>
      </c>
      <c r="C1094" s="107" t="s">
        <v>601</v>
      </c>
      <c r="D1094" s="107" t="s">
        <v>626</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99</v>
      </c>
      <c r="C1095" s="107" t="s">
        <v>601</v>
      </c>
      <c r="D1095" s="107" t="s">
        <v>625</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99</v>
      </c>
      <c r="C1096" s="107" t="s">
        <v>601</v>
      </c>
      <c r="D1096" s="107" t="s">
        <v>627</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99</v>
      </c>
      <c r="C1097" s="107" t="s">
        <v>601</v>
      </c>
      <c r="D1097" s="107" t="s">
        <v>629</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99</v>
      </c>
      <c r="C1098" s="107" t="s">
        <v>601</v>
      </c>
      <c r="D1098" s="107" t="s">
        <v>630</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99</v>
      </c>
      <c r="C1099" s="107" t="s">
        <v>601</v>
      </c>
      <c r="D1099" s="107" t="s">
        <v>631</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99</v>
      </c>
      <c r="C1100" s="107" t="s">
        <v>601</v>
      </c>
      <c r="D1100" s="107" t="s">
        <v>632</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99</v>
      </c>
      <c r="C1101" s="107" t="s">
        <v>601</v>
      </c>
      <c r="D1101" s="107" t="s">
        <v>633</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99</v>
      </c>
      <c r="C1102" s="107" t="s">
        <v>601</v>
      </c>
      <c r="D1102" s="107" t="s">
        <v>634</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99</v>
      </c>
      <c r="C1103" s="107" t="s">
        <v>601</v>
      </c>
      <c r="D1103" s="107" t="s">
        <v>636</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102</v>
      </c>
      <c r="C1104" s="107" t="s">
        <v>601</v>
      </c>
      <c r="D1104" s="107" t="s">
        <v>620</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102</v>
      </c>
      <c r="C1105" s="107" t="s">
        <v>601</v>
      </c>
      <c r="D1105" s="107" t="s">
        <v>621</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102</v>
      </c>
      <c r="C1106" s="107" t="s">
        <v>601</v>
      </c>
      <c r="D1106" s="107" t="s">
        <v>622</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102</v>
      </c>
      <c r="C1107" s="107" t="s">
        <v>601</v>
      </c>
      <c r="D1107" s="107" t="s">
        <v>623</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102</v>
      </c>
      <c r="C1108" s="107" t="s">
        <v>601</v>
      </c>
      <c r="D1108" s="107" t="s">
        <v>624</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102</v>
      </c>
      <c r="C1109" s="107" t="s">
        <v>601</v>
      </c>
      <c r="D1109" s="107" t="s">
        <v>626</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102</v>
      </c>
      <c r="C1110" s="107" t="s">
        <v>601</v>
      </c>
      <c r="D1110" s="107" t="s">
        <v>625</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102</v>
      </c>
      <c r="C1111" s="107" t="s">
        <v>601</v>
      </c>
      <c r="D1111" s="107" t="s">
        <v>627</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102</v>
      </c>
      <c r="C1112" s="107" t="s">
        <v>601</v>
      </c>
      <c r="D1112" s="107" t="s">
        <v>629</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102</v>
      </c>
      <c r="C1113" s="107" t="s">
        <v>601</v>
      </c>
      <c r="D1113" s="107" t="s">
        <v>630</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102</v>
      </c>
      <c r="C1114" s="107" t="s">
        <v>601</v>
      </c>
      <c r="D1114" s="107" t="s">
        <v>631</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102</v>
      </c>
      <c r="C1115" s="107" t="s">
        <v>601</v>
      </c>
      <c r="D1115" s="107" t="s">
        <v>632</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102</v>
      </c>
      <c r="C1116" s="107" t="s">
        <v>601</v>
      </c>
      <c r="D1116" s="107" t="s">
        <v>633</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102</v>
      </c>
      <c r="C1117" s="107" t="s">
        <v>601</v>
      </c>
      <c r="D1117" s="107" t="s">
        <v>634</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102</v>
      </c>
      <c r="C1118" s="107" t="s">
        <v>601</v>
      </c>
      <c r="D1118" s="107" t="s">
        <v>636</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83</v>
      </c>
      <c r="C1119" s="107" t="s">
        <v>601</v>
      </c>
      <c r="D1119" s="107" t="s">
        <v>620</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83</v>
      </c>
      <c r="C1120" s="107" t="s">
        <v>601</v>
      </c>
      <c r="D1120" s="107" t="s">
        <v>621</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83</v>
      </c>
      <c r="C1121" s="107" t="s">
        <v>601</v>
      </c>
      <c r="D1121" s="107" t="s">
        <v>622</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83</v>
      </c>
      <c r="C1122" s="107" t="s">
        <v>601</v>
      </c>
      <c r="D1122" s="107" t="s">
        <v>623</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83</v>
      </c>
      <c r="C1123" s="107" t="s">
        <v>601</v>
      </c>
      <c r="D1123" s="107" t="s">
        <v>624</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83</v>
      </c>
      <c r="C1124" s="107" t="s">
        <v>601</v>
      </c>
      <c r="D1124" s="107" t="s">
        <v>626</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83</v>
      </c>
      <c r="C1125" s="107" t="s">
        <v>601</v>
      </c>
      <c r="D1125" s="107" t="s">
        <v>625</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83</v>
      </c>
      <c r="C1126" s="107" t="s">
        <v>601</v>
      </c>
      <c r="D1126" s="107" t="s">
        <v>627</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83</v>
      </c>
      <c r="C1127" s="107" t="s">
        <v>601</v>
      </c>
      <c r="D1127" s="107" t="s">
        <v>629</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83</v>
      </c>
      <c r="C1128" s="107" t="s">
        <v>601</v>
      </c>
      <c r="D1128" s="107" t="s">
        <v>630</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83</v>
      </c>
      <c r="C1129" s="107" t="s">
        <v>601</v>
      </c>
      <c r="D1129" s="107" t="s">
        <v>631</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83</v>
      </c>
      <c r="C1130" s="107" t="s">
        <v>601</v>
      </c>
      <c r="D1130" s="107" t="s">
        <v>632</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83</v>
      </c>
      <c r="C1131" s="107" t="s">
        <v>601</v>
      </c>
      <c r="D1131" s="107" t="s">
        <v>633</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83</v>
      </c>
      <c r="C1132" s="107" t="s">
        <v>601</v>
      </c>
      <c r="D1132" s="107" t="s">
        <v>634</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83</v>
      </c>
      <c r="C1133" s="107" t="s">
        <v>601</v>
      </c>
      <c r="D1133" s="107" t="s">
        <v>636</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88</v>
      </c>
      <c r="C1134" s="107" t="s">
        <v>601</v>
      </c>
      <c r="D1134" s="107" t="s">
        <v>620</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88</v>
      </c>
      <c r="C1135" s="107" t="s">
        <v>601</v>
      </c>
      <c r="D1135" s="107" t="s">
        <v>621</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88</v>
      </c>
      <c r="C1136" s="107" t="s">
        <v>601</v>
      </c>
      <c r="D1136" s="107" t="s">
        <v>622</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88</v>
      </c>
      <c r="C1137" s="107" t="s">
        <v>601</v>
      </c>
      <c r="D1137" s="107" t="s">
        <v>623</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88</v>
      </c>
      <c r="C1138" s="107" t="s">
        <v>601</v>
      </c>
      <c r="D1138" s="107" t="s">
        <v>624</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88</v>
      </c>
      <c r="C1139" s="107" t="s">
        <v>601</v>
      </c>
      <c r="D1139" s="107" t="s">
        <v>626</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88</v>
      </c>
      <c r="C1140" s="107" t="s">
        <v>601</v>
      </c>
      <c r="D1140" s="107" t="s">
        <v>625</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88</v>
      </c>
      <c r="C1141" s="107" t="s">
        <v>601</v>
      </c>
      <c r="D1141" s="107" t="s">
        <v>627</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88</v>
      </c>
      <c r="C1142" s="107" t="s">
        <v>601</v>
      </c>
      <c r="D1142" s="107" t="s">
        <v>629</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88</v>
      </c>
      <c r="C1143" s="107" t="s">
        <v>601</v>
      </c>
      <c r="D1143" s="107" t="s">
        <v>630</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88</v>
      </c>
      <c r="C1144" s="107" t="s">
        <v>601</v>
      </c>
      <c r="D1144" s="107" t="s">
        <v>631</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88</v>
      </c>
      <c r="C1145" s="107" t="s">
        <v>601</v>
      </c>
      <c r="D1145" s="107" t="s">
        <v>632</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88</v>
      </c>
      <c r="C1146" s="107" t="s">
        <v>601</v>
      </c>
      <c r="D1146" s="107" t="s">
        <v>633</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88</v>
      </c>
      <c r="C1147" s="107" t="s">
        <v>601</v>
      </c>
      <c r="D1147" s="107" t="s">
        <v>634</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88</v>
      </c>
      <c r="C1148" s="107" t="s">
        <v>601</v>
      </c>
      <c r="D1148" s="107" t="s">
        <v>636</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91</v>
      </c>
      <c r="C1149" s="107" t="s">
        <v>601</v>
      </c>
      <c r="D1149" s="107" t="s">
        <v>620</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91</v>
      </c>
      <c r="C1150" s="107" t="s">
        <v>601</v>
      </c>
      <c r="D1150" s="107" t="s">
        <v>621</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91</v>
      </c>
      <c r="C1151" s="107" t="s">
        <v>601</v>
      </c>
      <c r="D1151" s="107" t="s">
        <v>622</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91</v>
      </c>
      <c r="C1152" s="107" t="s">
        <v>601</v>
      </c>
      <c r="D1152" s="107" t="s">
        <v>623</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91</v>
      </c>
      <c r="C1153" s="107" t="s">
        <v>601</v>
      </c>
      <c r="D1153" s="107" t="s">
        <v>624</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91</v>
      </c>
      <c r="C1154" s="107" t="s">
        <v>601</v>
      </c>
      <c r="D1154" s="107" t="s">
        <v>626</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91</v>
      </c>
      <c r="C1155" s="107" t="s">
        <v>601</v>
      </c>
      <c r="D1155" s="107" t="s">
        <v>625</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91</v>
      </c>
      <c r="C1156" s="107" t="s">
        <v>601</v>
      </c>
      <c r="D1156" s="107" t="s">
        <v>627</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91</v>
      </c>
      <c r="C1157" s="107" t="s">
        <v>601</v>
      </c>
      <c r="D1157" s="107" t="s">
        <v>629</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91</v>
      </c>
      <c r="C1158" s="107" t="s">
        <v>601</v>
      </c>
      <c r="D1158" s="107" t="s">
        <v>630</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91</v>
      </c>
      <c r="C1159" s="107" t="s">
        <v>601</v>
      </c>
      <c r="D1159" s="107" t="s">
        <v>631</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91</v>
      </c>
      <c r="C1160" s="107" t="s">
        <v>601</v>
      </c>
      <c r="D1160" s="107" t="s">
        <v>632</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91</v>
      </c>
      <c r="C1161" s="107" t="s">
        <v>601</v>
      </c>
      <c r="D1161" s="107" t="s">
        <v>633</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91</v>
      </c>
      <c r="C1162" s="107" t="s">
        <v>601</v>
      </c>
      <c r="D1162" s="107" t="s">
        <v>634</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91</v>
      </c>
      <c r="C1163" s="107" t="s">
        <v>601</v>
      </c>
      <c r="D1163" s="107" t="s">
        <v>636</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94</v>
      </c>
      <c r="C1164" s="107" t="s">
        <v>601</v>
      </c>
      <c r="D1164" s="107" t="s">
        <v>620</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94</v>
      </c>
      <c r="C1165" s="107" t="s">
        <v>601</v>
      </c>
      <c r="D1165" s="107" t="s">
        <v>621</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94</v>
      </c>
      <c r="C1166" s="107" t="s">
        <v>601</v>
      </c>
      <c r="D1166" s="107" t="s">
        <v>622</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94</v>
      </c>
      <c r="C1167" s="107" t="s">
        <v>601</v>
      </c>
      <c r="D1167" s="107" t="s">
        <v>623</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94</v>
      </c>
      <c r="C1168" s="107" t="s">
        <v>601</v>
      </c>
      <c r="D1168" s="107" t="s">
        <v>624</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94</v>
      </c>
      <c r="C1169" s="107" t="s">
        <v>601</v>
      </c>
      <c r="D1169" s="107" t="s">
        <v>626</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94</v>
      </c>
      <c r="C1170" s="107" t="s">
        <v>601</v>
      </c>
      <c r="D1170" s="107" t="s">
        <v>625</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94</v>
      </c>
      <c r="C1171" s="107" t="s">
        <v>601</v>
      </c>
      <c r="D1171" s="107" t="s">
        <v>627</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94</v>
      </c>
      <c r="C1172" s="107" t="s">
        <v>601</v>
      </c>
      <c r="D1172" s="107" t="s">
        <v>629</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94</v>
      </c>
      <c r="C1173" s="107" t="s">
        <v>601</v>
      </c>
      <c r="D1173" s="107" t="s">
        <v>630</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94</v>
      </c>
      <c r="C1174" s="107" t="s">
        <v>601</v>
      </c>
      <c r="D1174" s="107" t="s">
        <v>631</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94</v>
      </c>
      <c r="C1175" s="107" t="s">
        <v>601</v>
      </c>
      <c r="D1175" s="107" t="s">
        <v>632</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94</v>
      </c>
      <c r="C1176" s="107" t="s">
        <v>601</v>
      </c>
      <c r="D1176" s="107" t="s">
        <v>633</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94</v>
      </c>
      <c r="C1177" s="107" t="s">
        <v>601</v>
      </c>
      <c r="D1177" s="107" t="s">
        <v>634</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94</v>
      </c>
      <c r="C1178" s="107" t="s">
        <v>601</v>
      </c>
      <c r="D1178" s="107" t="s">
        <v>636</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86</v>
      </c>
      <c r="C1179" s="107" t="s">
        <v>601</v>
      </c>
      <c r="D1179" s="107" t="s">
        <v>620</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86</v>
      </c>
      <c r="C1180" s="107" t="s">
        <v>601</v>
      </c>
      <c r="D1180" s="107" t="s">
        <v>621</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86</v>
      </c>
      <c r="C1181" s="107" t="s">
        <v>601</v>
      </c>
      <c r="D1181" s="107" t="s">
        <v>622</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86</v>
      </c>
      <c r="C1182" s="107" t="s">
        <v>601</v>
      </c>
      <c r="D1182" s="107" t="s">
        <v>623</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86</v>
      </c>
      <c r="C1183" s="107" t="s">
        <v>601</v>
      </c>
      <c r="D1183" s="107" t="s">
        <v>624</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86</v>
      </c>
      <c r="C1184" s="107" t="s">
        <v>601</v>
      </c>
      <c r="D1184" s="107" t="s">
        <v>626</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86</v>
      </c>
      <c r="C1185" s="107" t="s">
        <v>601</v>
      </c>
      <c r="D1185" s="107" t="s">
        <v>625</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86</v>
      </c>
      <c r="C1186" s="107" t="s">
        <v>601</v>
      </c>
      <c r="D1186" s="107" t="s">
        <v>627</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86</v>
      </c>
      <c r="C1187" s="107" t="s">
        <v>601</v>
      </c>
      <c r="D1187" s="107" t="s">
        <v>629</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86</v>
      </c>
      <c r="C1188" s="107" t="s">
        <v>601</v>
      </c>
      <c r="D1188" s="107" t="s">
        <v>630</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86</v>
      </c>
      <c r="C1189" s="107" t="s">
        <v>601</v>
      </c>
      <c r="D1189" s="107" t="s">
        <v>631</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86</v>
      </c>
      <c r="C1190" s="107" t="s">
        <v>601</v>
      </c>
      <c r="D1190" s="107" t="s">
        <v>632</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86</v>
      </c>
      <c r="C1191" s="107" t="s">
        <v>601</v>
      </c>
      <c r="D1191" s="107" t="s">
        <v>633</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86</v>
      </c>
      <c r="C1192" s="107" t="s">
        <v>601</v>
      </c>
      <c r="D1192" s="107" t="s">
        <v>634</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86</v>
      </c>
      <c r="C1193" s="107" t="s">
        <v>601</v>
      </c>
      <c r="D1193" s="107" t="s">
        <v>636</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97</v>
      </c>
      <c r="C1194" s="107" t="s">
        <v>601</v>
      </c>
      <c r="D1194" s="107" t="s">
        <v>620</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97</v>
      </c>
      <c r="C1195" s="107" t="s">
        <v>601</v>
      </c>
      <c r="D1195" s="107" t="s">
        <v>621</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97</v>
      </c>
      <c r="C1196" s="107" t="s">
        <v>601</v>
      </c>
      <c r="D1196" s="107" t="s">
        <v>622</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97</v>
      </c>
      <c r="C1197" s="107" t="s">
        <v>601</v>
      </c>
      <c r="D1197" s="107" t="s">
        <v>623</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97</v>
      </c>
      <c r="C1198" s="107" t="s">
        <v>601</v>
      </c>
      <c r="D1198" s="107" t="s">
        <v>624</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97</v>
      </c>
      <c r="C1199" s="107" t="s">
        <v>601</v>
      </c>
      <c r="D1199" s="107" t="s">
        <v>626</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97</v>
      </c>
      <c r="C1200" s="107" t="s">
        <v>601</v>
      </c>
      <c r="D1200" s="107" t="s">
        <v>625</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97</v>
      </c>
      <c r="C1201" s="107" t="s">
        <v>601</v>
      </c>
      <c r="D1201" s="107" t="s">
        <v>627</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97</v>
      </c>
      <c r="C1202" s="107" t="s">
        <v>601</v>
      </c>
      <c r="D1202" s="107" t="s">
        <v>629</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97</v>
      </c>
      <c r="C1203" s="107" t="s">
        <v>601</v>
      </c>
      <c r="D1203" s="107" t="s">
        <v>630</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97</v>
      </c>
      <c r="C1204" s="107" t="s">
        <v>601</v>
      </c>
      <c r="D1204" s="107" t="s">
        <v>631</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97</v>
      </c>
      <c r="C1205" s="107" t="s">
        <v>601</v>
      </c>
      <c r="D1205" s="107" t="s">
        <v>632</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97</v>
      </c>
      <c r="C1206" s="107" t="s">
        <v>601</v>
      </c>
      <c r="D1206" s="107" t="s">
        <v>633</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97</v>
      </c>
      <c r="C1207" s="107" t="s">
        <v>601</v>
      </c>
      <c r="D1207" s="107" t="s">
        <v>634</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97</v>
      </c>
      <c r="C1208" s="107" t="s">
        <v>601</v>
      </c>
      <c r="D1208" s="107" t="s">
        <v>636</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105</v>
      </c>
      <c r="C1209" s="107" t="s">
        <v>601</v>
      </c>
      <c r="D1209" s="107" t="s">
        <v>620</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105</v>
      </c>
      <c r="C1210" s="107" t="s">
        <v>601</v>
      </c>
      <c r="D1210" s="107" t="s">
        <v>621</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105</v>
      </c>
      <c r="C1211" s="107" t="s">
        <v>601</v>
      </c>
      <c r="D1211" s="107" t="s">
        <v>622</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105</v>
      </c>
      <c r="C1212" s="107" t="s">
        <v>601</v>
      </c>
      <c r="D1212" s="107" t="s">
        <v>623</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105</v>
      </c>
      <c r="C1213" s="107" t="s">
        <v>601</v>
      </c>
      <c r="D1213" s="107" t="s">
        <v>624</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105</v>
      </c>
      <c r="C1214" s="107" t="s">
        <v>601</v>
      </c>
      <c r="D1214" s="107" t="s">
        <v>626</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105</v>
      </c>
      <c r="C1215" s="107" t="s">
        <v>601</v>
      </c>
      <c r="D1215" s="107" t="s">
        <v>625</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105</v>
      </c>
      <c r="C1216" s="107" t="s">
        <v>601</v>
      </c>
      <c r="D1216" s="107" t="s">
        <v>627</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105</v>
      </c>
      <c r="C1217" s="107" t="s">
        <v>601</v>
      </c>
      <c r="D1217" s="107" t="s">
        <v>629</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105</v>
      </c>
      <c r="C1218" s="107" t="s">
        <v>601</v>
      </c>
      <c r="D1218" s="107" t="s">
        <v>630</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105</v>
      </c>
      <c r="C1219" s="107" t="s">
        <v>601</v>
      </c>
      <c r="D1219" s="107" t="s">
        <v>631</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105</v>
      </c>
      <c r="C1220" s="107" t="s">
        <v>601</v>
      </c>
      <c r="D1220" s="107" t="s">
        <v>632</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105</v>
      </c>
      <c r="C1221" s="107" t="s">
        <v>601</v>
      </c>
      <c r="D1221" s="107" t="s">
        <v>633</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105</v>
      </c>
      <c r="C1222" s="107" t="s">
        <v>601</v>
      </c>
      <c r="D1222" s="107" t="s">
        <v>634</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105</v>
      </c>
      <c r="C1223" s="107" t="s">
        <v>601</v>
      </c>
      <c r="D1223" s="107" t="s">
        <v>636</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108</v>
      </c>
      <c r="C1224" s="107" t="s">
        <v>601</v>
      </c>
      <c r="D1224" s="107" t="s">
        <v>620</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108</v>
      </c>
      <c r="C1225" s="107" t="s">
        <v>601</v>
      </c>
      <c r="D1225" s="107" t="s">
        <v>621</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108</v>
      </c>
      <c r="C1226" s="107" t="s">
        <v>601</v>
      </c>
      <c r="D1226" s="107" t="s">
        <v>622</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108</v>
      </c>
      <c r="C1227" s="107" t="s">
        <v>601</v>
      </c>
      <c r="D1227" s="107" t="s">
        <v>623</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108</v>
      </c>
      <c r="C1228" s="107" t="s">
        <v>601</v>
      </c>
      <c r="D1228" s="107" t="s">
        <v>624</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108</v>
      </c>
      <c r="C1229" s="107" t="s">
        <v>601</v>
      </c>
      <c r="D1229" s="107" t="s">
        <v>626</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108</v>
      </c>
      <c r="C1230" s="107" t="s">
        <v>601</v>
      </c>
      <c r="D1230" s="107" t="s">
        <v>625</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108</v>
      </c>
      <c r="C1231" s="107" t="s">
        <v>601</v>
      </c>
      <c r="D1231" s="107" t="s">
        <v>627</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108</v>
      </c>
      <c r="C1232" s="107" t="s">
        <v>601</v>
      </c>
      <c r="D1232" s="107" t="s">
        <v>629</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108</v>
      </c>
      <c r="C1233" s="107" t="s">
        <v>601</v>
      </c>
      <c r="D1233" s="107" t="s">
        <v>630</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108</v>
      </c>
      <c r="C1234" s="107" t="s">
        <v>601</v>
      </c>
      <c r="D1234" s="107" t="s">
        <v>631</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108</v>
      </c>
      <c r="C1235" s="107" t="s">
        <v>601</v>
      </c>
      <c r="D1235" s="107" t="s">
        <v>632</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108</v>
      </c>
      <c r="C1236" s="107" t="s">
        <v>601</v>
      </c>
      <c r="D1236" s="107" t="s">
        <v>633</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108</v>
      </c>
      <c r="C1237" s="107" t="s">
        <v>601</v>
      </c>
      <c r="D1237" s="107" t="s">
        <v>634</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108</v>
      </c>
      <c r="C1238" s="107" t="s">
        <v>601</v>
      </c>
      <c r="D1238" s="107" t="s">
        <v>636</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111</v>
      </c>
      <c r="C1239" s="107" t="s">
        <v>601</v>
      </c>
      <c r="D1239" s="107" t="s">
        <v>620</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111</v>
      </c>
      <c r="C1240" s="107" t="s">
        <v>601</v>
      </c>
      <c r="D1240" s="107" t="s">
        <v>621</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111</v>
      </c>
      <c r="C1241" s="107" t="s">
        <v>601</v>
      </c>
      <c r="D1241" s="107" t="s">
        <v>622</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111</v>
      </c>
      <c r="C1242" s="107" t="s">
        <v>601</v>
      </c>
      <c r="D1242" s="107" t="s">
        <v>623</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111</v>
      </c>
      <c r="C1243" s="107" t="s">
        <v>601</v>
      </c>
      <c r="D1243" s="107" t="s">
        <v>624</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111</v>
      </c>
      <c r="C1244" s="107" t="s">
        <v>601</v>
      </c>
      <c r="D1244" s="107" t="s">
        <v>626</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111</v>
      </c>
      <c r="C1245" s="107" t="s">
        <v>601</v>
      </c>
      <c r="D1245" s="107" t="s">
        <v>625</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111</v>
      </c>
      <c r="C1246" s="107" t="s">
        <v>601</v>
      </c>
      <c r="D1246" s="107" t="s">
        <v>627</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111</v>
      </c>
      <c r="C1247" s="107" t="s">
        <v>601</v>
      </c>
      <c r="D1247" s="107" t="s">
        <v>629</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111</v>
      </c>
      <c r="C1248" s="107" t="s">
        <v>601</v>
      </c>
      <c r="D1248" s="107" t="s">
        <v>630</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111</v>
      </c>
      <c r="C1249" s="107" t="s">
        <v>601</v>
      </c>
      <c r="D1249" s="107" t="s">
        <v>631</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111</v>
      </c>
      <c r="C1250" s="107" t="s">
        <v>601</v>
      </c>
      <c r="D1250" s="107" t="s">
        <v>632</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111</v>
      </c>
      <c r="C1251" s="107" t="s">
        <v>601</v>
      </c>
      <c r="D1251" s="107" t="s">
        <v>633</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111</v>
      </c>
      <c r="C1252" s="107" t="s">
        <v>601</v>
      </c>
      <c r="D1252" s="107" t="s">
        <v>634</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111</v>
      </c>
      <c r="C1253" s="107" t="s">
        <v>601</v>
      </c>
      <c r="D1253" s="107" t="s">
        <v>636</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114</v>
      </c>
      <c r="C1254" s="107" t="s">
        <v>601</v>
      </c>
      <c r="D1254" s="107" t="s">
        <v>620</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114</v>
      </c>
      <c r="C1255" s="107" t="s">
        <v>601</v>
      </c>
      <c r="D1255" s="107" t="s">
        <v>621</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114</v>
      </c>
      <c r="C1256" s="107" t="s">
        <v>601</v>
      </c>
      <c r="D1256" s="107" t="s">
        <v>622</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114</v>
      </c>
      <c r="C1257" s="107" t="s">
        <v>601</v>
      </c>
      <c r="D1257" s="107" t="s">
        <v>623</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114</v>
      </c>
      <c r="C1258" s="107" t="s">
        <v>601</v>
      </c>
      <c r="D1258" s="107" t="s">
        <v>624</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114</v>
      </c>
      <c r="C1259" s="107" t="s">
        <v>601</v>
      </c>
      <c r="D1259" s="107" t="s">
        <v>626</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114</v>
      </c>
      <c r="C1260" s="107" t="s">
        <v>601</v>
      </c>
      <c r="D1260" s="107" t="s">
        <v>625</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114</v>
      </c>
      <c r="C1261" s="107" t="s">
        <v>601</v>
      </c>
      <c r="D1261" s="107" t="s">
        <v>627</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114</v>
      </c>
      <c r="C1262" s="107" t="s">
        <v>601</v>
      </c>
      <c r="D1262" s="107" t="s">
        <v>629</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114</v>
      </c>
      <c r="C1263" s="107" t="s">
        <v>601</v>
      </c>
      <c r="D1263" s="107" t="s">
        <v>630</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114</v>
      </c>
      <c r="C1264" s="107" t="s">
        <v>601</v>
      </c>
      <c r="D1264" s="107" t="s">
        <v>631</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114</v>
      </c>
      <c r="C1265" s="107" t="s">
        <v>601</v>
      </c>
      <c r="D1265" s="107" t="s">
        <v>632</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114</v>
      </c>
      <c r="C1266" s="107" t="s">
        <v>601</v>
      </c>
      <c r="D1266" s="107" t="s">
        <v>633</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114</v>
      </c>
      <c r="C1267" s="107" t="s">
        <v>601</v>
      </c>
      <c r="D1267" s="107" t="s">
        <v>634</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114</v>
      </c>
      <c r="C1268" s="107" t="s">
        <v>601</v>
      </c>
      <c r="D1268" s="107" t="s">
        <v>636</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117</v>
      </c>
      <c r="C1269" s="107" t="s">
        <v>601</v>
      </c>
      <c r="D1269" s="107" t="s">
        <v>620</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117</v>
      </c>
      <c r="C1270" s="107" t="s">
        <v>601</v>
      </c>
      <c r="D1270" s="107" t="s">
        <v>621</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117</v>
      </c>
      <c r="C1271" s="107" t="s">
        <v>601</v>
      </c>
      <c r="D1271" s="107" t="s">
        <v>622</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117</v>
      </c>
      <c r="C1272" s="107" t="s">
        <v>601</v>
      </c>
      <c r="D1272" s="107" t="s">
        <v>623</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117</v>
      </c>
      <c r="C1273" s="107" t="s">
        <v>601</v>
      </c>
      <c r="D1273" s="107" t="s">
        <v>624</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117</v>
      </c>
      <c r="C1274" s="107" t="s">
        <v>601</v>
      </c>
      <c r="D1274" s="107" t="s">
        <v>626</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117</v>
      </c>
      <c r="C1275" s="107" t="s">
        <v>601</v>
      </c>
      <c r="D1275" s="107" t="s">
        <v>625</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117</v>
      </c>
      <c r="C1276" s="107" t="s">
        <v>601</v>
      </c>
      <c r="D1276" s="107" t="s">
        <v>627</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117</v>
      </c>
      <c r="C1277" s="107" t="s">
        <v>601</v>
      </c>
      <c r="D1277" s="107" t="s">
        <v>629</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117</v>
      </c>
      <c r="C1278" s="107" t="s">
        <v>601</v>
      </c>
      <c r="D1278" s="107" t="s">
        <v>630</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117</v>
      </c>
      <c r="C1279" s="107" t="s">
        <v>601</v>
      </c>
      <c r="D1279" s="107" t="s">
        <v>631</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117</v>
      </c>
      <c r="C1280" s="107" t="s">
        <v>601</v>
      </c>
      <c r="D1280" s="107" t="s">
        <v>632</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117</v>
      </c>
      <c r="C1281" s="107" t="s">
        <v>601</v>
      </c>
      <c r="D1281" s="107" t="s">
        <v>633</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117</v>
      </c>
      <c r="C1282" s="107" t="s">
        <v>601</v>
      </c>
      <c r="D1282" s="107" t="s">
        <v>634</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117</v>
      </c>
      <c r="C1283" s="107" t="s">
        <v>601</v>
      </c>
      <c r="D1283" s="107" t="s">
        <v>636</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119</v>
      </c>
      <c r="C1284" s="107" t="s">
        <v>601</v>
      </c>
      <c r="D1284" s="107" t="s">
        <v>620</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119</v>
      </c>
      <c r="C1285" s="107" t="s">
        <v>601</v>
      </c>
      <c r="D1285" s="107" t="s">
        <v>621</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119</v>
      </c>
      <c r="C1286" s="107" t="s">
        <v>601</v>
      </c>
      <c r="D1286" s="107" t="s">
        <v>622</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119</v>
      </c>
      <c r="C1287" s="107" t="s">
        <v>601</v>
      </c>
      <c r="D1287" s="107" t="s">
        <v>623</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119</v>
      </c>
      <c r="C1288" s="107" t="s">
        <v>601</v>
      </c>
      <c r="D1288" s="107" t="s">
        <v>624</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119</v>
      </c>
      <c r="C1289" s="107" t="s">
        <v>601</v>
      </c>
      <c r="D1289" s="107" t="s">
        <v>626</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119</v>
      </c>
      <c r="C1290" s="107" t="s">
        <v>601</v>
      </c>
      <c r="D1290" s="107" t="s">
        <v>625</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119</v>
      </c>
      <c r="C1291" s="107" t="s">
        <v>601</v>
      </c>
      <c r="D1291" s="107" t="s">
        <v>627</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119</v>
      </c>
      <c r="C1292" s="107" t="s">
        <v>601</v>
      </c>
      <c r="D1292" s="107" t="s">
        <v>629</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119</v>
      </c>
      <c r="C1293" s="107" t="s">
        <v>601</v>
      </c>
      <c r="D1293" s="107" t="s">
        <v>630</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119</v>
      </c>
      <c r="C1294" s="107" t="s">
        <v>601</v>
      </c>
      <c r="D1294" s="107" t="s">
        <v>631</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119</v>
      </c>
      <c r="C1295" s="107" t="s">
        <v>601</v>
      </c>
      <c r="D1295" s="107" t="s">
        <v>632</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119</v>
      </c>
      <c r="C1296" s="107" t="s">
        <v>601</v>
      </c>
      <c r="D1296" s="107" t="s">
        <v>633</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119</v>
      </c>
      <c r="C1297" s="107" t="s">
        <v>601</v>
      </c>
      <c r="D1297" s="107" t="s">
        <v>634</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119</v>
      </c>
      <c r="C1298" s="107" t="s">
        <v>601</v>
      </c>
      <c r="D1298" s="107" t="s">
        <v>636</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122</v>
      </c>
      <c r="C1299" s="107" t="s">
        <v>601</v>
      </c>
      <c r="D1299" s="107" t="s">
        <v>620</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122</v>
      </c>
      <c r="C1300" s="107" t="s">
        <v>601</v>
      </c>
      <c r="D1300" s="107" t="s">
        <v>621</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122</v>
      </c>
      <c r="C1301" s="107" t="s">
        <v>601</v>
      </c>
      <c r="D1301" s="107" t="s">
        <v>622</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122</v>
      </c>
      <c r="C1302" s="107" t="s">
        <v>601</v>
      </c>
      <c r="D1302" s="107" t="s">
        <v>623</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122</v>
      </c>
      <c r="C1303" s="107" t="s">
        <v>601</v>
      </c>
      <c r="D1303" s="107" t="s">
        <v>624</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122</v>
      </c>
      <c r="C1304" s="107" t="s">
        <v>601</v>
      </c>
      <c r="D1304" s="107" t="s">
        <v>626</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122</v>
      </c>
      <c r="C1305" s="107" t="s">
        <v>601</v>
      </c>
      <c r="D1305" s="107" t="s">
        <v>625</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122</v>
      </c>
      <c r="C1306" s="107" t="s">
        <v>601</v>
      </c>
      <c r="D1306" s="107" t="s">
        <v>627</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122</v>
      </c>
      <c r="C1307" s="107" t="s">
        <v>601</v>
      </c>
      <c r="D1307" s="107" t="s">
        <v>629</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122</v>
      </c>
      <c r="C1308" s="107" t="s">
        <v>601</v>
      </c>
      <c r="D1308" s="107" t="s">
        <v>630</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122</v>
      </c>
      <c r="C1309" s="107" t="s">
        <v>601</v>
      </c>
      <c r="D1309" s="107" t="s">
        <v>631</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122</v>
      </c>
      <c r="C1310" s="107" t="s">
        <v>601</v>
      </c>
      <c r="D1310" s="107" t="s">
        <v>632</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122</v>
      </c>
      <c r="C1311" s="107" t="s">
        <v>601</v>
      </c>
      <c r="D1311" s="107" t="s">
        <v>633</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122</v>
      </c>
      <c r="C1312" s="107" t="s">
        <v>601</v>
      </c>
      <c r="D1312" s="107" t="s">
        <v>634</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122</v>
      </c>
      <c r="C1313" s="107" t="s">
        <v>601</v>
      </c>
      <c r="D1313" s="107" t="s">
        <v>636</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125</v>
      </c>
      <c r="C1314" s="107" t="s">
        <v>601</v>
      </c>
      <c r="D1314" s="107" t="s">
        <v>620</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125</v>
      </c>
      <c r="C1315" s="107" t="s">
        <v>601</v>
      </c>
      <c r="D1315" s="107" t="s">
        <v>621</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125</v>
      </c>
      <c r="C1316" s="107" t="s">
        <v>601</v>
      </c>
      <c r="D1316" s="107" t="s">
        <v>622</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125</v>
      </c>
      <c r="C1317" s="107" t="s">
        <v>601</v>
      </c>
      <c r="D1317" s="107" t="s">
        <v>623</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125</v>
      </c>
      <c r="C1318" s="107" t="s">
        <v>601</v>
      </c>
      <c r="D1318" s="107" t="s">
        <v>624</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125</v>
      </c>
      <c r="C1319" s="107" t="s">
        <v>601</v>
      </c>
      <c r="D1319" s="107" t="s">
        <v>626</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125</v>
      </c>
      <c r="C1320" s="107" t="s">
        <v>601</v>
      </c>
      <c r="D1320" s="107" t="s">
        <v>625</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125</v>
      </c>
      <c r="C1321" s="107" t="s">
        <v>601</v>
      </c>
      <c r="D1321" s="107" t="s">
        <v>627</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125</v>
      </c>
      <c r="C1322" s="107" t="s">
        <v>601</v>
      </c>
      <c r="D1322" s="107" t="s">
        <v>629</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125</v>
      </c>
      <c r="C1323" s="107" t="s">
        <v>601</v>
      </c>
      <c r="D1323" s="107" t="s">
        <v>630</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125</v>
      </c>
      <c r="C1324" s="107" t="s">
        <v>601</v>
      </c>
      <c r="D1324" s="107" t="s">
        <v>631</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125</v>
      </c>
      <c r="C1325" s="107" t="s">
        <v>601</v>
      </c>
      <c r="D1325" s="107" t="s">
        <v>632</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125</v>
      </c>
      <c r="C1326" s="107" t="s">
        <v>601</v>
      </c>
      <c r="D1326" s="107" t="s">
        <v>633</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125</v>
      </c>
      <c r="C1327" s="107" t="s">
        <v>601</v>
      </c>
      <c r="D1327" s="107" t="s">
        <v>634</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125</v>
      </c>
      <c r="C1328" s="107" t="s">
        <v>601</v>
      </c>
      <c r="D1328" s="107" t="s">
        <v>636</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127</v>
      </c>
      <c r="C1329" s="107" t="s">
        <v>601</v>
      </c>
      <c r="D1329" s="107" t="s">
        <v>620</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127</v>
      </c>
      <c r="C1330" s="107" t="s">
        <v>601</v>
      </c>
      <c r="D1330" s="107" t="s">
        <v>621</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127</v>
      </c>
      <c r="C1331" s="107" t="s">
        <v>601</v>
      </c>
      <c r="D1331" s="107" t="s">
        <v>622</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127</v>
      </c>
      <c r="C1332" s="107" t="s">
        <v>601</v>
      </c>
      <c r="D1332" s="107" t="s">
        <v>623</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127</v>
      </c>
      <c r="C1333" s="107" t="s">
        <v>601</v>
      </c>
      <c r="D1333" s="107" t="s">
        <v>624</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127</v>
      </c>
      <c r="C1334" s="107" t="s">
        <v>601</v>
      </c>
      <c r="D1334" s="107" t="s">
        <v>626</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127</v>
      </c>
      <c r="C1335" s="107" t="s">
        <v>601</v>
      </c>
      <c r="D1335" s="107" t="s">
        <v>625</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127</v>
      </c>
      <c r="C1336" s="107" t="s">
        <v>601</v>
      </c>
      <c r="D1336" s="107" t="s">
        <v>627</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127</v>
      </c>
      <c r="C1337" s="107" t="s">
        <v>601</v>
      </c>
      <c r="D1337" s="107" t="s">
        <v>629</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127</v>
      </c>
      <c r="C1338" s="107" t="s">
        <v>601</v>
      </c>
      <c r="D1338" s="107" t="s">
        <v>630</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127</v>
      </c>
      <c r="C1339" s="107" t="s">
        <v>601</v>
      </c>
      <c r="D1339" s="107" t="s">
        <v>631</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127</v>
      </c>
      <c r="C1340" s="107" t="s">
        <v>601</v>
      </c>
      <c r="D1340" s="107" t="s">
        <v>632</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127</v>
      </c>
      <c r="C1341" s="107" t="s">
        <v>601</v>
      </c>
      <c r="D1341" s="107" t="s">
        <v>633</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127</v>
      </c>
      <c r="C1342" s="107" t="s">
        <v>601</v>
      </c>
      <c r="D1342" s="107" t="s">
        <v>634</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127</v>
      </c>
      <c r="C1343" s="107" t="s">
        <v>601</v>
      </c>
      <c r="D1343" s="107" t="s">
        <v>636</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130</v>
      </c>
      <c r="C1344" s="107" t="s">
        <v>601</v>
      </c>
      <c r="D1344" s="107" t="s">
        <v>620</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130</v>
      </c>
      <c r="C1345" s="107" t="s">
        <v>601</v>
      </c>
      <c r="D1345" s="107" t="s">
        <v>621</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130</v>
      </c>
      <c r="C1346" s="107" t="s">
        <v>601</v>
      </c>
      <c r="D1346" s="107" t="s">
        <v>622</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130</v>
      </c>
      <c r="C1347" s="107" t="s">
        <v>601</v>
      </c>
      <c r="D1347" s="107" t="s">
        <v>623</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130</v>
      </c>
      <c r="C1348" s="107" t="s">
        <v>601</v>
      </c>
      <c r="D1348" s="107" t="s">
        <v>624</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130</v>
      </c>
      <c r="C1349" s="107" t="s">
        <v>601</v>
      </c>
      <c r="D1349" s="107" t="s">
        <v>626</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130</v>
      </c>
      <c r="C1350" s="107" t="s">
        <v>601</v>
      </c>
      <c r="D1350" s="107" t="s">
        <v>625</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130</v>
      </c>
      <c r="C1351" s="107" t="s">
        <v>601</v>
      </c>
      <c r="D1351" s="107" t="s">
        <v>627</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130</v>
      </c>
      <c r="C1352" s="107" t="s">
        <v>601</v>
      </c>
      <c r="D1352" s="107" t="s">
        <v>629</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130</v>
      </c>
      <c r="C1353" s="107" t="s">
        <v>601</v>
      </c>
      <c r="D1353" s="107" t="s">
        <v>630</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130</v>
      </c>
      <c r="C1354" s="107" t="s">
        <v>601</v>
      </c>
      <c r="D1354" s="107" t="s">
        <v>631</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130</v>
      </c>
      <c r="C1355" s="107" t="s">
        <v>601</v>
      </c>
      <c r="D1355" s="107" t="s">
        <v>632</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130</v>
      </c>
      <c r="C1356" s="107" t="s">
        <v>601</v>
      </c>
      <c r="D1356" s="107" t="s">
        <v>633</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130</v>
      </c>
      <c r="C1357" s="107" t="s">
        <v>601</v>
      </c>
      <c r="D1357" s="107" t="s">
        <v>634</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130</v>
      </c>
      <c r="C1358" s="107" t="s">
        <v>601</v>
      </c>
      <c r="D1358" s="107" t="s">
        <v>636</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136</v>
      </c>
      <c r="C1359" s="107" t="s">
        <v>601</v>
      </c>
      <c r="D1359" s="107" t="s">
        <v>620</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136</v>
      </c>
      <c r="C1360" s="107" t="s">
        <v>601</v>
      </c>
      <c r="D1360" s="107" t="s">
        <v>621</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136</v>
      </c>
      <c r="C1361" s="107" t="s">
        <v>601</v>
      </c>
      <c r="D1361" s="107" t="s">
        <v>622</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136</v>
      </c>
      <c r="C1362" s="107" t="s">
        <v>601</v>
      </c>
      <c r="D1362" s="107" t="s">
        <v>623</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136</v>
      </c>
      <c r="C1363" s="107" t="s">
        <v>601</v>
      </c>
      <c r="D1363" s="107" t="s">
        <v>624</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136</v>
      </c>
      <c r="C1364" s="107" t="s">
        <v>601</v>
      </c>
      <c r="D1364" s="107" t="s">
        <v>626</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136</v>
      </c>
      <c r="C1365" s="107" t="s">
        <v>601</v>
      </c>
      <c r="D1365" s="107" t="s">
        <v>625</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136</v>
      </c>
      <c r="C1366" s="107" t="s">
        <v>601</v>
      </c>
      <c r="D1366" s="107" t="s">
        <v>627</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136</v>
      </c>
      <c r="C1367" s="107" t="s">
        <v>601</v>
      </c>
      <c r="D1367" s="107" t="s">
        <v>629</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136</v>
      </c>
      <c r="C1368" s="107" t="s">
        <v>601</v>
      </c>
      <c r="D1368" s="107" t="s">
        <v>630</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136</v>
      </c>
      <c r="C1369" s="107" t="s">
        <v>601</v>
      </c>
      <c r="D1369" s="107" t="s">
        <v>631</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136</v>
      </c>
      <c r="C1370" s="107" t="s">
        <v>601</v>
      </c>
      <c r="D1370" s="107" t="s">
        <v>632</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136</v>
      </c>
      <c r="C1371" s="107" t="s">
        <v>601</v>
      </c>
      <c r="D1371" s="107" t="s">
        <v>633</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136</v>
      </c>
      <c r="C1372" s="107" t="s">
        <v>601</v>
      </c>
      <c r="D1372" s="107" t="s">
        <v>634</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136</v>
      </c>
      <c r="C1373" s="107" t="s">
        <v>601</v>
      </c>
      <c r="D1373" s="107" t="s">
        <v>636</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133</v>
      </c>
      <c r="C1374" s="107" t="s">
        <v>601</v>
      </c>
      <c r="D1374" s="107" t="s">
        <v>620</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133</v>
      </c>
      <c r="C1375" s="107" t="s">
        <v>601</v>
      </c>
      <c r="D1375" s="107" t="s">
        <v>621</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133</v>
      </c>
      <c r="C1376" s="107" t="s">
        <v>601</v>
      </c>
      <c r="D1376" s="107" t="s">
        <v>622</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133</v>
      </c>
      <c r="C1377" s="107" t="s">
        <v>601</v>
      </c>
      <c r="D1377" s="107" t="s">
        <v>623</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133</v>
      </c>
      <c r="C1378" s="107" t="s">
        <v>601</v>
      </c>
      <c r="D1378" s="107" t="s">
        <v>624</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133</v>
      </c>
      <c r="C1379" s="107" t="s">
        <v>601</v>
      </c>
      <c r="D1379" s="107" t="s">
        <v>626</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133</v>
      </c>
      <c r="C1380" s="107" t="s">
        <v>601</v>
      </c>
      <c r="D1380" s="107" t="s">
        <v>625</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133</v>
      </c>
      <c r="C1381" s="107" t="s">
        <v>601</v>
      </c>
      <c r="D1381" s="107" t="s">
        <v>627</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133</v>
      </c>
      <c r="C1382" s="107" t="s">
        <v>601</v>
      </c>
      <c r="D1382" s="107" t="s">
        <v>629</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133</v>
      </c>
      <c r="C1383" s="107" t="s">
        <v>601</v>
      </c>
      <c r="D1383" s="107" t="s">
        <v>630</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133</v>
      </c>
      <c r="C1384" s="107" t="s">
        <v>601</v>
      </c>
      <c r="D1384" s="107" t="s">
        <v>631</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133</v>
      </c>
      <c r="C1385" s="107" t="s">
        <v>601</v>
      </c>
      <c r="D1385" s="107" t="s">
        <v>632</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133</v>
      </c>
      <c r="C1386" s="107" t="s">
        <v>601</v>
      </c>
      <c r="D1386" s="107" t="s">
        <v>633</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133</v>
      </c>
      <c r="C1387" s="107" t="s">
        <v>601</v>
      </c>
      <c r="D1387" s="107" t="s">
        <v>634</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133</v>
      </c>
      <c r="C1388" s="107" t="s">
        <v>601</v>
      </c>
      <c r="D1388" s="107" t="s">
        <v>636</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138</v>
      </c>
      <c r="C1389" s="107" t="s">
        <v>601</v>
      </c>
      <c r="D1389" s="107" t="s">
        <v>620</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138</v>
      </c>
      <c r="C1390" s="107" t="s">
        <v>601</v>
      </c>
      <c r="D1390" s="107" t="s">
        <v>621</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138</v>
      </c>
      <c r="C1391" s="107" t="s">
        <v>601</v>
      </c>
      <c r="D1391" s="107" t="s">
        <v>622</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138</v>
      </c>
      <c r="C1392" s="107" t="s">
        <v>601</v>
      </c>
      <c r="D1392" s="107" t="s">
        <v>623</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138</v>
      </c>
      <c r="C1393" s="107" t="s">
        <v>601</v>
      </c>
      <c r="D1393" s="107" t="s">
        <v>624</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138</v>
      </c>
      <c r="C1394" s="107" t="s">
        <v>601</v>
      </c>
      <c r="D1394" s="107" t="s">
        <v>626</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138</v>
      </c>
      <c r="C1395" s="107" t="s">
        <v>601</v>
      </c>
      <c r="D1395" s="107" t="s">
        <v>625</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138</v>
      </c>
      <c r="C1396" s="107" t="s">
        <v>601</v>
      </c>
      <c r="D1396" s="107" t="s">
        <v>627</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138</v>
      </c>
      <c r="C1397" s="107" t="s">
        <v>601</v>
      </c>
      <c r="D1397" s="107" t="s">
        <v>629</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138</v>
      </c>
      <c r="C1398" s="107" t="s">
        <v>601</v>
      </c>
      <c r="D1398" s="107" t="s">
        <v>630</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138</v>
      </c>
      <c r="C1399" s="107" t="s">
        <v>601</v>
      </c>
      <c r="D1399" s="107" t="s">
        <v>631</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138</v>
      </c>
      <c r="C1400" s="107" t="s">
        <v>601</v>
      </c>
      <c r="D1400" s="107" t="s">
        <v>632</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138</v>
      </c>
      <c r="C1401" s="107" t="s">
        <v>601</v>
      </c>
      <c r="D1401" s="107" t="s">
        <v>633</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138</v>
      </c>
      <c r="C1402" s="107" t="s">
        <v>601</v>
      </c>
      <c r="D1402" s="107" t="s">
        <v>634</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138</v>
      </c>
      <c r="C1403" s="107" t="s">
        <v>601</v>
      </c>
      <c r="D1403" s="107" t="s">
        <v>636</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144</v>
      </c>
      <c r="C1404" s="107" t="s">
        <v>601</v>
      </c>
      <c r="D1404" s="107" t="s">
        <v>620</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144</v>
      </c>
      <c r="C1405" s="107" t="s">
        <v>601</v>
      </c>
      <c r="D1405" s="107" t="s">
        <v>621</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144</v>
      </c>
      <c r="C1406" s="107" t="s">
        <v>601</v>
      </c>
      <c r="D1406" s="107" t="s">
        <v>622</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144</v>
      </c>
      <c r="C1407" s="107" t="s">
        <v>601</v>
      </c>
      <c r="D1407" s="107" t="s">
        <v>623</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144</v>
      </c>
      <c r="C1408" s="107" t="s">
        <v>601</v>
      </c>
      <c r="D1408" s="107" t="s">
        <v>624</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144</v>
      </c>
      <c r="C1409" s="107" t="s">
        <v>601</v>
      </c>
      <c r="D1409" s="107" t="s">
        <v>626</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144</v>
      </c>
      <c r="C1410" s="107" t="s">
        <v>601</v>
      </c>
      <c r="D1410" s="107" t="s">
        <v>625</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144</v>
      </c>
      <c r="C1411" s="107" t="s">
        <v>601</v>
      </c>
      <c r="D1411" s="107" t="s">
        <v>627</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144</v>
      </c>
      <c r="C1412" s="107" t="s">
        <v>601</v>
      </c>
      <c r="D1412" s="107" t="s">
        <v>629</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144</v>
      </c>
      <c r="C1413" s="107" t="s">
        <v>601</v>
      </c>
      <c r="D1413" s="107" t="s">
        <v>630</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144</v>
      </c>
      <c r="C1414" s="107" t="s">
        <v>601</v>
      </c>
      <c r="D1414" s="107" t="s">
        <v>631</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144</v>
      </c>
      <c r="C1415" s="107" t="s">
        <v>601</v>
      </c>
      <c r="D1415" s="107" t="s">
        <v>632</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144</v>
      </c>
      <c r="C1416" s="107" t="s">
        <v>601</v>
      </c>
      <c r="D1416" s="107" t="s">
        <v>633</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144</v>
      </c>
      <c r="C1417" s="107" t="s">
        <v>601</v>
      </c>
      <c r="D1417" s="107" t="s">
        <v>634</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144</v>
      </c>
      <c r="C1418" s="107" t="s">
        <v>601</v>
      </c>
      <c r="D1418" s="107" t="s">
        <v>636</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141</v>
      </c>
      <c r="C1419" s="107" t="s">
        <v>601</v>
      </c>
      <c r="D1419" s="107" t="s">
        <v>620</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141</v>
      </c>
      <c r="C1420" s="107" t="s">
        <v>601</v>
      </c>
      <c r="D1420" s="107" t="s">
        <v>621</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141</v>
      </c>
      <c r="C1421" s="107" t="s">
        <v>601</v>
      </c>
      <c r="D1421" s="107" t="s">
        <v>622</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141</v>
      </c>
      <c r="C1422" s="107" t="s">
        <v>601</v>
      </c>
      <c r="D1422" s="107" t="s">
        <v>623</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141</v>
      </c>
      <c r="C1423" s="107" t="s">
        <v>601</v>
      </c>
      <c r="D1423" s="107" t="s">
        <v>624</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141</v>
      </c>
      <c r="C1424" s="107" t="s">
        <v>601</v>
      </c>
      <c r="D1424" s="107" t="s">
        <v>626</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141</v>
      </c>
      <c r="C1425" s="107" t="s">
        <v>601</v>
      </c>
      <c r="D1425" s="107" t="s">
        <v>625</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141</v>
      </c>
      <c r="C1426" s="107" t="s">
        <v>601</v>
      </c>
      <c r="D1426" s="107" t="s">
        <v>627</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141</v>
      </c>
      <c r="C1427" s="107" t="s">
        <v>601</v>
      </c>
      <c r="D1427" s="107" t="s">
        <v>629</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141</v>
      </c>
      <c r="C1428" s="107" t="s">
        <v>601</v>
      </c>
      <c r="D1428" s="107" t="s">
        <v>630</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141</v>
      </c>
      <c r="C1429" s="107" t="s">
        <v>601</v>
      </c>
      <c r="D1429" s="107" t="s">
        <v>631</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141</v>
      </c>
      <c r="C1430" s="107" t="s">
        <v>601</v>
      </c>
      <c r="D1430" s="107" t="s">
        <v>632</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141</v>
      </c>
      <c r="C1431" s="107" t="s">
        <v>601</v>
      </c>
      <c r="D1431" s="107" t="s">
        <v>633</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141</v>
      </c>
      <c r="C1432" s="107" t="s">
        <v>601</v>
      </c>
      <c r="D1432" s="107" t="s">
        <v>634</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141</v>
      </c>
      <c r="C1433" s="107" t="s">
        <v>601</v>
      </c>
      <c r="D1433" s="107" t="s">
        <v>636</v>
      </c>
      <c r="E1433" s="107" t="str">
        <f t="shared" ref="E1433:E1496"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147</v>
      </c>
      <c r="C1434" s="107" t="s">
        <v>601</v>
      </c>
      <c r="D1434" s="107" t="s">
        <v>620</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147</v>
      </c>
      <c r="C1435" s="107" t="s">
        <v>601</v>
      </c>
      <c r="D1435" s="107" t="s">
        <v>621</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147</v>
      </c>
      <c r="C1436" s="107" t="s">
        <v>601</v>
      </c>
      <c r="D1436" s="107" t="s">
        <v>622</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147</v>
      </c>
      <c r="C1437" s="107" t="s">
        <v>601</v>
      </c>
      <c r="D1437" s="107" t="s">
        <v>623</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147</v>
      </c>
      <c r="C1438" s="107" t="s">
        <v>601</v>
      </c>
      <c r="D1438" s="107" t="s">
        <v>624</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147</v>
      </c>
      <c r="C1439" s="107" t="s">
        <v>601</v>
      </c>
      <c r="D1439" s="107" t="s">
        <v>626</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147</v>
      </c>
      <c r="C1440" s="107" t="s">
        <v>601</v>
      </c>
      <c r="D1440" s="107" t="s">
        <v>625</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147</v>
      </c>
      <c r="C1441" s="107" t="s">
        <v>601</v>
      </c>
      <c r="D1441" s="107" t="s">
        <v>627</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147</v>
      </c>
      <c r="C1442" s="107" t="s">
        <v>601</v>
      </c>
      <c r="D1442" s="107" t="s">
        <v>629</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147</v>
      </c>
      <c r="C1443" s="107" t="s">
        <v>601</v>
      </c>
      <c r="D1443" s="107" t="s">
        <v>630</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147</v>
      </c>
      <c r="C1444" s="107" t="s">
        <v>601</v>
      </c>
      <c r="D1444" s="107" t="s">
        <v>631</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147</v>
      </c>
      <c r="C1445" s="107" t="s">
        <v>601</v>
      </c>
      <c r="D1445" s="107" t="s">
        <v>632</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147</v>
      </c>
      <c r="C1446" s="107" t="s">
        <v>601</v>
      </c>
      <c r="D1446" s="107" t="s">
        <v>633</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147</v>
      </c>
      <c r="C1447" s="107" t="s">
        <v>601</v>
      </c>
      <c r="D1447" s="107" t="s">
        <v>634</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147</v>
      </c>
      <c r="C1448" s="107" t="s">
        <v>601</v>
      </c>
      <c r="D1448" s="107" t="s">
        <v>636</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593</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10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38" width="14.42578125" style="92" customWidth="1"/>
    <col min="39" max="16384" width="14.42578125" style="92"/>
  </cols>
  <sheetData>
    <row r="1" spans="1:18" ht="15.95" customHeight="1" thickBot="1">
      <c r="A1" s="137" t="s">
        <v>341</v>
      </c>
      <c r="B1" s="137" t="s">
        <v>638</v>
      </c>
      <c r="C1" s="137" t="s">
        <v>639</v>
      </c>
      <c r="D1" s="137" t="s">
        <v>596</v>
      </c>
      <c r="E1" s="137" t="s">
        <v>640</v>
      </c>
      <c r="F1" s="137" t="s">
        <v>100</v>
      </c>
      <c r="G1" s="137" t="s">
        <v>641</v>
      </c>
      <c r="H1" s="137" t="s">
        <v>642</v>
      </c>
      <c r="I1" s="138" t="s">
        <v>643</v>
      </c>
      <c r="J1" s="138" t="s">
        <v>644</v>
      </c>
      <c r="K1" s="138" t="s">
        <v>645</v>
      </c>
      <c r="L1" s="91"/>
      <c r="M1" s="91"/>
      <c r="N1" s="139" t="s">
        <v>586</v>
      </c>
      <c r="O1" s="91" t="str">
        <f>About!B2</f>
        <v>CO</v>
      </c>
      <c r="P1" s="91"/>
      <c r="Q1" s="91"/>
      <c r="R1" s="91"/>
    </row>
    <row r="2" spans="1:18" ht="15.95" customHeight="1" thickBot="1">
      <c r="A2" s="137" t="s">
        <v>646</v>
      </c>
      <c r="B2" s="137" t="s">
        <v>647</v>
      </c>
      <c r="C2" s="140">
        <v>9000</v>
      </c>
      <c r="D2" s="140">
        <v>0</v>
      </c>
      <c r="E2" s="140">
        <v>9000</v>
      </c>
      <c r="F2" s="137"/>
      <c r="G2" s="140">
        <v>1</v>
      </c>
      <c r="H2" s="140">
        <v>2</v>
      </c>
      <c r="I2" s="141" t="s">
        <v>138</v>
      </c>
      <c r="J2" s="141" t="s">
        <v>138</v>
      </c>
      <c r="K2" s="141" t="s">
        <v>648</v>
      </c>
      <c r="L2" s="91" t="str">
        <f t="shared" ref="L2:L65" si="0">IF(AND(K2="Different",OR(I2 = $O$1,J2=$O$1)),E2,"")</f>
        <v/>
      </c>
      <c r="M2" s="91" t="str">
        <f t="shared" ref="M2:M65" si="1">IF(L2&lt;&gt;"",IF(I2=$O$1,J2,I2),"")</f>
        <v/>
      </c>
      <c r="N2" s="142"/>
      <c r="O2" s="91"/>
      <c r="P2" s="91"/>
      <c r="Q2" s="91"/>
      <c r="R2" s="91"/>
    </row>
    <row r="3" spans="1:18" ht="37.5" customHeight="1" thickBot="1">
      <c r="A3" s="137" t="s">
        <v>646</v>
      </c>
      <c r="B3" s="137" t="s">
        <v>649</v>
      </c>
      <c r="C3" s="140">
        <v>9804</v>
      </c>
      <c r="D3" s="140">
        <v>0</v>
      </c>
      <c r="E3" s="140">
        <v>9804</v>
      </c>
      <c r="F3" s="137"/>
      <c r="G3" s="140">
        <v>1</v>
      </c>
      <c r="H3" s="140">
        <v>4</v>
      </c>
      <c r="I3" s="141" t="s">
        <v>138</v>
      </c>
      <c r="J3" s="141" t="s">
        <v>138</v>
      </c>
      <c r="K3" s="141" t="s">
        <v>648</v>
      </c>
      <c r="L3" s="91" t="str">
        <f t="shared" si="0"/>
        <v/>
      </c>
      <c r="M3" s="91" t="str">
        <f t="shared" si="1"/>
        <v/>
      </c>
      <c r="N3" s="91"/>
      <c r="O3" s="91"/>
      <c r="P3" s="91"/>
      <c r="Q3" s="143" t="s">
        <v>650</v>
      </c>
      <c r="R3" s="91" t="s">
        <v>651</v>
      </c>
    </row>
    <row r="4" spans="1:18" ht="15.95" customHeight="1" thickBot="1">
      <c r="A4" s="137" t="s">
        <v>647</v>
      </c>
      <c r="B4" s="137" t="s">
        <v>652</v>
      </c>
      <c r="C4" s="140">
        <v>1942</v>
      </c>
      <c r="D4" s="140">
        <v>0</v>
      </c>
      <c r="E4" s="140">
        <v>1942</v>
      </c>
      <c r="F4" s="137"/>
      <c r="G4" s="140">
        <v>2</v>
      </c>
      <c r="H4" s="140">
        <v>3</v>
      </c>
      <c r="I4" s="141" t="s">
        <v>138</v>
      </c>
      <c r="J4" s="141" t="s">
        <v>138</v>
      </c>
      <c r="K4" s="141" t="s">
        <v>648</v>
      </c>
      <c r="L4" s="91" t="str">
        <f t="shared" si="0"/>
        <v/>
      </c>
      <c r="M4" s="91" t="str">
        <f t="shared" si="1"/>
        <v/>
      </c>
      <c r="N4" s="91"/>
      <c r="O4" s="91"/>
      <c r="P4" s="91" t="s">
        <v>3</v>
      </c>
      <c r="Q4" s="91">
        <f t="shared" ref="Q4:Q35" si="2">SUMIFS($L$2:$L$312,$M$2:$M$312,P4)</f>
        <v>0</v>
      </c>
      <c r="R4" s="91">
        <f t="shared" ref="R4:R35" si="3">Q4/$Q$54</f>
        <v>0</v>
      </c>
    </row>
    <row r="5" spans="1:18" ht="15.95" customHeight="1" thickBot="1">
      <c r="A5" s="137" t="s">
        <v>647</v>
      </c>
      <c r="B5" s="137" t="s">
        <v>649</v>
      </c>
      <c r="C5" s="140">
        <v>4252</v>
      </c>
      <c r="D5" s="140">
        <v>0</v>
      </c>
      <c r="E5" s="140">
        <v>4252</v>
      </c>
      <c r="F5" s="137"/>
      <c r="G5" s="140">
        <v>2</v>
      </c>
      <c r="H5" s="140">
        <v>4</v>
      </c>
      <c r="I5" s="141" t="s">
        <v>138</v>
      </c>
      <c r="J5" s="141" t="s">
        <v>138</v>
      </c>
      <c r="K5" s="141" t="s">
        <v>648</v>
      </c>
      <c r="L5" s="91" t="str">
        <f t="shared" si="0"/>
        <v/>
      </c>
      <c r="M5" s="91" t="str">
        <f t="shared" si="1"/>
        <v/>
      </c>
      <c r="N5" s="91"/>
      <c r="O5" s="91"/>
      <c r="P5" s="91" t="s">
        <v>6</v>
      </c>
      <c r="Q5" s="91">
        <f t="shared" si="2"/>
        <v>0</v>
      </c>
      <c r="R5" s="91">
        <f t="shared" si="3"/>
        <v>0</v>
      </c>
    </row>
    <row r="6" spans="1:18" ht="15.95" customHeight="1" thickBot="1">
      <c r="A6" s="137" t="s">
        <v>647</v>
      </c>
      <c r="B6" s="137" t="s">
        <v>653</v>
      </c>
      <c r="C6" s="140">
        <v>15397</v>
      </c>
      <c r="D6" s="140">
        <v>0</v>
      </c>
      <c r="E6" s="140">
        <v>15397</v>
      </c>
      <c r="F6" s="137"/>
      <c r="G6" s="140">
        <v>2</v>
      </c>
      <c r="H6" s="140">
        <v>5</v>
      </c>
      <c r="I6" s="141" t="s">
        <v>138</v>
      </c>
      <c r="J6" s="141" t="s">
        <v>111</v>
      </c>
      <c r="K6" s="141" t="s">
        <v>654</v>
      </c>
      <c r="L6" s="91" t="str">
        <f t="shared" si="0"/>
        <v/>
      </c>
      <c r="M6" s="91" t="str">
        <f t="shared" si="1"/>
        <v/>
      </c>
      <c r="N6" s="91"/>
      <c r="O6" s="91"/>
      <c r="P6" s="91" t="s">
        <v>9</v>
      </c>
      <c r="Q6" s="91">
        <f t="shared" si="2"/>
        <v>0</v>
      </c>
      <c r="R6" s="91">
        <f t="shared" si="3"/>
        <v>0</v>
      </c>
    </row>
    <row r="7" spans="1:18" ht="15.95" customHeight="1" thickBot="1">
      <c r="A7" s="137" t="s">
        <v>647</v>
      </c>
      <c r="B7" s="137" t="s">
        <v>655</v>
      </c>
      <c r="C7" s="140">
        <v>5207</v>
      </c>
      <c r="D7" s="140">
        <v>0</v>
      </c>
      <c r="E7" s="140">
        <v>5207</v>
      </c>
      <c r="F7" s="137"/>
      <c r="G7" s="140">
        <v>2</v>
      </c>
      <c r="H7" s="140">
        <v>14</v>
      </c>
      <c r="I7" s="141" t="s">
        <v>138</v>
      </c>
      <c r="J7" s="141" t="s">
        <v>37</v>
      </c>
      <c r="K7" s="141" t="s">
        <v>654</v>
      </c>
      <c r="L7" s="91" t="str">
        <f t="shared" si="0"/>
        <v/>
      </c>
      <c r="M7" s="91" t="str">
        <f t="shared" si="1"/>
        <v/>
      </c>
      <c r="N7" s="91"/>
      <c r="O7" s="91"/>
      <c r="P7" s="91" t="s">
        <v>12</v>
      </c>
      <c r="Q7" s="91">
        <f t="shared" si="2"/>
        <v>0</v>
      </c>
      <c r="R7" s="91">
        <f t="shared" si="3"/>
        <v>0</v>
      </c>
    </row>
    <row r="8" spans="1:18" ht="15.95" customHeight="1" thickBot="1">
      <c r="A8" s="137" t="s">
        <v>652</v>
      </c>
      <c r="B8" s="137" t="s">
        <v>649</v>
      </c>
      <c r="C8" s="140">
        <v>9721</v>
      </c>
      <c r="D8" s="140">
        <v>0</v>
      </c>
      <c r="E8" s="140">
        <v>9721</v>
      </c>
      <c r="F8" s="137"/>
      <c r="G8" s="140">
        <v>3</v>
      </c>
      <c r="H8" s="140">
        <v>4</v>
      </c>
      <c r="I8" s="141" t="s">
        <v>138</v>
      </c>
      <c r="J8" s="141" t="s">
        <v>138</v>
      </c>
      <c r="K8" s="141" t="s">
        <v>648</v>
      </c>
      <c r="L8" s="91" t="str">
        <f t="shared" si="0"/>
        <v/>
      </c>
      <c r="M8" s="91" t="str">
        <f t="shared" si="1"/>
        <v/>
      </c>
      <c r="N8" s="91"/>
      <c r="O8" s="91"/>
      <c r="P8" s="91" t="s">
        <v>14</v>
      </c>
      <c r="Q8" s="91">
        <f t="shared" si="2"/>
        <v>0</v>
      </c>
      <c r="R8" s="91">
        <f t="shared" si="3"/>
        <v>0</v>
      </c>
    </row>
    <row r="9" spans="1:18" ht="15.95" customHeight="1" thickBot="1">
      <c r="A9" s="137" t="s">
        <v>652</v>
      </c>
      <c r="B9" s="137" t="s">
        <v>653</v>
      </c>
      <c r="C9" s="140">
        <v>762</v>
      </c>
      <c r="D9" s="140">
        <v>0</v>
      </c>
      <c r="E9" s="140">
        <v>762</v>
      </c>
      <c r="F9" s="137"/>
      <c r="G9" s="140">
        <v>3</v>
      </c>
      <c r="H9" s="140">
        <v>5</v>
      </c>
      <c r="I9" s="141" t="s">
        <v>138</v>
      </c>
      <c r="J9" s="141" t="s">
        <v>111</v>
      </c>
      <c r="K9" s="141" t="s">
        <v>654</v>
      </c>
      <c r="L9" s="91" t="str">
        <f t="shared" si="0"/>
        <v/>
      </c>
      <c r="M9" s="91" t="str">
        <f t="shared" si="1"/>
        <v/>
      </c>
      <c r="N9" s="91"/>
      <c r="O9" s="91"/>
      <c r="P9" s="91" t="s">
        <v>17</v>
      </c>
      <c r="Q9" s="91">
        <f t="shared" si="2"/>
        <v>0</v>
      </c>
      <c r="R9" s="91">
        <f t="shared" si="3"/>
        <v>0</v>
      </c>
    </row>
    <row r="10" spans="1:18" ht="15.95" customHeight="1" thickBot="1">
      <c r="A10" s="137" t="s">
        <v>652</v>
      </c>
      <c r="B10" s="137" t="s">
        <v>655</v>
      </c>
      <c r="C10" s="140">
        <v>8360</v>
      </c>
      <c r="D10" s="140">
        <v>0</v>
      </c>
      <c r="E10" s="140">
        <v>8360</v>
      </c>
      <c r="F10" s="137"/>
      <c r="G10" s="140">
        <v>3</v>
      </c>
      <c r="H10" s="140">
        <v>14</v>
      </c>
      <c r="I10" s="141" t="s">
        <v>138</v>
      </c>
      <c r="J10" s="141" t="s">
        <v>37</v>
      </c>
      <c r="K10" s="141" t="s">
        <v>654</v>
      </c>
      <c r="L10" s="91" t="str">
        <f t="shared" si="0"/>
        <v/>
      </c>
      <c r="M10" s="91" t="str">
        <f t="shared" si="1"/>
        <v/>
      </c>
      <c r="N10" s="91"/>
      <c r="O10" s="91"/>
      <c r="P10" s="91" t="s">
        <v>21</v>
      </c>
      <c r="Q10" s="91">
        <f t="shared" si="2"/>
        <v>0</v>
      </c>
      <c r="R10" s="91">
        <f t="shared" si="3"/>
        <v>0</v>
      </c>
    </row>
    <row r="11" spans="1:18" ht="15.95" customHeight="1" thickBot="1">
      <c r="A11" s="137" t="s">
        <v>652</v>
      </c>
      <c r="B11" s="137" t="s">
        <v>656</v>
      </c>
      <c r="C11" s="140">
        <v>2843</v>
      </c>
      <c r="D11" s="140">
        <v>0</v>
      </c>
      <c r="E11" s="140">
        <v>2843</v>
      </c>
      <c r="F11" s="137"/>
      <c r="G11" s="140">
        <v>3</v>
      </c>
      <c r="H11" s="140">
        <v>17</v>
      </c>
      <c r="I11" s="141" t="s">
        <v>138</v>
      </c>
      <c r="J11" s="141" t="s">
        <v>80</v>
      </c>
      <c r="K11" s="141" t="s">
        <v>654</v>
      </c>
      <c r="L11" s="91" t="str">
        <f t="shared" si="0"/>
        <v/>
      </c>
      <c r="M11" s="91" t="str">
        <f t="shared" si="1"/>
        <v/>
      </c>
      <c r="N11" s="91"/>
      <c r="O11" s="91"/>
      <c r="P11" s="91" t="s">
        <v>25</v>
      </c>
      <c r="Q11" s="91">
        <f t="shared" si="2"/>
        <v>0</v>
      </c>
      <c r="R11" s="91">
        <f t="shared" si="3"/>
        <v>0</v>
      </c>
    </row>
    <row r="12" spans="1:18" ht="15.95" customHeight="1" thickBot="1">
      <c r="A12" s="137" t="s">
        <v>653</v>
      </c>
      <c r="B12" s="137" t="s">
        <v>657</v>
      </c>
      <c r="C12" s="140">
        <v>3809</v>
      </c>
      <c r="D12" s="140">
        <v>0</v>
      </c>
      <c r="E12" s="140">
        <v>3809</v>
      </c>
      <c r="F12" s="137"/>
      <c r="G12" s="140">
        <v>5</v>
      </c>
      <c r="H12" s="140">
        <v>6</v>
      </c>
      <c r="I12" s="141" t="s">
        <v>111</v>
      </c>
      <c r="J12" s="141" t="s">
        <v>111</v>
      </c>
      <c r="K12" s="141" t="s">
        <v>648</v>
      </c>
      <c r="L12" s="91" t="str">
        <f t="shared" si="0"/>
        <v/>
      </c>
      <c r="M12" s="91" t="str">
        <f t="shared" si="1"/>
        <v/>
      </c>
      <c r="N12" s="91"/>
      <c r="O12" s="91"/>
      <c r="P12" s="91" t="s">
        <v>29</v>
      </c>
      <c r="Q12" s="91">
        <f t="shared" si="2"/>
        <v>0</v>
      </c>
      <c r="R12" s="91">
        <f t="shared" si="3"/>
        <v>0</v>
      </c>
    </row>
    <row r="13" spans="1:18" ht="15.95" customHeight="1" thickBot="1">
      <c r="A13" s="137" t="s">
        <v>653</v>
      </c>
      <c r="B13" s="137" t="s">
        <v>658</v>
      </c>
      <c r="C13" s="140">
        <v>1778</v>
      </c>
      <c r="D13" s="140">
        <v>0</v>
      </c>
      <c r="E13" s="140">
        <v>1778</v>
      </c>
      <c r="F13" s="137"/>
      <c r="G13" s="140">
        <v>5</v>
      </c>
      <c r="H13" s="140">
        <v>7</v>
      </c>
      <c r="I13" s="141" t="s">
        <v>111</v>
      </c>
      <c r="J13" s="141" t="s">
        <v>111</v>
      </c>
      <c r="K13" s="141" t="s">
        <v>648</v>
      </c>
      <c r="L13" s="91" t="str">
        <f t="shared" si="0"/>
        <v/>
      </c>
      <c r="M13" s="91" t="str">
        <f t="shared" si="1"/>
        <v/>
      </c>
      <c r="N13" s="91"/>
      <c r="O13" s="91"/>
      <c r="P13" s="91" t="s">
        <v>32</v>
      </c>
      <c r="Q13" s="91">
        <f t="shared" si="2"/>
        <v>0</v>
      </c>
      <c r="R13" s="91">
        <f t="shared" si="3"/>
        <v>0</v>
      </c>
    </row>
    <row r="14" spans="1:18" ht="15.95" customHeight="1" thickBot="1">
      <c r="A14" s="137" t="s">
        <v>653</v>
      </c>
      <c r="B14" s="137" t="s">
        <v>659</v>
      </c>
      <c r="C14" s="140">
        <v>0</v>
      </c>
      <c r="D14" s="140">
        <v>2780</v>
      </c>
      <c r="E14" s="140">
        <v>4370.9939999999997</v>
      </c>
      <c r="F14" s="137"/>
      <c r="G14" s="140">
        <v>5</v>
      </c>
      <c r="H14" s="140">
        <v>10</v>
      </c>
      <c r="I14" s="141" t="s">
        <v>111</v>
      </c>
      <c r="J14" s="141" t="s">
        <v>14</v>
      </c>
      <c r="K14" s="141" t="s">
        <v>654</v>
      </c>
      <c r="L14" s="91" t="str">
        <f t="shared" si="0"/>
        <v/>
      </c>
      <c r="M14" s="91" t="str">
        <f t="shared" si="1"/>
        <v/>
      </c>
      <c r="N14" s="91"/>
      <c r="O14" s="91"/>
      <c r="P14" s="91" t="s">
        <v>35</v>
      </c>
      <c r="Q14" s="91">
        <f t="shared" si="2"/>
        <v>0</v>
      </c>
      <c r="R14" s="91">
        <f t="shared" si="3"/>
        <v>0</v>
      </c>
    </row>
    <row r="15" spans="1:18" ht="15.95" customHeight="1" thickBot="1">
      <c r="A15" s="137" t="s">
        <v>653</v>
      </c>
      <c r="B15" s="137" t="s">
        <v>655</v>
      </c>
      <c r="C15" s="140">
        <v>352</v>
      </c>
      <c r="D15" s="140">
        <v>0</v>
      </c>
      <c r="E15" s="140">
        <v>352</v>
      </c>
      <c r="F15" s="137"/>
      <c r="G15" s="140">
        <v>5</v>
      </c>
      <c r="H15" s="140">
        <v>14</v>
      </c>
      <c r="I15" s="141" t="s">
        <v>111</v>
      </c>
      <c r="J15" s="141" t="s">
        <v>37</v>
      </c>
      <c r="K15" s="141" t="s">
        <v>654</v>
      </c>
      <c r="L15" s="91" t="str">
        <f t="shared" si="0"/>
        <v/>
      </c>
      <c r="M15" s="91" t="str">
        <f t="shared" si="1"/>
        <v/>
      </c>
      <c r="N15" s="91"/>
      <c r="O15" s="91"/>
      <c r="P15" s="91" t="s">
        <v>37</v>
      </c>
      <c r="Q15" s="91">
        <f t="shared" si="2"/>
        <v>0</v>
      </c>
      <c r="R15" s="91">
        <f t="shared" si="3"/>
        <v>0</v>
      </c>
    </row>
    <row r="16" spans="1:18" ht="15.95" customHeight="1" thickBot="1">
      <c r="A16" s="137" t="s">
        <v>653</v>
      </c>
      <c r="B16" s="137" t="s">
        <v>660</v>
      </c>
      <c r="C16" s="140">
        <v>478</v>
      </c>
      <c r="D16" s="140">
        <v>0</v>
      </c>
      <c r="E16" s="140">
        <v>478</v>
      </c>
      <c r="F16" s="137"/>
      <c r="G16" s="140">
        <v>5</v>
      </c>
      <c r="H16" s="140">
        <v>15</v>
      </c>
      <c r="I16" s="141" t="s">
        <v>111</v>
      </c>
      <c r="J16" s="141" t="s">
        <v>37</v>
      </c>
      <c r="K16" s="141" t="s">
        <v>654</v>
      </c>
      <c r="L16" s="91" t="str">
        <f t="shared" si="0"/>
        <v/>
      </c>
      <c r="M16" s="91" t="str">
        <f t="shared" si="1"/>
        <v/>
      </c>
      <c r="N16" s="91"/>
      <c r="O16" s="91"/>
      <c r="P16" s="91" t="s">
        <v>40</v>
      </c>
      <c r="Q16" s="91">
        <f t="shared" si="2"/>
        <v>0</v>
      </c>
      <c r="R16" s="91">
        <f t="shared" si="3"/>
        <v>0</v>
      </c>
    </row>
    <row r="17" spans="1:18" ht="15.95" customHeight="1" thickBot="1">
      <c r="A17" s="137" t="s">
        <v>657</v>
      </c>
      <c r="B17" s="137" t="s">
        <v>658</v>
      </c>
      <c r="C17" s="140">
        <v>797</v>
      </c>
      <c r="D17" s="140">
        <v>0</v>
      </c>
      <c r="E17" s="140">
        <v>797</v>
      </c>
      <c r="F17" s="137"/>
      <c r="G17" s="140">
        <v>6</v>
      </c>
      <c r="H17" s="140">
        <v>7</v>
      </c>
      <c r="I17" s="141" t="s">
        <v>111</v>
      </c>
      <c r="J17" s="141" t="s">
        <v>111</v>
      </c>
      <c r="K17" s="141" t="s">
        <v>648</v>
      </c>
      <c r="L17" s="91" t="str">
        <f t="shared" si="0"/>
        <v/>
      </c>
      <c r="M17" s="91" t="str">
        <f t="shared" si="1"/>
        <v/>
      </c>
      <c r="N17" s="91"/>
      <c r="O17" s="91"/>
      <c r="P17" s="91" t="s">
        <v>44</v>
      </c>
      <c r="Q17" s="91">
        <f t="shared" si="2"/>
        <v>0</v>
      </c>
      <c r="R17" s="91">
        <f t="shared" si="3"/>
        <v>0</v>
      </c>
    </row>
    <row r="18" spans="1:18" ht="15.95" customHeight="1" thickBot="1">
      <c r="A18" s="137" t="s">
        <v>657</v>
      </c>
      <c r="B18" s="137" t="s">
        <v>661</v>
      </c>
      <c r="C18" s="140">
        <v>1939</v>
      </c>
      <c r="D18" s="140">
        <v>0</v>
      </c>
      <c r="E18" s="140">
        <v>1939</v>
      </c>
      <c r="F18" s="137"/>
      <c r="G18" s="140">
        <v>6</v>
      </c>
      <c r="H18" s="140">
        <v>8</v>
      </c>
      <c r="I18" s="141" t="s">
        <v>111</v>
      </c>
      <c r="J18" s="141" t="s">
        <v>14</v>
      </c>
      <c r="K18" s="141" t="s">
        <v>654</v>
      </c>
      <c r="L18" s="91" t="str">
        <f t="shared" si="0"/>
        <v/>
      </c>
      <c r="M18" s="91" t="str">
        <f t="shared" si="1"/>
        <v/>
      </c>
      <c r="N18" s="91"/>
      <c r="O18" s="91"/>
      <c r="P18" s="91" t="s">
        <v>46</v>
      </c>
      <c r="Q18" s="91">
        <f t="shared" si="2"/>
        <v>0</v>
      </c>
      <c r="R18" s="91">
        <f t="shared" si="3"/>
        <v>0</v>
      </c>
    </row>
    <row r="19" spans="1:18" ht="15.95" customHeight="1" thickBot="1">
      <c r="A19" s="137" t="s">
        <v>657</v>
      </c>
      <c r="B19" s="137" t="s">
        <v>662</v>
      </c>
      <c r="C19" s="140">
        <v>2366.8812429999998</v>
      </c>
      <c r="D19" s="140">
        <v>0</v>
      </c>
      <c r="E19" s="140">
        <v>2366.8812429999998</v>
      </c>
      <c r="F19" s="137"/>
      <c r="G19" s="140">
        <v>6</v>
      </c>
      <c r="H19" s="140">
        <v>9</v>
      </c>
      <c r="I19" s="141" t="s">
        <v>111</v>
      </c>
      <c r="J19" s="141" t="s">
        <v>14</v>
      </c>
      <c r="K19" s="141" t="s">
        <v>654</v>
      </c>
      <c r="L19" s="91" t="str">
        <f t="shared" si="0"/>
        <v/>
      </c>
      <c r="M19" s="91" t="str">
        <f t="shared" si="1"/>
        <v/>
      </c>
      <c r="N19" s="91"/>
      <c r="O19" s="91"/>
      <c r="P19" s="91" t="s">
        <v>49</v>
      </c>
      <c r="Q19" s="91">
        <f t="shared" si="2"/>
        <v>330.18299999999999</v>
      </c>
      <c r="R19" s="91">
        <f t="shared" si="3"/>
        <v>7.2101439686280328E-2</v>
      </c>
    </row>
    <row r="20" spans="1:18" ht="15.95" customHeight="1" thickBot="1">
      <c r="A20" s="137" t="s">
        <v>658</v>
      </c>
      <c r="B20" s="137" t="s">
        <v>661</v>
      </c>
      <c r="C20" s="140">
        <v>50</v>
      </c>
      <c r="D20" s="140">
        <v>0</v>
      </c>
      <c r="E20" s="140">
        <v>50</v>
      </c>
      <c r="F20" s="137"/>
      <c r="G20" s="140">
        <v>7</v>
      </c>
      <c r="H20" s="140">
        <v>8</v>
      </c>
      <c r="I20" s="141" t="s">
        <v>111</v>
      </c>
      <c r="J20" s="141" t="s">
        <v>14</v>
      </c>
      <c r="K20" s="141" t="s">
        <v>654</v>
      </c>
      <c r="L20" s="91" t="str">
        <f t="shared" si="0"/>
        <v/>
      </c>
      <c r="M20" s="91" t="str">
        <f t="shared" si="1"/>
        <v/>
      </c>
      <c r="N20" s="91"/>
      <c r="O20" s="91"/>
      <c r="P20" s="91" t="s">
        <v>53</v>
      </c>
      <c r="Q20" s="91">
        <f t="shared" si="2"/>
        <v>0</v>
      </c>
      <c r="R20" s="91">
        <f t="shared" si="3"/>
        <v>0</v>
      </c>
    </row>
    <row r="21" spans="1:18" ht="15.75" customHeight="1" thickBot="1">
      <c r="A21" s="137" t="s">
        <v>658</v>
      </c>
      <c r="B21" s="137" t="s">
        <v>663</v>
      </c>
      <c r="C21" s="140">
        <v>1</v>
      </c>
      <c r="D21" s="140">
        <v>0</v>
      </c>
      <c r="E21" s="140">
        <v>1</v>
      </c>
      <c r="F21" s="137"/>
      <c r="G21" s="140">
        <v>7</v>
      </c>
      <c r="H21" s="140">
        <v>12</v>
      </c>
      <c r="I21" s="141" t="s">
        <v>111</v>
      </c>
      <c r="J21" s="141" t="s">
        <v>86</v>
      </c>
      <c r="K21" s="141" t="s">
        <v>654</v>
      </c>
      <c r="L21" s="91" t="str">
        <f t="shared" si="0"/>
        <v/>
      </c>
      <c r="M21" s="91" t="str">
        <f t="shared" si="1"/>
        <v/>
      </c>
      <c r="N21" s="91"/>
      <c r="O21" s="91"/>
      <c r="P21" s="91" t="s">
        <v>57</v>
      </c>
      <c r="Q21" s="91">
        <f t="shared" si="2"/>
        <v>0</v>
      </c>
      <c r="R21" s="91">
        <f t="shared" si="3"/>
        <v>0</v>
      </c>
    </row>
    <row r="22" spans="1:18" ht="15.75" customHeight="1" thickBot="1">
      <c r="A22" s="137" t="s">
        <v>658</v>
      </c>
      <c r="B22" s="137" t="s">
        <v>660</v>
      </c>
      <c r="C22" s="140">
        <v>1303</v>
      </c>
      <c r="D22" s="140">
        <v>0</v>
      </c>
      <c r="E22" s="140">
        <v>1303</v>
      </c>
      <c r="F22" s="137"/>
      <c r="G22" s="140">
        <v>7</v>
      </c>
      <c r="H22" s="140">
        <v>15</v>
      </c>
      <c r="I22" s="141" t="s">
        <v>111</v>
      </c>
      <c r="J22" s="141" t="s">
        <v>37</v>
      </c>
      <c r="K22" s="141" t="s">
        <v>654</v>
      </c>
      <c r="L22" s="91" t="str">
        <f t="shared" si="0"/>
        <v/>
      </c>
      <c r="M22" s="91" t="str">
        <f t="shared" si="1"/>
        <v/>
      </c>
      <c r="N22" s="91"/>
      <c r="O22" s="91"/>
      <c r="P22" s="91" t="s">
        <v>59</v>
      </c>
      <c r="Q22" s="91">
        <f t="shared" si="2"/>
        <v>0</v>
      </c>
      <c r="R22" s="91">
        <f t="shared" si="3"/>
        <v>0</v>
      </c>
    </row>
    <row r="23" spans="1:18" ht="15.75" customHeight="1" thickBot="1">
      <c r="A23" s="137" t="s">
        <v>661</v>
      </c>
      <c r="B23" s="137" t="s">
        <v>662</v>
      </c>
      <c r="C23" s="140">
        <v>85.182120879999999</v>
      </c>
      <c r="D23" s="140">
        <v>0</v>
      </c>
      <c r="E23" s="140">
        <v>85.182120879999999</v>
      </c>
      <c r="F23" s="137"/>
      <c r="G23" s="140">
        <v>8</v>
      </c>
      <c r="H23" s="140">
        <v>9</v>
      </c>
      <c r="I23" s="141" t="s">
        <v>14</v>
      </c>
      <c r="J23" s="141" t="s">
        <v>14</v>
      </c>
      <c r="K23" s="141" t="s">
        <v>648</v>
      </c>
      <c r="L23" s="91" t="str">
        <f t="shared" si="0"/>
        <v/>
      </c>
      <c r="M23" s="91" t="str">
        <f t="shared" si="1"/>
        <v/>
      </c>
      <c r="N23" s="91"/>
      <c r="O23" s="91"/>
      <c r="P23" s="91" t="s">
        <v>62</v>
      </c>
      <c r="Q23" s="91">
        <f t="shared" si="2"/>
        <v>0</v>
      </c>
      <c r="R23" s="91">
        <f t="shared" si="3"/>
        <v>0</v>
      </c>
    </row>
    <row r="24" spans="1:18" ht="15.75" customHeight="1" thickBot="1">
      <c r="A24" s="137" t="s">
        <v>661</v>
      </c>
      <c r="B24" s="137" t="s">
        <v>663</v>
      </c>
      <c r="C24" s="140">
        <v>300</v>
      </c>
      <c r="D24" s="140">
        <v>0</v>
      </c>
      <c r="E24" s="140">
        <v>300</v>
      </c>
      <c r="F24" s="137"/>
      <c r="G24" s="140">
        <v>8</v>
      </c>
      <c r="H24" s="140">
        <v>12</v>
      </c>
      <c r="I24" s="141" t="s">
        <v>14</v>
      </c>
      <c r="J24" s="141" t="s">
        <v>86</v>
      </c>
      <c r="K24" s="141" t="s">
        <v>654</v>
      </c>
      <c r="L24" s="91" t="str">
        <f t="shared" si="0"/>
        <v/>
      </c>
      <c r="M24" s="91" t="str">
        <f t="shared" si="1"/>
        <v/>
      </c>
      <c r="N24" s="91"/>
      <c r="O24" s="91"/>
      <c r="P24" s="91" t="s">
        <v>65</v>
      </c>
      <c r="Q24" s="91">
        <f t="shared" si="2"/>
        <v>0</v>
      </c>
      <c r="R24" s="91">
        <f t="shared" si="3"/>
        <v>0</v>
      </c>
    </row>
    <row r="25" spans="1:18" ht="15.75" customHeight="1" thickBot="1">
      <c r="A25" s="137" t="s">
        <v>662</v>
      </c>
      <c r="B25" s="137" t="s">
        <v>659</v>
      </c>
      <c r="C25" s="140">
        <v>8242</v>
      </c>
      <c r="D25" s="140">
        <v>0</v>
      </c>
      <c r="E25" s="140">
        <v>8242</v>
      </c>
      <c r="F25" s="137"/>
      <c r="G25" s="140">
        <v>9</v>
      </c>
      <c r="H25" s="140">
        <v>10</v>
      </c>
      <c r="I25" s="141" t="s">
        <v>14</v>
      </c>
      <c r="J25" s="141" t="s">
        <v>14</v>
      </c>
      <c r="K25" s="141" t="s">
        <v>648</v>
      </c>
      <c r="L25" s="91" t="str">
        <f t="shared" si="0"/>
        <v/>
      </c>
      <c r="M25" s="91" t="str">
        <f t="shared" si="1"/>
        <v/>
      </c>
      <c r="N25" s="91"/>
      <c r="O25" s="91"/>
      <c r="P25" s="91" t="s">
        <v>68</v>
      </c>
      <c r="Q25" s="91">
        <f t="shared" si="2"/>
        <v>0</v>
      </c>
      <c r="R25" s="91">
        <f t="shared" si="3"/>
        <v>0</v>
      </c>
    </row>
    <row r="26" spans="1:18" ht="15.75" customHeight="1" thickBot="1">
      <c r="A26" s="137" t="s">
        <v>662</v>
      </c>
      <c r="B26" s="137" t="s">
        <v>663</v>
      </c>
      <c r="C26" s="140">
        <v>105.86217329999999</v>
      </c>
      <c r="D26" s="140">
        <v>0</v>
      </c>
      <c r="E26" s="140">
        <v>105.86217329999999</v>
      </c>
      <c r="F26" s="137"/>
      <c r="G26" s="140">
        <v>9</v>
      </c>
      <c r="H26" s="140">
        <v>12</v>
      </c>
      <c r="I26" s="141" t="s">
        <v>14</v>
      </c>
      <c r="J26" s="141" t="s">
        <v>86</v>
      </c>
      <c r="K26" s="141" t="s">
        <v>654</v>
      </c>
      <c r="L26" s="91" t="str">
        <f t="shared" si="0"/>
        <v/>
      </c>
      <c r="M26" s="91" t="str">
        <f t="shared" si="1"/>
        <v/>
      </c>
      <c r="N26" s="91"/>
      <c r="O26" s="91"/>
      <c r="P26" s="91" t="s">
        <v>70</v>
      </c>
      <c r="Q26" s="91">
        <f t="shared" si="2"/>
        <v>0</v>
      </c>
      <c r="R26" s="91">
        <f t="shared" si="3"/>
        <v>0</v>
      </c>
    </row>
    <row r="27" spans="1:18" ht="15.75" customHeight="1" thickBot="1">
      <c r="A27" s="137" t="s">
        <v>659</v>
      </c>
      <c r="B27" s="137" t="s">
        <v>664</v>
      </c>
      <c r="C27" s="140">
        <v>7240</v>
      </c>
      <c r="D27" s="140">
        <v>0</v>
      </c>
      <c r="E27" s="140">
        <v>7240</v>
      </c>
      <c r="F27" s="137"/>
      <c r="G27" s="140">
        <v>10</v>
      </c>
      <c r="H27" s="140">
        <v>11</v>
      </c>
      <c r="I27" s="141" t="s">
        <v>14</v>
      </c>
      <c r="J27" s="141" t="s">
        <v>14</v>
      </c>
      <c r="K27" s="141" t="s">
        <v>648</v>
      </c>
      <c r="L27" s="91" t="str">
        <f t="shared" si="0"/>
        <v/>
      </c>
      <c r="M27" s="91" t="str">
        <f t="shared" si="1"/>
        <v/>
      </c>
      <c r="N27" s="91"/>
      <c r="O27" s="91"/>
      <c r="P27" s="91" t="s">
        <v>73</v>
      </c>
      <c r="Q27" s="91">
        <f t="shared" si="2"/>
        <v>0</v>
      </c>
      <c r="R27" s="91">
        <f t="shared" si="3"/>
        <v>0</v>
      </c>
    </row>
    <row r="28" spans="1:18" ht="15.75" customHeight="1" thickBot="1">
      <c r="A28" s="137" t="s">
        <v>659</v>
      </c>
      <c r="B28" s="137" t="s">
        <v>663</v>
      </c>
      <c r="C28" s="140">
        <v>7.8781152260000002</v>
      </c>
      <c r="D28" s="140">
        <v>0</v>
      </c>
      <c r="E28" s="140">
        <v>7.8781152260000002</v>
      </c>
      <c r="F28" s="137"/>
      <c r="G28" s="140">
        <v>10</v>
      </c>
      <c r="H28" s="140">
        <v>12</v>
      </c>
      <c r="I28" s="141" t="s">
        <v>14</v>
      </c>
      <c r="J28" s="141" t="s">
        <v>86</v>
      </c>
      <c r="K28" s="141" t="s">
        <v>654</v>
      </c>
      <c r="L28" s="91" t="str">
        <f t="shared" si="0"/>
        <v/>
      </c>
      <c r="M28" s="91" t="str">
        <f t="shared" si="1"/>
        <v/>
      </c>
      <c r="N28" s="91"/>
      <c r="O28" s="91"/>
      <c r="P28" s="91" t="s">
        <v>77</v>
      </c>
      <c r="Q28" s="91">
        <f t="shared" si="2"/>
        <v>0</v>
      </c>
      <c r="R28" s="91">
        <f t="shared" si="3"/>
        <v>0</v>
      </c>
    </row>
    <row r="29" spans="1:18" ht="15.75" customHeight="1" thickBot="1">
      <c r="A29" s="137" t="s">
        <v>659</v>
      </c>
      <c r="B29" s="137" t="s">
        <v>665</v>
      </c>
      <c r="C29" s="140">
        <v>2283</v>
      </c>
      <c r="D29" s="140">
        <v>0</v>
      </c>
      <c r="E29" s="140">
        <v>2283</v>
      </c>
      <c r="F29" s="137"/>
      <c r="G29" s="140">
        <v>10</v>
      </c>
      <c r="H29" s="140">
        <v>13</v>
      </c>
      <c r="I29" s="141" t="s">
        <v>14</v>
      </c>
      <c r="J29" s="141" t="s">
        <v>86</v>
      </c>
      <c r="K29" s="141" t="s">
        <v>654</v>
      </c>
      <c r="L29" s="91" t="str">
        <f t="shared" si="0"/>
        <v/>
      </c>
      <c r="M29" s="91" t="str">
        <f t="shared" si="1"/>
        <v/>
      </c>
      <c r="N29" s="91"/>
      <c r="O29" s="91"/>
      <c r="P29" s="91" t="s">
        <v>80</v>
      </c>
      <c r="Q29" s="91">
        <f t="shared" si="2"/>
        <v>0</v>
      </c>
      <c r="R29" s="91">
        <f t="shared" si="3"/>
        <v>0</v>
      </c>
    </row>
    <row r="30" spans="1:18" ht="15.75" customHeight="1" thickBot="1">
      <c r="A30" s="137" t="s">
        <v>659</v>
      </c>
      <c r="B30" s="137" t="s">
        <v>666</v>
      </c>
      <c r="C30" s="140">
        <v>0</v>
      </c>
      <c r="D30" s="140">
        <v>1920</v>
      </c>
      <c r="E30" s="140">
        <v>3018.8159999999998</v>
      </c>
      <c r="F30" s="137"/>
      <c r="G30" s="140">
        <v>10</v>
      </c>
      <c r="H30" s="140">
        <v>25</v>
      </c>
      <c r="I30" s="141" t="s">
        <v>14</v>
      </c>
      <c r="J30" s="141" t="s">
        <v>130</v>
      </c>
      <c r="K30" s="141" t="s">
        <v>654</v>
      </c>
      <c r="L30" s="91" t="str">
        <f t="shared" si="0"/>
        <v/>
      </c>
      <c r="M30" s="91" t="str">
        <f t="shared" si="1"/>
        <v/>
      </c>
      <c r="N30" s="91"/>
      <c r="O30" s="91"/>
      <c r="P30" s="91" t="s">
        <v>83</v>
      </c>
      <c r="Q30" s="91">
        <f t="shared" si="2"/>
        <v>0</v>
      </c>
      <c r="R30" s="91">
        <f t="shared" si="3"/>
        <v>0</v>
      </c>
    </row>
    <row r="31" spans="1:18" ht="15.75" customHeight="1" thickBot="1">
      <c r="A31" s="137" t="s">
        <v>659</v>
      </c>
      <c r="B31" s="137" t="s">
        <v>667</v>
      </c>
      <c r="C31" s="140">
        <v>1746</v>
      </c>
      <c r="D31" s="140">
        <v>0</v>
      </c>
      <c r="E31" s="140">
        <v>1746</v>
      </c>
      <c r="F31" s="137"/>
      <c r="G31" s="140">
        <v>10</v>
      </c>
      <c r="H31" s="140">
        <v>27</v>
      </c>
      <c r="I31" s="141" t="s">
        <v>14</v>
      </c>
      <c r="J31" s="141" t="s">
        <v>9</v>
      </c>
      <c r="K31" s="141" t="s">
        <v>654</v>
      </c>
      <c r="L31" s="91" t="str">
        <f t="shared" si="0"/>
        <v/>
      </c>
      <c r="M31" s="91" t="str">
        <f t="shared" si="1"/>
        <v/>
      </c>
      <c r="N31" s="91"/>
      <c r="O31" s="91"/>
      <c r="P31" s="91" t="s">
        <v>86</v>
      </c>
      <c r="Q31" s="91">
        <f t="shared" si="2"/>
        <v>0</v>
      </c>
      <c r="R31" s="91">
        <f t="shared" si="3"/>
        <v>0</v>
      </c>
    </row>
    <row r="32" spans="1:18" ht="15.75" customHeight="1" thickBot="1">
      <c r="A32" s="137" t="s">
        <v>659</v>
      </c>
      <c r="B32" s="137" t="s">
        <v>668</v>
      </c>
      <c r="C32" s="140">
        <v>1204.407438</v>
      </c>
      <c r="D32" s="140">
        <v>0</v>
      </c>
      <c r="E32" s="140">
        <v>1204.407438</v>
      </c>
      <c r="F32" s="137"/>
      <c r="G32" s="140">
        <v>10</v>
      </c>
      <c r="H32" s="140">
        <v>28</v>
      </c>
      <c r="I32" s="141" t="s">
        <v>14</v>
      </c>
      <c r="J32" s="141" t="s">
        <v>9</v>
      </c>
      <c r="K32" s="141" t="s">
        <v>654</v>
      </c>
      <c r="L32" s="91" t="str">
        <f t="shared" si="0"/>
        <v/>
      </c>
      <c r="M32" s="91" t="str">
        <f t="shared" si="1"/>
        <v/>
      </c>
      <c r="N32" s="91"/>
      <c r="O32" s="91"/>
      <c r="P32" s="91" t="s">
        <v>88</v>
      </c>
      <c r="Q32" s="91">
        <f t="shared" si="2"/>
        <v>0</v>
      </c>
      <c r="R32" s="91">
        <f t="shared" si="3"/>
        <v>0</v>
      </c>
    </row>
    <row r="33" spans="1:18" ht="15.75" customHeight="1" thickBot="1">
      <c r="A33" s="137" t="s">
        <v>659</v>
      </c>
      <c r="B33" s="137" t="s">
        <v>669</v>
      </c>
      <c r="C33" s="140">
        <v>947</v>
      </c>
      <c r="D33" s="140">
        <v>0</v>
      </c>
      <c r="E33" s="140">
        <v>947</v>
      </c>
      <c r="F33" s="137"/>
      <c r="G33" s="140">
        <v>10</v>
      </c>
      <c r="H33" s="140">
        <v>136</v>
      </c>
      <c r="I33" s="141" t="s">
        <v>14</v>
      </c>
      <c r="J33" s="141" t="s">
        <v>670</v>
      </c>
      <c r="K33" s="141" t="s">
        <v>654</v>
      </c>
      <c r="L33" s="91" t="str">
        <f t="shared" si="0"/>
        <v/>
      </c>
      <c r="M33" s="91" t="str">
        <f t="shared" si="1"/>
        <v/>
      </c>
      <c r="N33" s="91"/>
      <c r="O33" s="91"/>
      <c r="P33" s="91" t="s">
        <v>91</v>
      </c>
      <c r="Q33" s="91">
        <f t="shared" si="2"/>
        <v>0</v>
      </c>
      <c r="R33" s="91">
        <f t="shared" si="3"/>
        <v>0</v>
      </c>
    </row>
    <row r="34" spans="1:18" ht="15.75" customHeight="1" thickBot="1">
      <c r="A34" s="137" t="s">
        <v>664</v>
      </c>
      <c r="B34" s="137" t="s">
        <v>671</v>
      </c>
      <c r="C34" s="140">
        <v>500</v>
      </c>
      <c r="D34" s="140">
        <v>0</v>
      </c>
      <c r="E34" s="140">
        <v>500</v>
      </c>
      <c r="F34" s="137"/>
      <c r="G34" s="140">
        <v>11</v>
      </c>
      <c r="H34" s="140">
        <v>135</v>
      </c>
      <c r="I34" s="141" t="s">
        <v>14</v>
      </c>
      <c r="J34" s="141" t="s">
        <v>670</v>
      </c>
      <c r="K34" s="141" t="s">
        <v>654</v>
      </c>
      <c r="L34" s="91" t="str">
        <f t="shared" si="0"/>
        <v/>
      </c>
      <c r="M34" s="91" t="str">
        <f t="shared" si="1"/>
        <v/>
      </c>
      <c r="N34" s="91"/>
      <c r="O34" s="91"/>
      <c r="P34" s="91" t="s">
        <v>94</v>
      </c>
      <c r="Q34" s="91">
        <f t="shared" si="2"/>
        <v>690</v>
      </c>
      <c r="R34" s="91">
        <f t="shared" si="3"/>
        <v>0.15067400012578913</v>
      </c>
    </row>
    <row r="35" spans="1:18" ht="15.75" customHeight="1" thickBot="1">
      <c r="A35" s="137" t="s">
        <v>663</v>
      </c>
      <c r="B35" s="137" t="s">
        <v>665</v>
      </c>
      <c r="C35" s="140">
        <v>252.87110569999999</v>
      </c>
      <c r="D35" s="140">
        <v>0</v>
      </c>
      <c r="E35" s="140">
        <v>252.87110569999999</v>
      </c>
      <c r="F35" s="137"/>
      <c r="G35" s="140">
        <v>12</v>
      </c>
      <c r="H35" s="140">
        <v>13</v>
      </c>
      <c r="I35" s="141" t="s">
        <v>86</v>
      </c>
      <c r="J35" s="141" t="s">
        <v>86</v>
      </c>
      <c r="K35" s="141" t="s">
        <v>648</v>
      </c>
      <c r="L35" s="91" t="str">
        <f t="shared" si="0"/>
        <v/>
      </c>
      <c r="M35" s="91" t="str">
        <f t="shared" si="1"/>
        <v/>
      </c>
      <c r="N35" s="91"/>
      <c r="O35" s="91"/>
      <c r="P35" s="91" t="s">
        <v>97</v>
      </c>
      <c r="Q35" s="91">
        <f t="shared" si="2"/>
        <v>0</v>
      </c>
      <c r="R35" s="91">
        <f t="shared" si="3"/>
        <v>0</v>
      </c>
    </row>
    <row r="36" spans="1:18" ht="15.75" customHeight="1" thickBot="1">
      <c r="A36" s="137" t="s">
        <v>663</v>
      </c>
      <c r="B36" s="137" t="s">
        <v>660</v>
      </c>
      <c r="C36" s="140">
        <v>863</v>
      </c>
      <c r="D36" s="140">
        <v>0</v>
      </c>
      <c r="E36" s="140">
        <v>863</v>
      </c>
      <c r="F36" s="137"/>
      <c r="G36" s="140">
        <v>12</v>
      </c>
      <c r="H36" s="140">
        <v>15</v>
      </c>
      <c r="I36" s="141" t="s">
        <v>86</v>
      </c>
      <c r="J36" s="141" t="s">
        <v>37</v>
      </c>
      <c r="K36" s="141" t="s">
        <v>654</v>
      </c>
      <c r="L36" s="91" t="str">
        <f t="shared" si="0"/>
        <v/>
      </c>
      <c r="M36" s="91" t="str">
        <f t="shared" si="1"/>
        <v/>
      </c>
      <c r="N36" s="91"/>
      <c r="O36" s="91"/>
      <c r="P36" s="91" t="s">
        <v>99</v>
      </c>
      <c r="Q36" s="91">
        <f t="shared" ref="Q36:Q67" si="4">SUMIFS($L$2:$L$312,$M$2:$M$312,P36)</f>
        <v>0</v>
      </c>
      <c r="R36" s="91">
        <f t="shared" ref="R36:R67" si="5">Q36/$Q$54</f>
        <v>0</v>
      </c>
    </row>
    <row r="37" spans="1:18" ht="15.75" customHeight="1" thickBot="1">
      <c r="A37" s="137" t="s">
        <v>663</v>
      </c>
      <c r="B37" s="137" t="s">
        <v>666</v>
      </c>
      <c r="C37" s="140">
        <v>319</v>
      </c>
      <c r="D37" s="140">
        <v>0</v>
      </c>
      <c r="E37" s="140">
        <v>319</v>
      </c>
      <c r="F37" s="137"/>
      <c r="G37" s="140">
        <v>12</v>
      </c>
      <c r="H37" s="140">
        <v>25</v>
      </c>
      <c r="I37" s="141" t="s">
        <v>86</v>
      </c>
      <c r="J37" s="141" t="s">
        <v>130</v>
      </c>
      <c r="K37" s="141" t="s">
        <v>654</v>
      </c>
      <c r="L37" s="91" t="str">
        <f t="shared" si="0"/>
        <v/>
      </c>
      <c r="M37" s="91" t="str">
        <f t="shared" si="1"/>
        <v/>
      </c>
      <c r="N37" s="91"/>
      <c r="O37" s="91"/>
      <c r="P37" s="91" t="s">
        <v>102</v>
      </c>
      <c r="Q37" s="91">
        <f t="shared" si="4"/>
        <v>0</v>
      </c>
      <c r="R37" s="91">
        <f t="shared" si="5"/>
        <v>0</v>
      </c>
    </row>
    <row r="38" spans="1:18" ht="15.75" customHeight="1" thickBot="1">
      <c r="A38" s="137" t="s">
        <v>665</v>
      </c>
      <c r="B38" s="137" t="s">
        <v>666</v>
      </c>
      <c r="C38" s="140">
        <v>155.77275499999999</v>
      </c>
      <c r="D38" s="140">
        <v>0</v>
      </c>
      <c r="E38" s="140">
        <v>155.77275499999999</v>
      </c>
      <c r="F38" s="137"/>
      <c r="G38" s="140">
        <v>13</v>
      </c>
      <c r="H38" s="140">
        <v>25</v>
      </c>
      <c r="I38" s="141" t="s">
        <v>86</v>
      </c>
      <c r="J38" s="141" t="s">
        <v>130</v>
      </c>
      <c r="K38" s="141" t="s">
        <v>654</v>
      </c>
      <c r="L38" s="91" t="str">
        <f t="shared" si="0"/>
        <v/>
      </c>
      <c r="M38" s="91" t="str">
        <f t="shared" si="1"/>
        <v/>
      </c>
      <c r="N38" s="91"/>
      <c r="O38" s="91"/>
      <c r="P38" s="91" t="s">
        <v>105</v>
      </c>
      <c r="Q38" s="91">
        <f t="shared" si="4"/>
        <v>0</v>
      </c>
      <c r="R38" s="91">
        <f t="shared" si="5"/>
        <v>0</v>
      </c>
    </row>
    <row r="39" spans="1:18" ht="15.75" customHeight="1" thickBot="1">
      <c r="A39" s="137" t="s">
        <v>665</v>
      </c>
      <c r="B39" s="137" t="s">
        <v>667</v>
      </c>
      <c r="C39" s="140">
        <v>1955</v>
      </c>
      <c r="D39" s="140">
        <v>0</v>
      </c>
      <c r="E39" s="140">
        <v>1955</v>
      </c>
      <c r="F39" s="137"/>
      <c r="G39" s="140">
        <v>13</v>
      </c>
      <c r="H39" s="140">
        <v>27</v>
      </c>
      <c r="I39" s="141" t="s">
        <v>86</v>
      </c>
      <c r="J39" s="141" t="s">
        <v>9</v>
      </c>
      <c r="K39" s="141" t="s">
        <v>654</v>
      </c>
      <c r="L39" s="91" t="str">
        <f t="shared" si="0"/>
        <v/>
      </c>
      <c r="M39" s="91" t="str">
        <f t="shared" si="1"/>
        <v/>
      </c>
      <c r="N39" s="91"/>
      <c r="O39" s="91"/>
      <c r="P39" s="91" t="s">
        <v>108</v>
      </c>
      <c r="Q39" s="91">
        <f t="shared" si="4"/>
        <v>0</v>
      </c>
      <c r="R39" s="91">
        <f t="shared" si="5"/>
        <v>0</v>
      </c>
    </row>
    <row r="40" spans="1:18" ht="15.75" customHeight="1" thickBot="1">
      <c r="A40" s="137" t="s">
        <v>665</v>
      </c>
      <c r="B40" s="137" t="s">
        <v>668</v>
      </c>
      <c r="C40" s="140">
        <v>2492</v>
      </c>
      <c r="D40" s="140">
        <v>0</v>
      </c>
      <c r="E40" s="140">
        <v>2492</v>
      </c>
      <c r="F40" s="137"/>
      <c r="G40" s="140">
        <v>13</v>
      </c>
      <c r="H40" s="140">
        <v>28</v>
      </c>
      <c r="I40" s="141" t="s">
        <v>86</v>
      </c>
      <c r="J40" s="141" t="s">
        <v>9</v>
      </c>
      <c r="K40" s="141" t="s">
        <v>654</v>
      </c>
      <c r="L40" s="91" t="str">
        <f t="shared" si="0"/>
        <v/>
      </c>
      <c r="M40" s="91" t="str">
        <f t="shared" si="1"/>
        <v/>
      </c>
      <c r="N40" s="91"/>
      <c r="O40" s="91"/>
      <c r="P40" s="91" t="s">
        <v>111</v>
      </c>
      <c r="Q40" s="91">
        <f t="shared" si="4"/>
        <v>0</v>
      </c>
      <c r="R40" s="91">
        <f t="shared" si="5"/>
        <v>0</v>
      </c>
    </row>
    <row r="41" spans="1:18" ht="15.75" customHeight="1" thickBot="1">
      <c r="A41" s="137" t="s">
        <v>655</v>
      </c>
      <c r="B41" s="137" t="s">
        <v>660</v>
      </c>
      <c r="C41" s="140">
        <v>1204</v>
      </c>
      <c r="D41" s="140">
        <v>0</v>
      </c>
      <c r="E41" s="140">
        <v>1204</v>
      </c>
      <c r="F41" s="137"/>
      <c r="G41" s="140">
        <v>14</v>
      </c>
      <c r="H41" s="140">
        <v>15</v>
      </c>
      <c r="I41" s="141" t="s">
        <v>37</v>
      </c>
      <c r="J41" s="141" t="s">
        <v>37</v>
      </c>
      <c r="K41" s="141" t="s">
        <v>648</v>
      </c>
      <c r="L41" s="91" t="str">
        <f t="shared" si="0"/>
        <v/>
      </c>
      <c r="M41" s="91" t="str">
        <f t="shared" si="1"/>
        <v/>
      </c>
      <c r="N41" s="91"/>
      <c r="O41" s="91"/>
      <c r="P41" s="91" t="s">
        <v>114</v>
      </c>
      <c r="Q41" s="91">
        <f t="shared" si="4"/>
        <v>0</v>
      </c>
      <c r="R41" s="91">
        <f t="shared" si="5"/>
        <v>0</v>
      </c>
    </row>
    <row r="42" spans="1:18" ht="15.75" customHeight="1" thickBot="1">
      <c r="A42" s="137" t="s">
        <v>655</v>
      </c>
      <c r="B42" s="137" t="s">
        <v>656</v>
      </c>
      <c r="C42" s="140">
        <v>1593</v>
      </c>
      <c r="D42" s="140">
        <v>0</v>
      </c>
      <c r="E42" s="140">
        <v>1593</v>
      </c>
      <c r="F42" s="137"/>
      <c r="G42" s="140">
        <v>14</v>
      </c>
      <c r="H42" s="140">
        <v>17</v>
      </c>
      <c r="I42" s="141" t="s">
        <v>37</v>
      </c>
      <c r="J42" s="141" t="s">
        <v>80</v>
      </c>
      <c r="K42" s="141" t="s">
        <v>654</v>
      </c>
      <c r="L42" s="91" t="str">
        <f t="shared" si="0"/>
        <v/>
      </c>
      <c r="M42" s="91" t="str">
        <f t="shared" si="1"/>
        <v/>
      </c>
      <c r="N42" s="91"/>
      <c r="O42" s="91"/>
      <c r="P42" s="91" t="s">
        <v>117</v>
      </c>
      <c r="Q42" s="91">
        <f t="shared" si="4"/>
        <v>0</v>
      </c>
      <c r="R42" s="91">
        <f t="shared" si="5"/>
        <v>0</v>
      </c>
    </row>
    <row r="43" spans="1:18" ht="15.75" customHeight="1" thickBot="1">
      <c r="A43" s="137" t="s">
        <v>660</v>
      </c>
      <c r="B43" s="137" t="s">
        <v>672</v>
      </c>
      <c r="C43" s="140">
        <v>4469</v>
      </c>
      <c r="D43" s="140">
        <v>0</v>
      </c>
      <c r="E43" s="140">
        <v>4469</v>
      </c>
      <c r="F43" s="137"/>
      <c r="G43" s="140">
        <v>15</v>
      </c>
      <c r="H43" s="140">
        <v>16</v>
      </c>
      <c r="I43" s="141" t="s">
        <v>37</v>
      </c>
      <c r="J43" s="141" t="s">
        <v>37</v>
      </c>
      <c r="K43" s="141" t="s">
        <v>648</v>
      </c>
      <c r="L43" s="91" t="str">
        <f t="shared" si="0"/>
        <v/>
      </c>
      <c r="M43" s="91" t="str">
        <f t="shared" si="1"/>
        <v/>
      </c>
      <c r="N43" s="91"/>
      <c r="O43" s="91"/>
      <c r="P43" s="91" t="s">
        <v>119</v>
      </c>
      <c r="Q43" s="91">
        <f t="shared" si="4"/>
        <v>0</v>
      </c>
      <c r="R43" s="91">
        <f t="shared" si="5"/>
        <v>0</v>
      </c>
    </row>
    <row r="44" spans="1:18" ht="15.75" customHeight="1" thickBot="1">
      <c r="A44" s="137" t="s">
        <v>660</v>
      </c>
      <c r="B44" s="137" t="s">
        <v>656</v>
      </c>
      <c r="C44" s="140">
        <v>2537</v>
      </c>
      <c r="D44" s="140">
        <v>0</v>
      </c>
      <c r="E44" s="140">
        <v>2537</v>
      </c>
      <c r="F44" s="137"/>
      <c r="G44" s="140">
        <v>15</v>
      </c>
      <c r="H44" s="140">
        <v>17</v>
      </c>
      <c r="I44" s="141" t="s">
        <v>37</v>
      </c>
      <c r="J44" s="141" t="s">
        <v>80</v>
      </c>
      <c r="K44" s="141" t="s">
        <v>654</v>
      </c>
      <c r="L44" s="91" t="str">
        <f t="shared" si="0"/>
        <v/>
      </c>
      <c r="M44" s="91" t="str">
        <f t="shared" si="1"/>
        <v/>
      </c>
      <c r="N44" s="91"/>
      <c r="O44" s="91"/>
      <c r="P44" s="91" t="s">
        <v>122</v>
      </c>
      <c r="Q44" s="91">
        <f t="shared" si="4"/>
        <v>0</v>
      </c>
      <c r="R44" s="91">
        <f t="shared" si="5"/>
        <v>0</v>
      </c>
    </row>
    <row r="45" spans="1:18" ht="15.75" customHeight="1" thickBot="1">
      <c r="A45" s="137" t="s">
        <v>660</v>
      </c>
      <c r="B45" s="137" t="s">
        <v>673</v>
      </c>
      <c r="C45" s="140">
        <v>847</v>
      </c>
      <c r="D45" s="140">
        <v>0</v>
      </c>
      <c r="E45" s="140">
        <v>847</v>
      </c>
      <c r="F45" s="137"/>
      <c r="G45" s="140">
        <v>15</v>
      </c>
      <c r="H45" s="140">
        <v>21</v>
      </c>
      <c r="I45" s="141" t="s">
        <v>37</v>
      </c>
      <c r="J45" s="141" t="s">
        <v>147</v>
      </c>
      <c r="K45" s="141" t="s">
        <v>654</v>
      </c>
      <c r="L45" s="91" t="str">
        <f t="shared" si="0"/>
        <v/>
      </c>
      <c r="M45" s="91" t="str">
        <f t="shared" si="1"/>
        <v/>
      </c>
      <c r="N45" s="91"/>
      <c r="O45" s="91"/>
      <c r="P45" s="91" t="s">
        <v>125</v>
      </c>
      <c r="Q45" s="91">
        <f t="shared" si="4"/>
        <v>0</v>
      </c>
      <c r="R45" s="91">
        <f t="shared" si="5"/>
        <v>0</v>
      </c>
    </row>
    <row r="46" spans="1:18" ht="15.75" customHeight="1" thickBot="1">
      <c r="A46" s="137" t="s">
        <v>660</v>
      </c>
      <c r="B46" s="137" t="s">
        <v>666</v>
      </c>
      <c r="C46" s="140">
        <v>680</v>
      </c>
      <c r="D46" s="140">
        <v>0</v>
      </c>
      <c r="E46" s="140">
        <v>680</v>
      </c>
      <c r="F46" s="137"/>
      <c r="G46" s="140">
        <v>15</v>
      </c>
      <c r="H46" s="140">
        <v>25</v>
      </c>
      <c r="I46" s="141" t="s">
        <v>37</v>
      </c>
      <c r="J46" s="141" t="s">
        <v>130</v>
      </c>
      <c r="K46" s="141" t="s">
        <v>654</v>
      </c>
      <c r="L46" s="91" t="str">
        <f t="shared" si="0"/>
        <v/>
      </c>
      <c r="M46" s="91" t="str">
        <f t="shared" si="1"/>
        <v/>
      </c>
      <c r="N46" s="91"/>
      <c r="O46" s="91"/>
      <c r="P46" s="91" t="s">
        <v>127</v>
      </c>
      <c r="Q46" s="91">
        <f t="shared" si="4"/>
        <v>0</v>
      </c>
      <c r="R46" s="91">
        <f t="shared" si="5"/>
        <v>0</v>
      </c>
    </row>
    <row r="47" spans="1:18" ht="15.75" customHeight="1" thickBot="1">
      <c r="A47" s="137" t="s">
        <v>672</v>
      </c>
      <c r="B47" s="137" t="s">
        <v>656</v>
      </c>
      <c r="C47" s="140">
        <v>179</v>
      </c>
      <c r="D47" s="140">
        <v>0</v>
      </c>
      <c r="E47" s="140">
        <v>179</v>
      </c>
      <c r="F47" s="137"/>
      <c r="G47" s="140">
        <v>16</v>
      </c>
      <c r="H47" s="140">
        <v>17</v>
      </c>
      <c r="I47" s="141" t="s">
        <v>37</v>
      </c>
      <c r="J47" s="141" t="s">
        <v>80</v>
      </c>
      <c r="K47" s="141" t="s">
        <v>654</v>
      </c>
      <c r="L47" s="91" t="str">
        <f t="shared" si="0"/>
        <v/>
      </c>
      <c r="M47" s="91" t="str">
        <f t="shared" si="1"/>
        <v/>
      </c>
      <c r="N47" s="91"/>
      <c r="O47" s="91"/>
      <c r="P47" s="91" t="s">
        <v>130</v>
      </c>
      <c r="Q47" s="91">
        <f t="shared" si="4"/>
        <v>239.24012160000001</v>
      </c>
      <c r="R47" s="91">
        <f t="shared" si="5"/>
        <v>5.2242414655148124E-2</v>
      </c>
    </row>
    <row r="48" spans="1:18" ht="15.75" customHeight="1" thickBot="1">
      <c r="A48" s="137" t="s">
        <v>672</v>
      </c>
      <c r="B48" s="137" t="s">
        <v>674</v>
      </c>
      <c r="C48" s="140">
        <v>48</v>
      </c>
      <c r="D48" s="140">
        <v>0</v>
      </c>
      <c r="E48" s="140">
        <v>48</v>
      </c>
      <c r="F48" s="137"/>
      <c r="G48" s="140">
        <v>16</v>
      </c>
      <c r="H48" s="140">
        <v>18</v>
      </c>
      <c r="I48" s="141" t="s">
        <v>37</v>
      </c>
      <c r="J48" s="141" t="s">
        <v>80</v>
      </c>
      <c r="K48" s="141" t="s">
        <v>654</v>
      </c>
      <c r="L48" s="91" t="str">
        <f t="shared" si="0"/>
        <v/>
      </c>
      <c r="M48" s="91" t="str">
        <f t="shared" si="1"/>
        <v/>
      </c>
      <c r="N48" s="91"/>
      <c r="O48" s="91"/>
      <c r="P48" s="91" t="s">
        <v>133</v>
      </c>
      <c r="Q48" s="91">
        <f t="shared" si="4"/>
        <v>0</v>
      </c>
      <c r="R48" s="91">
        <f t="shared" si="5"/>
        <v>0</v>
      </c>
    </row>
    <row r="49" spans="1:18" ht="15.75" customHeight="1" thickBot="1">
      <c r="A49" s="137" t="s">
        <v>672</v>
      </c>
      <c r="B49" s="137" t="s">
        <v>673</v>
      </c>
      <c r="C49" s="140">
        <v>2853</v>
      </c>
      <c r="D49" s="140">
        <v>0</v>
      </c>
      <c r="E49" s="140">
        <v>2853</v>
      </c>
      <c r="F49" s="137"/>
      <c r="G49" s="140">
        <v>16</v>
      </c>
      <c r="H49" s="140">
        <v>21</v>
      </c>
      <c r="I49" s="141" t="s">
        <v>37</v>
      </c>
      <c r="J49" s="141" t="s">
        <v>147</v>
      </c>
      <c r="K49" s="141" t="s">
        <v>654</v>
      </c>
      <c r="L49" s="91" t="str">
        <f t="shared" si="0"/>
        <v/>
      </c>
      <c r="M49" s="91" t="str">
        <f t="shared" si="1"/>
        <v/>
      </c>
      <c r="N49" s="91"/>
      <c r="O49" s="91"/>
      <c r="P49" s="91" t="s">
        <v>136</v>
      </c>
      <c r="Q49" s="91">
        <f t="shared" si="4"/>
        <v>0</v>
      </c>
      <c r="R49" s="91">
        <f t="shared" si="5"/>
        <v>0</v>
      </c>
    </row>
    <row r="50" spans="1:18" ht="15.75" customHeight="1" thickBot="1">
      <c r="A50" s="137" t="s">
        <v>672</v>
      </c>
      <c r="B50" s="137" t="s">
        <v>666</v>
      </c>
      <c r="C50" s="140">
        <v>785</v>
      </c>
      <c r="D50" s="140">
        <v>0</v>
      </c>
      <c r="E50" s="140">
        <v>785</v>
      </c>
      <c r="F50" s="137"/>
      <c r="G50" s="140">
        <v>16</v>
      </c>
      <c r="H50" s="140">
        <v>25</v>
      </c>
      <c r="I50" s="141" t="s">
        <v>37</v>
      </c>
      <c r="J50" s="141" t="s">
        <v>130</v>
      </c>
      <c r="K50" s="141" t="s">
        <v>654</v>
      </c>
      <c r="L50" s="91" t="str">
        <f t="shared" si="0"/>
        <v/>
      </c>
      <c r="M50" s="91" t="str">
        <f t="shared" si="1"/>
        <v/>
      </c>
      <c r="N50" s="91"/>
      <c r="O50" s="91"/>
      <c r="P50" s="91" t="s">
        <v>138</v>
      </c>
      <c r="Q50" s="91">
        <f t="shared" si="4"/>
        <v>0</v>
      </c>
      <c r="R50" s="91">
        <f t="shared" si="5"/>
        <v>0</v>
      </c>
    </row>
    <row r="51" spans="1:18" ht="15.75" customHeight="1" thickBot="1">
      <c r="A51" s="137" t="s">
        <v>656</v>
      </c>
      <c r="B51" s="137" t="s">
        <v>674</v>
      </c>
      <c r="C51" s="140">
        <v>2077</v>
      </c>
      <c r="D51" s="140">
        <v>0</v>
      </c>
      <c r="E51" s="140">
        <v>2077</v>
      </c>
      <c r="F51" s="137"/>
      <c r="G51" s="140">
        <v>17</v>
      </c>
      <c r="H51" s="140">
        <v>18</v>
      </c>
      <c r="I51" s="141" t="s">
        <v>80</v>
      </c>
      <c r="J51" s="141" t="s">
        <v>80</v>
      </c>
      <c r="K51" s="141" t="s">
        <v>648</v>
      </c>
      <c r="L51" s="91" t="str">
        <f t="shared" si="0"/>
        <v/>
      </c>
      <c r="M51" s="91" t="str">
        <f t="shared" si="1"/>
        <v/>
      </c>
      <c r="N51" s="91"/>
      <c r="O51" s="91"/>
      <c r="P51" s="91" t="s">
        <v>141</v>
      </c>
      <c r="Q51" s="91">
        <f t="shared" si="4"/>
        <v>0</v>
      </c>
      <c r="R51" s="91">
        <f t="shared" si="5"/>
        <v>0</v>
      </c>
    </row>
    <row r="52" spans="1:18" ht="15.75" customHeight="1" thickBot="1">
      <c r="A52" s="137" t="s">
        <v>656</v>
      </c>
      <c r="B52" s="137" t="s">
        <v>675</v>
      </c>
      <c r="C52" s="140">
        <v>1789</v>
      </c>
      <c r="D52" s="140">
        <v>0</v>
      </c>
      <c r="E52" s="140">
        <v>1789</v>
      </c>
      <c r="F52" s="137"/>
      <c r="G52" s="140">
        <v>17</v>
      </c>
      <c r="H52" s="140">
        <v>20</v>
      </c>
      <c r="I52" s="141" t="s">
        <v>80</v>
      </c>
      <c r="J52" s="141" t="s">
        <v>80</v>
      </c>
      <c r="K52" s="141" t="s">
        <v>648</v>
      </c>
      <c r="L52" s="91" t="str">
        <f t="shared" si="0"/>
        <v/>
      </c>
      <c r="M52" s="91" t="str">
        <f t="shared" si="1"/>
        <v/>
      </c>
      <c r="N52" s="91"/>
      <c r="O52" s="91"/>
      <c r="P52" s="91" t="s">
        <v>144</v>
      </c>
      <c r="Q52" s="91">
        <f t="shared" si="4"/>
        <v>0</v>
      </c>
      <c r="R52" s="91">
        <f t="shared" si="5"/>
        <v>0</v>
      </c>
    </row>
    <row r="53" spans="1:18" ht="15.75" customHeight="1" thickBot="1">
      <c r="A53" s="137" t="s">
        <v>674</v>
      </c>
      <c r="B53" s="137" t="s">
        <v>676</v>
      </c>
      <c r="C53" s="140">
        <v>262</v>
      </c>
      <c r="D53" s="140">
        <v>0</v>
      </c>
      <c r="E53" s="140">
        <v>262</v>
      </c>
      <c r="F53" s="137"/>
      <c r="G53" s="140">
        <v>18</v>
      </c>
      <c r="H53" s="140">
        <v>19</v>
      </c>
      <c r="I53" s="141" t="s">
        <v>80</v>
      </c>
      <c r="J53" s="141" t="s">
        <v>80</v>
      </c>
      <c r="K53" s="141" t="s">
        <v>648</v>
      </c>
      <c r="L53" s="91" t="str">
        <f t="shared" si="0"/>
        <v/>
      </c>
      <c r="M53" s="91" t="str">
        <f t="shared" si="1"/>
        <v/>
      </c>
      <c r="N53" s="91"/>
      <c r="O53" s="91"/>
      <c r="P53" s="91" t="s">
        <v>147</v>
      </c>
      <c r="Q53" s="91">
        <f t="shared" si="4"/>
        <v>3320</v>
      </c>
      <c r="R53" s="91">
        <f t="shared" si="5"/>
        <v>0.72498214553278251</v>
      </c>
    </row>
    <row r="54" spans="1:18" ht="15.75" customHeight="1" thickBot="1">
      <c r="A54" s="137" t="s">
        <v>674</v>
      </c>
      <c r="B54" s="137" t="s">
        <v>675</v>
      </c>
      <c r="C54" s="140">
        <v>2321</v>
      </c>
      <c r="D54" s="140">
        <v>0</v>
      </c>
      <c r="E54" s="140">
        <v>2321</v>
      </c>
      <c r="F54" s="137"/>
      <c r="G54" s="140">
        <v>18</v>
      </c>
      <c r="H54" s="140">
        <v>20</v>
      </c>
      <c r="I54" s="141" t="s">
        <v>80</v>
      </c>
      <c r="J54" s="141" t="s">
        <v>80</v>
      </c>
      <c r="K54" s="141" t="s">
        <v>648</v>
      </c>
      <c r="L54" s="91" t="str">
        <f t="shared" si="0"/>
        <v/>
      </c>
      <c r="M54" s="91" t="str">
        <f t="shared" si="1"/>
        <v/>
      </c>
      <c r="N54" s="91"/>
      <c r="O54" s="91"/>
      <c r="P54" s="91"/>
      <c r="Q54" s="91">
        <f>SUM(Q4:Q53)</f>
        <v>4579.4231215999998</v>
      </c>
      <c r="R54" s="149">
        <f>SUM(R3:R53)</f>
        <v>1</v>
      </c>
    </row>
    <row r="55" spans="1:18" ht="15.75" customHeight="1" thickBot="1">
      <c r="A55" s="137" t="s">
        <v>674</v>
      </c>
      <c r="B55" s="137" t="s">
        <v>673</v>
      </c>
      <c r="C55" s="140">
        <v>1361</v>
      </c>
      <c r="D55" s="140">
        <v>0</v>
      </c>
      <c r="E55" s="140">
        <v>1361</v>
      </c>
      <c r="F55" s="137"/>
      <c r="G55" s="140">
        <v>18</v>
      </c>
      <c r="H55" s="140">
        <v>21</v>
      </c>
      <c r="I55" s="141" t="s">
        <v>80</v>
      </c>
      <c r="J55" s="141" t="s">
        <v>147</v>
      </c>
      <c r="K55" s="141" t="s">
        <v>654</v>
      </c>
      <c r="L55" s="91" t="str">
        <f t="shared" si="0"/>
        <v/>
      </c>
      <c r="M55" s="91" t="str">
        <f t="shared" si="1"/>
        <v/>
      </c>
      <c r="N55" s="91"/>
      <c r="O55" s="91"/>
      <c r="P55" s="91"/>
      <c r="Q55" s="91"/>
      <c r="R55" s="91"/>
    </row>
    <row r="56" spans="1:18" ht="15.75" customHeight="1" thickBot="1">
      <c r="A56" s="137" t="s">
        <v>674</v>
      </c>
      <c r="B56" s="137" t="s">
        <v>677</v>
      </c>
      <c r="C56" s="140">
        <v>94.559270519999998</v>
      </c>
      <c r="D56" s="140">
        <v>0</v>
      </c>
      <c r="E56" s="140">
        <v>94.559270519999998</v>
      </c>
      <c r="F56" s="137"/>
      <c r="G56" s="140">
        <v>18</v>
      </c>
      <c r="H56" s="140">
        <v>22</v>
      </c>
      <c r="I56" s="141" t="s">
        <v>80</v>
      </c>
      <c r="J56" s="141" t="s">
        <v>147</v>
      </c>
      <c r="K56" s="141" t="s">
        <v>654</v>
      </c>
      <c r="L56" s="91" t="str">
        <f t="shared" si="0"/>
        <v/>
      </c>
      <c r="M56" s="91" t="str">
        <f t="shared" si="1"/>
        <v/>
      </c>
      <c r="N56" s="91"/>
      <c r="O56" s="91"/>
      <c r="P56" s="91"/>
      <c r="Q56" s="91"/>
      <c r="R56" s="91"/>
    </row>
    <row r="57" spans="1:18" ht="15.75" customHeight="1" thickBot="1">
      <c r="A57" s="137" t="s">
        <v>675</v>
      </c>
      <c r="B57" s="137" t="s">
        <v>678</v>
      </c>
      <c r="C57" s="140">
        <v>0</v>
      </c>
      <c r="D57" s="140">
        <v>200</v>
      </c>
      <c r="E57" s="140">
        <v>314.45999999999998</v>
      </c>
      <c r="F57" s="137"/>
      <c r="G57" s="140">
        <v>20</v>
      </c>
      <c r="H57" s="140">
        <v>35</v>
      </c>
      <c r="I57" s="141" t="s">
        <v>80</v>
      </c>
      <c r="J57" s="141" t="s">
        <v>80</v>
      </c>
      <c r="K57" s="141" t="s">
        <v>648</v>
      </c>
      <c r="L57" s="91" t="str">
        <f t="shared" si="0"/>
        <v/>
      </c>
      <c r="M57" s="91" t="str">
        <f t="shared" si="1"/>
        <v/>
      </c>
      <c r="N57" s="91"/>
      <c r="O57" s="91"/>
      <c r="P57" s="91"/>
      <c r="Q57" s="91"/>
      <c r="R57" s="91"/>
    </row>
    <row r="58" spans="1:18" ht="15.75" customHeight="1" thickBot="1">
      <c r="A58" s="137" t="s">
        <v>673</v>
      </c>
      <c r="B58" s="137" t="s">
        <v>679</v>
      </c>
      <c r="C58" s="140">
        <v>295.8206687</v>
      </c>
      <c r="D58" s="140">
        <v>0</v>
      </c>
      <c r="E58" s="140">
        <v>295.8206687</v>
      </c>
      <c r="F58" s="137"/>
      <c r="G58" s="140">
        <v>21</v>
      </c>
      <c r="H58" s="140">
        <v>24</v>
      </c>
      <c r="I58" s="141" t="s">
        <v>147</v>
      </c>
      <c r="J58" s="141" t="s">
        <v>147</v>
      </c>
      <c r="K58" s="141" t="s">
        <v>648</v>
      </c>
      <c r="L58" s="91" t="str">
        <f t="shared" si="0"/>
        <v/>
      </c>
      <c r="M58" s="91" t="str">
        <f t="shared" si="1"/>
        <v/>
      </c>
      <c r="N58" s="91"/>
      <c r="O58" s="91"/>
      <c r="P58" s="91"/>
      <c r="Q58" s="91"/>
      <c r="R58" s="91"/>
    </row>
    <row r="59" spans="1:18" ht="15.75" customHeight="1" thickBot="1">
      <c r="A59" s="137" t="s">
        <v>673</v>
      </c>
      <c r="B59" s="137" t="s">
        <v>666</v>
      </c>
      <c r="C59" s="140">
        <v>1282</v>
      </c>
      <c r="D59" s="140">
        <v>0</v>
      </c>
      <c r="E59" s="140">
        <v>1282</v>
      </c>
      <c r="F59" s="137"/>
      <c r="G59" s="140">
        <v>21</v>
      </c>
      <c r="H59" s="140">
        <v>25</v>
      </c>
      <c r="I59" s="141" t="s">
        <v>147</v>
      </c>
      <c r="J59" s="141" t="s">
        <v>130</v>
      </c>
      <c r="K59" s="141" t="s">
        <v>654</v>
      </c>
      <c r="L59" s="91" t="str">
        <f t="shared" si="0"/>
        <v/>
      </c>
      <c r="M59" s="91" t="str">
        <f t="shared" si="1"/>
        <v/>
      </c>
      <c r="N59" s="91"/>
      <c r="O59" s="91"/>
      <c r="P59" s="91"/>
      <c r="Q59" s="91"/>
      <c r="R59" s="91"/>
    </row>
    <row r="60" spans="1:18" ht="15.75" customHeight="1" thickBot="1">
      <c r="A60" s="137" t="s">
        <v>673</v>
      </c>
      <c r="B60" s="137" t="s">
        <v>680</v>
      </c>
      <c r="C60" s="140">
        <v>628</v>
      </c>
      <c r="D60" s="140">
        <v>0</v>
      </c>
      <c r="E60" s="140">
        <v>628</v>
      </c>
      <c r="F60" s="137"/>
      <c r="G60" s="140">
        <v>21</v>
      </c>
      <c r="H60" s="140">
        <v>26</v>
      </c>
      <c r="I60" s="141" t="s">
        <v>147</v>
      </c>
      <c r="J60" s="141" t="s">
        <v>130</v>
      </c>
      <c r="K60" s="141" t="s">
        <v>654</v>
      </c>
      <c r="L60" s="91" t="str">
        <f t="shared" si="0"/>
        <v/>
      </c>
      <c r="M60" s="91" t="str">
        <f t="shared" si="1"/>
        <v/>
      </c>
      <c r="N60" s="91"/>
      <c r="O60" s="91"/>
      <c r="P60" s="91"/>
      <c r="Q60" s="91"/>
      <c r="R60" s="91"/>
    </row>
    <row r="61" spans="1:18" ht="15.75" customHeight="1" thickBot="1">
      <c r="A61" s="137" t="s">
        <v>677</v>
      </c>
      <c r="B61" s="137" t="s">
        <v>681</v>
      </c>
      <c r="C61" s="140">
        <v>1010</v>
      </c>
      <c r="D61" s="140">
        <v>0</v>
      </c>
      <c r="E61" s="140">
        <v>1010</v>
      </c>
      <c r="F61" s="137"/>
      <c r="G61" s="140">
        <v>22</v>
      </c>
      <c r="H61" s="140">
        <v>23</v>
      </c>
      <c r="I61" s="141" t="s">
        <v>147</v>
      </c>
      <c r="J61" s="141" t="s">
        <v>147</v>
      </c>
      <c r="K61" s="141" t="s">
        <v>648</v>
      </c>
      <c r="L61" s="91" t="str">
        <f t="shared" si="0"/>
        <v/>
      </c>
      <c r="M61" s="91" t="str">
        <f t="shared" si="1"/>
        <v/>
      </c>
      <c r="N61" s="91"/>
      <c r="O61" s="91"/>
      <c r="P61" s="91"/>
      <c r="Q61" s="91"/>
      <c r="R61" s="91"/>
    </row>
    <row r="62" spans="1:18" ht="15.75" customHeight="1" thickBot="1">
      <c r="A62" s="137" t="s">
        <v>677</v>
      </c>
      <c r="B62" s="137" t="s">
        <v>679</v>
      </c>
      <c r="C62" s="140">
        <v>518</v>
      </c>
      <c r="D62" s="140">
        <v>0</v>
      </c>
      <c r="E62" s="140">
        <v>518</v>
      </c>
      <c r="F62" s="137"/>
      <c r="G62" s="140">
        <v>22</v>
      </c>
      <c r="H62" s="140">
        <v>24</v>
      </c>
      <c r="I62" s="141" t="s">
        <v>147</v>
      </c>
      <c r="J62" s="141" t="s">
        <v>147</v>
      </c>
      <c r="K62" s="141" t="s">
        <v>648</v>
      </c>
      <c r="L62" s="91" t="str">
        <f t="shared" si="0"/>
        <v/>
      </c>
      <c r="M62" s="91" t="str">
        <f t="shared" si="1"/>
        <v/>
      </c>
      <c r="N62" s="91"/>
      <c r="O62" s="91"/>
      <c r="P62" s="91"/>
      <c r="Q62" s="91"/>
      <c r="R62" s="91"/>
    </row>
    <row r="63" spans="1:18" ht="15.75" customHeight="1" thickBot="1">
      <c r="A63" s="137" t="s">
        <v>681</v>
      </c>
      <c r="B63" s="137" t="s">
        <v>679</v>
      </c>
      <c r="C63" s="140">
        <v>868</v>
      </c>
      <c r="D63" s="140">
        <v>0</v>
      </c>
      <c r="E63" s="140">
        <v>868</v>
      </c>
      <c r="F63" s="137"/>
      <c r="G63" s="140">
        <v>23</v>
      </c>
      <c r="H63" s="140">
        <v>24</v>
      </c>
      <c r="I63" s="141" t="s">
        <v>147</v>
      </c>
      <c r="J63" s="141" t="s">
        <v>147</v>
      </c>
      <c r="K63" s="141" t="s">
        <v>648</v>
      </c>
      <c r="L63" s="91" t="str">
        <f t="shared" si="0"/>
        <v/>
      </c>
      <c r="M63" s="91" t="str">
        <f t="shared" si="1"/>
        <v/>
      </c>
      <c r="N63" s="91"/>
      <c r="O63" s="91"/>
      <c r="P63" s="91"/>
      <c r="Q63" s="91"/>
      <c r="R63" s="91"/>
    </row>
    <row r="64" spans="1:18" ht="15.75" customHeight="1" thickBot="1">
      <c r="A64" s="137" t="s">
        <v>681</v>
      </c>
      <c r="B64" s="137" t="s">
        <v>682</v>
      </c>
      <c r="C64" s="140">
        <v>2063</v>
      </c>
      <c r="D64" s="140">
        <v>0</v>
      </c>
      <c r="E64" s="140">
        <v>2063</v>
      </c>
      <c r="F64" s="137"/>
      <c r="G64" s="140">
        <v>23</v>
      </c>
      <c r="H64" s="140">
        <v>32</v>
      </c>
      <c r="I64" s="141" t="s">
        <v>147</v>
      </c>
      <c r="J64" s="141" t="s">
        <v>122</v>
      </c>
      <c r="K64" s="141" t="s">
        <v>654</v>
      </c>
      <c r="L64" s="91" t="str">
        <f t="shared" si="0"/>
        <v/>
      </c>
      <c r="M64" s="91" t="str">
        <f t="shared" si="1"/>
        <v/>
      </c>
      <c r="N64" s="91"/>
      <c r="O64" s="91"/>
      <c r="P64" s="91"/>
      <c r="Q64" s="91"/>
      <c r="R64" s="91"/>
    </row>
    <row r="65" spans="1:33" ht="15.75" customHeight="1" thickBot="1">
      <c r="A65" s="137" t="s">
        <v>679</v>
      </c>
      <c r="B65" s="137" t="s">
        <v>682</v>
      </c>
      <c r="C65" s="140">
        <v>422</v>
      </c>
      <c r="D65" s="140">
        <v>0</v>
      </c>
      <c r="E65" s="140">
        <v>422</v>
      </c>
      <c r="F65" s="137"/>
      <c r="G65" s="140">
        <v>24</v>
      </c>
      <c r="H65" s="140">
        <v>32</v>
      </c>
      <c r="I65" s="141" t="s">
        <v>147</v>
      </c>
      <c r="J65" s="141" t="s">
        <v>122</v>
      </c>
      <c r="K65" s="141" t="s">
        <v>654</v>
      </c>
      <c r="L65" s="91" t="str">
        <f t="shared" si="0"/>
        <v/>
      </c>
      <c r="M65" s="91" t="str">
        <f t="shared" si="1"/>
        <v/>
      </c>
      <c r="N65" s="91"/>
      <c r="O65" s="91"/>
      <c r="P65" s="91"/>
      <c r="Q65" s="91"/>
      <c r="R65" s="91"/>
    </row>
    <row r="66" spans="1:33" ht="15.75" customHeight="1" thickBot="1">
      <c r="A66" s="137" t="s">
        <v>679</v>
      </c>
      <c r="B66" s="137" t="s">
        <v>683</v>
      </c>
      <c r="C66" s="140">
        <v>3320</v>
      </c>
      <c r="D66" s="140">
        <v>0</v>
      </c>
      <c r="E66" s="140">
        <v>3320</v>
      </c>
      <c r="F66" s="137"/>
      <c r="G66" s="140">
        <v>24</v>
      </c>
      <c r="H66" s="140">
        <v>33</v>
      </c>
      <c r="I66" s="141" t="s">
        <v>147</v>
      </c>
      <c r="J66" s="141" t="s">
        <v>17</v>
      </c>
      <c r="K66" s="141" t="s">
        <v>654</v>
      </c>
      <c r="L66" s="91">
        <f t="shared" ref="L66:L129" si="6">IF(AND(K66="Different",OR(I66 = $O$1,J66=$O$1)),E66,"")</f>
        <v>3320</v>
      </c>
      <c r="M66" s="91" t="str">
        <f t="shared" ref="M66:M129" si="7">IF(L66&lt;&gt;"",IF(I66=$O$1,J66,I66),"")</f>
        <v>WY</v>
      </c>
      <c r="N66" s="91"/>
      <c r="O66" s="91"/>
      <c r="P66" s="91"/>
      <c r="Q66" s="91"/>
      <c r="R66" s="91"/>
    </row>
    <row r="67" spans="1:33" ht="15.75" customHeight="1" thickBot="1">
      <c r="A67" s="137" t="s">
        <v>679</v>
      </c>
      <c r="B67" s="137" t="s">
        <v>684</v>
      </c>
      <c r="C67" s="140">
        <v>0</v>
      </c>
      <c r="D67" s="140">
        <v>310</v>
      </c>
      <c r="E67" s="140">
        <v>487.41300000000001</v>
      </c>
      <c r="F67" s="137" t="s">
        <v>685</v>
      </c>
      <c r="G67" s="140">
        <v>24</v>
      </c>
      <c r="H67" s="140">
        <v>39</v>
      </c>
      <c r="I67" s="141" t="s">
        <v>147</v>
      </c>
      <c r="J67" s="141" t="s">
        <v>83</v>
      </c>
      <c r="K67" s="141" t="s">
        <v>654</v>
      </c>
      <c r="L67" s="91" t="str">
        <f t="shared" si="6"/>
        <v/>
      </c>
      <c r="M67" s="91" t="str">
        <f t="shared" si="7"/>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666</v>
      </c>
      <c r="B68" s="137" t="s">
        <v>680</v>
      </c>
      <c r="C68" s="140">
        <v>1237</v>
      </c>
      <c r="D68" s="140">
        <v>0</v>
      </c>
      <c r="E68" s="140">
        <v>1237</v>
      </c>
      <c r="F68" s="137"/>
      <c r="G68" s="140">
        <v>25</v>
      </c>
      <c r="H68" s="140">
        <v>26</v>
      </c>
      <c r="I68" s="141" t="s">
        <v>130</v>
      </c>
      <c r="J68" s="141" t="s">
        <v>130</v>
      </c>
      <c r="K68" s="141" t="s">
        <v>648</v>
      </c>
      <c r="L68" s="91" t="str">
        <f t="shared" si="6"/>
        <v/>
      </c>
      <c r="M68" s="91" t="str">
        <f t="shared" si="7"/>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666</v>
      </c>
      <c r="B69" s="137" t="s">
        <v>668</v>
      </c>
      <c r="C69" s="140">
        <v>142.27244959999999</v>
      </c>
      <c r="D69" s="140">
        <v>0</v>
      </c>
      <c r="E69" s="140">
        <v>142.27244959999999</v>
      </c>
      <c r="F69" s="137"/>
      <c r="G69" s="140">
        <v>25</v>
      </c>
      <c r="H69" s="140">
        <v>28</v>
      </c>
      <c r="I69" s="141" t="s">
        <v>130</v>
      </c>
      <c r="J69" s="141" t="s">
        <v>9</v>
      </c>
      <c r="K69" s="141" t="s">
        <v>654</v>
      </c>
      <c r="L69" s="91" t="str">
        <f t="shared" si="6"/>
        <v/>
      </c>
      <c r="M69" s="91" t="str">
        <f t="shared" si="7"/>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666</v>
      </c>
      <c r="B70" s="137" t="s">
        <v>686</v>
      </c>
      <c r="C70" s="140">
        <v>299.08368969999998</v>
      </c>
      <c r="D70" s="140">
        <v>0</v>
      </c>
      <c r="E70" s="140">
        <v>299.08368969999998</v>
      </c>
      <c r="F70" s="137"/>
      <c r="G70" s="140">
        <v>25</v>
      </c>
      <c r="H70" s="140">
        <v>31</v>
      </c>
      <c r="I70" s="141" t="s">
        <v>130</v>
      </c>
      <c r="J70" s="141" t="s">
        <v>94</v>
      </c>
      <c r="K70" s="141" t="s">
        <v>654</v>
      </c>
      <c r="L70" s="91" t="str">
        <f t="shared" si="6"/>
        <v/>
      </c>
      <c r="M70" s="91" t="str">
        <f t="shared" si="7"/>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680</v>
      </c>
      <c r="B71" s="137" t="s">
        <v>683</v>
      </c>
      <c r="C71" s="140">
        <v>239.24012160000001</v>
      </c>
      <c r="D71" s="140">
        <v>0</v>
      </c>
      <c r="E71" s="140">
        <v>239.24012160000001</v>
      </c>
      <c r="F71" s="137"/>
      <c r="G71" s="140">
        <v>26</v>
      </c>
      <c r="H71" s="140">
        <v>33</v>
      </c>
      <c r="I71" s="141" t="s">
        <v>130</v>
      </c>
      <c r="J71" s="141" t="s">
        <v>17</v>
      </c>
      <c r="K71" s="141" t="s">
        <v>654</v>
      </c>
      <c r="L71" s="91">
        <f t="shared" si="6"/>
        <v>239.24012160000001</v>
      </c>
      <c r="M71" s="91" t="str">
        <f t="shared" si="7"/>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667</v>
      </c>
      <c r="B72" s="137" t="s">
        <v>668</v>
      </c>
      <c r="C72" s="140">
        <v>799</v>
      </c>
      <c r="D72" s="140">
        <v>0</v>
      </c>
      <c r="E72" s="140">
        <v>799</v>
      </c>
      <c r="F72" s="137"/>
      <c r="G72" s="140">
        <v>27</v>
      </c>
      <c r="H72" s="140">
        <v>28</v>
      </c>
      <c r="I72" s="141" t="s">
        <v>9</v>
      </c>
      <c r="J72" s="141" t="s">
        <v>9</v>
      </c>
      <c r="K72" s="141" t="s">
        <v>648</v>
      </c>
      <c r="L72" s="91" t="str">
        <f t="shared" si="6"/>
        <v/>
      </c>
      <c r="M72" s="91" t="str">
        <f t="shared" si="7"/>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668</v>
      </c>
      <c r="B73" s="137" t="s">
        <v>687</v>
      </c>
      <c r="C73" s="140">
        <v>5047</v>
      </c>
      <c r="D73" s="140">
        <v>0</v>
      </c>
      <c r="E73" s="140">
        <v>5047</v>
      </c>
      <c r="F73" s="137"/>
      <c r="G73" s="140">
        <v>28</v>
      </c>
      <c r="H73" s="140">
        <v>29</v>
      </c>
      <c r="I73" s="141" t="s">
        <v>9</v>
      </c>
      <c r="J73" s="141" t="s">
        <v>9</v>
      </c>
      <c r="K73" s="141" t="s">
        <v>648</v>
      </c>
      <c r="L73" s="91" t="str">
        <f t="shared" si="6"/>
        <v/>
      </c>
      <c r="M73" s="91" t="str">
        <f t="shared" si="7"/>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668</v>
      </c>
      <c r="B74" s="137" t="s">
        <v>688</v>
      </c>
      <c r="C74" s="140">
        <v>4209</v>
      </c>
      <c r="D74" s="140">
        <v>0</v>
      </c>
      <c r="E74" s="140">
        <v>4209</v>
      </c>
      <c r="F74" s="137"/>
      <c r="G74" s="140">
        <v>28</v>
      </c>
      <c r="H74" s="140">
        <v>30</v>
      </c>
      <c r="I74" s="141" t="s">
        <v>9</v>
      </c>
      <c r="J74" s="141" t="s">
        <v>9</v>
      </c>
      <c r="K74" s="141" t="s">
        <v>648</v>
      </c>
      <c r="L74" s="91" t="str">
        <f t="shared" si="6"/>
        <v/>
      </c>
      <c r="M74" s="91" t="str">
        <f t="shared" si="7"/>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668</v>
      </c>
      <c r="B75" s="137" t="s">
        <v>686</v>
      </c>
      <c r="C75" s="140">
        <v>3357</v>
      </c>
      <c r="D75" s="140">
        <v>0</v>
      </c>
      <c r="E75" s="140">
        <v>3357</v>
      </c>
      <c r="F75" s="137"/>
      <c r="G75" s="140">
        <v>28</v>
      </c>
      <c r="H75" s="140">
        <v>31</v>
      </c>
      <c r="I75" s="141" t="s">
        <v>9</v>
      </c>
      <c r="J75" s="141" t="s">
        <v>94</v>
      </c>
      <c r="K75" s="141" t="s">
        <v>654</v>
      </c>
      <c r="L75" s="91" t="str">
        <f t="shared" si="6"/>
        <v/>
      </c>
      <c r="M75" s="91" t="str">
        <f t="shared" si="7"/>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687</v>
      </c>
      <c r="B76" s="137" t="s">
        <v>688</v>
      </c>
      <c r="C76" s="140">
        <v>639</v>
      </c>
      <c r="D76" s="140">
        <v>0</v>
      </c>
      <c r="E76" s="140">
        <v>639</v>
      </c>
      <c r="F76" s="137"/>
      <c r="G76" s="140">
        <v>29</v>
      </c>
      <c r="H76" s="140">
        <v>30</v>
      </c>
      <c r="I76" s="141" t="s">
        <v>9</v>
      </c>
      <c r="J76" s="141" t="s">
        <v>9</v>
      </c>
      <c r="K76" s="141" t="s">
        <v>648</v>
      </c>
      <c r="L76" s="91" t="str">
        <f t="shared" si="6"/>
        <v/>
      </c>
      <c r="M76" s="91" t="str">
        <f t="shared" si="7"/>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687</v>
      </c>
      <c r="B77" s="137" t="s">
        <v>686</v>
      </c>
      <c r="C77" s="140">
        <v>3602</v>
      </c>
      <c r="D77" s="140">
        <v>0</v>
      </c>
      <c r="E77" s="140">
        <v>3602</v>
      </c>
      <c r="F77" s="137"/>
      <c r="G77" s="140">
        <v>29</v>
      </c>
      <c r="H77" s="140">
        <v>31</v>
      </c>
      <c r="I77" s="141" t="s">
        <v>9</v>
      </c>
      <c r="J77" s="141" t="s">
        <v>94</v>
      </c>
      <c r="K77" s="141" t="s">
        <v>654</v>
      </c>
      <c r="L77" s="91" t="str">
        <f t="shared" si="6"/>
        <v/>
      </c>
      <c r="M77" s="91" t="str">
        <f t="shared" si="7"/>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686</v>
      </c>
      <c r="B78" s="137" t="s">
        <v>689</v>
      </c>
      <c r="C78" s="140">
        <v>690</v>
      </c>
      <c r="D78" s="140">
        <v>0</v>
      </c>
      <c r="E78" s="140">
        <v>690</v>
      </c>
      <c r="F78" s="137"/>
      <c r="G78" s="140">
        <v>31</v>
      </c>
      <c r="H78" s="140">
        <v>34</v>
      </c>
      <c r="I78" s="141" t="s">
        <v>94</v>
      </c>
      <c r="J78" s="141" t="s">
        <v>17</v>
      </c>
      <c r="K78" s="141" t="s">
        <v>654</v>
      </c>
      <c r="L78" s="91">
        <f t="shared" si="6"/>
        <v>690</v>
      </c>
      <c r="M78" s="91" t="str">
        <f t="shared" si="7"/>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686</v>
      </c>
      <c r="B79" s="137" t="s">
        <v>690</v>
      </c>
      <c r="C79" s="140">
        <v>0</v>
      </c>
      <c r="D79" s="140">
        <v>200</v>
      </c>
      <c r="E79" s="140">
        <v>314.45999999999998</v>
      </c>
      <c r="F79" s="137" t="s">
        <v>691</v>
      </c>
      <c r="G79" s="140">
        <v>31</v>
      </c>
      <c r="H79" s="140">
        <v>47</v>
      </c>
      <c r="I79" s="141" t="s">
        <v>94</v>
      </c>
      <c r="J79" s="141" t="s">
        <v>94</v>
      </c>
      <c r="K79" s="141" t="s">
        <v>648</v>
      </c>
      <c r="L79" s="91" t="str">
        <f t="shared" si="6"/>
        <v/>
      </c>
      <c r="M79" s="91" t="str">
        <f t="shared" si="7"/>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686</v>
      </c>
      <c r="B80" s="137" t="s">
        <v>692</v>
      </c>
      <c r="C80" s="140">
        <v>0</v>
      </c>
      <c r="D80" s="140">
        <v>200</v>
      </c>
      <c r="E80" s="140">
        <v>314.45999999999998</v>
      </c>
      <c r="F80" s="137" t="s">
        <v>691</v>
      </c>
      <c r="G80" s="140">
        <v>31</v>
      </c>
      <c r="H80" s="140">
        <v>48</v>
      </c>
      <c r="I80" s="141" t="s">
        <v>94</v>
      </c>
      <c r="J80" s="141" t="s">
        <v>127</v>
      </c>
      <c r="K80" s="141" t="s">
        <v>654</v>
      </c>
      <c r="L80" s="91" t="str">
        <f t="shared" si="6"/>
        <v/>
      </c>
      <c r="M80" s="91" t="str">
        <f t="shared" si="7"/>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686</v>
      </c>
      <c r="B81" s="137" t="s">
        <v>693</v>
      </c>
      <c r="C81" s="140">
        <v>2859</v>
      </c>
      <c r="D81" s="140">
        <v>0</v>
      </c>
      <c r="E81" s="140">
        <v>2859</v>
      </c>
      <c r="F81" s="137"/>
      <c r="G81" s="140">
        <v>31</v>
      </c>
      <c r="H81" s="140">
        <v>59</v>
      </c>
      <c r="I81" s="141" t="s">
        <v>94</v>
      </c>
      <c r="J81" s="141" t="s">
        <v>127</v>
      </c>
      <c r="K81" s="141" t="s">
        <v>654</v>
      </c>
      <c r="L81" s="91" t="str">
        <f t="shared" si="6"/>
        <v/>
      </c>
      <c r="M81" s="91" t="str">
        <f t="shared" si="7"/>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682</v>
      </c>
      <c r="B82" s="137" t="s">
        <v>694</v>
      </c>
      <c r="C82" s="140">
        <v>0</v>
      </c>
      <c r="D82" s="140">
        <v>200</v>
      </c>
      <c r="E82" s="140">
        <v>314.45999999999998</v>
      </c>
      <c r="F82" s="137"/>
      <c r="G82" s="140">
        <v>32</v>
      </c>
      <c r="H82" s="140">
        <v>38</v>
      </c>
      <c r="I82" s="141" t="s">
        <v>122</v>
      </c>
      <c r="J82" s="141" t="s">
        <v>122</v>
      </c>
      <c r="K82" s="141" t="s">
        <v>648</v>
      </c>
      <c r="L82" s="91" t="str">
        <f t="shared" si="6"/>
        <v/>
      </c>
      <c r="M82" s="91" t="str">
        <f t="shared" si="7"/>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683</v>
      </c>
      <c r="B83" s="137" t="s">
        <v>689</v>
      </c>
      <c r="C83" s="140">
        <v>2735</v>
      </c>
      <c r="D83" s="140">
        <v>0</v>
      </c>
      <c r="E83" s="140">
        <v>2735</v>
      </c>
      <c r="F83" s="137"/>
      <c r="G83" s="140">
        <v>33</v>
      </c>
      <c r="H83" s="140">
        <v>34</v>
      </c>
      <c r="I83" s="141" t="s">
        <v>17</v>
      </c>
      <c r="J83" s="141" t="s">
        <v>17</v>
      </c>
      <c r="K83" s="141" t="s">
        <v>648</v>
      </c>
      <c r="L83" s="91" t="str">
        <f t="shared" si="6"/>
        <v/>
      </c>
      <c r="M83" s="91" t="str">
        <f t="shared" si="7"/>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689</v>
      </c>
      <c r="B84" s="137" t="s">
        <v>695</v>
      </c>
      <c r="C84" s="140">
        <v>0</v>
      </c>
      <c r="D84" s="140">
        <v>210</v>
      </c>
      <c r="E84" s="140">
        <v>330.18299999999999</v>
      </c>
      <c r="F84" s="137"/>
      <c r="G84" s="140">
        <v>34</v>
      </c>
      <c r="H84" s="140">
        <v>52</v>
      </c>
      <c r="I84" s="141" t="s">
        <v>17</v>
      </c>
      <c r="J84" s="141" t="s">
        <v>49</v>
      </c>
      <c r="K84" s="141" t="s">
        <v>654</v>
      </c>
      <c r="L84" s="91">
        <f t="shared" si="6"/>
        <v>330.18299999999999</v>
      </c>
      <c r="M84" s="91" t="str">
        <f t="shared" si="7"/>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678</v>
      </c>
      <c r="B85" s="137" t="s">
        <v>696</v>
      </c>
      <c r="C85" s="140">
        <v>609.54989999999998</v>
      </c>
      <c r="D85" s="140">
        <v>0</v>
      </c>
      <c r="E85" s="140">
        <v>609.54989999999998</v>
      </c>
      <c r="F85" s="137"/>
      <c r="G85" s="140">
        <v>35</v>
      </c>
      <c r="H85" s="140">
        <v>36</v>
      </c>
      <c r="I85" s="141" t="s">
        <v>80</v>
      </c>
      <c r="J85" s="141" t="s">
        <v>102</v>
      </c>
      <c r="K85" s="141" t="s">
        <v>654</v>
      </c>
      <c r="L85" s="91" t="str">
        <f t="shared" si="6"/>
        <v/>
      </c>
      <c r="M85" s="91" t="str">
        <f t="shared" si="7"/>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696</v>
      </c>
      <c r="B86" s="137" t="s">
        <v>697</v>
      </c>
      <c r="C86" s="140">
        <v>1127.729</v>
      </c>
      <c r="D86" s="140">
        <v>0</v>
      </c>
      <c r="E86" s="140">
        <v>1127.729</v>
      </c>
      <c r="F86" s="137"/>
      <c r="G86" s="140">
        <v>36</v>
      </c>
      <c r="H86" s="140">
        <v>37</v>
      </c>
      <c r="I86" s="141" t="s">
        <v>102</v>
      </c>
      <c r="J86" s="141" t="s">
        <v>102</v>
      </c>
      <c r="K86" s="141" t="s">
        <v>648</v>
      </c>
      <c r="L86" s="91" t="str">
        <f t="shared" si="6"/>
        <v/>
      </c>
      <c r="M86" s="91" t="str">
        <f t="shared" si="7"/>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696</v>
      </c>
      <c r="B87" s="137" t="s">
        <v>694</v>
      </c>
      <c r="C87" s="140">
        <v>2054.0320000000002</v>
      </c>
      <c r="D87" s="140">
        <v>0</v>
      </c>
      <c r="E87" s="140">
        <v>2054.0320000000002</v>
      </c>
      <c r="F87" s="137"/>
      <c r="G87" s="140">
        <v>36</v>
      </c>
      <c r="H87" s="140">
        <v>38</v>
      </c>
      <c r="I87" s="141" t="s">
        <v>102</v>
      </c>
      <c r="J87" s="141" t="s">
        <v>122</v>
      </c>
      <c r="K87" s="141" t="s">
        <v>654</v>
      </c>
      <c r="L87" s="91" t="str">
        <f t="shared" si="6"/>
        <v/>
      </c>
      <c r="M87" s="91" t="str">
        <f t="shared" si="7"/>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697</v>
      </c>
      <c r="B88" s="137" t="s">
        <v>694</v>
      </c>
      <c r="C88" s="140">
        <v>206.3271</v>
      </c>
      <c r="D88" s="140">
        <v>0</v>
      </c>
      <c r="E88" s="140">
        <v>206.3271</v>
      </c>
      <c r="F88" s="137"/>
      <c r="G88" s="140">
        <v>37</v>
      </c>
      <c r="H88" s="140">
        <v>38</v>
      </c>
      <c r="I88" s="141" t="s">
        <v>102</v>
      </c>
      <c r="J88" s="141" t="s">
        <v>122</v>
      </c>
      <c r="K88" s="141" t="s">
        <v>654</v>
      </c>
      <c r="L88" s="91" t="str">
        <f t="shared" si="6"/>
        <v/>
      </c>
      <c r="M88" s="91" t="str">
        <f t="shared" si="7"/>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697</v>
      </c>
      <c r="B89" s="137" t="s">
        <v>698</v>
      </c>
      <c r="C89" s="140">
        <v>647.24450000000002</v>
      </c>
      <c r="D89" s="140">
        <v>0</v>
      </c>
      <c r="E89" s="140">
        <v>647.24450000000002</v>
      </c>
      <c r="F89" s="137"/>
      <c r="G89" s="140">
        <v>37</v>
      </c>
      <c r="H89" s="140">
        <v>42</v>
      </c>
      <c r="I89" s="141" t="s">
        <v>102</v>
      </c>
      <c r="J89" s="141" t="s">
        <v>70</v>
      </c>
      <c r="K89" s="141" t="s">
        <v>654</v>
      </c>
      <c r="L89" s="91" t="str">
        <f t="shared" si="6"/>
        <v/>
      </c>
      <c r="M89" s="91" t="str">
        <f t="shared" si="7"/>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697</v>
      </c>
      <c r="B90" s="137" t="s">
        <v>699</v>
      </c>
      <c r="C90" s="140">
        <v>1678.682</v>
      </c>
      <c r="D90" s="140">
        <v>1500</v>
      </c>
      <c r="E90" s="140">
        <v>2358.4499999999998</v>
      </c>
      <c r="F90" s="137" t="s">
        <v>700</v>
      </c>
      <c r="G90" s="140">
        <v>37</v>
      </c>
      <c r="H90" s="140">
        <v>43</v>
      </c>
      <c r="I90" s="141" t="s">
        <v>102</v>
      </c>
      <c r="J90" s="141" t="s">
        <v>70</v>
      </c>
      <c r="K90" s="141" t="s">
        <v>654</v>
      </c>
      <c r="L90" s="91" t="str">
        <f t="shared" si="6"/>
        <v/>
      </c>
      <c r="M90" s="91" t="str">
        <f t="shared" si="7"/>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694</v>
      </c>
      <c r="B91" s="137" t="s">
        <v>684</v>
      </c>
      <c r="C91" s="140">
        <v>314.58679999999998</v>
      </c>
      <c r="D91" s="140">
        <v>0</v>
      </c>
      <c r="E91" s="140">
        <v>314.58679999999998</v>
      </c>
      <c r="F91" s="137"/>
      <c r="G91" s="140">
        <v>38</v>
      </c>
      <c r="H91" s="140">
        <v>39</v>
      </c>
      <c r="I91" s="141" t="s">
        <v>122</v>
      </c>
      <c r="J91" s="141" t="s">
        <v>83</v>
      </c>
      <c r="K91" s="141" t="s">
        <v>654</v>
      </c>
      <c r="L91" s="91" t="str">
        <f t="shared" si="6"/>
        <v/>
      </c>
      <c r="M91" s="91" t="str">
        <f t="shared" si="7"/>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694</v>
      </c>
      <c r="B92" s="137" t="s">
        <v>701</v>
      </c>
      <c r="C92" s="140">
        <v>733.82240000000002</v>
      </c>
      <c r="D92" s="140">
        <v>0</v>
      </c>
      <c r="E92" s="140">
        <v>733.82240000000002</v>
      </c>
      <c r="F92" s="137"/>
      <c r="G92" s="140">
        <v>38</v>
      </c>
      <c r="H92" s="140">
        <v>40</v>
      </c>
      <c r="I92" s="141" t="s">
        <v>122</v>
      </c>
      <c r="J92" s="141" t="s">
        <v>83</v>
      </c>
      <c r="K92" s="141" t="s">
        <v>654</v>
      </c>
      <c r="L92" s="91" t="str">
        <f t="shared" si="6"/>
        <v/>
      </c>
      <c r="M92" s="91" t="str">
        <f t="shared" si="7"/>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694</v>
      </c>
      <c r="B93" s="137" t="s">
        <v>699</v>
      </c>
      <c r="C93" s="140">
        <v>84.395390000000006</v>
      </c>
      <c r="D93" s="140">
        <v>0</v>
      </c>
      <c r="E93" s="140">
        <v>84.395390000000006</v>
      </c>
      <c r="F93" s="137"/>
      <c r="G93" s="140">
        <v>38</v>
      </c>
      <c r="H93" s="140">
        <v>43</v>
      </c>
      <c r="I93" s="141" t="s">
        <v>122</v>
      </c>
      <c r="J93" s="141" t="s">
        <v>70</v>
      </c>
      <c r="K93" s="141" t="s">
        <v>654</v>
      </c>
      <c r="L93" s="91" t="str">
        <f t="shared" si="6"/>
        <v/>
      </c>
      <c r="M93" s="91" t="str">
        <f t="shared" si="7"/>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694</v>
      </c>
      <c r="B94" s="137" t="s">
        <v>702</v>
      </c>
      <c r="C94" s="140">
        <v>1147.3</v>
      </c>
      <c r="D94" s="140">
        <v>0</v>
      </c>
      <c r="E94" s="140">
        <v>1147.3</v>
      </c>
      <c r="F94" s="137"/>
      <c r="G94" s="140">
        <v>38</v>
      </c>
      <c r="H94" s="140">
        <v>44</v>
      </c>
      <c r="I94" s="141" t="s">
        <v>122</v>
      </c>
      <c r="J94" s="141" t="s">
        <v>70</v>
      </c>
      <c r="K94" s="141" t="s">
        <v>654</v>
      </c>
      <c r="L94" s="91" t="str">
        <f t="shared" si="6"/>
        <v/>
      </c>
      <c r="M94" s="91" t="str">
        <f t="shared" si="7"/>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694</v>
      </c>
      <c r="B95" s="137" t="s">
        <v>703</v>
      </c>
      <c r="C95" s="140">
        <v>1494.105</v>
      </c>
      <c r="D95" s="140">
        <v>0</v>
      </c>
      <c r="E95" s="140">
        <v>1494.105</v>
      </c>
      <c r="F95" s="137"/>
      <c r="G95" s="140">
        <v>38</v>
      </c>
      <c r="H95" s="140">
        <v>45</v>
      </c>
      <c r="I95" s="141" t="s">
        <v>122</v>
      </c>
      <c r="J95" s="141" t="s">
        <v>46</v>
      </c>
      <c r="K95" s="141" t="s">
        <v>654</v>
      </c>
      <c r="L95" s="91" t="str">
        <f t="shared" si="6"/>
        <v/>
      </c>
      <c r="M95" s="91" t="str">
        <f t="shared" si="7"/>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684</v>
      </c>
      <c r="B96" s="137" t="s">
        <v>701</v>
      </c>
      <c r="C96" s="140">
        <v>2750.3069999999998</v>
      </c>
      <c r="D96" s="140">
        <v>0</v>
      </c>
      <c r="E96" s="140">
        <v>2750.3069999999998</v>
      </c>
      <c r="F96" s="137"/>
      <c r="G96" s="140">
        <v>39</v>
      </c>
      <c r="H96" s="140">
        <v>40</v>
      </c>
      <c r="I96" s="141" t="s">
        <v>83</v>
      </c>
      <c r="J96" s="141" t="s">
        <v>83</v>
      </c>
      <c r="K96" s="141" t="s">
        <v>648</v>
      </c>
      <c r="L96" s="91" t="str">
        <f t="shared" si="6"/>
        <v/>
      </c>
      <c r="M96" s="91" t="str">
        <f t="shared" si="7"/>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701</v>
      </c>
      <c r="B97" s="137" t="s">
        <v>704</v>
      </c>
      <c r="C97" s="140">
        <v>1733.566</v>
      </c>
      <c r="D97" s="140">
        <v>0</v>
      </c>
      <c r="E97" s="140">
        <v>1733.566</v>
      </c>
      <c r="F97" s="137"/>
      <c r="G97" s="140">
        <v>40</v>
      </c>
      <c r="H97" s="140">
        <v>41</v>
      </c>
      <c r="I97" s="141" t="s">
        <v>83</v>
      </c>
      <c r="J97" s="141" t="s">
        <v>83</v>
      </c>
      <c r="K97" s="141" t="s">
        <v>648</v>
      </c>
      <c r="L97" s="91" t="str">
        <f t="shared" si="6"/>
        <v/>
      </c>
      <c r="M97" s="91" t="str">
        <f t="shared" si="7"/>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701</v>
      </c>
      <c r="B98" s="137" t="s">
        <v>703</v>
      </c>
      <c r="C98" s="140">
        <v>781.05799999999999</v>
      </c>
      <c r="D98" s="140">
        <v>0</v>
      </c>
      <c r="E98" s="140">
        <v>781.05799999999999</v>
      </c>
      <c r="F98" s="137"/>
      <c r="G98" s="140">
        <v>40</v>
      </c>
      <c r="H98" s="140">
        <v>45</v>
      </c>
      <c r="I98" s="141" t="s">
        <v>83</v>
      </c>
      <c r="J98" s="141" t="s">
        <v>46</v>
      </c>
      <c r="K98" s="141" t="s">
        <v>654</v>
      </c>
      <c r="L98" s="91" t="str">
        <f t="shared" si="6"/>
        <v/>
      </c>
      <c r="M98" s="91" t="str">
        <f t="shared" si="7"/>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701</v>
      </c>
      <c r="B99" s="137" t="s">
        <v>695</v>
      </c>
      <c r="C99" s="140">
        <v>622.12389380000002</v>
      </c>
      <c r="D99" s="140">
        <v>0</v>
      </c>
      <c r="E99" s="140">
        <v>622.12389380000002</v>
      </c>
      <c r="F99" s="137"/>
      <c r="G99" s="140">
        <v>40</v>
      </c>
      <c r="H99" s="140">
        <v>52</v>
      </c>
      <c r="I99" s="141" t="s">
        <v>83</v>
      </c>
      <c r="J99" s="141" t="s">
        <v>49</v>
      </c>
      <c r="K99" s="141" t="s">
        <v>654</v>
      </c>
      <c r="L99" s="91" t="str">
        <f t="shared" si="6"/>
        <v/>
      </c>
      <c r="M99" s="91" t="str">
        <f t="shared" si="7"/>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704</v>
      </c>
      <c r="B100" s="137" t="s">
        <v>703</v>
      </c>
      <c r="C100" s="140">
        <v>2798.1120000000001</v>
      </c>
      <c r="D100" s="140">
        <v>0</v>
      </c>
      <c r="E100" s="140">
        <v>2798.1120000000001</v>
      </c>
      <c r="F100" s="137"/>
      <c r="G100" s="140">
        <v>41</v>
      </c>
      <c r="H100" s="140">
        <v>45</v>
      </c>
      <c r="I100" s="141" t="s">
        <v>83</v>
      </c>
      <c r="J100" s="141" t="s">
        <v>46</v>
      </c>
      <c r="K100" s="141" t="s">
        <v>654</v>
      </c>
      <c r="L100" s="91" t="str">
        <f t="shared" si="6"/>
        <v/>
      </c>
      <c r="M100" s="91" t="str">
        <f t="shared" si="7"/>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704</v>
      </c>
      <c r="B101" s="137" t="s">
        <v>705</v>
      </c>
      <c r="C101" s="140">
        <v>332.7433628</v>
      </c>
      <c r="D101" s="140">
        <v>0</v>
      </c>
      <c r="E101" s="140">
        <v>332.7433628</v>
      </c>
      <c r="F101" s="137"/>
      <c r="G101" s="140">
        <v>41</v>
      </c>
      <c r="H101" s="140">
        <v>53</v>
      </c>
      <c r="I101" s="141" t="s">
        <v>83</v>
      </c>
      <c r="J101" s="141" t="s">
        <v>49</v>
      </c>
      <c r="K101" s="141" t="s">
        <v>654</v>
      </c>
      <c r="L101" s="91" t="str">
        <f t="shared" si="6"/>
        <v/>
      </c>
      <c r="M101" s="91" t="str">
        <f t="shared" si="7"/>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704</v>
      </c>
      <c r="B102" s="137" t="s">
        <v>706</v>
      </c>
      <c r="C102" s="140">
        <v>1923.0088499999999</v>
      </c>
      <c r="D102" s="140">
        <v>0</v>
      </c>
      <c r="E102" s="140">
        <v>1923.0088499999999</v>
      </c>
      <c r="F102" s="137"/>
      <c r="G102" s="140">
        <v>41</v>
      </c>
      <c r="H102" s="140">
        <v>54</v>
      </c>
      <c r="I102" s="141" t="s">
        <v>83</v>
      </c>
      <c r="J102" s="141" t="s">
        <v>77</v>
      </c>
      <c r="K102" s="141" t="s">
        <v>654</v>
      </c>
      <c r="L102" s="91" t="str">
        <f t="shared" si="6"/>
        <v/>
      </c>
      <c r="M102" s="91" t="str">
        <f t="shared" si="7"/>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704</v>
      </c>
      <c r="B103" s="137" t="s">
        <v>707</v>
      </c>
      <c r="C103" s="140">
        <v>819.40819999999997</v>
      </c>
      <c r="D103" s="140">
        <v>0</v>
      </c>
      <c r="E103" s="140">
        <v>819.40819999999997</v>
      </c>
      <c r="F103" s="137"/>
      <c r="G103" s="140">
        <v>41</v>
      </c>
      <c r="H103" s="140">
        <v>70</v>
      </c>
      <c r="I103" s="141" t="s">
        <v>83</v>
      </c>
      <c r="J103" s="141" t="s">
        <v>46</v>
      </c>
      <c r="K103" s="141" t="s">
        <v>654</v>
      </c>
      <c r="L103" s="91" t="str">
        <f t="shared" si="6"/>
        <v/>
      </c>
      <c r="M103" s="91" t="str">
        <f t="shared" si="7"/>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698</v>
      </c>
      <c r="B104" s="137" t="s">
        <v>699</v>
      </c>
      <c r="C104" s="140">
        <v>2296.634</v>
      </c>
      <c r="D104" s="140">
        <v>0</v>
      </c>
      <c r="E104" s="140">
        <v>2296.634</v>
      </c>
      <c r="F104" s="137"/>
      <c r="G104" s="140">
        <v>42</v>
      </c>
      <c r="H104" s="140">
        <v>43</v>
      </c>
      <c r="I104" s="141" t="s">
        <v>70</v>
      </c>
      <c r="J104" s="141" t="s">
        <v>70</v>
      </c>
      <c r="K104" s="141" t="s">
        <v>648</v>
      </c>
      <c r="L104" s="91" t="str">
        <f t="shared" si="6"/>
        <v/>
      </c>
      <c r="M104" s="91" t="str">
        <f t="shared" si="7"/>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699</v>
      </c>
      <c r="B105" s="137" t="s">
        <v>702</v>
      </c>
      <c r="C105" s="140">
        <v>947.23050000000001</v>
      </c>
      <c r="D105" s="140">
        <v>0</v>
      </c>
      <c r="E105" s="140">
        <v>947.23050000000001</v>
      </c>
      <c r="F105" s="137"/>
      <c r="G105" s="140">
        <v>43</v>
      </c>
      <c r="H105" s="140">
        <v>44</v>
      </c>
      <c r="I105" s="141" t="s">
        <v>70</v>
      </c>
      <c r="J105" s="141" t="s">
        <v>70</v>
      </c>
      <c r="K105" s="141" t="s">
        <v>648</v>
      </c>
      <c r="L105" s="91" t="str">
        <f t="shared" si="6"/>
        <v/>
      </c>
      <c r="M105" s="91" t="str">
        <f t="shared" si="7"/>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699</v>
      </c>
      <c r="B106" s="137" t="s">
        <v>708</v>
      </c>
      <c r="C106" s="140">
        <v>1554.97</v>
      </c>
      <c r="D106" s="140">
        <v>0</v>
      </c>
      <c r="E106" s="140">
        <v>1554.97</v>
      </c>
      <c r="F106" s="137"/>
      <c r="G106" s="140">
        <v>43</v>
      </c>
      <c r="H106" s="140">
        <v>46</v>
      </c>
      <c r="I106" s="141" t="s">
        <v>70</v>
      </c>
      <c r="J106" s="141" t="s">
        <v>144</v>
      </c>
      <c r="K106" s="141" t="s">
        <v>654</v>
      </c>
      <c r="L106" s="91" t="str">
        <f t="shared" si="6"/>
        <v/>
      </c>
      <c r="M106" s="91" t="str">
        <f t="shared" si="7"/>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699</v>
      </c>
      <c r="B107" s="137" t="s">
        <v>709</v>
      </c>
      <c r="C107" s="140">
        <v>1959.943</v>
      </c>
      <c r="D107" s="140">
        <v>0</v>
      </c>
      <c r="E107" s="140">
        <v>1959.943</v>
      </c>
      <c r="F107" s="137"/>
      <c r="G107" s="140">
        <v>43</v>
      </c>
      <c r="H107" s="140">
        <v>68</v>
      </c>
      <c r="I107" s="141" t="s">
        <v>70</v>
      </c>
      <c r="J107" s="141" t="s">
        <v>70</v>
      </c>
      <c r="K107" s="141" t="s">
        <v>648</v>
      </c>
      <c r="L107" s="91" t="str">
        <f t="shared" si="6"/>
        <v/>
      </c>
      <c r="M107" s="91" t="str">
        <f t="shared" si="7"/>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702</v>
      </c>
      <c r="B108" s="137" t="s">
        <v>703</v>
      </c>
      <c r="C108" s="140">
        <v>64.588009999999997</v>
      </c>
      <c r="D108" s="140">
        <v>0</v>
      </c>
      <c r="E108" s="140">
        <v>64.588009999999997</v>
      </c>
      <c r="F108" s="137"/>
      <c r="G108" s="140">
        <v>44</v>
      </c>
      <c r="H108" s="140">
        <v>45</v>
      </c>
      <c r="I108" s="141" t="s">
        <v>70</v>
      </c>
      <c r="J108" s="141" t="s">
        <v>46</v>
      </c>
      <c r="K108" s="141" t="s">
        <v>654</v>
      </c>
      <c r="L108" s="91" t="str">
        <f t="shared" si="6"/>
        <v/>
      </c>
      <c r="M108" s="91" t="str">
        <f t="shared" si="7"/>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702</v>
      </c>
      <c r="B109" s="137" t="s">
        <v>709</v>
      </c>
      <c r="C109" s="140">
        <v>202.76390000000001</v>
      </c>
      <c r="D109" s="140">
        <v>0</v>
      </c>
      <c r="E109" s="140">
        <v>202.76390000000001</v>
      </c>
      <c r="F109" s="137"/>
      <c r="G109" s="140">
        <v>44</v>
      </c>
      <c r="H109" s="140">
        <v>68</v>
      </c>
      <c r="I109" s="141" t="s">
        <v>70</v>
      </c>
      <c r="J109" s="141" t="s">
        <v>70</v>
      </c>
      <c r="K109" s="141" t="s">
        <v>648</v>
      </c>
      <c r="L109" s="91" t="str">
        <f t="shared" si="6"/>
        <v/>
      </c>
      <c r="M109" s="91" t="str">
        <f t="shared" si="7"/>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703</v>
      </c>
      <c r="B110" s="137" t="s">
        <v>706</v>
      </c>
      <c r="C110" s="140">
        <v>429.20353979999999</v>
      </c>
      <c r="D110" s="140">
        <v>0</v>
      </c>
      <c r="E110" s="140">
        <v>429.20353979999999</v>
      </c>
      <c r="F110" s="137"/>
      <c r="G110" s="140">
        <v>45</v>
      </c>
      <c r="H110" s="140">
        <v>54</v>
      </c>
      <c r="I110" s="141" t="s">
        <v>46</v>
      </c>
      <c r="J110" s="141" t="s">
        <v>77</v>
      </c>
      <c r="K110" s="141" t="s">
        <v>654</v>
      </c>
      <c r="L110" s="91" t="str">
        <f t="shared" si="6"/>
        <v/>
      </c>
      <c r="M110" s="91" t="str">
        <f t="shared" si="7"/>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703</v>
      </c>
      <c r="B111" s="137" t="s">
        <v>709</v>
      </c>
      <c r="C111" s="140">
        <v>362.37700000000001</v>
      </c>
      <c r="D111" s="140">
        <v>0</v>
      </c>
      <c r="E111" s="140">
        <v>362.37700000000001</v>
      </c>
      <c r="F111" s="137"/>
      <c r="G111" s="140">
        <v>45</v>
      </c>
      <c r="H111" s="140">
        <v>68</v>
      </c>
      <c r="I111" s="141" t="s">
        <v>46</v>
      </c>
      <c r="J111" s="141" t="s">
        <v>70</v>
      </c>
      <c r="K111" s="141" t="s">
        <v>654</v>
      </c>
      <c r="L111" s="91" t="str">
        <f t="shared" si="6"/>
        <v/>
      </c>
      <c r="M111" s="91" t="str">
        <f t="shared" si="7"/>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703</v>
      </c>
      <c r="B112" s="137" t="s">
        <v>710</v>
      </c>
      <c r="C112" s="140">
        <v>188.40039999999999</v>
      </c>
      <c r="D112" s="140">
        <v>0</v>
      </c>
      <c r="E112" s="140">
        <v>188.40039999999999</v>
      </c>
      <c r="F112" s="137"/>
      <c r="G112" s="140">
        <v>45</v>
      </c>
      <c r="H112" s="140">
        <v>69</v>
      </c>
      <c r="I112" s="141" t="s">
        <v>46</v>
      </c>
      <c r="J112" s="141" t="s">
        <v>46</v>
      </c>
      <c r="K112" s="141" t="s">
        <v>648</v>
      </c>
      <c r="L112" s="91" t="str">
        <f t="shared" si="6"/>
        <v/>
      </c>
      <c r="M112" s="91" t="str">
        <f t="shared" si="7"/>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703</v>
      </c>
      <c r="B113" s="137" t="s">
        <v>707</v>
      </c>
      <c r="C113" s="140">
        <v>2277.8829999999998</v>
      </c>
      <c r="D113" s="140">
        <v>0</v>
      </c>
      <c r="E113" s="140">
        <v>2277.8829999999998</v>
      </c>
      <c r="F113" s="137"/>
      <c r="G113" s="140">
        <v>45</v>
      </c>
      <c r="H113" s="140">
        <v>70</v>
      </c>
      <c r="I113" s="141" t="s">
        <v>46</v>
      </c>
      <c r="J113" s="141" t="s">
        <v>46</v>
      </c>
      <c r="K113" s="141" t="s">
        <v>648</v>
      </c>
      <c r="L113" s="91" t="str">
        <f t="shared" si="6"/>
        <v/>
      </c>
      <c r="M113" s="91" t="str">
        <f t="shared" si="7"/>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708</v>
      </c>
      <c r="B114" s="137" t="s">
        <v>709</v>
      </c>
      <c r="C114" s="140">
        <v>66.640010000000004</v>
      </c>
      <c r="D114" s="140">
        <v>0</v>
      </c>
      <c r="E114" s="140">
        <v>66.640010000000004</v>
      </c>
      <c r="F114" s="137"/>
      <c r="G114" s="140">
        <v>46</v>
      </c>
      <c r="H114" s="140">
        <v>68</v>
      </c>
      <c r="I114" s="141" t="s">
        <v>144</v>
      </c>
      <c r="J114" s="141" t="s">
        <v>70</v>
      </c>
      <c r="K114" s="141" t="s">
        <v>654</v>
      </c>
      <c r="L114" s="91" t="str">
        <f t="shared" si="6"/>
        <v/>
      </c>
      <c r="M114" s="91" t="str">
        <f t="shared" si="7"/>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708</v>
      </c>
      <c r="B115" s="137" t="s">
        <v>711</v>
      </c>
      <c r="C115" s="140">
        <v>10.63885267</v>
      </c>
      <c r="D115" s="140">
        <v>0</v>
      </c>
      <c r="E115" s="140">
        <v>10.63885267</v>
      </c>
      <c r="F115" s="137"/>
      <c r="G115" s="140">
        <v>46</v>
      </c>
      <c r="H115" s="140">
        <v>74</v>
      </c>
      <c r="I115" s="141" t="s">
        <v>144</v>
      </c>
      <c r="J115" s="141" t="s">
        <v>68</v>
      </c>
      <c r="K115" s="141" t="s">
        <v>654</v>
      </c>
      <c r="L115" s="91" t="str">
        <f t="shared" si="6"/>
        <v/>
      </c>
      <c r="M115" s="91" t="str">
        <f t="shared" si="7"/>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708</v>
      </c>
      <c r="B116" s="137" t="s">
        <v>712</v>
      </c>
      <c r="C116" s="140">
        <v>154.15906129999999</v>
      </c>
      <c r="D116" s="140">
        <v>0</v>
      </c>
      <c r="E116" s="140">
        <v>154.15906129999999</v>
      </c>
      <c r="F116" s="137"/>
      <c r="G116" s="140">
        <v>46</v>
      </c>
      <c r="H116" s="140">
        <v>75</v>
      </c>
      <c r="I116" s="141" t="s">
        <v>144</v>
      </c>
      <c r="J116" s="141" t="s">
        <v>144</v>
      </c>
      <c r="K116" s="141" t="s">
        <v>648</v>
      </c>
      <c r="L116" s="91" t="str">
        <f t="shared" si="6"/>
        <v/>
      </c>
      <c r="M116" s="91" t="str">
        <f t="shared" si="7"/>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708</v>
      </c>
      <c r="B117" s="137" t="s">
        <v>713</v>
      </c>
      <c r="C117" s="140">
        <v>241.56453719999999</v>
      </c>
      <c r="D117" s="140">
        <v>0</v>
      </c>
      <c r="E117" s="140">
        <v>241.56453719999999</v>
      </c>
      <c r="F117" s="137"/>
      <c r="G117" s="140">
        <v>46</v>
      </c>
      <c r="H117" s="140">
        <v>76</v>
      </c>
      <c r="I117" s="141" t="s">
        <v>144</v>
      </c>
      <c r="J117" s="141" t="s">
        <v>144</v>
      </c>
      <c r="K117" s="141" t="s">
        <v>648</v>
      </c>
      <c r="L117" s="91" t="str">
        <f t="shared" si="6"/>
        <v/>
      </c>
      <c r="M117" s="91" t="str">
        <f t="shared" si="7"/>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708</v>
      </c>
      <c r="B118" s="137" t="s">
        <v>714</v>
      </c>
      <c r="C118" s="140">
        <v>224.45893090000001</v>
      </c>
      <c r="D118" s="140">
        <v>0</v>
      </c>
      <c r="E118" s="140">
        <v>224.45893090000001</v>
      </c>
      <c r="F118" s="137"/>
      <c r="G118" s="140">
        <v>46</v>
      </c>
      <c r="H118" s="140">
        <v>77</v>
      </c>
      <c r="I118" s="141" t="s">
        <v>144</v>
      </c>
      <c r="J118" s="141" t="s">
        <v>144</v>
      </c>
      <c r="K118" s="141" t="s">
        <v>648</v>
      </c>
      <c r="L118" s="91" t="str">
        <f t="shared" si="6"/>
        <v/>
      </c>
      <c r="M118" s="91" t="str">
        <f t="shared" si="7"/>
        <v/>
      </c>
      <c r="N118" s="91"/>
      <c r="O118" s="91"/>
      <c r="P118" s="91"/>
      <c r="Q118" s="91"/>
      <c r="R118" s="91"/>
    </row>
    <row r="119" spans="1:33" ht="15.75" customHeight="1" thickBot="1">
      <c r="A119" s="137" t="s">
        <v>690</v>
      </c>
      <c r="B119" s="137" t="s">
        <v>692</v>
      </c>
      <c r="C119" s="140">
        <v>2843.68</v>
      </c>
      <c r="D119" s="140">
        <v>0</v>
      </c>
      <c r="E119" s="140">
        <v>2843.68</v>
      </c>
      <c r="F119" s="137"/>
      <c r="G119" s="140">
        <v>47</v>
      </c>
      <c r="H119" s="140">
        <v>48</v>
      </c>
      <c r="I119" s="141" t="s">
        <v>94</v>
      </c>
      <c r="J119" s="141" t="s">
        <v>127</v>
      </c>
      <c r="K119" s="141" t="s">
        <v>654</v>
      </c>
      <c r="L119" s="91" t="str">
        <f t="shared" si="6"/>
        <v/>
      </c>
      <c r="M119" s="91" t="str">
        <f t="shared" si="7"/>
        <v/>
      </c>
      <c r="N119" s="91"/>
      <c r="O119" s="91"/>
      <c r="P119" s="91"/>
      <c r="Q119" s="91"/>
      <c r="R119" s="91"/>
    </row>
    <row r="120" spans="1:33" ht="15.75" customHeight="1" thickBot="1">
      <c r="A120" s="137" t="s">
        <v>692</v>
      </c>
      <c r="B120" s="137" t="s">
        <v>715</v>
      </c>
      <c r="C120" s="140">
        <v>1115.106</v>
      </c>
      <c r="D120" s="140">
        <v>0</v>
      </c>
      <c r="E120" s="140">
        <v>1115.106</v>
      </c>
      <c r="F120" s="137"/>
      <c r="G120" s="140">
        <v>48</v>
      </c>
      <c r="H120" s="140">
        <v>49</v>
      </c>
      <c r="I120" s="141" t="s">
        <v>127</v>
      </c>
      <c r="J120" s="141" t="s">
        <v>108</v>
      </c>
      <c r="K120" s="141" t="s">
        <v>654</v>
      </c>
      <c r="L120" s="91" t="str">
        <f t="shared" si="6"/>
        <v/>
      </c>
      <c r="M120" s="91" t="str">
        <f t="shared" si="7"/>
        <v/>
      </c>
      <c r="N120" s="91"/>
      <c r="O120" s="91"/>
      <c r="P120" s="91"/>
      <c r="Q120" s="91"/>
      <c r="R120" s="91"/>
    </row>
    <row r="121" spans="1:33" ht="15.75" customHeight="1" thickBot="1">
      <c r="A121" s="137" t="s">
        <v>692</v>
      </c>
      <c r="B121" s="137" t="s">
        <v>716</v>
      </c>
      <c r="C121" s="140">
        <v>1691.8487520000001</v>
      </c>
      <c r="D121" s="140">
        <v>0</v>
      </c>
      <c r="E121" s="140">
        <v>1691.8487520000001</v>
      </c>
      <c r="F121" s="137"/>
      <c r="G121" s="140">
        <v>48</v>
      </c>
      <c r="H121" s="140">
        <v>50</v>
      </c>
      <c r="I121" s="141" t="s">
        <v>127</v>
      </c>
      <c r="J121" s="141" t="s">
        <v>108</v>
      </c>
      <c r="K121" s="141" t="s">
        <v>654</v>
      </c>
      <c r="L121" s="91" t="str">
        <f t="shared" si="6"/>
        <v/>
      </c>
      <c r="M121" s="91" t="str">
        <f t="shared" si="7"/>
        <v/>
      </c>
      <c r="N121" s="91"/>
      <c r="O121" s="91"/>
      <c r="P121" s="91"/>
      <c r="Q121" s="91"/>
      <c r="R121" s="91"/>
    </row>
    <row r="122" spans="1:33" ht="15.75" customHeight="1" thickBot="1">
      <c r="A122" s="137" t="s">
        <v>715</v>
      </c>
      <c r="B122" s="137" t="s">
        <v>716</v>
      </c>
      <c r="C122" s="140">
        <v>45.191160000000004</v>
      </c>
      <c r="D122" s="140">
        <v>0</v>
      </c>
      <c r="E122" s="140">
        <v>45.191160000000004</v>
      </c>
      <c r="F122" s="137"/>
      <c r="G122" s="140">
        <v>49</v>
      </c>
      <c r="H122" s="140">
        <v>50</v>
      </c>
      <c r="I122" s="141" t="s">
        <v>108</v>
      </c>
      <c r="J122" s="141" t="s">
        <v>108</v>
      </c>
      <c r="K122" s="141" t="s">
        <v>648</v>
      </c>
      <c r="L122" s="91" t="str">
        <f t="shared" si="6"/>
        <v/>
      </c>
      <c r="M122" s="91" t="str">
        <f t="shared" si="7"/>
        <v/>
      </c>
      <c r="N122" s="91"/>
      <c r="O122" s="91"/>
      <c r="P122" s="91"/>
      <c r="Q122" s="91"/>
      <c r="R122" s="91"/>
    </row>
    <row r="123" spans="1:33" ht="15.75" customHeight="1" thickBot="1">
      <c r="A123" s="137" t="s">
        <v>715</v>
      </c>
      <c r="B123" s="137" t="s">
        <v>695</v>
      </c>
      <c r="C123" s="140">
        <v>105.47195619999999</v>
      </c>
      <c r="D123" s="140">
        <v>0</v>
      </c>
      <c r="E123" s="140">
        <v>105.47195619999999</v>
      </c>
      <c r="F123" s="137"/>
      <c r="G123" s="140">
        <v>49</v>
      </c>
      <c r="H123" s="140">
        <v>52</v>
      </c>
      <c r="I123" s="141" t="s">
        <v>108</v>
      </c>
      <c r="J123" s="141" t="s">
        <v>49</v>
      </c>
      <c r="K123" s="141" t="s">
        <v>654</v>
      </c>
      <c r="L123" s="91" t="str">
        <f t="shared" si="6"/>
        <v/>
      </c>
      <c r="M123" s="91" t="str">
        <f t="shared" si="7"/>
        <v/>
      </c>
      <c r="N123" s="91"/>
      <c r="O123" s="91"/>
      <c r="P123" s="91"/>
      <c r="Q123" s="91"/>
      <c r="R123" s="91"/>
    </row>
    <row r="124" spans="1:33" ht="15.75" customHeight="1" thickBot="1">
      <c r="A124" s="137" t="s">
        <v>715</v>
      </c>
      <c r="B124" s="137" t="s">
        <v>705</v>
      </c>
      <c r="C124" s="140">
        <v>8.0027359780000005</v>
      </c>
      <c r="D124" s="140">
        <v>0</v>
      </c>
      <c r="E124" s="140">
        <v>8.0027359780000005</v>
      </c>
      <c r="F124" s="137"/>
      <c r="G124" s="140">
        <v>49</v>
      </c>
      <c r="H124" s="140">
        <v>53</v>
      </c>
      <c r="I124" s="141" t="s">
        <v>108</v>
      </c>
      <c r="J124" s="141" t="s">
        <v>49</v>
      </c>
      <c r="K124" s="141" t="s">
        <v>654</v>
      </c>
      <c r="L124" s="91" t="str">
        <f t="shared" si="6"/>
        <v/>
      </c>
      <c r="M124" s="91" t="str">
        <f t="shared" si="7"/>
        <v/>
      </c>
      <c r="N124" s="91"/>
      <c r="O124" s="91"/>
      <c r="P124" s="91"/>
      <c r="Q124" s="91"/>
      <c r="R124" s="91"/>
    </row>
    <row r="125" spans="1:33" ht="15.75" customHeight="1" thickBot="1">
      <c r="A125" s="137" t="s">
        <v>716</v>
      </c>
      <c r="B125" s="137" t="s">
        <v>717</v>
      </c>
      <c r="C125" s="140">
        <v>4411.8849410000003</v>
      </c>
      <c r="D125" s="140">
        <v>0</v>
      </c>
      <c r="E125" s="140">
        <v>4411.8849410000003</v>
      </c>
      <c r="F125" s="137"/>
      <c r="G125" s="140">
        <v>50</v>
      </c>
      <c r="H125" s="140">
        <v>51</v>
      </c>
      <c r="I125" s="141" t="s">
        <v>108</v>
      </c>
      <c r="J125" s="141" t="s">
        <v>108</v>
      </c>
      <c r="K125" s="141" t="s">
        <v>648</v>
      </c>
      <c r="L125" s="91" t="str">
        <f t="shared" si="6"/>
        <v/>
      </c>
      <c r="M125" s="91" t="str">
        <f t="shared" si="7"/>
        <v/>
      </c>
      <c r="N125" s="91"/>
      <c r="O125" s="91"/>
      <c r="P125" s="91"/>
      <c r="Q125" s="91"/>
      <c r="R125" s="91"/>
    </row>
    <row r="126" spans="1:33" ht="15.75" customHeight="1" thickBot="1">
      <c r="A126" s="137" t="s">
        <v>716</v>
      </c>
      <c r="B126" s="137" t="s">
        <v>705</v>
      </c>
      <c r="C126" s="140">
        <v>104.1723666</v>
      </c>
      <c r="D126" s="140">
        <v>0</v>
      </c>
      <c r="E126" s="140">
        <v>104.1723666</v>
      </c>
      <c r="F126" s="137"/>
      <c r="G126" s="140">
        <v>50</v>
      </c>
      <c r="H126" s="140">
        <v>53</v>
      </c>
      <c r="I126" s="141" t="s">
        <v>108</v>
      </c>
      <c r="J126" s="141" t="s">
        <v>49</v>
      </c>
      <c r="K126" s="141" t="s">
        <v>654</v>
      </c>
      <c r="L126" s="91" t="str">
        <f t="shared" si="6"/>
        <v/>
      </c>
      <c r="M126" s="91" t="str">
        <f t="shared" si="7"/>
        <v/>
      </c>
      <c r="N126" s="91"/>
      <c r="O126" s="91"/>
      <c r="P126" s="91"/>
      <c r="Q126" s="91"/>
      <c r="R126" s="91"/>
    </row>
    <row r="127" spans="1:33" ht="15.75" customHeight="1" thickBot="1">
      <c r="A127" s="137" t="s">
        <v>716</v>
      </c>
      <c r="B127" s="137" t="s">
        <v>718</v>
      </c>
      <c r="C127" s="140">
        <v>878.16980000000001</v>
      </c>
      <c r="D127" s="140">
        <v>0</v>
      </c>
      <c r="E127" s="140">
        <v>878.16980000000001</v>
      </c>
      <c r="F127" s="137"/>
      <c r="G127" s="140">
        <v>50</v>
      </c>
      <c r="H127" s="140">
        <v>56</v>
      </c>
      <c r="I127" s="141" t="s">
        <v>108</v>
      </c>
      <c r="J127" s="141" t="s">
        <v>12</v>
      </c>
      <c r="K127" s="141" t="s">
        <v>654</v>
      </c>
      <c r="L127" s="91" t="str">
        <f t="shared" si="6"/>
        <v/>
      </c>
      <c r="M127" s="91" t="str">
        <f t="shared" si="7"/>
        <v/>
      </c>
      <c r="N127" s="91"/>
      <c r="O127" s="91"/>
      <c r="P127" s="91"/>
      <c r="Q127" s="91"/>
      <c r="R127" s="91"/>
    </row>
    <row r="128" spans="1:33" ht="15.75" customHeight="1" thickBot="1">
      <c r="A128" s="137" t="s">
        <v>716</v>
      </c>
      <c r="B128" s="137" t="s">
        <v>719</v>
      </c>
      <c r="C128" s="140">
        <v>952.12729999999999</v>
      </c>
      <c r="D128" s="140">
        <v>0</v>
      </c>
      <c r="E128" s="140">
        <v>952.12729999999999</v>
      </c>
      <c r="F128" s="137"/>
      <c r="G128" s="140">
        <v>50</v>
      </c>
      <c r="H128" s="140">
        <v>57</v>
      </c>
      <c r="I128" s="141" t="s">
        <v>108</v>
      </c>
      <c r="J128" s="141" t="s">
        <v>127</v>
      </c>
      <c r="K128" s="141" t="s">
        <v>654</v>
      </c>
      <c r="L128" s="91" t="str">
        <f t="shared" si="6"/>
        <v/>
      </c>
      <c r="M128" s="91" t="str">
        <f t="shared" si="7"/>
        <v/>
      </c>
      <c r="N128" s="91"/>
      <c r="O128" s="91"/>
      <c r="P128" s="91"/>
      <c r="Q128" s="91"/>
      <c r="R128" s="91"/>
    </row>
    <row r="129" spans="1:18" ht="15.75" customHeight="1" thickBot="1">
      <c r="A129" s="137" t="s">
        <v>716</v>
      </c>
      <c r="B129" s="137" t="s">
        <v>720</v>
      </c>
      <c r="C129" s="140">
        <v>0</v>
      </c>
      <c r="D129" s="140">
        <v>220</v>
      </c>
      <c r="E129" s="140">
        <v>345.90600000000001</v>
      </c>
      <c r="F129" s="137" t="s">
        <v>721</v>
      </c>
      <c r="G129" s="140">
        <v>50</v>
      </c>
      <c r="H129" s="140">
        <v>60</v>
      </c>
      <c r="I129" s="141" t="s">
        <v>108</v>
      </c>
      <c r="J129" s="141" t="s">
        <v>127</v>
      </c>
      <c r="K129" s="141" t="s">
        <v>654</v>
      </c>
      <c r="L129" s="91" t="str">
        <f t="shared" si="6"/>
        <v/>
      </c>
      <c r="M129" s="91" t="str">
        <f t="shared" si="7"/>
        <v/>
      </c>
      <c r="N129" s="91"/>
      <c r="O129" s="91"/>
      <c r="P129" s="91"/>
      <c r="Q129" s="91"/>
      <c r="R129" s="91"/>
    </row>
    <row r="130" spans="1:18" ht="15.75" customHeight="1" thickBot="1">
      <c r="A130" s="137" t="s">
        <v>716</v>
      </c>
      <c r="B130" s="137" t="s">
        <v>722</v>
      </c>
      <c r="C130" s="140">
        <v>0</v>
      </c>
      <c r="D130" s="140">
        <v>0</v>
      </c>
      <c r="E130" s="140">
        <v>0</v>
      </c>
      <c r="F130" s="137" t="s">
        <v>723</v>
      </c>
      <c r="G130" s="140">
        <v>50</v>
      </c>
      <c r="H130" s="140">
        <v>63</v>
      </c>
      <c r="I130" s="141" t="s">
        <v>108</v>
      </c>
      <c r="J130" s="141" t="s">
        <v>127</v>
      </c>
      <c r="K130" s="141" t="s">
        <v>654</v>
      </c>
      <c r="L130" s="91" t="str">
        <f t="shared" ref="L130:L193" si="8">IF(AND(K130="Different",OR(I130 = $O$1,J130=$O$1)),E130,"")</f>
        <v/>
      </c>
      <c r="M130" s="91" t="str">
        <f t="shared" ref="M130:M193" si="9">IF(L130&lt;&gt;"",IF(I130=$O$1,J130,I130),"")</f>
        <v/>
      </c>
      <c r="N130" s="91"/>
      <c r="O130" s="91"/>
      <c r="P130" s="91"/>
      <c r="Q130" s="91"/>
      <c r="R130" s="91"/>
    </row>
    <row r="131" spans="1:18" ht="15.75" customHeight="1" thickBot="1">
      <c r="A131" s="137" t="s">
        <v>716</v>
      </c>
      <c r="B131" s="137" t="s">
        <v>724</v>
      </c>
      <c r="C131" s="140">
        <v>225.6802137</v>
      </c>
      <c r="D131" s="140">
        <v>0</v>
      </c>
      <c r="E131" s="140">
        <v>225.6802137</v>
      </c>
      <c r="F131" s="137"/>
      <c r="G131" s="140">
        <v>50</v>
      </c>
      <c r="H131" s="140">
        <v>85</v>
      </c>
      <c r="I131" s="141" t="s">
        <v>108</v>
      </c>
      <c r="J131" s="141" t="s">
        <v>12</v>
      </c>
      <c r="K131" s="141" t="s">
        <v>654</v>
      </c>
      <c r="L131" s="91" t="str">
        <f t="shared" si="8"/>
        <v/>
      </c>
      <c r="M131" s="91" t="str">
        <f t="shared" si="9"/>
        <v/>
      </c>
      <c r="N131" s="91"/>
      <c r="O131" s="91"/>
      <c r="P131" s="91"/>
      <c r="Q131" s="91"/>
      <c r="R131" s="91"/>
    </row>
    <row r="132" spans="1:18" ht="15.75" customHeight="1" thickBot="1">
      <c r="A132" s="137" t="s">
        <v>717</v>
      </c>
      <c r="B132" s="137" t="s">
        <v>705</v>
      </c>
      <c r="C132" s="140">
        <v>112.7906977</v>
      </c>
      <c r="D132" s="140">
        <v>0</v>
      </c>
      <c r="E132" s="140">
        <v>112.7906977</v>
      </c>
      <c r="F132" s="137"/>
      <c r="G132" s="140">
        <v>51</v>
      </c>
      <c r="H132" s="140">
        <v>53</v>
      </c>
      <c r="I132" s="141" t="s">
        <v>108</v>
      </c>
      <c r="J132" s="141" t="s">
        <v>49</v>
      </c>
      <c r="K132" s="141" t="s">
        <v>654</v>
      </c>
      <c r="L132" s="91" t="str">
        <f t="shared" si="8"/>
        <v/>
      </c>
      <c r="M132" s="91" t="str">
        <f t="shared" si="9"/>
        <v/>
      </c>
      <c r="N132" s="91"/>
      <c r="O132" s="91"/>
      <c r="P132" s="91"/>
      <c r="Q132" s="91"/>
      <c r="R132" s="91"/>
    </row>
    <row r="133" spans="1:18" ht="15.75" customHeight="1" thickBot="1">
      <c r="A133" s="137" t="s">
        <v>717</v>
      </c>
      <c r="B133" s="137" t="s">
        <v>725</v>
      </c>
      <c r="C133" s="140">
        <v>35.362517099999998</v>
      </c>
      <c r="D133" s="140">
        <v>0</v>
      </c>
      <c r="E133" s="140">
        <v>35.362517099999998</v>
      </c>
      <c r="F133" s="137"/>
      <c r="G133" s="140">
        <v>51</v>
      </c>
      <c r="H133" s="140">
        <v>55</v>
      </c>
      <c r="I133" s="141" t="s">
        <v>108</v>
      </c>
      <c r="J133" s="141" t="s">
        <v>77</v>
      </c>
      <c r="K133" s="141" t="s">
        <v>654</v>
      </c>
      <c r="L133" s="91" t="str">
        <f t="shared" si="8"/>
        <v/>
      </c>
      <c r="M133" s="91" t="str">
        <f t="shared" si="9"/>
        <v/>
      </c>
      <c r="N133" s="91"/>
      <c r="O133" s="91"/>
      <c r="P133" s="91"/>
      <c r="Q133" s="91"/>
      <c r="R133" s="91"/>
    </row>
    <row r="134" spans="1:18" ht="15.75" customHeight="1" thickBot="1">
      <c r="A134" s="137" t="s">
        <v>717</v>
      </c>
      <c r="B134" s="137" t="s">
        <v>718</v>
      </c>
      <c r="C134" s="140">
        <v>3107.5630000000001</v>
      </c>
      <c r="D134" s="140">
        <v>0</v>
      </c>
      <c r="E134" s="140">
        <v>3107.5630000000001</v>
      </c>
      <c r="F134" s="137"/>
      <c r="G134" s="140">
        <v>51</v>
      </c>
      <c r="H134" s="140">
        <v>56</v>
      </c>
      <c r="I134" s="141" t="s">
        <v>108</v>
      </c>
      <c r="J134" s="141" t="s">
        <v>12</v>
      </c>
      <c r="K134" s="141" t="s">
        <v>654</v>
      </c>
      <c r="L134" s="91" t="str">
        <f t="shared" si="8"/>
        <v/>
      </c>
      <c r="M134" s="91" t="str">
        <f t="shared" si="9"/>
        <v/>
      </c>
      <c r="N134" s="91"/>
      <c r="O134" s="91"/>
      <c r="P134" s="91"/>
      <c r="Q134" s="91"/>
      <c r="R134" s="91"/>
    </row>
    <row r="135" spans="1:18" ht="15.75" customHeight="1" thickBot="1">
      <c r="A135" s="137" t="s">
        <v>695</v>
      </c>
      <c r="B135" s="137" t="s">
        <v>705</v>
      </c>
      <c r="C135" s="140">
        <v>610.66250000000002</v>
      </c>
      <c r="D135" s="140">
        <v>0</v>
      </c>
      <c r="E135" s="140">
        <v>610.66250000000002</v>
      </c>
      <c r="F135" s="137"/>
      <c r="G135" s="140">
        <v>52</v>
      </c>
      <c r="H135" s="140">
        <v>53</v>
      </c>
      <c r="I135" s="141" t="s">
        <v>49</v>
      </c>
      <c r="J135" s="141" t="s">
        <v>49</v>
      </c>
      <c r="K135" s="141" t="s">
        <v>648</v>
      </c>
      <c r="L135" s="91" t="str">
        <f t="shared" si="8"/>
        <v/>
      </c>
      <c r="M135" s="91" t="str">
        <f t="shared" si="9"/>
        <v/>
      </c>
      <c r="N135" s="91"/>
      <c r="O135" s="91"/>
      <c r="P135" s="91"/>
      <c r="Q135" s="91"/>
      <c r="R135" s="91"/>
    </row>
    <row r="136" spans="1:18" ht="15.75" customHeight="1" thickBot="1">
      <c r="A136" s="137" t="s">
        <v>705</v>
      </c>
      <c r="B136" s="137" t="s">
        <v>706</v>
      </c>
      <c r="C136" s="140">
        <v>1406.588</v>
      </c>
      <c r="D136" s="140">
        <v>0</v>
      </c>
      <c r="E136" s="140">
        <v>1406.588</v>
      </c>
      <c r="F136" s="137"/>
      <c r="G136" s="140">
        <v>53</v>
      </c>
      <c r="H136" s="140">
        <v>54</v>
      </c>
      <c r="I136" s="141" t="s">
        <v>49</v>
      </c>
      <c r="J136" s="141" t="s">
        <v>77</v>
      </c>
      <c r="K136" s="141" t="s">
        <v>654</v>
      </c>
      <c r="L136" s="91" t="str">
        <f t="shared" si="8"/>
        <v/>
      </c>
      <c r="M136" s="91" t="str">
        <f t="shared" si="9"/>
        <v/>
      </c>
      <c r="N136" s="91"/>
      <c r="O136" s="91"/>
      <c r="P136" s="91"/>
      <c r="Q136" s="91"/>
      <c r="R136" s="91"/>
    </row>
    <row r="137" spans="1:18" ht="15.75" customHeight="1" thickBot="1">
      <c r="A137" s="137" t="s">
        <v>705</v>
      </c>
      <c r="B137" s="137" t="s">
        <v>725</v>
      </c>
      <c r="C137" s="140">
        <v>1085.692</v>
      </c>
      <c r="D137" s="140">
        <v>0</v>
      </c>
      <c r="E137" s="140">
        <v>1085.692</v>
      </c>
      <c r="F137" s="137"/>
      <c r="G137" s="140">
        <v>53</v>
      </c>
      <c r="H137" s="140">
        <v>55</v>
      </c>
      <c r="I137" s="141" t="s">
        <v>49</v>
      </c>
      <c r="J137" s="141" t="s">
        <v>77</v>
      </c>
      <c r="K137" s="141" t="s">
        <v>654</v>
      </c>
      <c r="L137" s="91" t="str">
        <f t="shared" si="8"/>
        <v/>
      </c>
      <c r="M137" s="91" t="str">
        <f t="shared" si="9"/>
        <v/>
      </c>
      <c r="N137" s="91"/>
      <c r="O137" s="91"/>
      <c r="P137" s="91"/>
      <c r="Q137" s="91"/>
      <c r="R137" s="91"/>
    </row>
    <row r="138" spans="1:18" ht="15.75" customHeight="1" thickBot="1">
      <c r="A138" s="137" t="s">
        <v>706</v>
      </c>
      <c r="B138" s="137" t="s">
        <v>725</v>
      </c>
      <c r="C138" s="140">
        <v>1037.173</v>
      </c>
      <c r="D138" s="140">
        <v>0</v>
      </c>
      <c r="E138" s="140">
        <v>1037.173</v>
      </c>
      <c r="F138" s="137"/>
      <c r="G138" s="140">
        <v>54</v>
      </c>
      <c r="H138" s="140">
        <v>55</v>
      </c>
      <c r="I138" s="141" t="s">
        <v>77</v>
      </c>
      <c r="J138" s="141" t="s">
        <v>77</v>
      </c>
      <c r="K138" s="141" t="s">
        <v>648</v>
      </c>
      <c r="L138" s="91" t="str">
        <f t="shared" si="8"/>
        <v/>
      </c>
      <c r="M138" s="91" t="str">
        <f t="shared" si="9"/>
        <v/>
      </c>
      <c r="N138" s="91"/>
      <c r="O138" s="91"/>
      <c r="P138" s="91"/>
      <c r="Q138" s="91"/>
      <c r="R138" s="91"/>
    </row>
    <row r="139" spans="1:18" ht="15.75" customHeight="1" thickBot="1">
      <c r="A139" s="137" t="s">
        <v>706</v>
      </c>
      <c r="B139" s="137" t="s">
        <v>707</v>
      </c>
      <c r="C139" s="140">
        <v>192.920354</v>
      </c>
      <c r="D139" s="140">
        <v>0</v>
      </c>
      <c r="E139" s="140">
        <v>192.920354</v>
      </c>
      <c r="F139" s="137"/>
      <c r="G139" s="140">
        <v>54</v>
      </c>
      <c r="H139" s="140">
        <v>70</v>
      </c>
      <c r="I139" s="141" t="s">
        <v>77</v>
      </c>
      <c r="J139" s="141" t="s">
        <v>46</v>
      </c>
      <c r="K139" s="141" t="s">
        <v>654</v>
      </c>
      <c r="L139" s="91" t="str">
        <f t="shared" si="8"/>
        <v/>
      </c>
      <c r="M139" s="91" t="str">
        <f t="shared" si="9"/>
        <v/>
      </c>
      <c r="N139" s="91"/>
      <c r="O139" s="91"/>
      <c r="P139" s="91"/>
      <c r="Q139" s="91"/>
      <c r="R139" s="91"/>
    </row>
    <row r="140" spans="1:18" ht="15.75" customHeight="1" thickBot="1">
      <c r="A140" s="137" t="s">
        <v>706</v>
      </c>
      <c r="B140" s="137" t="s">
        <v>726</v>
      </c>
      <c r="C140" s="140">
        <v>158.47227319999999</v>
      </c>
      <c r="D140" s="140">
        <v>0</v>
      </c>
      <c r="E140" s="140">
        <v>158.47227319999999</v>
      </c>
      <c r="F140" s="137"/>
      <c r="G140" s="140">
        <v>54</v>
      </c>
      <c r="H140" s="140">
        <v>71</v>
      </c>
      <c r="I140" s="141" t="s">
        <v>77</v>
      </c>
      <c r="J140" s="141" t="s">
        <v>77</v>
      </c>
      <c r="K140" s="141" t="s">
        <v>648</v>
      </c>
      <c r="L140" s="91" t="str">
        <f t="shared" si="8"/>
        <v/>
      </c>
      <c r="M140" s="91" t="str">
        <f t="shared" si="9"/>
        <v/>
      </c>
      <c r="N140" s="91"/>
      <c r="O140" s="91"/>
      <c r="P140" s="91"/>
      <c r="Q140" s="91"/>
      <c r="R140" s="91"/>
    </row>
    <row r="141" spans="1:18" ht="15.75" customHeight="1" thickBot="1">
      <c r="A141" s="137" t="s">
        <v>706</v>
      </c>
      <c r="B141" s="137" t="s">
        <v>727</v>
      </c>
      <c r="C141" s="140">
        <v>1183.9882480000001</v>
      </c>
      <c r="D141" s="140">
        <v>0</v>
      </c>
      <c r="E141" s="140">
        <v>1183.9882480000001</v>
      </c>
      <c r="F141" s="137"/>
      <c r="G141" s="140">
        <v>54</v>
      </c>
      <c r="H141" s="140">
        <v>72</v>
      </c>
      <c r="I141" s="141" t="s">
        <v>77</v>
      </c>
      <c r="J141" s="141" t="s">
        <v>77</v>
      </c>
      <c r="K141" s="141" t="s">
        <v>648</v>
      </c>
      <c r="L141" s="91" t="str">
        <f t="shared" si="8"/>
        <v/>
      </c>
      <c r="M141" s="91" t="str">
        <f t="shared" si="9"/>
        <v/>
      </c>
      <c r="N141" s="91"/>
      <c r="O141" s="91"/>
      <c r="P141" s="91"/>
      <c r="Q141" s="91"/>
      <c r="R141" s="91"/>
    </row>
    <row r="142" spans="1:18" ht="15.75" customHeight="1" thickBot="1">
      <c r="A142" s="137" t="s">
        <v>725</v>
      </c>
      <c r="B142" s="137" t="s">
        <v>718</v>
      </c>
      <c r="C142" s="140">
        <v>206.63474690000001</v>
      </c>
      <c r="D142" s="140">
        <v>0</v>
      </c>
      <c r="E142" s="140">
        <v>206.63474690000001</v>
      </c>
      <c r="F142" s="137"/>
      <c r="G142" s="140">
        <v>55</v>
      </c>
      <c r="H142" s="140">
        <v>56</v>
      </c>
      <c r="I142" s="141" t="s">
        <v>77</v>
      </c>
      <c r="J142" s="141" t="s">
        <v>12</v>
      </c>
      <c r="K142" s="141" t="s">
        <v>654</v>
      </c>
      <c r="L142" s="91" t="str">
        <f t="shared" si="8"/>
        <v/>
      </c>
      <c r="M142" s="91" t="str">
        <f t="shared" si="9"/>
        <v/>
      </c>
      <c r="N142" s="91"/>
      <c r="O142" s="91"/>
      <c r="P142" s="91"/>
      <c r="Q142" s="91"/>
      <c r="R142" s="91"/>
    </row>
    <row r="143" spans="1:18" ht="15.75" customHeight="1" thickBot="1">
      <c r="A143" s="137" t="s">
        <v>725</v>
      </c>
      <c r="B143" s="137" t="s">
        <v>727</v>
      </c>
      <c r="C143" s="140">
        <v>139.80168929999999</v>
      </c>
      <c r="D143" s="140">
        <v>0</v>
      </c>
      <c r="E143" s="140">
        <v>139.80168929999999</v>
      </c>
      <c r="F143" s="137"/>
      <c r="G143" s="140">
        <v>55</v>
      </c>
      <c r="H143" s="140">
        <v>72</v>
      </c>
      <c r="I143" s="141" t="s">
        <v>77</v>
      </c>
      <c r="J143" s="141" t="s">
        <v>77</v>
      </c>
      <c r="K143" s="141" t="s">
        <v>648</v>
      </c>
      <c r="L143" s="91" t="str">
        <f t="shared" si="8"/>
        <v/>
      </c>
      <c r="M143" s="91" t="str">
        <f t="shared" si="9"/>
        <v/>
      </c>
      <c r="N143" s="91"/>
      <c r="O143" s="91"/>
      <c r="P143" s="91"/>
      <c r="Q143" s="91"/>
      <c r="R143" s="91"/>
    </row>
    <row r="144" spans="1:18" ht="15.75" customHeight="1" thickBot="1">
      <c r="A144" s="137" t="s">
        <v>725</v>
      </c>
      <c r="B144" s="137" t="s">
        <v>728</v>
      </c>
      <c r="C144" s="140">
        <v>997.73778919999995</v>
      </c>
      <c r="D144" s="140">
        <v>0</v>
      </c>
      <c r="E144" s="140">
        <v>997.73778919999995</v>
      </c>
      <c r="F144" s="137"/>
      <c r="G144" s="140">
        <v>55</v>
      </c>
      <c r="H144" s="140">
        <v>84</v>
      </c>
      <c r="I144" s="141" t="s">
        <v>77</v>
      </c>
      <c r="J144" s="141" t="s">
        <v>77</v>
      </c>
      <c r="K144" s="141" t="s">
        <v>648</v>
      </c>
      <c r="L144" s="91" t="str">
        <f t="shared" si="8"/>
        <v/>
      </c>
      <c r="M144" s="91" t="str">
        <f t="shared" si="9"/>
        <v/>
      </c>
      <c r="N144" s="91"/>
      <c r="O144" s="91"/>
      <c r="P144" s="91"/>
      <c r="Q144" s="91"/>
      <c r="R144" s="91"/>
    </row>
    <row r="145" spans="1:18" ht="15.75" customHeight="1" thickBot="1">
      <c r="A145" s="137" t="s">
        <v>725</v>
      </c>
      <c r="B145" s="137" t="s">
        <v>724</v>
      </c>
      <c r="C145" s="140">
        <v>490</v>
      </c>
      <c r="D145" s="140">
        <v>0</v>
      </c>
      <c r="E145" s="140">
        <v>490</v>
      </c>
      <c r="F145" s="137"/>
      <c r="G145" s="140">
        <v>55</v>
      </c>
      <c r="H145" s="140">
        <v>85</v>
      </c>
      <c r="I145" s="141" t="s">
        <v>77</v>
      </c>
      <c r="J145" s="141" t="s">
        <v>12</v>
      </c>
      <c r="K145" s="141" t="s">
        <v>654</v>
      </c>
      <c r="L145" s="91" t="str">
        <f t="shared" si="8"/>
        <v/>
      </c>
      <c r="M145" s="91" t="str">
        <f t="shared" si="9"/>
        <v/>
      </c>
      <c r="N145" s="91"/>
      <c r="O145" s="91"/>
      <c r="P145" s="91"/>
      <c r="Q145" s="91"/>
      <c r="R145" s="91"/>
    </row>
    <row r="146" spans="1:18" ht="15.75" customHeight="1" thickBot="1">
      <c r="A146" s="137" t="s">
        <v>718</v>
      </c>
      <c r="B146" s="137" t="s">
        <v>724</v>
      </c>
      <c r="C146" s="140">
        <v>1935.7985120000001</v>
      </c>
      <c r="D146" s="140">
        <v>0</v>
      </c>
      <c r="E146" s="140">
        <v>1935.7985120000001</v>
      </c>
      <c r="F146" s="137"/>
      <c r="G146" s="140">
        <v>56</v>
      </c>
      <c r="H146" s="140">
        <v>85</v>
      </c>
      <c r="I146" s="141" t="s">
        <v>12</v>
      </c>
      <c r="J146" s="141" t="s">
        <v>12</v>
      </c>
      <c r="K146" s="141" t="s">
        <v>648</v>
      </c>
      <c r="L146" s="91" t="str">
        <f t="shared" si="8"/>
        <v/>
      </c>
      <c r="M146" s="91" t="str">
        <f t="shared" si="9"/>
        <v/>
      </c>
      <c r="N146" s="91"/>
      <c r="O146" s="91"/>
      <c r="P146" s="91"/>
      <c r="Q146" s="91"/>
      <c r="R146" s="91"/>
    </row>
    <row r="147" spans="1:18" ht="15.75" customHeight="1" thickBot="1">
      <c r="A147" s="137" t="s">
        <v>719</v>
      </c>
      <c r="B147" s="137" t="s">
        <v>729</v>
      </c>
      <c r="C147" s="140">
        <v>1325.565732</v>
      </c>
      <c r="D147" s="140">
        <v>0</v>
      </c>
      <c r="E147" s="140">
        <v>1325.565732</v>
      </c>
      <c r="F147" s="137"/>
      <c r="G147" s="140">
        <v>57</v>
      </c>
      <c r="H147" s="140">
        <v>58</v>
      </c>
      <c r="I147" s="141" t="s">
        <v>127</v>
      </c>
      <c r="J147" s="141" t="s">
        <v>57</v>
      </c>
      <c r="K147" s="141" t="s">
        <v>654</v>
      </c>
      <c r="L147" s="91" t="str">
        <f t="shared" si="8"/>
        <v/>
      </c>
      <c r="M147" s="91" t="str">
        <f t="shared" si="9"/>
        <v/>
      </c>
      <c r="N147" s="91"/>
      <c r="O147" s="91"/>
      <c r="P147" s="91"/>
      <c r="Q147" s="91"/>
      <c r="R147" s="91"/>
    </row>
    <row r="148" spans="1:18" ht="15.75" customHeight="1" thickBot="1">
      <c r="A148" s="137" t="s">
        <v>719</v>
      </c>
      <c r="B148" s="137" t="s">
        <v>722</v>
      </c>
      <c r="C148" s="140">
        <v>0</v>
      </c>
      <c r="D148" s="140">
        <v>600</v>
      </c>
      <c r="E148" s="140">
        <v>943.38</v>
      </c>
      <c r="F148" s="137"/>
      <c r="G148" s="140">
        <v>57</v>
      </c>
      <c r="H148" s="140">
        <v>63</v>
      </c>
      <c r="I148" s="141" t="s">
        <v>127</v>
      </c>
      <c r="J148" s="141" t="s">
        <v>127</v>
      </c>
      <c r="K148" s="141" t="s">
        <v>648</v>
      </c>
      <c r="L148" s="91" t="str">
        <f t="shared" si="8"/>
        <v/>
      </c>
      <c r="M148" s="91" t="str">
        <f t="shared" si="9"/>
        <v/>
      </c>
      <c r="N148" s="91"/>
      <c r="O148" s="91"/>
      <c r="P148" s="91"/>
      <c r="Q148" s="91"/>
      <c r="R148" s="91"/>
    </row>
    <row r="149" spans="1:18" ht="15.75" customHeight="1" thickBot="1">
      <c r="A149" s="137" t="s">
        <v>719</v>
      </c>
      <c r="B149" s="137" t="s">
        <v>730</v>
      </c>
      <c r="C149" s="140">
        <v>463.98874260000002</v>
      </c>
      <c r="D149" s="140">
        <v>0</v>
      </c>
      <c r="E149" s="140">
        <v>463.98874260000002</v>
      </c>
      <c r="F149" s="137"/>
      <c r="G149" s="140">
        <v>57</v>
      </c>
      <c r="H149" s="140">
        <v>66</v>
      </c>
      <c r="I149" s="141" t="s">
        <v>127</v>
      </c>
      <c r="J149" s="141" t="s">
        <v>127</v>
      </c>
      <c r="K149" s="141" t="s">
        <v>648</v>
      </c>
      <c r="L149" s="91" t="str">
        <f t="shared" si="8"/>
        <v/>
      </c>
      <c r="M149" s="91" t="str">
        <f t="shared" si="9"/>
        <v/>
      </c>
      <c r="N149" s="91"/>
      <c r="O149" s="91"/>
      <c r="P149" s="91"/>
      <c r="Q149" s="91"/>
      <c r="R149" s="91"/>
    </row>
    <row r="150" spans="1:18" ht="15.75" customHeight="1" thickBot="1">
      <c r="A150" s="137" t="s">
        <v>719</v>
      </c>
      <c r="B150" s="137" t="s">
        <v>724</v>
      </c>
      <c r="C150" s="140">
        <v>318.96680020000002</v>
      </c>
      <c r="D150" s="140">
        <v>0</v>
      </c>
      <c r="E150" s="140">
        <v>318.96680020000002</v>
      </c>
      <c r="F150" s="137"/>
      <c r="G150" s="140">
        <v>57</v>
      </c>
      <c r="H150" s="140">
        <v>85</v>
      </c>
      <c r="I150" s="141" t="s">
        <v>127</v>
      </c>
      <c r="J150" s="141" t="s">
        <v>12</v>
      </c>
      <c r="K150" s="141" t="s">
        <v>654</v>
      </c>
      <c r="L150" s="91" t="str">
        <f t="shared" si="8"/>
        <v/>
      </c>
      <c r="M150" s="91" t="str">
        <f t="shared" si="9"/>
        <v/>
      </c>
      <c r="N150" s="91"/>
      <c r="O150" s="91"/>
      <c r="P150" s="91"/>
      <c r="Q150" s="91"/>
      <c r="R150" s="91"/>
    </row>
    <row r="151" spans="1:18" ht="15.75" customHeight="1" thickBot="1">
      <c r="A151" s="137" t="s">
        <v>729</v>
      </c>
      <c r="B151" s="137" t="s">
        <v>730</v>
      </c>
      <c r="C151" s="140">
        <v>3051.19</v>
      </c>
      <c r="D151" s="140">
        <v>0</v>
      </c>
      <c r="E151" s="140">
        <v>3051.19</v>
      </c>
      <c r="F151" s="137"/>
      <c r="G151" s="140">
        <v>58</v>
      </c>
      <c r="H151" s="140">
        <v>66</v>
      </c>
      <c r="I151" s="141" t="s">
        <v>57</v>
      </c>
      <c r="J151" s="141" t="s">
        <v>127</v>
      </c>
      <c r="K151" s="141" t="s">
        <v>654</v>
      </c>
      <c r="L151" s="91" t="str">
        <f t="shared" si="8"/>
        <v/>
      </c>
      <c r="M151" s="91" t="str">
        <f t="shared" si="9"/>
        <v/>
      </c>
      <c r="N151" s="91"/>
      <c r="O151" s="91"/>
      <c r="P151" s="91"/>
      <c r="Q151" s="91"/>
      <c r="R151" s="91"/>
    </row>
    <row r="152" spans="1:18" ht="15.75" customHeight="1" thickBot="1">
      <c r="A152" s="137" t="s">
        <v>729</v>
      </c>
      <c r="B152" s="137" t="s">
        <v>724</v>
      </c>
      <c r="C152" s="140">
        <v>142.41720000000001</v>
      </c>
      <c r="D152" s="140">
        <v>0</v>
      </c>
      <c r="E152" s="140">
        <v>142.41720000000001</v>
      </c>
      <c r="F152" s="137"/>
      <c r="G152" s="140">
        <v>58</v>
      </c>
      <c r="H152" s="140">
        <v>85</v>
      </c>
      <c r="I152" s="141" t="s">
        <v>57</v>
      </c>
      <c r="J152" s="141" t="s">
        <v>12</v>
      </c>
      <c r="K152" s="141" t="s">
        <v>654</v>
      </c>
      <c r="L152" s="91" t="str">
        <f t="shared" si="8"/>
        <v/>
      </c>
      <c r="M152" s="91" t="str">
        <f t="shared" si="9"/>
        <v/>
      </c>
      <c r="N152" s="91"/>
      <c r="O152" s="91"/>
      <c r="P152" s="91"/>
      <c r="Q152" s="91"/>
      <c r="R152" s="91"/>
    </row>
    <row r="153" spans="1:18" ht="15.75" customHeight="1" thickBot="1">
      <c r="A153" s="137" t="s">
        <v>729</v>
      </c>
      <c r="B153" s="137" t="s">
        <v>731</v>
      </c>
      <c r="C153" s="140">
        <v>944.55070000000001</v>
      </c>
      <c r="D153" s="140">
        <v>0</v>
      </c>
      <c r="E153" s="140">
        <v>944.55070000000001</v>
      </c>
      <c r="F153" s="137"/>
      <c r="G153" s="140">
        <v>58</v>
      </c>
      <c r="H153" s="140">
        <v>86</v>
      </c>
      <c r="I153" s="141" t="s">
        <v>57</v>
      </c>
      <c r="J153" s="141" t="s">
        <v>57</v>
      </c>
      <c r="K153" s="141" t="s">
        <v>648</v>
      </c>
      <c r="L153" s="91" t="str">
        <f t="shared" si="8"/>
        <v/>
      </c>
      <c r="M153" s="91" t="str">
        <f t="shared" si="9"/>
        <v/>
      </c>
      <c r="N153" s="91"/>
      <c r="O153" s="91"/>
      <c r="P153" s="91"/>
      <c r="Q153" s="91"/>
      <c r="R153" s="91"/>
    </row>
    <row r="154" spans="1:18" ht="15.75" customHeight="1" thickBot="1">
      <c r="A154" s="137" t="s">
        <v>729</v>
      </c>
      <c r="B154" s="137" t="s">
        <v>732</v>
      </c>
      <c r="C154" s="140">
        <v>4042.3580000000002</v>
      </c>
      <c r="D154" s="140">
        <v>0</v>
      </c>
      <c r="E154" s="140">
        <v>4042.3580000000002</v>
      </c>
      <c r="F154" s="137"/>
      <c r="G154" s="140">
        <v>58</v>
      </c>
      <c r="H154" s="140">
        <v>87</v>
      </c>
      <c r="I154" s="141" t="s">
        <v>57</v>
      </c>
      <c r="J154" s="141" t="s">
        <v>73</v>
      </c>
      <c r="K154" s="141" t="s">
        <v>654</v>
      </c>
      <c r="L154" s="91" t="str">
        <f t="shared" si="8"/>
        <v/>
      </c>
      <c r="M154" s="91" t="str">
        <f t="shared" si="9"/>
        <v/>
      </c>
      <c r="N154" s="91"/>
      <c r="O154" s="91"/>
      <c r="P154" s="91"/>
      <c r="Q154" s="91"/>
      <c r="R154" s="91"/>
    </row>
    <row r="155" spans="1:18" ht="15.75" customHeight="1" thickBot="1">
      <c r="A155" s="137" t="s">
        <v>720</v>
      </c>
      <c r="B155" s="137" t="s">
        <v>733</v>
      </c>
      <c r="C155" s="140">
        <v>2473</v>
      </c>
      <c r="D155" s="140">
        <v>0</v>
      </c>
      <c r="E155" s="140">
        <v>2473</v>
      </c>
      <c r="F155" s="137"/>
      <c r="G155" s="140">
        <v>60</v>
      </c>
      <c r="H155" s="140">
        <v>61</v>
      </c>
      <c r="I155" s="141" t="s">
        <v>127</v>
      </c>
      <c r="J155" s="141" t="s">
        <v>127</v>
      </c>
      <c r="K155" s="141" t="s">
        <v>648</v>
      </c>
      <c r="L155" s="91" t="str">
        <f t="shared" si="8"/>
        <v/>
      </c>
      <c r="M155" s="91" t="str">
        <f t="shared" si="9"/>
        <v/>
      </c>
      <c r="N155" s="91"/>
      <c r="O155" s="91"/>
      <c r="P155" s="91"/>
      <c r="Q155" s="91"/>
      <c r="R155" s="91"/>
    </row>
    <row r="156" spans="1:18" ht="15.75" customHeight="1" thickBot="1">
      <c r="A156" s="137" t="s">
        <v>720</v>
      </c>
      <c r="B156" s="137" t="s">
        <v>734</v>
      </c>
      <c r="C156" s="140">
        <v>2303</v>
      </c>
      <c r="D156" s="140">
        <v>0</v>
      </c>
      <c r="E156" s="140">
        <v>2303</v>
      </c>
      <c r="F156" s="137"/>
      <c r="G156" s="140">
        <v>60</v>
      </c>
      <c r="H156" s="140">
        <v>62</v>
      </c>
      <c r="I156" s="141" t="s">
        <v>127</v>
      </c>
      <c r="J156" s="141" t="s">
        <v>127</v>
      </c>
      <c r="K156" s="141" t="s">
        <v>648</v>
      </c>
      <c r="L156" s="91" t="str">
        <f t="shared" si="8"/>
        <v/>
      </c>
      <c r="M156" s="91" t="str">
        <f t="shared" si="9"/>
        <v/>
      </c>
      <c r="N156" s="91"/>
      <c r="O156" s="91"/>
      <c r="P156" s="91"/>
      <c r="Q156" s="91"/>
      <c r="R156" s="91"/>
    </row>
    <row r="157" spans="1:18" ht="15.75" customHeight="1" thickBot="1">
      <c r="A157" s="137" t="s">
        <v>720</v>
      </c>
      <c r="B157" s="137" t="s">
        <v>722</v>
      </c>
      <c r="C157" s="140">
        <v>2003</v>
      </c>
      <c r="D157" s="140">
        <v>0</v>
      </c>
      <c r="E157" s="140">
        <v>2003</v>
      </c>
      <c r="F157" s="137"/>
      <c r="G157" s="140">
        <v>60</v>
      </c>
      <c r="H157" s="140">
        <v>63</v>
      </c>
      <c r="I157" s="141" t="s">
        <v>127</v>
      </c>
      <c r="J157" s="141" t="s">
        <v>127</v>
      </c>
      <c r="K157" s="141" t="s">
        <v>648</v>
      </c>
      <c r="L157" s="91" t="str">
        <f t="shared" si="8"/>
        <v/>
      </c>
      <c r="M157" s="91" t="str">
        <f t="shared" si="9"/>
        <v/>
      </c>
      <c r="N157" s="91"/>
      <c r="O157" s="91"/>
      <c r="P157" s="91"/>
      <c r="Q157" s="91"/>
      <c r="R157" s="91"/>
    </row>
    <row r="158" spans="1:18" ht="15.75" customHeight="1" thickBot="1">
      <c r="A158" s="137" t="s">
        <v>733</v>
      </c>
      <c r="B158" s="137" t="s">
        <v>734</v>
      </c>
      <c r="C158" s="140">
        <v>832</v>
      </c>
      <c r="D158" s="140">
        <v>0</v>
      </c>
      <c r="E158" s="140">
        <v>832</v>
      </c>
      <c r="F158" s="137"/>
      <c r="G158" s="140">
        <v>61</v>
      </c>
      <c r="H158" s="140">
        <v>62</v>
      </c>
      <c r="I158" s="141" t="s">
        <v>127</v>
      </c>
      <c r="J158" s="141" t="s">
        <v>127</v>
      </c>
      <c r="K158" s="141" t="s">
        <v>648</v>
      </c>
      <c r="L158" s="91" t="str">
        <f t="shared" si="8"/>
        <v/>
      </c>
      <c r="M158" s="91" t="str">
        <f t="shared" si="9"/>
        <v/>
      </c>
      <c r="N158" s="91"/>
      <c r="O158" s="91"/>
      <c r="P158" s="91"/>
      <c r="Q158" s="91"/>
      <c r="R158" s="91"/>
    </row>
    <row r="159" spans="1:18" ht="15.75" customHeight="1" thickBot="1">
      <c r="A159" s="137" t="s">
        <v>733</v>
      </c>
      <c r="B159" s="137" t="s">
        <v>722</v>
      </c>
      <c r="C159" s="140">
        <v>456</v>
      </c>
      <c r="D159" s="140">
        <v>0</v>
      </c>
      <c r="E159" s="140">
        <v>456</v>
      </c>
      <c r="F159" s="137"/>
      <c r="G159" s="140">
        <v>61</v>
      </c>
      <c r="H159" s="140">
        <v>63</v>
      </c>
      <c r="I159" s="141" t="s">
        <v>127</v>
      </c>
      <c r="J159" s="141" t="s">
        <v>127</v>
      </c>
      <c r="K159" s="141" t="s">
        <v>648</v>
      </c>
      <c r="L159" s="91" t="str">
        <f t="shared" si="8"/>
        <v/>
      </c>
      <c r="M159" s="91" t="str">
        <f t="shared" si="9"/>
        <v/>
      </c>
      <c r="N159" s="91"/>
      <c r="O159" s="91"/>
      <c r="P159" s="91"/>
      <c r="Q159" s="91"/>
      <c r="R159" s="91"/>
    </row>
    <row r="160" spans="1:18" ht="15.75" customHeight="1" thickBot="1">
      <c r="A160" s="137" t="s">
        <v>733</v>
      </c>
      <c r="B160" s="137" t="s">
        <v>735</v>
      </c>
      <c r="C160" s="140">
        <v>238</v>
      </c>
      <c r="D160" s="140">
        <v>0</v>
      </c>
      <c r="E160" s="140">
        <v>238</v>
      </c>
      <c r="F160" s="137"/>
      <c r="G160" s="140">
        <v>61</v>
      </c>
      <c r="H160" s="140">
        <v>64</v>
      </c>
      <c r="I160" s="141" t="s">
        <v>127</v>
      </c>
      <c r="J160" s="141" t="s">
        <v>127</v>
      </c>
      <c r="K160" s="141" t="s">
        <v>648</v>
      </c>
      <c r="L160" s="91" t="str">
        <f t="shared" si="8"/>
        <v/>
      </c>
      <c r="M160" s="91" t="str">
        <f t="shared" si="9"/>
        <v/>
      </c>
      <c r="N160" s="91"/>
      <c r="O160" s="91"/>
      <c r="P160" s="91"/>
      <c r="Q160" s="91"/>
      <c r="R160" s="91"/>
    </row>
    <row r="161" spans="1:18" ht="15.75" customHeight="1" thickBot="1">
      <c r="A161" s="137" t="s">
        <v>733</v>
      </c>
      <c r="B161" s="137" t="s">
        <v>736</v>
      </c>
      <c r="C161" s="140">
        <v>466</v>
      </c>
      <c r="D161" s="140">
        <v>0</v>
      </c>
      <c r="E161" s="140">
        <v>466</v>
      </c>
      <c r="F161" s="137"/>
      <c r="G161" s="140">
        <v>61</v>
      </c>
      <c r="H161" s="140">
        <v>65</v>
      </c>
      <c r="I161" s="141" t="s">
        <v>127</v>
      </c>
      <c r="J161" s="141" t="s">
        <v>127</v>
      </c>
      <c r="K161" s="141" t="s">
        <v>648</v>
      </c>
      <c r="L161" s="91" t="str">
        <f t="shared" si="8"/>
        <v/>
      </c>
      <c r="M161" s="91" t="str">
        <f t="shared" si="9"/>
        <v/>
      </c>
      <c r="N161" s="91"/>
      <c r="O161" s="91"/>
      <c r="P161" s="91"/>
      <c r="Q161" s="91"/>
      <c r="R161" s="91"/>
    </row>
    <row r="162" spans="1:18" ht="15.75" customHeight="1" thickBot="1">
      <c r="A162" s="137" t="s">
        <v>722</v>
      </c>
      <c r="B162" s="137" t="s">
        <v>735</v>
      </c>
      <c r="C162" s="140">
        <v>4440</v>
      </c>
      <c r="D162" s="140">
        <v>0</v>
      </c>
      <c r="E162" s="140">
        <v>4440</v>
      </c>
      <c r="F162" s="137"/>
      <c r="G162" s="140">
        <v>63</v>
      </c>
      <c r="H162" s="140">
        <v>64</v>
      </c>
      <c r="I162" s="141" t="s">
        <v>127</v>
      </c>
      <c r="J162" s="141" t="s">
        <v>127</v>
      </c>
      <c r="K162" s="141" t="s">
        <v>648</v>
      </c>
      <c r="L162" s="91" t="str">
        <f t="shared" si="8"/>
        <v/>
      </c>
      <c r="M162" s="91" t="str">
        <f t="shared" si="9"/>
        <v/>
      </c>
      <c r="N162" s="91"/>
      <c r="O162" s="91"/>
      <c r="P162" s="91"/>
      <c r="Q162" s="91"/>
      <c r="R162" s="91"/>
    </row>
    <row r="163" spans="1:18" ht="15.75" customHeight="1" thickBot="1">
      <c r="A163" s="137" t="s">
        <v>722</v>
      </c>
      <c r="B163" s="137" t="s">
        <v>737</v>
      </c>
      <c r="C163" s="140">
        <v>2138</v>
      </c>
      <c r="D163" s="140">
        <v>0</v>
      </c>
      <c r="E163" s="140">
        <v>2138</v>
      </c>
      <c r="F163" s="137"/>
      <c r="G163" s="140">
        <v>63</v>
      </c>
      <c r="H163" s="140">
        <v>67</v>
      </c>
      <c r="I163" s="141" t="s">
        <v>127</v>
      </c>
      <c r="J163" s="141" t="s">
        <v>127</v>
      </c>
      <c r="K163" s="141" t="s">
        <v>648</v>
      </c>
      <c r="L163" s="91" t="str">
        <f t="shared" si="8"/>
        <v/>
      </c>
      <c r="M163" s="91" t="str">
        <f t="shared" si="9"/>
        <v/>
      </c>
      <c r="N163" s="91"/>
      <c r="O163" s="91"/>
      <c r="P163" s="91"/>
      <c r="Q163" s="91"/>
      <c r="R163" s="91"/>
    </row>
    <row r="164" spans="1:18" ht="15.75" customHeight="1" thickBot="1">
      <c r="A164" s="137" t="s">
        <v>735</v>
      </c>
      <c r="B164" s="137" t="s">
        <v>736</v>
      </c>
      <c r="C164" s="140">
        <v>6298</v>
      </c>
      <c r="D164" s="140">
        <v>0</v>
      </c>
      <c r="E164" s="140">
        <v>6298</v>
      </c>
      <c r="F164" s="137"/>
      <c r="G164" s="140">
        <v>64</v>
      </c>
      <c r="H164" s="140">
        <v>65</v>
      </c>
      <c r="I164" s="141" t="s">
        <v>127</v>
      </c>
      <c r="J164" s="141" t="s">
        <v>127</v>
      </c>
      <c r="K164" s="141" t="s">
        <v>648</v>
      </c>
      <c r="L164" s="91" t="str">
        <f t="shared" si="8"/>
        <v/>
      </c>
      <c r="M164" s="91" t="str">
        <f t="shared" si="9"/>
        <v/>
      </c>
      <c r="N164" s="91"/>
      <c r="O164" s="91"/>
      <c r="P164" s="91"/>
      <c r="Q164" s="91"/>
      <c r="R164" s="91"/>
    </row>
    <row r="165" spans="1:18" ht="15.75" customHeight="1" thickBot="1">
      <c r="A165" s="137" t="s">
        <v>735</v>
      </c>
      <c r="B165" s="137" t="s">
        <v>737</v>
      </c>
      <c r="C165" s="140">
        <v>2207</v>
      </c>
      <c r="D165" s="140">
        <v>0</v>
      </c>
      <c r="E165" s="140">
        <v>2207</v>
      </c>
      <c r="F165" s="137"/>
      <c r="G165" s="140">
        <v>64</v>
      </c>
      <c r="H165" s="140">
        <v>67</v>
      </c>
      <c r="I165" s="141" t="s">
        <v>127</v>
      </c>
      <c r="J165" s="141" t="s">
        <v>127</v>
      </c>
      <c r="K165" s="141" t="s">
        <v>648</v>
      </c>
      <c r="L165" s="91" t="str">
        <f t="shared" si="8"/>
        <v/>
      </c>
      <c r="M165" s="91" t="str">
        <f t="shared" si="9"/>
        <v/>
      </c>
      <c r="N165" s="91"/>
      <c r="O165" s="91"/>
      <c r="P165" s="91"/>
      <c r="Q165" s="91"/>
      <c r="R165" s="91"/>
    </row>
    <row r="166" spans="1:18" ht="15.75" customHeight="1" thickBot="1">
      <c r="A166" s="137" t="s">
        <v>736</v>
      </c>
      <c r="B166" s="137" t="s">
        <v>737</v>
      </c>
      <c r="C166" s="140">
        <v>6360</v>
      </c>
      <c r="D166" s="140">
        <v>0</v>
      </c>
      <c r="E166" s="140">
        <v>6360</v>
      </c>
      <c r="F166" s="137"/>
      <c r="G166" s="140">
        <v>65</v>
      </c>
      <c r="H166" s="140">
        <v>67</v>
      </c>
      <c r="I166" s="141" t="s">
        <v>127</v>
      </c>
      <c r="J166" s="141" t="s">
        <v>127</v>
      </c>
      <c r="K166" s="141" t="s">
        <v>648</v>
      </c>
      <c r="L166" s="91" t="str">
        <f t="shared" si="8"/>
        <v/>
      </c>
      <c r="M166" s="91" t="str">
        <f t="shared" si="9"/>
        <v/>
      </c>
      <c r="N166" s="91"/>
      <c r="O166" s="91"/>
      <c r="P166" s="91"/>
      <c r="Q166" s="91"/>
      <c r="R166" s="91"/>
    </row>
    <row r="167" spans="1:18" ht="15.75" customHeight="1" thickBot="1">
      <c r="A167" s="137" t="s">
        <v>730</v>
      </c>
      <c r="B167" s="137" t="s">
        <v>731</v>
      </c>
      <c r="C167" s="140">
        <v>1046.5509999999999</v>
      </c>
      <c r="D167" s="140">
        <v>0</v>
      </c>
      <c r="E167" s="140">
        <v>1046.5509999999999</v>
      </c>
      <c r="F167" s="137"/>
      <c r="G167" s="140">
        <v>66</v>
      </c>
      <c r="H167" s="140">
        <v>86</v>
      </c>
      <c r="I167" s="141" t="s">
        <v>127</v>
      </c>
      <c r="J167" s="141" t="s">
        <v>57</v>
      </c>
      <c r="K167" s="141" t="s">
        <v>654</v>
      </c>
      <c r="L167" s="91" t="str">
        <f t="shared" si="8"/>
        <v/>
      </c>
      <c r="M167" s="91" t="str">
        <f t="shared" si="9"/>
        <v/>
      </c>
      <c r="N167" s="91"/>
      <c r="O167" s="91"/>
      <c r="P167" s="91"/>
      <c r="Q167" s="91"/>
      <c r="R167" s="91"/>
    </row>
    <row r="168" spans="1:18" ht="15.75" customHeight="1" thickBot="1">
      <c r="A168" s="137" t="s">
        <v>709</v>
      </c>
      <c r="B168" s="137" t="s">
        <v>710</v>
      </c>
      <c r="C168" s="140">
        <v>949.37850000000003</v>
      </c>
      <c r="D168" s="140">
        <v>0</v>
      </c>
      <c r="E168" s="140">
        <v>949.37850000000003</v>
      </c>
      <c r="F168" s="137"/>
      <c r="G168" s="140">
        <v>68</v>
      </c>
      <c r="H168" s="140">
        <v>69</v>
      </c>
      <c r="I168" s="141" t="s">
        <v>70</v>
      </c>
      <c r="J168" s="141" t="s">
        <v>46</v>
      </c>
      <c r="K168" s="141" t="s">
        <v>654</v>
      </c>
      <c r="L168" s="91" t="str">
        <f t="shared" si="8"/>
        <v/>
      </c>
      <c r="M168" s="91" t="str">
        <f t="shared" si="9"/>
        <v/>
      </c>
      <c r="N168" s="91"/>
      <c r="O168" s="91"/>
      <c r="P168" s="91"/>
      <c r="Q168" s="91"/>
      <c r="R168" s="91"/>
    </row>
    <row r="169" spans="1:18" ht="15.75" customHeight="1" thickBot="1">
      <c r="A169" s="137" t="s">
        <v>709</v>
      </c>
      <c r="B169" s="137" t="s">
        <v>714</v>
      </c>
      <c r="C169" s="140">
        <v>55.697522820000003</v>
      </c>
      <c r="D169" s="140">
        <v>0</v>
      </c>
      <c r="E169" s="140">
        <v>55.697522820000003</v>
      </c>
      <c r="F169" s="137"/>
      <c r="G169" s="140">
        <v>68</v>
      </c>
      <c r="H169" s="140">
        <v>77</v>
      </c>
      <c r="I169" s="141" t="s">
        <v>70</v>
      </c>
      <c r="J169" s="141" t="s">
        <v>144</v>
      </c>
      <c r="K169" s="141" t="s">
        <v>654</v>
      </c>
      <c r="L169" s="91" t="str">
        <f t="shared" si="8"/>
        <v/>
      </c>
      <c r="M169" s="91" t="str">
        <f t="shared" si="9"/>
        <v/>
      </c>
      <c r="N169" s="91"/>
      <c r="O169" s="91"/>
      <c r="P169" s="91"/>
      <c r="Q169" s="91"/>
      <c r="R169" s="91"/>
    </row>
    <row r="170" spans="1:18" ht="15.75" customHeight="1" thickBot="1">
      <c r="A170" s="137" t="s">
        <v>710</v>
      </c>
      <c r="B170" s="137" t="s">
        <v>707</v>
      </c>
      <c r="C170" s="140">
        <v>1130.6369999999999</v>
      </c>
      <c r="D170" s="140">
        <v>0</v>
      </c>
      <c r="E170" s="140">
        <v>1130.6369999999999</v>
      </c>
      <c r="F170" s="137"/>
      <c r="G170" s="140">
        <v>69</v>
      </c>
      <c r="H170" s="140">
        <v>70</v>
      </c>
      <c r="I170" s="141" t="s">
        <v>46</v>
      </c>
      <c r="J170" s="141" t="s">
        <v>46</v>
      </c>
      <c r="K170" s="141" t="s">
        <v>648</v>
      </c>
      <c r="L170" s="91" t="str">
        <f t="shared" si="8"/>
        <v/>
      </c>
      <c r="M170" s="91" t="str">
        <f t="shared" si="9"/>
        <v/>
      </c>
      <c r="N170" s="91"/>
      <c r="O170" s="91"/>
      <c r="P170" s="91"/>
      <c r="Q170" s="91"/>
      <c r="R170" s="91"/>
    </row>
    <row r="171" spans="1:18" ht="15.75" customHeight="1" thickBot="1">
      <c r="A171" s="137" t="s">
        <v>710</v>
      </c>
      <c r="B171" s="137" t="s">
        <v>714</v>
      </c>
      <c r="C171" s="140">
        <v>93.663624510000005</v>
      </c>
      <c r="D171" s="140">
        <v>0</v>
      </c>
      <c r="E171" s="140">
        <v>93.663624510000005</v>
      </c>
      <c r="F171" s="137"/>
      <c r="G171" s="140">
        <v>69</v>
      </c>
      <c r="H171" s="140">
        <v>77</v>
      </c>
      <c r="I171" s="141" t="s">
        <v>46</v>
      </c>
      <c r="J171" s="141" t="s">
        <v>144</v>
      </c>
      <c r="K171" s="141" t="s">
        <v>654</v>
      </c>
      <c r="L171" s="91" t="str">
        <f t="shared" si="8"/>
        <v/>
      </c>
      <c r="M171" s="91" t="str">
        <f t="shared" si="9"/>
        <v/>
      </c>
      <c r="N171" s="91"/>
      <c r="O171" s="91"/>
      <c r="P171" s="91"/>
      <c r="Q171" s="91"/>
      <c r="R171" s="91"/>
    </row>
    <row r="172" spans="1:18" ht="15.75" customHeight="1" thickBot="1">
      <c r="A172" s="137" t="s">
        <v>707</v>
      </c>
      <c r="B172" s="137" t="s">
        <v>726</v>
      </c>
      <c r="C172" s="140">
        <v>241.6994607</v>
      </c>
      <c r="D172" s="140">
        <v>0</v>
      </c>
      <c r="E172" s="140">
        <v>241.6994607</v>
      </c>
      <c r="F172" s="137"/>
      <c r="G172" s="140">
        <v>70</v>
      </c>
      <c r="H172" s="140">
        <v>71</v>
      </c>
      <c r="I172" s="141" t="s">
        <v>46</v>
      </c>
      <c r="J172" s="141" t="s">
        <v>77</v>
      </c>
      <c r="K172" s="141" t="s">
        <v>654</v>
      </c>
      <c r="L172" s="91" t="str">
        <f t="shared" si="8"/>
        <v/>
      </c>
      <c r="M172" s="91" t="str">
        <f t="shared" si="9"/>
        <v/>
      </c>
      <c r="N172" s="91"/>
      <c r="O172" s="91"/>
      <c r="P172" s="91"/>
      <c r="Q172" s="91"/>
      <c r="R172" s="91"/>
    </row>
    <row r="173" spans="1:18" ht="15.75" customHeight="1" thickBot="1">
      <c r="A173" s="137" t="s">
        <v>707</v>
      </c>
      <c r="B173" s="137" t="s">
        <v>714</v>
      </c>
      <c r="C173" s="140">
        <v>17.73142112</v>
      </c>
      <c r="D173" s="140">
        <v>0</v>
      </c>
      <c r="E173" s="140">
        <v>17.73142112</v>
      </c>
      <c r="F173" s="137"/>
      <c r="G173" s="140">
        <v>70</v>
      </c>
      <c r="H173" s="140">
        <v>77</v>
      </c>
      <c r="I173" s="141" t="s">
        <v>46</v>
      </c>
      <c r="J173" s="141" t="s">
        <v>144</v>
      </c>
      <c r="K173" s="141" t="s">
        <v>654</v>
      </c>
      <c r="L173" s="91" t="str">
        <f t="shared" si="8"/>
        <v/>
      </c>
      <c r="M173" s="91" t="str">
        <f t="shared" si="9"/>
        <v/>
      </c>
      <c r="N173" s="91"/>
      <c r="O173" s="91"/>
      <c r="P173" s="91"/>
      <c r="Q173" s="91"/>
      <c r="R173" s="91"/>
    </row>
    <row r="174" spans="1:18" ht="15.75" customHeight="1" thickBot="1">
      <c r="A174" s="137" t="s">
        <v>707</v>
      </c>
      <c r="B174" s="137" t="s">
        <v>738</v>
      </c>
      <c r="C174" s="140">
        <v>281</v>
      </c>
      <c r="D174" s="140">
        <v>0</v>
      </c>
      <c r="E174" s="140">
        <v>281</v>
      </c>
      <c r="F174" s="137"/>
      <c r="G174" s="140">
        <v>70</v>
      </c>
      <c r="H174" s="140">
        <v>80</v>
      </c>
      <c r="I174" s="141" t="s">
        <v>46</v>
      </c>
      <c r="J174" s="141" t="s">
        <v>40</v>
      </c>
      <c r="K174" s="141" t="s">
        <v>654</v>
      </c>
      <c r="L174" s="91" t="str">
        <f t="shared" si="8"/>
        <v/>
      </c>
      <c r="M174" s="91" t="str">
        <f t="shared" si="9"/>
        <v/>
      </c>
      <c r="N174" s="91"/>
      <c r="O174" s="91"/>
      <c r="P174" s="91"/>
      <c r="Q174" s="91"/>
      <c r="R174" s="91"/>
    </row>
    <row r="175" spans="1:18" ht="15.75" customHeight="1" thickBot="1">
      <c r="A175" s="137" t="s">
        <v>707</v>
      </c>
      <c r="B175" s="137" t="s">
        <v>739</v>
      </c>
      <c r="C175" s="140">
        <v>453.40329400000002</v>
      </c>
      <c r="D175" s="140">
        <v>0</v>
      </c>
      <c r="E175" s="140">
        <v>453.40329400000002</v>
      </c>
      <c r="F175" s="137"/>
      <c r="G175" s="140">
        <v>70</v>
      </c>
      <c r="H175" s="140">
        <v>81</v>
      </c>
      <c r="I175" s="141" t="s">
        <v>46</v>
      </c>
      <c r="J175" s="141" t="s">
        <v>40</v>
      </c>
      <c r="K175" s="141" t="s">
        <v>654</v>
      </c>
      <c r="L175" s="91" t="str">
        <f t="shared" si="8"/>
        <v/>
      </c>
      <c r="M175" s="91" t="str">
        <f t="shared" si="9"/>
        <v/>
      </c>
      <c r="N175" s="91"/>
      <c r="O175" s="91"/>
      <c r="P175" s="91"/>
      <c r="Q175" s="91"/>
      <c r="R175" s="91"/>
    </row>
    <row r="176" spans="1:18" ht="15.75" customHeight="1" thickBot="1">
      <c r="A176" s="137" t="s">
        <v>726</v>
      </c>
      <c r="B176" s="137" t="s">
        <v>727</v>
      </c>
      <c r="C176" s="140">
        <v>1188.7690270000001</v>
      </c>
      <c r="D176" s="140">
        <v>0</v>
      </c>
      <c r="E176" s="140">
        <v>1188.7690270000001</v>
      </c>
      <c r="F176" s="137"/>
      <c r="G176" s="140">
        <v>71</v>
      </c>
      <c r="H176" s="140">
        <v>72</v>
      </c>
      <c r="I176" s="141" t="s">
        <v>77</v>
      </c>
      <c r="J176" s="141" t="s">
        <v>77</v>
      </c>
      <c r="K176" s="141" t="s">
        <v>648</v>
      </c>
      <c r="L176" s="91" t="str">
        <f t="shared" si="8"/>
        <v/>
      </c>
      <c r="M176" s="91" t="str">
        <f t="shared" si="9"/>
        <v/>
      </c>
      <c r="N176" s="91"/>
      <c r="O176" s="91"/>
      <c r="P176" s="91"/>
      <c r="Q176" s="91"/>
      <c r="R176" s="91"/>
    </row>
    <row r="177" spans="1:18" ht="15.75" customHeight="1" thickBot="1">
      <c r="A177" s="137" t="s">
        <v>726</v>
      </c>
      <c r="B177" s="137" t="s">
        <v>739</v>
      </c>
      <c r="C177" s="140">
        <v>270.52289999999999</v>
      </c>
      <c r="D177" s="140">
        <v>0</v>
      </c>
      <c r="E177" s="140">
        <v>270.52289999999999</v>
      </c>
      <c r="F177" s="137"/>
      <c r="G177" s="140">
        <v>71</v>
      </c>
      <c r="H177" s="140">
        <v>81</v>
      </c>
      <c r="I177" s="141" t="s">
        <v>77</v>
      </c>
      <c r="J177" s="141" t="s">
        <v>40</v>
      </c>
      <c r="K177" s="141" t="s">
        <v>654</v>
      </c>
      <c r="L177" s="91" t="str">
        <f t="shared" si="8"/>
        <v/>
      </c>
      <c r="M177" s="91" t="str">
        <f t="shared" si="9"/>
        <v/>
      </c>
      <c r="N177" s="91"/>
      <c r="O177" s="91"/>
      <c r="P177" s="91"/>
      <c r="Q177" s="91"/>
      <c r="R177" s="91"/>
    </row>
    <row r="178" spans="1:18" ht="15.75" customHeight="1" thickBot="1">
      <c r="A178" s="137" t="s">
        <v>727</v>
      </c>
      <c r="B178" s="137" t="s">
        <v>740</v>
      </c>
      <c r="C178" s="140">
        <v>2014.778</v>
      </c>
      <c r="D178" s="140">
        <v>0</v>
      </c>
      <c r="E178" s="140">
        <v>2014.778</v>
      </c>
      <c r="F178" s="137"/>
      <c r="G178" s="140">
        <v>72</v>
      </c>
      <c r="H178" s="140">
        <v>73</v>
      </c>
      <c r="I178" s="141" t="s">
        <v>77</v>
      </c>
      <c r="J178" s="141" t="s">
        <v>77</v>
      </c>
      <c r="K178" s="141" t="s">
        <v>648</v>
      </c>
      <c r="L178" s="91" t="str">
        <f t="shared" si="8"/>
        <v/>
      </c>
      <c r="M178" s="91" t="str">
        <f t="shared" si="9"/>
        <v/>
      </c>
      <c r="N178" s="91"/>
      <c r="O178" s="91"/>
      <c r="P178" s="91"/>
      <c r="Q178" s="91"/>
      <c r="R178" s="91"/>
    </row>
    <row r="179" spans="1:18" ht="15.75" customHeight="1" thickBot="1">
      <c r="A179" s="137" t="s">
        <v>727</v>
      </c>
      <c r="B179" s="137" t="s">
        <v>739</v>
      </c>
      <c r="C179" s="140">
        <v>3609.634</v>
      </c>
      <c r="D179" s="140">
        <v>0</v>
      </c>
      <c r="E179" s="140">
        <v>3609.634</v>
      </c>
      <c r="F179" s="137"/>
      <c r="G179" s="140">
        <v>72</v>
      </c>
      <c r="H179" s="140">
        <v>81</v>
      </c>
      <c r="I179" s="141" t="s">
        <v>77</v>
      </c>
      <c r="J179" s="141" t="s">
        <v>40</v>
      </c>
      <c r="K179" s="141" t="s">
        <v>654</v>
      </c>
      <c r="L179" s="91" t="str">
        <f t="shared" si="8"/>
        <v/>
      </c>
      <c r="M179" s="91" t="str">
        <f t="shared" si="9"/>
        <v/>
      </c>
      <c r="N179" s="91"/>
      <c r="O179" s="91"/>
      <c r="P179" s="91"/>
      <c r="Q179" s="91"/>
      <c r="R179" s="91"/>
    </row>
    <row r="180" spans="1:18" ht="15.75" customHeight="1" thickBot="1">
      <c r="A180" s="137" t="s">
        <v>727</v>
      </c>
      <c r="B180" s="137" t="s">
        <v>728</v>
      </c>
      <c r="C180" s="140">
        <v>1918.2529999999999</v>
      </c>
      <c r="D180" s="140">
        <v>0</v>
      </c>
      <c r="E180" s="140">
        <v>1918.2529999999999</v>
      </c>
      <c r="F180" s="137"/>
      <c r="G180" s="140">
        <v>72</v>
      </c>
      <c r="H180" s="140">
        <v>84</v>
      </c>
      <c r="I180" s="141" t="s">
        <v>77</v>
      </c>
      <c r="J180" s="141" t="s">
        <v>77</v>
      </c>
      <c r="K180" s="141" t="s">
        <v>648</v>
      </c>
      <c r="L180" s="91" t="str">
        <f t="shared" si="8"/>
        <v/>
      </c>
      <c r="M180" s="91" t="str">
        <f t="shared" si="9"/>
        <v/>
      </c>
      <c r="N180" s="91"/>
      <c r="O180" s="91"/>
      <c r="P180" s="91"/>
      <c r="Q180" s="91"/>
      <c r="R180" s="91"/>
    </row>
    <row r="181" spans="1:18" ht="15.75" customHeight="1" thickBot="1">
      <c r="A181" s="137" t="s">
        <v>740</v>
      </c>
      <c r="B181" s="137" t="s">
        <v>728</v>
      </c>
      <c r="C181" s="140">
        <v>1343.0940390000001</v>
      </c>
      <c r="D181" s="140">
        <v>0</v>
      </c>
      <c r="E181" s="140">
        <v>1343.0940390000001</v>
      </c>
      <c r="F181" s="137"/>
      <c r="G181" s="140">
        <v>73</v>
      </c>
      <c r="H181" s="140">
        <v>84</v>
      </c>
      <c r="I181" s="141" t="s">
        <v>77</v>
      </c>
      <c r="J181" s="141" t="s">
        <v>77</v>
      </c>
      <c r="K181" s="141" t="s">
        <v>648</v>
      </c>
      <c r="L181" s="91" t="str">
        <f t="shared" si="8"/>
        <v/>
      </c>
      <c r="M181" s="91" t="str">
        <f t="shared" si="9"/>
        <v/>
      </c>
      <c r="N181" s="91"/>
      <c r="O181" s="91"/>
      <c r="P181" s="91"/>
      <c r="Q181" s="91"/>
      <c r="R181" s="91"/>
    </row>
    <row r="182" spans="1:18" ht="15.75" customHeight="1" thickBot="1">
      <c r="A182" s="137" t="s">
        <v>711</v>
      </c>
      <c r="B182" s="137" t="s">
        <v>712</v>
      </c>
      <c r="C182" s="140">
        <v>899.51898400000005</v>
      </c>
      <c r="D182" s="140">
        <v>0</v>
      </c>
      <c r="E182" s="140">
        <v>899.51898400000005</v>
      </c>
      <c r="F182" s="137"/>
      <c r="G182" s="140">
        <v>74</v>
      </c>
      <c r="H182" s="140">
        <v>75</v>
      </c>
      <c r="I182" s="141" t="s">
        <v>68</v>
      </c>
      <c r="J182" s="141" t="s">
        <v>144</v>
      </c>
      <c r="K182" s="141" t="s">
        <v>654</v>
      </c>
      <c r="L182" s="91" t="str">
        <f t="shared" si="8"/>
        <v/>
      </c>
      <c r="M182" s="91" t="str">
        <f t="shared" si="9"/>
        <v/>
      </c>
      <c r="N182" s="91"/>
      <c r="O182" s="91"/>
      <c r="P182" s="91"/>
      <c r="Q182" s="91"/>
      <c r="R182" s="91"/>
    </row>
    <row r="183" spans="1:18" ht="15.75" customHeight="1" thickBot="1">
      <c r="A183" s="137" t="s">
        <v>711</v>
      </c>
      <c r="B183" s="137" t="s">
        <v>741</v>
      </c>
      <c r="C183" s="140">
        <v>422</v>
      </c>
      <c r="D183" s="140">
        <v>0</v>
      </c>
      <c r="E183" s="140">
        <v>422</v>
      </c>
      <c r="F183" s="137"/>
      <c r="G183" s="140">
        <v>74</v>
      </c>
      <c r="H183" s="140">
        <v>103</v>
      </c>
      <c r="I183" s="141" t="s">
        <v>68</v>
      </c>
      <c r="J183" s="141" t="s">
        <v>68</v>
      </c>
      <c r="K183" s="141" t="s">
        <v>648</v>
      </c>
      <c r="L183" s="91" t="str">
        <f t="shared" si="8"/>
        <v/>
      </c>
      <c r="M183" s="91" t="str">
        <f t="shared" si="9"/>
        <v/>
      </c>
      <c r="N183" s="91"/>
      <c r="O183" s="91"/>
      <c r="P183" s="91"/>
      <c r="Q183" s="91"/>
      <c r="R183" s="91"/>
    </row>
    <row r="184" spans="1:18" ht="15.75" customHeight="1" thickBot="1">
      <c r="A184" s="137" t="s">
        <v>712</v>
      </c>
      <c r="B184" s="137" t="s">
        <v>713</v>
      </c>
      <c r="C184" s="140">
        <v>2489.6455340000002</v>
      </c>
      <c r="D184" s="140">
        <v>0</v>
      </c>
      <c r="E184" s="140">
        <v>2489.6455340000002</v>
      </c>
      <c r="F184" s="137"/>
      <c r="G184" s="140">
        <v>75</v>
      </c>
      <c r="H184" s="140">
        <v>76</v>
      </c>
      <c r="I184" s="141" t="s">
        <v>144</v>
      </c>
      <c r="J184" s="141" t="s">
        <v>144</v>
      </c>
      <c r="K184" s="141" t="s">
        <v>648</v>
      </c>
      <c r="L184" s="91" t="str">
        <f t="shared" si="8"/>
        <v/>
      </c>
      <c r="M184" s="91" t="str">
        <f t="shared" si="9"/>
        <v/>
      </c>
      <c r="N184" s="91"/>
      <c r="O184" s="91"/>
      <c r="P184" s="91"/>
      <c r="Q184" s="91"/>
      <c r="R184" s="91"/>
    </row>
    <row r="185" spans="1:18" ht="15.75" customHeight="1" thickBot="1">
      <c r="A185" s="137" t="s">
        <v>712</v>
      </c>
      <c r="B185" s="137" t="s">
        <v>742</v>
      </c>
      <c r="C185" s="140">
        <v>133.64042029999999</v>
      </c>
      <c r="D185" s="140">
        <v>0</v>
      </c>
      <c r="E185" s="140">
        <v>133.64042029999999</v>
      </c>
      <c r="F185" s="137"/>
      <c r="G185" s="140">
        <v>75</v>
      </c>
      <c r="H185" s="140">
        <v>79</v>
      </c>
      <c r="I185" s="141" t="s">
        <v>144</v>
      </c>
      <c r="J185" s="141" t="s">
        <v>144</v>
      </c>
      <c r="K185" s="141" t="s">
        <v>648</v>
      </c>
      <c r="L185" s="91" t="str">
        <f t="shared" si="8"/>
        <v/>
      </c>
      <c r="M185" s="91" t="str">
        <f t="shared" si="9"/>
        <v/>
      </c>
      <c r="N185" s="91"/>
      <c r="O185" s="91"/>
      <c r="P185" s="91"/>
      <c r="Q185" s="91"/>
      <c r="R185" s="91"/>
    </row>
    <row r="186" spans="1:18" ht="15.75" customHeight="1" thickBot="1">
      <c r="A186" s="137" t="s">
        <v>713</v>
      </c>
      <c r="B186" s="137" t="s">
        <v>714</v>
      </c>
      <c r="C186" s="140">
        <v>472.99709999999999</v>
      </c>
      <c r="D186" s="140">
        <v>0</v>
      </c>
      <c r="E186" s="140">
        <v>472.99709999999999</v>
      </c>
      <c r="F186" s="137"/>
      <c r="G186" s="140">
        <v>76</v>
      </c>
      <c r="H186" s="140">
        <v>77</v>
      </c>
      <c r="I186" s="141" t="s">
        <v>144</v>
      </c>
      <c r="J186" s="141" t="s">
        <v>144</v>
      </c>
      <c r="K186" s="141" t="s">
        <v>648</v>
      </c>
      <c r="L186" s="91" t="str">
        <f t="shared" si="8"/>
        <v/>
      </c>
      <c r="M186" s="91" t="str">
        <f t="shared" si="9"/>
        <v/>
      </c>
      <c r="N186" s="91"/>
      <c r="O186" s="91"/>
      <c r="P186" s="91"/>
      <c r="Q186" s="91"/>
      <c r="R186" s="91"/>
    </row>
    <row r="187" spans="1:18" ht="15.75" customHeight="1" thickBot="1">
      <c r="A187" s="137" t="s">
        <v>713</v>
      </c>
      <c r="B187" s="137" t="s">
        <v>743</v>
      </c>
      <c r="C187" s="140">
        <v>1065.4770000000001</v>
      </c>
      <c r="D187" s="140">
        <v>0</v>
      </c>
      <c r="E187" s="140">
        <v>1065.4770000000001</v>
      </c>
      <c r="F187" s="137"/>
      <c r="G187" s="140">
        <v>76</v>
      </c>
      <c r="H187" s="140">
        <v>78</v>
      </c>
      <c r="I187" s="141" t="s">
        <v>144</v>
      </c>
      <c r="J187" s="141" t="s">
        <v>144</v>
      </c>
      <c r="K187" s="141" t="s">
        <v>648</v>
      </c>
      <c r="L187" s="91" t="str">
        <f t="shared" si="8"/>
        <v/>
      </c>
      <c r="M187" s="91" t="str">
        <f t="shared" si="9"/>
        <v/>
      </c>
      <c r="N187" s="91"/>
      <c r="O187" s="91"/>
      <c r="P187" s="91"/>
      <c r="Q187" s="91"/>
      <c r="R187" s="91"/>
    </row>
    <row r="188" spans="1:18" ht="15.75" customHeight="1" thickBot="1">
      <c r="A188" s="137" t="s">
        <v>713</v>
      </c>
      <c r="B188" s="137" t="s">
        <v>742</v>
      </c>
      <c r="C188" s="140">
        <v>562.74650929999996</v>
      </c>
      <c r="D188" s="140">
        <v>0</v>
      </c>
      <c r="E188" s="140">
        <v>562.74650929999996</v>
      </c>
      <c r="F188" s="137"/>
      <c r="G188" s="140">
        <v>76</v>
      </c>
      <c r="H188" s="140">
        <v>79</v>
      </c>
      <c r="I188" s="141" t="s">
        <v>144</v>
      </c>
      <c r="J188" s="141" t="s">
        <v>144</v>
      </c>
      <c r="K188" s="141" t="s">
        <v>648</v>
      </c>
      <c r="L188" s="91" t="str">
        <f t="shared" si="8"/>
        <v/>
      </c>
      <c r="M188" s="91" t="str">
        <f t="shared" si="9"/>
        <v/>
      </c>
      <c r="N188" s="91"/>
      <c r="O188" s="91"/>
      <c r="P188" s="91"/>
      <c r="Q188" s="91"/>
      <c r="R188" s="91"/>
    </row>
    <row r="189" spans="1:18" ht="15.75" customHeight="1" thickBot="1">
      <c r="A189" s="137" t="s">
        <v>714</v>
      </c>
      <c r="B189" s="137" t="s">
        <v>743</v>
      </c>
      <c r="C189" s="140">
        <v>213.53137699999999</v>
      </c>
      <c r="D189" s="140">
        <v>0</v>
      </c>
      <c r="E189" s="140">
        <v>213.53137699999999</v>
      </c>
      <c r="F189" s="137"/>
      <c r="G189" s="140">
        <v>77</v>
      </c>
      <c r="H189" s="140">
        <v>78</v>
      </c>
      <c r="I189" s="141" t="s">
        <v>144</v>
      </c>
      <c r="J189" s="141" t="s">
        <v>144</v>
      </c>
      <c r="K189" s="141" t="s">
        <v>648</v>
      </c>
      <c r="L189" s="91" t="str">
        <f t="shared" si="8"/>
        <v/>
      </c>
      <c r="M189" s="91" t="str">
        <f t="shared" si="9"/>
        <v/>
      </c>
      <c r="N189" s="91"/>
      <c r="O189" s="91"/>
      <c r="P189" s="91"/>
      <c r="Q189" s="91"/>
      <c r="R189" s="91"/>
    </row>
    <row r="190" spans="1:18" ht="15.75" customHeight="1" thickBot="1">
      <c r="A190" s="137" t="s">
        <v>714</v>
      </c>
      <c r="B190" s="137" t="s">
        <v>738</v>
      </c>
      <c r="C190" s="140">
        <v>13.14236361</v>
      </c>
      <c r="D190" s="140">
        <v>0</v>
      </c>
      <c r="E190" s="140">
        <v>13.14236361</v>
      </c>
      <c r="F190" s="137"/>
      <c r="G190" s="140">
        <v>77</v>
      </c>
      <c r="H190" s="140">
        <v>80</v>
      </c>
      <c r="I190" s="141" t="s">
        <v>144</v>
      </c>
      <c r="J190" s="141" t="s">
        <v>40</v>
      </c>
      <c r="K190" s="141" t="s">
        <v>654</v>
      </c>
      <c r="L190" s="91" t="str">
        <f t="shared" si="8"/>
        <v/>
      </c>
      <c r="M190" s="91" t="str">
        <f t="shared" si="9"/>
        <v/>
      </c>
      <c r="N190" s="91"/>
      <c r="O190" s="91"/>
      <c r="P190" s="91"/>
      <c r="Q190" s="91"/>
      <c r="R190" s="91"/>
    </row>
    <row r="191" spans="1:18" ht="15.75" customHeight="1" thickBot="1">
      <c r="A191" s="137" t="s">
        <v>743</v>
      </c>
      <c r="B191" s="137" t="s">
        <v>742</v>
      </c>
      <c r="C191" s="140">
        <v>192.86022740000001</v>
      </c>
      <c r="D191" s="140">
        <v>0</v>
      </c>
      <c r="E191" s="140">
        <v>192.86022740000001</v>
      </c>
      <c r="F191" s="137"/>
      <c r="G191" s="140">
        <v>78</v>
      </c>
      <c r="H191" s="140">
        <v>79</v>
      </c>
      <c r="I191" s="141" t="s">
        <v>144</v>
      </c>
      <c r="J191" s="141" t="s">
        <v>144</v>
      </c>
      <c r="K191" s="141" t="s">
        <v>648</v>
      </c>
      <c r="L191" s="91" t="str">
        <f t="shared" si="8"/>
        <v/>
      </c>
      <c r="M191" s="91" t="str">
        <f t="shared" si="9"/>
        <v/>
      </c>
      <c r="N191" s="91"/>
      <c r="O191" s="91"/>
      <c r="P191" s="91"/>
      <c r="Q191" s="91"/>
      <c r="R191" s="91"/>
    </row>
    <row r="192" spans="1:18" ht="15.75" customHeight="1" thickBot="1">
      <c r="A192" s="137" t="s">
        <v>743</v>
      </c>
      <c r="B192" s="137" t="s">
        <v>738</v>
      </c>
      <c r="C192" s="140">
        <v>197.61047930000001</v>
      </c>
      <c r="D192" s="140">
        <v>0</v>
      </c>
      <c r="E192" s="140">
        <v>197.61047930000001</v>
      </c>
      <c r="F192" s="137"/>
      <c r="G192" s="140">
        <v>78</v>
      </c>
      <c r="H192" s="140">
        <v>80</v>
      </c>
      <c r="I192" s="141" t="s">
        <v>144</v>
      </c>
      <c r="J192" s="141" t="s">
        <v>40</v>
      </c>
      <c r="K192" s="141" t="s">
        <v>654</v>
      </c>
      <c r="L192" s="91" t="str">
        <f t="shared" si="8"/>
        <v/>
      </c>
      <c r="M192" s="91" t="str">
        <f t="shared" si="9"/>
        <v/>
      </c>
      <c r="N192" s="91"/>
      <c r="O192" s="91"/>
      <c r="P192" s="91"/>
      <c r="Q192" s="91"/>
      <c r="R192" s="91"/>
    </row>
    <row r="193" spans="1:18" ht="15.75" customHeight="1" thickBot="1">
      <c r="A193" s="137" t="s">
        <v>742</v>
      </c>
      <c r="B193" s="137" t="s">
        <v>738</v>
      </c>
      <c r="C193" s="140">
        <v>1514.64</v>
      </c>
      <c r="D193" s="140">
        <v>0</v>
      </c>
      <c r="E193" s="140">
        <v>1514.64</v>
      </c>
      <c r="F193" s="137"/>
      <c r="G193" s="140">
        <v>79</v>
      </c>
      <c r="H193" s="140">
        <v>80</v>
      </c>
      <c r="I193" s="141" t="s">
        <v>144</v>
      </c>
      <c r="J193" s="141" t="s">
        <v>40</v>
      </c>
      <c r="K193" s="141" t="s">
        <v>654</v>
      </c>
      <c r="L193" s="91" t="str">
        <f t="shared" si="8"/>
        <v/>
      </c>
      <c r="M193" s="91" t="str">
        <f t="shared" si="9"/>
        <v/>
      </c>
      <c r="N193" s="91"/>
      <c r="O193" s="91"/>
      <c r="P193" s="91"/>
      <c r="Q193" s="91"/>
      <c r="R193" s="91"/>
    </row>
    <row r="194" spans="1:18" ht="15.75" customHeight="1" thickBot="1">
      <c r="A194" s="137" t="s">
        <v>738</v>
      </c>
      <c r="B194" s="137" t="s">
        <v>739</v>
      </c>
      <c r="C194" s="140">
        <v>953.05506079999998</v>
      </c>
      <c r="D194" s="140">
        <v>0</v>
      </c>
      <c r="E194" s="140">
        <v>953.05506079999998</v>
      </c>
      <c r="F194" s="137"/>
      <c r="G194" s="140">
        <v>80</v>
      </c>
      <c r="H194" s="140">
        <v>81</v>
      </c>
      <c r="I194" s="141" t="s">
        <v>40</v>
      </c>
      <c r="J194" s="141" t="s">
        <v>40</v>
      </c>
      <c r="K194" s="141" t="s">
        <v>648</v>
      </c>
      <c r="L194" s="91" t="str">
        <f t="shared" ref="L194:L257" si="10">IF(AND(K194="Different",OR(I194 = $O$1,J194=$O$1)),E194,"")</f>
        <v/>
      </c>
      <c r="M194" s="91" t="str">
        <f t="shared" ref="M194:M257" si="11">IF(L194&lt;&gt;"",IF(I194=$O$1,J194,I194),"")</f>
        <v/>
      </c>
      <c r="N194" s="91"/>
      <c r="O194" s="91"/>
      <c r="P194" s="91"/>
      <c r="Q194" s="91"/>
      <c r="R194" s="91"/>
    </row>
    <row r="195" spans="1:18" ht="15.75" customHeight="1" thickBot="1">
      <c r="A195" s="137" t="s">
        <v>738</v>
      </c>
      <c r="B195" s="137" t="s">
        <v>744</v>
      </c>
      <c r="C195" s="140">
        <v>1825.0135519999999</v>
      </c>
      <c r="D195" s="140">
        <v>0</v>
      </c>
      <c r="E195" s="140">
        <v>1825.0135519999999</v>
      </c>
      <c r="F195" s="137"/>
      <c r="G195" s="140">
        <v>80</v>
      </c>
      <c r="H195" s="140">
        <v>82</v>
      </c>
      <c r="I195" s="141" t="s">
        <v>40</v>
      </c>
      <c r="J195" s="141" t="s">
        <v>40</v>
      </c>
      <c r="K195" s="141" t="s">
        <v>648</v>
      </c>
      <c r="L195" s="91" t="str">
        <f t="shared" si="10"/>
        <v/>
      </c>
      <c r="M195" s="91" t="str">
        <f t="shared" si="11"/>
        <v/>
      </c>
      <c r="N195" s="91"/>
      <c r="O195" s="91"/>
      <c r="P195" s="91"/>
      <c r="Q195" s="91"/>
      <c r="R195" s="91"/>
    </row>
    <row r="196" spans="1:18" ht="15.75" customHeight="1" thickBot="1">
      <c r="A196" s="137" t="s">
        <v>738</v>
      </c>
      <c r="B196" s="137" t="s">
        <v>745</v>
      </c>
      <c r="C196" s="140">
        <v>473.63122429999999</v>
      </c>
      <c r="D196" s="140">
        <v>0</v>
      </c>
      <c r="E196" s="140">
        <v>473.63122429999999</v>
      </c>
      <c r="F196" s="137"/>
      <c r="G196" s="140">
        <v>80</v>
      </c>
      <c r="H196" s="140">
        <v>83</v>
      </c>
      <c r="I196" s="141" t="s">
        <v>40</v>
      </c>
      <c r="J196" s="141" t="s">
        <v>40</v>
      </c>
      <c r="K196" s="141" t="s">
        <v>648</v>
      </c>
      <c r="L196" s="91" t="str">
        <f t="shared" si="10"/>
        <v/>
      </c>
      <c r="M196" s="91" t="str">
        <f t="shared" si="11"/>
        <v/>
      </c>
      <c r="N196" s="91"/>
      <c r="O196" s="91"/>
      <c r="P196" s="91"/>
      <c r="Q196" s="91"/>
      <c r="R196" s="91"/>
    </row>
    <row r="197" spans="1:18" ht="15.75" customHeight="1" thickBot="1">
      <c r="A197" s="137" t="s">
        <v>738</v>
      </c>
      <c r="B197" s="137" t="s">
        <v>746</v>
      </c>
      <c r="C197" s="140">
        <v>4210.9170000000004</v>
      </c>
      <c r="D197" s="140">
        <v>0</v>
      </c>
      <c r="E197" s="140">
        <v>4210.9170000000004</v>
      </c>
      <c r="F197" s="137"/>
      <c r="G197" s="140">
        <v>80</v>
      </c>
      <c r="H197" s="140">
        <v>105</v>
      </c>
      <c r="I197" s="141" t="s">
        <v>40</v>
      </c>
      <c r="J197" s="141" t="s">
        <v>44</v>
      </c>
      <c r="K197" s="141" t="s">
        <v>654</v>
      </c>
      <c r="L197" s="91" t="str">
        <f t="shared" si="10"/>
        <v/>
      </c>
      <c r="M197" s="91" t="str">
        <f t="shared" si="11"/>
        <v/>
      </c>
      <c r="N197" s="91"/>
      <c r="O197" s="91"/>
      <c r="P197" s="91"/>
      <c r="Q197" s="91"/>
      <c r="R197" s="91"/>
    </row>
    <row r="198" spans="1:18" ht="15.75" customHeight="1" thickBot="1">
      <c r="A198" s="137" t="s">
        <v>739</v>
      </c>
      <c r="B198" s="137" t="s">
        <v>744</v>
      </c>
      <c r="C198" s="140">
        <v>1569.9739999999999</v>
      </c>
      <c r="D198" s="140">
        <v>0</v>
      </c>
      <c r="E198" s="140">
        <v>1569.9739999999999</v>
      </c>
      <c r="F198" s="137"/>
      <c r="G198" s="140">
        <v>81</v>
      </c>
      <c r="H198" s="140">
        <v>82</v>
      </c>
      <c r="I198" s="141" t="s">
        <v>40</v>
      </c>
      <c r="J198" s="141" t="s">
        <v>40</v>
      </c>
      <c r="K198" s="141" t="s">
        <v>648</v>
      </c>
      <c r="L198" s="91" t="str">
        <f t="shared" si="10"/>
        <v/>
      </c>
      <c r="M198" s="91" t="str">
        <f t="shared" si="11"/>
        <v/>
      </c>
      <c r="N198" s="91"/>
      <c r="O198" s="91"/>
      <c r="P198" s="91"/>
      <c r="Q198" s="91"/>
      <c r="R198" s="91"/>
    </row>
    <row r="199" spans="1:18" ht="15.75" customHeight="1" thickBot="1">
      <c r="A199" s="137" t="s">
        <v>739</v>
      </c>
      <c r="B199" s="137" t="s">
        <v>745</v>
      </c>
      <c r="C199" s="140">
        <v>2843.9279999999999</v>
      </c>
      <c r="D199" s="140">
        <v>0</v>
      </c>
      <c r="E199" s="140">
        <v>2843.9279999999999</v>
      </c>
      <c r="F199" s="137"/>
      <c r="G199" s="140">
        <v>81</v>
      </c>
      <c r="H199" s="140">
        <v>83</v>
      </c>
      <c r="I199" s="141" t="s">
        <v>40</v>
      </c>
      <c r="J199" s="141" t="s">
        <v>40</v>
      </c>
      <c r="K199" s="141" t="s">
        <v>648</v>
      </c>
      <c r="L199" s="91" t="str">
        <f t="shared" si="10"/>
        <v/>
      </c>
      <c r="M199" s="91" t="str">
        <f t="shared" si="11"/>
        <v/>
      </c>
      <c r="N199" s="91"/>
      <c r="O199" s="91"/>
      <c r="P199" s="91"/>
      <c r="Q199" s="91"/>
      <c r="R199" s="91"/>
    </row>
    <row r="200" spans="1:18" ht="15.75" customHeight="1" thickBot="1">
      <c r="A200" s="137" t="s">
        <v>739</v>
      </c>
      <c r="B200" s="137" t="s">
        <v>747</v>
      </c>
      <c r="C200" s="140">
        <v>2521.7910449999999</v>
      </c>
      <c r="D200" s="140">
        <v>0</v>
      </c>
      <c r="E200" s="140">
        <v>2521.7910449999999</v>
      </c>
      <c r="F200" s="137"/>
      <c r="G200" s="140">
        <v>81</v>
      </c>
      <c r="H200" s="140">
        <v>93</v>
      </c>
      <c r="I200" s="141" t="s">
        <v>40</v>
      </c>
      <c r="J200" s="141" t="s">
        <v>53</v>
      </c>
      <c r="K200" s="141" t="s">
        <v>654</v>
      </c>
      <c r="L200" s="91" t="str">
        <f t="shared" si="10"/>
        <v/>
      </c>
      <c r="M200" s="91" t="str">
        <f t="shared" si="11"/>
        <v/>
      </c>
      <c r="N200" s="91"/>
      <c r="O200" s="91"/>
      <c r="P200" s="91"/>
      <c r="Q200" s="91"/>
      <c r="R200" s="91"/>
    </row>
    <row r="201" spans="1:18" ht="15.75" customHeight="1" thickBot="1">
      <c r="A201" s="137" t="s">
        <v>739</v>
      </c>
      <c r="B201" s="137" t="s">
        <v>748</v>
      </c>
      <c r="C201" s="140">
        <v>25.555641600000001</v>
      </c>
      <c r="D201" s="140">
        <v>0</v>
      </c>
      <c r="E201" s="140">
        <v>25.555641600000001</v>
      </c>
      <c r="F201" s="137"/>
      <c r="G201" s="140">
        <v>81</v>
      </c>
      <c r="H201" s="140">
        <v>107</v>
      </c>
      <c r="I201" s="141" t="s">
        <v>40</v>
      </c>
      <c r="J201" s="141" t="s">
        <v>44</v>
      </c>
      <c r="K201" s="141" t="s">
        <v>654</v>
      </c>
      <c r="L201" s="91" t="str">
        <f t="shared" si="10"/>
        <v/>
      </c>
      <c r="M201" s="91" t="str">
        <f t="shared" si="11"/>
        <v/>
      </c>
      <c r="N201" s="91"/>
      <c r="O201" s="91"/>
      <c r="P201" s="91"/>
      <c r="Q201" s="91"/>
      <c r="R201" s="91"/>
    </row>
    <row r="202" spans="1:18" ht="15.75" customHeight="1" thickBot="1">
      <c r="A202" s="137" t="s">
        <v>739</v>
      </c>
      <c r="B202" s="137" t="s">
        <v>749</v>
      </c>
      <c r="C202" s="140">
        <v>100.87164180000001</v>
      </c>
      <c r="D202" s="140">
        <v>0</v>
      </c>
      <c r="E202" s="140">
        <v>100.87164180000001</v>
      </c>
      <c r="F202" s="137"/>
      <c r="G202" s="140">
        <v>81</v>
      </c>
      <c r="H202" s="140">
        <v>108</v>
      </c>
      <c r="I202" s="141" t="s">
        <v>40</v>
      </c>
      <c r="J202" s="141" t="s">
        <v>53</v>
      </c>
      <c r="K202" s="141" t="s">
        <v>654</v>
      </c>
      <c r="L202" s="91" t="str">
        <f t="shared" si="10"/>
        <v/>
      </c>
      <c r="M202" s="91" t="str">
        <f t="shared" si="11"/>
        <v/>
      </c>
      <c r="N202" s="91"/>
      <c r="O202" s="91"/>
      <c r="P202" s="91"/>
      <c r="Q202" s="91"/>
      <c r="R202" s="91"/>
    </row>
    <row r="203" spans="1:18" ht="15.75" customHeight="1" thickBot="1">
      <c r="A203" s="137" t="s">
        <v>744</v>
      </c>
      <c r="B203" s="137" t="s">
        <v>745</v>
      </c>
      <c r="C203" s="140">
        <v>1283.5930000000001</v>
      </c>
      <c r="D203" s="140">
        <v>0</v>
      </c>
      <c r="E203" s="140">
        <v>1283.5930000000001</v>
      </c>
      <c r="F203" s="137"/>
      <c r="G203" s="140">
        <v>82</v>
      </c>
      <c r="H203" s="140">
        <v>83</v>
      </c>
      <c r="I203" s="141" t="s">
        <v>40</v>
      </c>
      <c r="J203" s="141" t="s">
        <v>40</v>
      </c>
      <c r="K203" s="141" t="s">
        <v>648</v>
      </c>
      <c r="L203" s="91" t="str">
        <f t="shared" si="10"/>
        <v/>
      </c>
      <c r="M203" s="91" t="str">
        <f t="shared" si="11"/>
        <v/>
      </c>
      <c r="N203" s="91"/>
      <c r="O203" s="91"/>
      <c r="P203" s="91"/>
      <c r="Q203" s="91"/>
      <c r="R203" s="91"/>
    </row>
    <row r="204" spans="1:18" ht="15.75" customHeight="1" thickBot="1">
      <c r="A204" s="137" t="s">
        <v>745</v>
      </c>
      <c r="B204" s="137" t="s">
        <v>746</v>
      </c>
      <c r="C204" s="140">
        <v>320.9788585</v>
      </c>
      <c r="D204" s="140">
        <v>0</v>
      </c>
      <c r="E204" s="140">
        <v>320.9788585</v>
      </c>
      <c r="F204" s="137"/>
      <c r="G204" s="140">
        <v>83</v>
      </c>
      <c r="H204" s="140">
        <v>105</v>
      </c>
      <c r="I204" s="141" t="s">
        <v>40</v>
      </c>
      <c r="J204" s="141" t="s">
        <v>44</v>
      </c>
      <c r="K204" s="141" t="s">
        <v>654</v>
      </c>
      <c r="L204" s="91" t="str">
        <f t="shared" si="10"/>
        <v/>
      </c>
      <c r="M204" s="91" t="str">
        <f t="shared" si="11"/>
        <v/>
      </c>
      <c r="N204" s="91"/>
      <c r="O204" s="91"/>
      <c r="P204" s="91"/>
      <c r="Q204" s="91"/>
      <c r="R204" s="91"/>
    </row>
    <row r="205" spans="1:18" ht="15.75" customHeight="1" thickBot="1">
      <c r="A205" s="137" t="s">
        <v>745</v>
      </c>
      <c r="B205" s="137" t="s">
        <v>748</v>
      </c>
      <c r="C205" s="140">
        <v>801.76566249999996</v>
      </c>
      <c r="D205" s="140">
        <v>0</v>
      </c>
      <c r="E205" s="140">
        <v>801.76566249999996</v>
      </c>
      <c r="F205" s="137"/>
      <c r="G205" s="140">
        <v>83</v>
      </c>
      <c r="H205" s="140">
        <v>107</v>
      </c>
      <c r="I205" s="141" t="s">
        <v>40</v>
      </c>
      <c r="J205" s="141" t="s">
        <v>44</v>
      </c>
      <c r="K205" s="141" t="s">
        <v>654</v>
      </c>
      <c r="L205" s="91" t="str">
        <f t="shared" si="10"/>
        <v/>
      </c>
      <c r="M205" s="91" t="str">
        <f t="shared" si="11"/>
        <v/>
      </c>
      <c r="N205" s="91"/>
      <c r="O205" s="91"/>
      <c r="P205" s="91"/>
      <c r="Q205" s="91"/>
      <c r="R205" s="91"/>
    </row>
    <row r="206" spans="1:18" ht="15.75" customHeight="1" thickBot="1">
      <c r="A206" s="137" t="s">
        <v>728</v>
      </c>
      <c r="B206" s="137" t="s">
        <v>724</v>
      </c>
      <c r="C206" s="140">
        <v>3000</v>
      </c>
      <c r="D206" s="140">
        <v>0</v>
      </c>
      <c r="E206" s="140">
        <v>3000</v>
      </c>
      <c r="F206" s="137"/>
      <c r="G206" s="140">
        <v>84</v>
      </c>
      <c r="H206" s="140">
        <v>85</v>
      </c>
      <c r="I206" s="141" t="s">
        <v>77</v>
      </c>
      <c r="J206" s="141" t="s">
        <v>12</v>
      </c>
      <c r="K206" s="141" t="s">
        <v>654</v>
      </c>
      <c r="L206" s="91" t="str">
        <f t="shared" si="10"/>
        <v/>
      </c>
      <c r="M206" s="91" t="str">
        <f t="shared" si="11"/>
        <v/>
      </c>
      <c r="N206" s="91"/>
      <c r="O206" s="91"/>
      <c r="P206" s="91"/>
      <c r="Q206" s="91"/>
      <c r="R206" s="91"/>
    </row>
    <row r="207" spans="1:18" ht="15.75" customHeight="1" thickBot="1">
      <c r="A207" s="137" t="s">
        <v>728</v>
      </c>
      <c r="B207" s="137" t="s">
        <v>750</v>
      </c>
      <c r="C207" s="140">
        <v>449.33731340000003</v>
      </c>
      <c r="D207" s="140">
        <v>0</v>
      </c>
      <c r="E207" s="140">
        <v>449.33731340000003</v>
      </c>
      <c r="F207" s="137"/>
      <c r="G207" s="140">
        <v>84</v>
      </c>
      <c r="H207" s="140">
        <v>92</v>
      </c>
      <c r="I207" s="141" t="s">
        <v>77</v>
      </c>
      <c r="J207" s="141" t="s">
        <v>125</v>
      </c>
      <c r="K207" s="141" t="s">
        <v>654</v>
      </c>
      <c r="L207" s="91" t="str">
        <f t="shared" si="10"/>
        <v/>
      </c>
      <c r="M207" s="91" t="str">
        <f t="shared" si="11"/>
        <v/>
      </c>
      <c r="N207" s="91"/>
      <c r="O207" s="91"/>
      <c r="P207" s="91"/>
      <c r="Q207" s="91"/>
      <c r="R207" s="91"/>
    </row>
    <row r="208" spans="1:18" ht="15.75" customHeight="1" thickBot="1">
      <c r="A208" s="137" t="s">
        <v>724</v>
      </c>
      <c r="B208" s="137" t="s">
        <v>731</v>
      </c>
      <c r="C208" s="140">
        <v>3957.5169999999998</v>
      </c>
      <c r="D208" s="140">
        <v>0</v>
      </c>
      <c r="E208" s="140">
        <v>3957.5169999999998</v>
      </c>
      <c r="F208" s="137"/>
      <c r="G208" s="140">
        <v>85</v>
      </c>
      <c r="H208" s="140">
        <v>86</v>
      </c>
      <c r="I208" s="141" t="s">
        <v>12</v>
      </c>
      <c r="J208" s="141" t="s">
        <v>57</v>
      </c>
      <c r="K208" s="141" t="s">
        <v>654</v>
      </c>
      <c r="L208" s="91" t="str">
        <f t="shared" si="10"/>
        <v/>
      </c>
      <c r="M208" s="91" t="str">
        <f t="shared" si="11"/>
        <v/>
      </c>
      <c r="N208" s="91"/>
      <c r="O208" s="91"/>
      <c r="P208" s="91"/>
      <c r="Q208" s="91"/>
      <c r="R208" s="91"/>
    </row>
    <row r="209" spans="1:18" ht="15.75" customHeight="1" thickBot="1">
      <c r="A209" s="137" t="s">
        <v>724</v>
      </c>
      <c r="B209" s="137" t="s">
        <v>732</v>
      </c>
      <c r="C209" s="140">
        <v>1662.681</v>
      </c>
      <c r="D209" s="140">
        <v>0</v>
      </c>
      <c r="E209" s="140">
        <v>1662.681</v>
      </c>
      <c r="F209" s="137"/>
      <c r="G209" s="140">
        <v>85</v>
      </c>
      <c r="H209" s="140">
        <v>87</v>
      </c>
      <c r="I209" s="141" t="s">
        <v>12</v>
      </c>
      <c r="J209" s="141" t="s">
        <v>73</v>
      </c>
      <c r="K209" s="141" t="s">
        <v>654</v>
      </c>
      <c r="L209" s="91" t="str">
        <f t="shared" si="10"/>
        <v/>
      </c>
      <c r="M209" s="91" t="str">
        <f t="shared" si="11"/>
        <v/>
      </c>
      <c r="N209" s="91"/>
      <c r="O209" s="91"/>
      <c r="P209" s="91"/>
      <c r="Q209" s="91"/>
      <c r="R209" s="91"/>
    </row>
    <row r="210" spans="1:18" ht="15.75" customHeight="1" thickBot="1">
      <c r="A210" s="137" t="s">
        <v>724</v>
      </c>
      <c r="B210" s="137" t="s">
        <v>750</v>
      </c>
      <c r="C210" s="140">
        <v>1023.337407</v>
      </c>
      <c r="D210" s="140">
        <v>0</v>
      </c>
      <c r="E210" s="140">
        <v>1023.337407</v>
      </c>
      <c r="F210" s="137"/>
      <c r="G210" s="140">
        <v>85</v>
      </c>
      <c r="H210" s="140">
        <v>92</v>
      </c>
      <c r="I210" s="141" t="s">
        <v>12</v>
      </c>
      <c r="J210" s="141" t="s">
        <v>125</v>
      </c>
      <c r="K210" s="141" t="s">
        <v>654</v>
      </c>
      <c r="L210" s="91" t="str">
        <f t="shared" si="10"/>
        <v/>
      </c>
      <c r="M210" s="91" t="str">
        <f t="shared" si="11"/>
        <v/>
      </c>
      <c r="N210" s="91"/>
      <c r="O210" s="91"/>
      <c r="P210" s="91"/>
      <c r="Q210" s="91"/>
      <c r="R210" s="91"/>
    </row>
    <row r="211" spans="1:18" ht="15.75" customHeight="1" thickBot="1">
      <c r="A211" s="137" t="s">
        <v>731</v>
      </c>
      <c r="B211" s="137" t="s">
        <v>732</v>
      </c>
      <c r="C211" s="140">
        <v>1254.23</v>
      </c>
      <c r="D211" s="140">
        <v>0</v>
      </c>
      <c r="E211" s="140">
        <v>1254.23</v>
      </c>
      <c r="F211" s="137"/>
      <c r="G211" s="140">
        <v>86</v>
      </c>
      <c r="H211" s="140">
        <v>87</v>
      </c>
      <c r="I211" s="141" t="s">
        <v>57</v>
      </c>
      <c r="J211" s="141" t="s">
        <v>73</v>
      </c>
      <c r="K211" s="141" t="s">
        <v>654</v>
      </c>
      <c r="L211" s="91" t="str">
        <f t="shared" si="10"/>
        <v/>
      </c>
      <c r="M211" s="91" t="str">
        <f t="shared" si="11"/>
        <v/>
      </c>
      <c r="N211" s="91"/>
      <c r="O211" s="91"/>
      <c r="P211" s="91"/>
      <c r="Q211" s="91"/>
      <c r="R211" s="91"/>
    </row>
    <row r="212" spans="1:18" ht="15.75" customHeight="1" thickBot="1">
      <c r="A212" s="137" t="s">
        <v>732</v>
      </c>
      <c r="B212" s="137" t="s">
        <v>751</v>
      </c>
      <c r="C212" s="140">
        <v>1412.295331</v>
      </c>
      <c r="D212" s="140">
        <v>0</v>
      </c>
      <c r="E212" s="140">
        <v>1412.295331</v>
      </c>
      <c r="F212" s="137"/>
      <c r="G212" s="140">
        <v>87</v>
      </c>
      <c r="H212" s="140">
        <v>88</v>
      </c>
      <c r="I212" s="141" t="s">
        <v>73</v>
      </c>
      <c r="J212" s="141" t="s">
        <v>73</v>
      </c>
      <c r="K212" s="141" t="s">
        <v>648</v>
      </c>
      <c r="L212" s="91" t="str">
        <f t="shared" si="10"/>
        <v/>
      </c>
      <c r="M212" s="91" t="str">
        <f t="shared" si="11"/>
        <v/>
      </c>
      <c r="N212" s="91"/>
      <c r="O212" s="91"/>
      <c r="P212" s="91"/>
      <c r="Q212" s="91"/>
      <c r="R212" s="91"/>
    </row>
    <row r="213" spans="1:18" ht="15.75" customHeight="1" thickBot="1">
      <c r="A213" s="137" t="s">
        <v>732</v>
      </c>
      <c r="B213" s="137" t="s">
        <v>752</v>
      </c>
      <c r="C213" s="140">
        <v>1162.2706949999999</v>
      </c>
      <c r="D213" s="140">
        <v>0</v>
      </c>
      <c r="E213" s="140">
        <v>1162.2706949999999</v>
      </c>
      <c r="F213" s="137"/>
      <c r="G213" s="140">
        <v>87</v>
      </c>
      <c r="H213" s="140">
        <v>89</v>
      </c>
      <c r="I213" s="141" t="s">
        <v>73</v>
      </c>
      <c r="J213" s="141" t="s">
        <v>3</v>
      </c>
      <c r="K213" s="141" t="s">
        <v>654</v>
      </c>
      <c r="L213" s="91" t="str">
        <f t="shared" si="10"/>
        <v/>
      </c>
      <c r="M213" s="91" t="str">
        <f t="shared" si="11"/>
        <v/>
      </c>
      <c r="N213" s="91"/>
      <c r="O213" s="91"/>
      <c r="P213" s="91"/>
      <c r="Q213" s="91"/>
      <c r="R213" s="91"/>
    </row>
    <row r="214" spans="1:18" ht="15.75" customHeight="1" thickBot="1">
      <c r="A214" s="137" t="s">
        <v>732</v>
      </c>
      <c r="B214" s="137" t="s">
        <v>753</v>
      </c>
      <c r="C214" s="140">
        <v>1837.7293050000001</v>
      </c>
      <c r="D214" s="140">
        <v>0</v>
      </c>
      <c r="E214" s="140">
        <v>1837.7293050000001</v>
      </c>
      <c r="F214" s="137"/>
      <c r="G214" s="140">
        <v>87</v>
      </c>
      <c r="H214" s="140">
        <v>90</v>
      </c>
      <c r="I214" s="141" t="s">
        <v>73</v>
      </c>
      <c r="J214" s="141" t="s">
        <v>3</v>
      </c>
      <c r="K214" s="141" t="s">
        <v>654</v>
      </c>
      <c r="L214" s="91" t="str">
        <f t="shared" si="10"/>
        <v/>
      </c>
      <c r="M214" s="91" t="str">
        <f t="shared" si="11"/>
        <v/>
      </c>
      <c r="N214" s="91"/>
      <c r="O214" s="91"/>
      <c r="P214" s="91"/>
      <c r="Q214" s="91"/>
      <c r="R214" s="91"/>
    </row>
    <row r="215" spans="1:18" ht="15.75" customHeight="1" thickBot="1">
      <c r="A215" s="137" t="s">
        <v>732</v>
      </c>
      <c r="B215" s="137" t="s">
        <v>750</v>
      </c>
      <c r="C215" s="140">
        <v>483.36726179999999</v>
      </c>
      <c r="D215" s="140">
        <v>0</v>
      </c>
      <c r="E215" s="140">
        <v>483.36726179999999</v>
      </c>
      <c r="F215" s="137"/>
      <c r="G215" s="140">
        <v>87</v>
      </c>
      <c r="H215" s="140">
        <v>92</v>
      </c>
      <c r="I215" s="141" t="s">
        <v>73</v>
      </c>
      <c r="J215" s="141" t="s">
        <v>125</v>
      </c>
      <c r="K215" s="141" t="s">
        <v>654</v>
      </c>
      <c r="L215" s="91" t="str">
        <f t="shared" si="10"/>
        <v/>
      </c>
      <c r="M215" s="91" t="str">
        <f t="shared" si="11"/>
        <v/>
      </c>
      <c r="N215" s="91"/>
      <c r="O215" s="91"/>
      <c r="P215" s="91"/>
      <c r="Q215" s="91"/>
      <c r="R215" s="91"/>
    </row>
    <row r="216" spans="1:18" ht="15.75" customHeight="1" thickBot="1">
      <c r="A216" s="137" t="s">
        <v>751</v>
      </c>
      <c r="B216" s="137" t="s">
        <v>752</v>
      </c>
      <c r="C216" s="140">
        <v>1929.878835</v>
      </c>
      <c r="D216" s="140">
        <v>0</v>
      </c>
      <c r="E216" s="140">
        <v>1929.878835</v>
      </c>
      <c r="F216" s="137"/>
      <c r="G216" s="140">
        <v>88</v>
      </c>
      <c r="H216" s="140">
        <v>89</v>
      </c>
      <c r="I216" s="141" t="s">
        <v>73</v>
      </c>
      <c r="J216" s="141" t="s">
        <v>3</v>
      </c>
      <c r="K216" s="141" t="s">
        <v>654</v>
      </c>
      <c r="L216" s="91" t="str">
        <f t="shared" si="10"/>
        <v/>
      </c>
      <c r="M216" s="91" t="str">
        <f t="shared" si="11"/>
        <v/>
      </c>
      <c r="N216" s="91"/>
      <c r="O216" s="91"/>
      <c r="P216" s="91"/>
      <c r="Q216" s="91"/>
      <c r="R216" s="91"/>
    </row>
    <row r="217" spans="1:18" ht="15.75" customHeight="1" thickBot="1">
      <c r="A217" s="137" t="s">
        <v>751</v>
      </c>
      <c r="B217" s="137" t="s">
        <v>750</v>
      </c>
      <c r="C217" s="140">
        <v>1970.902</v>
      </c>
      <c r="D217" s="140">
        <v>0</v>
      </c>
      <c r="E217" s="140">
        <v>1970.902</v>
      </c>
      <c r="F217" s="137"/>
      <c r="G217" s="140">
        <v>88</v>
      </c>
      <c r="H217" s="140">
        <v>92</v>
      </c>
      <c r="I217" s="141" t="s">
        <v>73</v>
      </c>
      <c r="J217" s="141" t="s">
        <v>125</v>
      </c>
      <c r="K217" s="141" t="s">
        <v>654</v>
      </c>
      <c r="L217" s="91" t="str">
        <f t="shared" si="10"/>
        <v/>
      </c>
      <c r="M217" s="91" t="str">
        <f t="shared" si="11"/>
        <v/>
      </c>
      <c r="N217" s="91"/>
      <c r="O217" s="91"/>
      <c r="P217" s="91"/>
      <c r="Q217" s="91"/>
      <c r="R217" s="91"/>
    </row>
    <row r="218" spans="1:18" ht="15.75" customHeight="1" thickBot="1">
      <c r="A218" s="137" t="s">
        <v>752</v>
      </c>
      <c r="B218" s="137" t="s">
        <v>753</v>
      </c>
      <c r="C218" s="140">
        <v>4608.0730000000003</v>
      </c>
      <c r="D218" s="140">
        <v>0</v>
      </c>
      <c r="E218" s="140">
        <v>4608.0730000000003</v>
      </c>
      <c r="F218" s="137"/>
      <c r="G218" s="140">
        <v>89</v>
      </c>
      <c r="H218" s="140">
        <v>90</v>
      </c>
      <c r="I218" s="141" t="s">
        <v>3</v>
      </c>
      <c r="J218" s="141" t="s">
        <v>3</v>
      </c>
      <c r="K218" s="141" t="s">
        <v>648</v>
      </c>
      <c r="L218" s="91" t="str">
        <f t="shared" si="10"/>
        <v/>
      </c>
      <c r="M218" s="91" t="str">
        <f t="shared" si="11"/>
        <v/>
      </c>
      <c r="N218" s="91"/>
      <c r="O218" s="91"/>
      <c r="P218" s="91"/>
      <c r="Q218" s="91"/>
      <c r="R218" s="91"/>
    </row>
    <row r="219" spans="1:18" ht="15.75" customHeight="1" thickBot="1">
      <c r="A219" s="137" t="s">
        <v>752</v>
      </c>
      <c r="B219" s="137" t="s">
        <v>750</v>
      </c>
      <c r="C219" s="140">
        <v>1349.1449689999999</v>
      </c>
      <c r="D219" s="140">
        <v>0</v>
      </c>
      <c r="E219" s="140">
        <v>1349.1449689999999</v>
      </c>
      <c r="F219" s="137"/>
      <c r="G219" s="140">
        <v>89</v>
      </c>
      <c r="H219" s="140">
        <v>92</v>
      </c>
      <c r="I219" s="141" t="s">
        <v>3</v>
      </c>
      <c r="J219" s="141" t="s">
        <v>125</v>
      </c>
      <c r="K219" s="141" t="s">
        <v>654</v>
      </c>
      <c r="L219" s="91" t="str">
        <f t="shared" si="10"/>
        <v/>
      </c>
      <c r="M219" s="91" t="str">
        <f t="shared" si="11"/>
        <v/>
      </c>
      <c r="N219" s="91"/>
      <c r="O219" s="91"/>
      <c r="P219" s="91"/>
      <c r="Q219" s="91"/>
      <c r="R219" s="91"/>
    </row>
    <row r="220" spans="1:18" ht="15.75" customHeight="1" thickBot="1">
      <c r="A220" s="137" t="s">
        <v>752</v>
      </c>
      <c r="B220" s="137" t="s">
        <v>754</v>
      </c>
      <c r="C220" s="140">
        <v>992.15309999999999</v>
      </c>
      <c r="D220" s="140">
        <v>0</v>
      </c>
      <c r="E220" s="140">
        <v>992.15309999999999</v>
      </c>
      <c r="F220" s="137"/>
      <c r="G220" s="140">
        <v>89</v>
      </c>
      <c r="H220" s="140">
        <v>94</v>
      </c>
      <c r="I220" s="141" t="s">
        <v>3</v>
      </c>
      <c r="J220" s="141" t="s">
        <v>32</v>
      </c>
      <c r="K220" s="141" t="s">
        <v>654</v>
      </c>
      <c r="L220" s="91" t="str">
        <f t="shared" si="10"/>
        <v/>
      </c>
      <c r="M220" s="91" t="str">
        <f t="shared" si="11"/>
        <v/>
      </c>
      <c r="N220" s="91"/>
      <c r="O220" s="91"/>
      <c r="P220" s="91"/>
      <c r="Q220" s="91"/>
      <c r="R220" s="91"/>
    </row>
    <row r="221" spans="1:18" ht="15.75" customHeight="1" thickBot="1">
      <c r="A221" s="137" t="s">
        <v>753</v>
      </c>
      <c r="B221" s="137" t="s">
        <v>755</v>
      </c>
      <c r="C221" s="140">
        <v>2856.8809999999999</v>
      </c>
      <c r="D221" s="140">
        <v>0</v>
      </c>
      <c r="E221" s="140">
        <v>2856.8809999999999</v>
      </c>
      <c r="F221" s="137"/>
      <c r="G221" s="140">
        <v>90</v>
      </c>
      <c r="H221" s="140">
        <v>91</v>
      </c>
      <c r="I221" s="141" t="s">
        <v>3</v>
      </c>
      <c r="J221" s="141" t="s">
        <v>29</v>
      </c>
      <c r="K221" s="141" t="s">
        <v>654</v>
      </c>
      <c r="L221" s="91" t="str">
        <f t="shared" si="10"/>
        <v/>
      </c>
      <c r="M221" s="91" t="str">
        <f t="shared" si="11"/>
        <v/>
      </c>
      <c r="N221" s="91"/>
      <c r="O221" s="91"/>
      <c r="P221" s="91"/>
      <c r="Q221" s="91"/>
      <c r="R221" s="91"/>
    </row>
    <row r="222" spans="1:18" ht="15.75" customHeight="1" thickBot="1">
      <c r="A222" s="137" t="s">
        <v>753</v>
      </c>
      <c r="B222" s="137" t="s">
        <v>754</v>
      </c>
      <c r="C222" s="140">
        <v>5066.1180000000004</v>
      </c>
      <c r="D222" s="140">
        <v>0</v>
      </c>
      <c r="E222" s="140">
        <v>5066.1180000000004</v>
      </c>
      <c r="F222" s="137"/>
      <c r="G222" s="140">
        <v>90</v>
      </c>
      <c r="H222" s="140">
        <v>94</v>
      </c>
      <c r="I222" s="141" t="s">
        <v>3</v>
      </c>
      <c r="J222" s="141" t="s">
        <v>32</v>
      </c>
      <c r="K222" s="141" t="s">
        <v>654</v>
      </c>
      <c r="L222" s="91" t="str">
        <f t="shared" si="10"/>
        <v/>
      </c>
      <c r="M222" s="91" t="str">
        <f t="shared" si="11"/>
        <v/>
      </c>
      <c r="N222" s="91"/>
      <c r="O222" s="91"/>
      <c r="P222" s="91"/>
      <c r="Q222" s="91"/>
      <c r="R222" s="91"/>
    </row>
    <row r="223" spans="1:18" ht="15.75" customHeight="1" thickBot="1">
      <c r="A223" s="137" t="s">
        <v>755</v>
      </c>
      <c r="B223" s="137" t="s">
        <v>754</v>
      </c>
      <c r="C223" s="140">
        <v>640.53470000000004</v>
      </c>
      <c r="D223" s="140">
        <v>0</v>
      </c>
      <c r="E223" s="140">
        <v>640.53470000000004</v>
      </c>
      <c r="F223" s="137"/>
      <c r="G223" s="140">
        <v>91</v>
      </c>
      <c r="H223" s="140">
        <v>94</v>
      </c>
      <c r="I223" s="141" t="s">
        <v>29</v>
      </c>
      <c r="J223" s="141" t="s">
        <v>32</v>
      </c>
      <c r="K223" s="141" t="s">
        <v>654</v>
      </c>
      <c r="L223" s="91" t="str">
        <f t="shared" si="10"/>
        <v/>
      </c>
      <c r="M223" s="91" t="str">
        <f t="shared" si="11"/>
        <v/>
      </c>
      <c r="N223" s="91"/>
      <c r="O223" s="91"/>
      <c r="P223" s="91"/>
      <c r="Q223" s="91"/>
      <c r="R223" s="91"/>
    </row>
    <row r="224" spans="1:18" ht="15.75" customHeight="1" thickBot="1">
      <c r="A224" s="137" t="s">
        <v>755</v>
      </c>
      <c r="B224" s="137" t="s">
        <v>756</v>
      </c>
      <c r="C224" s="140">
        <v>1152.2535210000001</v>
      </c>
      <c r="D224" s="140">
        <v>0</v>
      </c>
      <c r="E224" s="140">
        <v>1152.2535210000001</v>
      </c>
      <c r="F224" s="137"/>
      <c r="G224" s="140">
        <v>91</v>
      </c>
      <c r="H224" s="140">
        <v>101</v>
      </c>
      <c r="I224" s="141" t="s">
        <v>29</v>
      </c>
      <c r="J224" s="141" t="s">
        <v>29</v>
      </c>
      <c r="K224" s="141" t="s">
        <v>648</v>
      </c>
      <c r="L224" s="91" t="str">
        <f t="shared" si="10"/>
        <v/>
      </c>
      <c r="M224" s="91" t="str">
        <f t="shared" si="11"/>
        <v/>
      </c>
      <c r="N224" s="91"/>
      <c r="O224" s="91"/>
      <c r="P224" s="91"/>
      <c r="Q224" s="91"/>
      <c r="R224" s="91"/>
    </row>
    <row r="225" spans="1:18" ht="15.75" customHeight="1" thickBot="1">
      <c r="A225" s="137" t="s">
        <v>750</v>
      </c>
      <c r="B225" s="137" t="s">
        <v>747</v>
      </c>
      <c r="C225" s="140">
        <v>4832.3216709999997</v>
      </c>
      <c r="D225" s="140">
        <v>0</v>
      </c>
      <c r="E225" s="140">
        <v>4832.3216709999997</v>
      </c>
      <c r="F225" s="137"/>
      <c r="G225" s="140">
        <v>92</v>
      </c>
      <c r="H225" s="140">
        <v>93</v>
      </c>
      <c r="I225" s="141" t="s">
        <v>125</v>
      </c>
      <c r="J225" s="141" t="s">
        <v>53</v>
      </c>
      <c r="K225" s="141" t="s">
        <v>654</v>
      </c>
      <c r="L225" s="91" t="str">
        <f t="shared" si="10"/>
        <v/>
      </c>
      <c r="M225" s="91" t="str">
        <f t="shared" si="11"/>
        <v/>
      </c>
      <c r="N225" s="91"/>
      <c r="O225" s="91"/>
      <c r="P225" s="91"/>
      <c r="Q225" s="91"/>
      <c r="R225" s="91"/>
    </row>
    <row r="226" spans="1:18" ht="15.75" customHeight="1" thickBot="1">
      <c r="A226" s="137" t="s">
        <v>750</v>
      </c>
      <c r="B226" s="137" t="s">
        <v>754</v>
      </c>
      <c r="C226" s="140">
        <v>720.97619659999998</v>
      </c>
      <c r="D226" s="140">
        <v>0</v>
      </c>
      <c r="E226" s="140">
        <v>720.97619659999998</v>
      </c>
      <c r="F226" s="137"/>
      <c r="G226" s="140">
        <v>92</v>
      </c>
      <c r="H226" s="140">
        <v>94</v>
      </c>
      <c r="I226" s="141" t="s">
        <v>125</v>
      </c>
      <c r="J226" s="141" t="s">
        <v>32</v>
      </c>
      <c r="K226" s="141" t="s">
        <v>654</v>
      </c>
      <c r="L226" s="91" t="str">
        <f t="shared" si="10"/>
        <v/>
      </c>
      <c r="M226" s="91" t="str">
        <f t="shared" si="11"/>
        <v/>
      </c>
      <c r="N226" s="91"/>
      <c r="O226" s="91"/>
      <c r="P226" s="91"/>
      <c r="Q226" s="91"/>
      <c r="R226" s="91"/>
    </row>
    <row r="227" spans="1:18" ht="15.75" customHeight="1" thickBot="1">
      <c r="A227" s="137" t="s">
        <v>750</v>
      </c>
      <c r="B227" s="137" t="s">
        <v>757</v>
      </c>
      <c r="C227" s="140">
        <v>3600</v>
      </c>
      <c r="D227" s="140">
        <v>0</v>
      </c>
      <c r="E227" s="140">
        <v>3600</v>
      </c>
      <c r="F227" s="137"/>
      <c r="G227" s="140">
        <v>92</v>
      </c>
      <c r="H227" s="140">
        <v>97</v>
      </c>
      <c r="I227" s="141" t="s">
        <v>125</v>
      </c>
      <c r="J227" s="141" t="s">
        <v>99</v>
      </c>
      <c r="K227" s="141" t="s">
        <v>654</v>
      </c>
      <c r="L227" s="91" t="str">
        <f t="shared" si="10"/>
        <v/>
      </c>
      <c r="M227" s="91" t="str">
        <f t="shared" si="11"/>
        <v/>
      </c>
      <c r="N227" s="91"/>
      <c r="O227" s="91"/>
      <c r="P227" s="91"/>
      <c r="Q227" s="91"/>
      <c r="R227" s="91"/>
    </row>
    <row r="228" spans="1:18" ht="15.75" customHeight="1" thickBot="1">
      <c r="A228" s="137" t="s">
        <v>750</v>
      </c>
      <c r="B228" s="137" t="s">
        <v>749</v>
      </c>
      <c r="C228" s="140">
        <v>3286.599209</v>
      </c>
      <c r="D228" s="140">
        <v>0</v>
      </c>
      <c r="E228" s="140">
        <v>3286.599209</v>
      </c>
      <c r="F228" s="137"/>
      <c r="G228" s="140">
        <v>92</v>
      </c>
      <c r="H228" s="140">
        <v>108</v>
      </c>
      <c r="I228" s="141" t="s">
        <v>125</v>
      </c>
      <c r="J228" s="141" t="s">
        <v>53</v>
      </c>
      <c r="K228" s="141" t="s">
        <v>654</v>
      </c>
      <c r="L228" s="91" t="str">
        <f t="shared" si="10"/>
        <v/>
      </c>
      <c r="M228" s="91" t="str">
        <f t="shared" si="11"/>
        <v/>
      </c>
      <c r="N228" s="91"/>
      <c r="O228" s="91"/>
      <c r="P228" s="91"/>
      <c r="Q228" s="91"/>
      <c r="R228" s="91"/>
    </row>
    <row r="229" spans="1:18" ht="15.75" customHeight="1" thickBot="1">
      <c r="A229" s="137" t="s">
        <v>750</v>
      </c>
      <c r="B229" s="137" t="s">
        <v>758</v>
      </c>
      <c r="C229" s="140">
        <v>229.32</v>
      </c>
      <c r="D229" s="140">
        <v>0</v>
      </c>
      <c r="E229" s="140">
        <v>229.32</v>
      </c>
      <c r="F229" s="137"/>
      <c r="G229" s="140">
        <v>92</v>
      </c>
      <c r="H229" s="140">
        <v>109</v>
      </c>
      <c r="I229" s="141" t="s">
        <v>125</v>
      </c>
      <c r="J229" s="141" t="s">
        <v>53</v>
      </c>
      <c r="K229" s="141" t="s">
        <v>654</v>
      </c>
      <c r="L229" s="91" t="str">
        <f t="shared" si="10"/>
        <v/>
      </c>
      <c r="M229" s="91" t="str">
        <f t="shared" si="11"/>
        <v/>
      </c>
      <c r="N229" s="91"/>
      <c r="O229" s="91"/>
      <c r="P229" s="91"/>
      <c r="Q229" s="91"/>
      <c r="R229" s="91"/>
    </row>
    <row r="230" spans="1:18" ht="15.75" customHeight="1" thickBot="1">
      <c r="A230" s="137" t="s">
        <v>750</v>
      </c>
      <c r="B230" s="137" t="s">
        <v>759</v>
      </c>
      <c r="C230" s="140">
        <v>127.2095559</v>
      </c>
      <c r="D230" s="140">
        <v>0</v>
      </c>
      <c r="E230" s="140">
        <v>127.2095559</v>
      </c>
      <c r="F230" s="137"/>
      <c r="G230" s="140">
        <v>92</v>
      </c>
      <c r="H230" s="140">
        <v>118</v>
      </c>
      <c r="I230" s="141" t="s">
        <v>125</v>
      </c>
      <c r="J230" s="141" t="s">
        <v>136</v>
      </c>
      <c r="K230" s="141" t="s">
        <v>654</v>
      </c>
      <c r="L230" s="91" t="str">
        <f t="shared" si="10"/>
        <v/>
      </c>
      <c r="M230" s="91" t="str">
        <f t="shared" si="11"/>
        <v/>
      </c>
      <c r="N230" s="91"/>
      <c r="O230" s="91"/>
      <c r="P230" s="91"/>
      <c r="Q230" s="91"/>
      <c r="R230" s="91"/>
    </row>
    <row r="231" spans="1:18" ht="15.75" customHeight="1" thickBot="1">
      <c r="A231" s="137" t="s">
        <v>747</v>
      </c>
      <c r="B231" s="137" t="s">
        <v>749</v>
      </c>
      <c r="C231" s="140">
        <v>2012.326</v>
      </c>
      <c r="D231" s="140">
        <v>0</v>
      </c>
      <c r="E231" s="140">
        <v>2012.326</v>
      </c>
      <c r="F231" s="137"/>
      <c r="G231" s="140">
        <v>93</v>
      </c>
      <c r="H231" s="140">
        <v>108</v>
      </c>
      <c r="I231" s="141" t="s">
        <v>53</v>
      </c>
      <c r="J231" s="141" t="s">
        <v>53</v>
      </c>
      <c r="K231" s="141" t="s">
        <v>648</v>
      </c>
      <c r="L231" s="91" t="str">
        <f t="shared" si="10"/>
        <v/>
      </c>
      <c r="M231" s="91" t="str">
        <f t="shared" si="11"/>
        <v/>
      </c>
      <c r="N231" s="91"/>
      <c r="O231" s="91"/>
      <c r="P231" s="91"/>
      <c r="Q231" s="91"/>
      <c r="R231" s="91"/>
    </row>
    <row r="232" spans="1:18" ht="15.75" customHeight="1" thickBot="1">
      <c r="A232" s="137" t="s">
        <v>747</v>
      </c>
      <c r="B232" s="137" t="s">
        <v>758</v>
      </c>
      <c r="C232" s="140">
        <v>1459.04</v>
      </c>
      <c r="D232" s="140">
        <v>0</v>
      </c>
      <c r="E232" s="140">
        <v>1459.04</v>
      </c>
      <c r="F232" s="137"/>
      <c r="G232" s="140">
        <v>93</v>
      </c>
      <c r="H232" s="140">
        <v>109</v>
      </c>
      <c r="I232" s="141" t="s">
        <v>53</v>
      </c>
      <c r="J232" s="141" t="s">
        <v>53</v>
      </c>
      <c r="K232" s="141" t="s">
        <v>648</v>
      </c>
      <c r="L232" s="91" t="str">
        <f t="shared" si="10"/>
        <v/>
      </c>
      <c r="M232" s="91" t="str">
        <f t="shared" si="11"/>
        <v/>
      </c>
      <c r="N232" s="91"/>
      <c r="O232" s="91"/>
      <c r="P232" s="91"/>
      <c r="Q232" s="91"/>
      <c r="R232" s="91"/>
    </row>
    <row r="233" spans="1:18" ht="15.75" customHeight="1" thickBot="1">
      <c r="A233" s="137" t="s">
        <v>754</v>
      </c>
      <c r="B233" s="137" t="s">
        <v>760</v>
      </c>
      <c r="C233" s="140">
        <v>2392.0120569999999</v>
      </c>
      <c r="D233" s="140">
        <v>0</v>
      </c>
      <c r="E233" s="140">
        <v>2392.0120569999999</v>
      </c>
      <c r="F233" s="137"/>
      <c r="G233" s="140">
        <v>94</v>
      </c>
      <c r="H233" s="140">
        <v>95</v>
      </c>
      <c r="I233" s="141" t="s">
        <v>32</v>
      </c>
      <c r="J233" s="141" t="s">
        <v>119</v>
      </c>
      <c r="K233" s="141" t="s">
        <v>654</v>
      </c>
      <c r="L233" s="91" t="str">
        <f t="shared" si="10"/>
        <v/>
      </c>
      <c r="M233" s="91" t="str">
        <f t="shared" si="11"/>
        <v/>
      </c>
      <c r="N233" s="91"/>
      <c r="O233" s="91"/>
      <c r="P233" s="91"/>
      <c r="Q233" s="91"/>
      <c r="R233" s="91"/>
    </row>
    <row r="234" spans="1:18" ht="15.75" customHeight="1" thickBot="1">
      <c r="A234" s="137" t="s">
        <v>754</v>
      </c>
      <c r="B234" s="137" t="s">
        <v>761</v>
      </c>
      <c r="C234" s="140">
        <v>802.92150590000006</v>
      </c>
      <c r="D234" s="140">
        <v>0</v>
      </c>
      <c r="E234" s="140">
        <v>802.92150590000006</v>
      </c>
      <c r="F234" s="137"/>
      <c r="G234" s="140">
        <v>94</v>
      </c>
      <c r="H234" s="140">
        <v>96</v>
      </c>
      <c r="I234" s="141" t="s">
        <v>32</v>
      </c>
      <c r="J234" s="141" t="s">
        <v>119</v>
      </c>
      <c r="K234" s="141" t="s">
        <v>654</v>
      </c>
      <c r="L234" s="91" t="str">
        <f t="shared" si="10"/>
        <v/>
      </c>
      <c r="M234" s="91" t="str">
        <f t="shared" si="11"/>
        <v/>
      </c>
      <c r="N234" s="91"/>
      <c r="O234" s="91"/>
      <c r="P234" s="91"/>
      <c r="Q234" s="91"/>
      <c r="R234" s="91"/>
    </row>
    <row r="235" spans="1:18" ht="15.75" customHeight="1" thickBot="1">
      <c r="A235" s="137" t="s">
        <v>754</v>
      </c>
      <c r="B235" s="137" t="s">
        <v>757</v>
      </c>
      <c r="C235" s="140">
        <v>47.066437010000001</v>
      </c>
      <c r="D235" s="140">
        <v>0</v>
      </c>
      <c r="E235" s="140">
        <v>47.066437010000001</v>
      </c>
      <c r="F235" s="137"/>
      <c r="G235" s="140">
        <v>94</v>
      </c>
      <c r="H235" s="140">
        <v>97</v>
      </c>
      <c r="I235" s="141" t="s">
        <v>32</v>
      </c>
      <c r="J235" s="141" t="s">
        <v>99</v>
      </c>
      <c r="K235" s="141" t="s">
        <v>654</v>
      </c>
      <c r="L235" s="91" t="str">
        <f t="shared" si="10"/>
        <v/>
      </c>
      <c r="M235" s="91" t="str">
        <f t="shared" si="11"/>
        <v/>
      </c>
      <c r="N235" s="91"/>
      <c r="O235" s="91"/>
      <c r="P235" s="91"/>
      <c r="Q235" s="91"/>
      <c r="R235" s="91"/>
    </row>
    <row r="236" spans="1:18" ht="15.75" customHeight="1" thickBot="1">
      <c r="A236" s="137" t="s">
        <v>754</v>
      </c>
      <c r="B236" s="137" t="s">
        <v>756</v>
      </c>
      <c r="C236" s="140">
        <v>2447.7464789999999</v>
      </c>
      <c r="D236" s="140">
        <v>0</v>
      </c>
      <c r="E236" s="140">
        <v>2447.7464789999999</v>
      </c>
      <c r="F236" s="137"/>
      <c r="G236" s="140">
        <v>94</v>
      </c>
      <c r="H236" s="140">
        <v>101</v>
      </c>
      <c r="I236" s="141" t="s">
        <v>32</v>
      </c>
      <c r="J236" s="141" t="s">
        <v>29</v>
      </c>
      <c r="K236" s="141" t="s">
        <v>654</v>
      </c>
      <c r="L236" s="91" t="str">
        <f t="shared" si="10"/>
        <v/>
      </c>
      <c r="M236" s="91" t="str">
        <f t="shared" si="11"/>
        <v/>
      </c>
      <c r="N236" s="91"/>
      <c r="O236" s="91"/>
      <c r="P236" s="91"/>
      <c r="Q236" s="91"/>
      <c r="R236" s="91"/>
    </row>
    <row r="237" spans="1:18" ht="15.75" customHeight="1" thickBot="1">
      <c r="A237" s="137" t="s">
        <v>760</v>
      </c>
      <c r="B237" s="137" t="s">
        <v>761</v>
      </c>
      <c r="C237" s="140">
        <v>1705.13</v>
      </c>
      <c r="D237" s="140">
        <v>0</v>
      </c>
      <c r="E237" s="140">
        <v>1705.13</v>
      </c>
      <c r="F237" s="137"/>
      <c r="G237" s="140">
        <v>95</v>
      </c>
      <c r="H237" s="140">
        <v>96</v>
      </c>
      <c r="I237" s="141" t="s">
        <v>119</v>
      </c>
      <c r="J237" s="141" t="s">
        <v>119</v>
      </c>
      <c r="K237" s="141" t="s">
        <v>648</v>
      </c>
      <c r="L237" s="91" t="str">
        <f t="shared" si="10"/>
        <v/>
      </c>
      <c r="M237" s="91" t="str">
        <f t="shared" si="11"/>
        <v/>
      </c>
      <c r="N237" s="91"/>
      <c r="O237" s="91"/>
      <c r="P237" s="91"/>
      <c r="Q237" s="91"/>
      <c r="R237" s="91"/>
    </row>
    <row r="238" spans="1:18" ht="15.75" customHeight="1" thickBot="1">
      <c r="A238" s="137" t="s">
        <v>760</v>
      </c>
      <c r="B238" s="137" t="s">
        <v>757</v>
      </c>
      <c r="C238" s="140">
        <v>5283.2219999999998</v>
      </c>
      <c r="D238" s="140">
        <v>0</v>
      </c>
      <c r="E238" s="140">
        <v>5283.2219999999998</v>
      </c>
      <c r="F238" s="137"/>
      <c r="G238" s="140">
        <v>95</v>
      </c>
      <c r="H238" s="140">
        <v>97</v>
      </c>
      <c r="I238" s="141" t="s">
        <v>119</v>
      </c>
      <c r="J238" s="141" t="s">
        <v>99</v>
      </c>
      <c r="K238" s="141" t="s">
        <v>654</v>
      </c>
      <c r="L238" s="91" t="str">
        <f t="shared" si="10"/>
        <v/>
      </c>
      <c r="M238" s="91" t="str">
        <f t="shared" si="11"/>
        <v/>
      </c>
      <c r="N238" s="91"/>
      <c r="O238" s="91"/>
      <c r="P238" s="91"/>
      <c r="Q238" s="91"/>
      <c r="R238" s="91"/>
    </row>
    <row r="239" spans="1:18" ht="15.75" customHeight="1" thickBot="1">
      <c r="A239" s="137" t="s">
        <v>760</v>
      </c>
      <c r="B239" s="137" t="s">
        <v>762</v>
      </c>
      <c r="C239" s="140">
        <v>1401.4939999999999</v>
      </c>
      <c r="D239" s="140">
        <v>0</v>
      </c>
      <c r="E239" s="140">
        <v>1401.4939999999999</v>
      </c>
      <c r="F239" s="137"/>
      <c r="G239" s="140">
        <v>95</v>
      </c>
      <c r="H239" s="140">
        <v>98</v>
      </c>
      <c r="I239" s="141" t="s">
        <v>119</v>
      </c>
      <c r="J239" s="141" t="s">
        <v>99</v>
      </c>
      <c r="K239" s="141" t="s">
        <v>654</v>
      </c>
      <c r="L239" s="91" t="str">
        <f t="shared" si="10"/>
        <v/>
      </c>
      <c r="M239" s="91" t="str">
        <f t="shared" si="11"/>
        <v/>
      </c>
      <c r="N239" s="91"/>
      <c r="O239" s="91"/>
      <c r="P239" s="91"/>
      <c r="Q239" s="91"/>
      <c r="R239" s="91"/>
    </row>
    <row r="240" spans="1:18" ht="15.75" customHeight="1" thickBot="1">
      <c r="A240" s="137" t="s">
        <v>761</v>
      </c>
      <c r="B240" s="137" t="s">
        <v>762</v>
      </c>
      <c r="C240" s="140">
        <v>1990.702</v>
      </c>
      <c r="D240" s="140">
        <v>0</v>
      </c>
      <c r="E240" s="140">
        <v>1990.702</v>
      </c>
      <c r="F240" s="137"/>
      <c r="G240" s="140">
        <v>96</v>
      </c>
      <c r="H240" s="140">
        <v>98</v>
      </c>
      <c r="I240" s="141" t="s">
        <v>119</v>
      </c>
      <c r="J240" s="141" t="s">
        <v>99</v>
      </c>
      <c r="K240" s="141" t="s">
        <v>654</v>
      </c>
      <c r="L240" s="91" t="str">
        <f t="shared" si="10"/>
        <v/>
      </c>
      <c r="M240" s="91" t="str">
        <f t="shared" si="11"/>
        <v/>
      </c>
      <c r="N240" s="91"/>
      <c r="O240" s="91"/>
      <c r="P240" s="91"/>
      <c r="Q240" s="91"/>
      <c r="R240" s="91"/>
    </row>
    <row r="241" spans="1:18" ht="15.75" customHeight="1" thickBot="1">
      <c r="A241" s="137" t="s">
        <v>757</v>
      </c>
      <c r="B241" s="137" t="s">
        <v>762</v>
      </c>
      <c r="C241" s="140">
        <v>3088.5439999999999</v>
      </c>
      <c r="D241" s="140">
        <v>0</v>
      </c>
      <c r="E241" s="140">
        <v>3088.5439999999999</v>
      </c>
      <c r="F241" s="137"/>
      <c r="G241" s="140">
        <v>97</v>
      </c>
      <c r="H241" s="140">
        <v>98</v>
      </c>
      <c r="I241" s="141" t="s">
        <v>99</v>
      </c>
      <c r="J241" s="141" t="s">
        <v>99</v>
      </c>
      <c r="K241" s="141" t="s">
        <v>648</v>
      </c>
      <c r="L241" s="91" t="str">
        <f t="shared" si="10"/>
        <v/>
      </c>
      <c r="M241" s="91" t="str">
        <f t="shared" si="11"/>
        <v/>
      </c>
      <c r="N241" s="91"/>
      <c r="O241" s="91"/>
      <c r="P241" s="91"/>
      <c r="Q241" s="91"/>
      <c r="R241" s="91"/>
    </row>
    <row r="242" spans="1:18" ht="15.75" customHeight="1" thickBot="1">
      <c r="A242" s="137" t="s">
        <v>757</v>
      </c>
      <c r="B242" s="137" t="s">
        <v>759</v>
      </c>
      <c r="C242" s="140">
        <v>902.08314210000003</v>
      </c>
      <c r="D242" s="140">
        <v>0</v>
      </c>
      <c r="E242" s="140">
        <v>902.08314210000003</v>
      </c>
      <c r="F242" s="137"/>
      <c r="G242" s="140">
        <v>97</v>
      </c>
      <c r="H242" s="140">
        <v>118</v>
      </c>
      <c r="I242" s="141" t="s">
        <v>99</v>
      </c>
      <c r="J242" s="141" t="s">
        <v>136</v>
      </c>
      <c r="K242" s="141" t="s">
        <v>654</v>
      </c>
      <c r="L242" s="91" t="str">
        <f t="shared" si="10"/>
        <v/>
      </c>
      <c r="M242" s="91" t="str">
        <f t="shared" si="11"/>
        <v/>
      </c>
      <c r="N242" s="91"/>
      <c r="O242" s="91"/>
      <c r="P242" s="91"/>
      <c r="Q242" s="91"/>
      <c r="R242" s="91"/>
    </row>
    <row r="243" spans="1:18" ht="15.75" customHeight="1" thickBot="1">
      <c r="A243" s="137" t="s">
        <v>762</v>
      </c>
      <c r="B243" s="137" t="s">
        <v>763</v>
      </c>
      <c r="C243" s="140">
        <v>4349.8040000000001</v>
      </c>
      <c r="D243" s="140">
        <v>0</v>
      </c>
      <c r="E243" s="140">
        <v>4349.8040000000001</v>
      </c>
      <c r="F243" s="137"/>
      <c r="G243" s="140">
        <v>98</v>
      </c>
      <c r="H243" s="140">
        <v>99</v>
      </c>
      <c r="I243" s="141" t="s">
        <v>99</v>
      </c>
      <c r="J243" s="141" t="s">
        <v>99</v>
      </c>
      <c r="K243" s="141" t="s">
        <v>648</v>
      </c>
      <c r="L243" s="91" t="str">
        <f t="shared" si="10"/>
        <v/>
      </c>
      <c r="M243" s="91" t="str">
        <f t="shared" si="11"/>
        <v/>
      </c>
      <c r="N243" s="91"/>
      <c r="O243" s="91"/>
      <c r="P243" s="91"/>
      <c r="Q243" s="91"/>
      <c r="R243" s="91"/>
    </row>
    <row r="244" spans="1:18" ht="15.75" customHeight="1" thickBot="1">
      <c r="A244" s="137" t="s">
        <v>763</v>
      </c>
      <c r="B244" s="137" t="s">
        <v>764</v>
      </c>
      <c r="C244" s="140">
        <v>1057.171699</v>
      </c>
      <c r="D244" s="140">
        <v>0</v>
      </c>
      <c r="E244" s="140">
        <v>1057.171699</v>
      </c>
      <c r="F244" s="137"/>
      <c r="G244" s="140">
        <v>99</v>
      </c>
      <c r="H244" s="140">
        <v>100</v>
      </c>
      <c r="I244" s="141" t="s">
        <v>99</v>
      </c>
      <c r="J244" s="141" t="s">
        <v>136</v>
      </c>
      <c r="K244" s="141" t="s">
        <v>654</v>
      </c>
      <c r="L244" s="91" t="str">
        <f t="shared" si="10"/>
        <v/>
      </c>
      <c r="M244" s="91" t="str">
        <f t="shared" si="11"/>
        <v/>
      </c>
      <c r="N244" s="91"/>
      <c r="O244" s="91"/>
      <c r="P244" s="91"/>
      <c r="Q244" s="91"/>
      <c r="R244" s="91"/>
    </row>
    <row r="245" spans="1:18" ht="15.75" customHeight="1" thickBot="1">
      <c r="A245" s="137" t="s">
        <v>763</v>
      </c>
      <c r="B245" s="137" t="s">
        <v>765</v>
      </c>
      <c r="C245" s="140">
        <v>590.52950350000003</v>
      </c>
      <c r="D245" s="140">
        <v>0</v>
      </c>
      <c r="E245" s="140">
        <v>590.52950350000003</v>
      </c>
      <c r="F245" s="137"/>
      <c r="G245" s="140">
        <v>99</v>
      </c>
      <c r="H245" s="140">
        <v>116</v>
      </c>
      <c r="I245" s="141" t="s">
        <v>99</v>
      </c>
      <c r="J245" s="141" t="s">
        <v>141</v>
      </c>
      <c r="K245" s="141" t="s">
        <v>654</v>
      </c>
      <c r="L245" s="91" t="str">
        <f t="shared" si="10"/>
        <v/>
      </c>
      <c r="M245" s="91" t="str">
        <f t="shared" si="11"/>
        <v/>
      </c>
      <c r="N245" s="91"/>
      <c r="O245" s="91"/>
      <c r="P245" s="91"/>
      <c r="Q245" s="91"/>
      <c r="R245" s="91"/>
    </row>
    <row r="246" spans="1:18" ht="15.75" customHeight="1" thickBot="1">
      <c r="A246" s="137" t="s">
        <v>763</v>
      </c>
      <c r="B246" s="137" t="s">
        <v>759</v>
      </c>
      <c r="C246" s="140">
        <v>1651.8307789999999</v>
      </c>
      <c r="D246" s="140">
        <v>0</v>
      </c>
      <c r="E246" s="140">
        <v>1651.8307789999999</v>
      </c>
      <c r="F246" s="137"/>
      <c r="G246" s="140">
        <v>99</v>
      </c>
      <c r="H246" s="140">
        <v>118</v>
      </c>
      <c r="I246" s="141" t="s">
        <v>99</v>
      </c>
      <c r="J246" s="141" t="s">
        <v>136</v>
      </c>
      <c r="K246" s="141" t="s">
        <v>654</v>
      </c>
      <c r="L246" s="91" t="str">
        <f t="shared" si="10"/>
        <v/>
      </c>
      <c r="M246" s="91" t="str">
        <f t="shared" si="11"/>
        <v/>
      </c>
      <c r="N246" s="91"/>
      <c r="O246" s="91"/>
      <c r="P246" s="91"/>
      <c r="Q246" s="91"/>
      <c r="R246" s="91"/>
    </row>
    <row r="247" spans="1:18" ht="15.75" customHeight="1" thickBot="1">
      <c r="A247" s="137" t="s">
        <v>763</v>
      </c>
      <c r="B247" s="137" t="s">
        <v>766</v>
      </c>
      <c r="C247" s="140">
        <v>798.38487659999998</v>
      </c>
      <c r="D247" s="140">
        <v>0</v>
      </c>
      <c r="E247" s="140">
        <v>798.38487659999998</v>
      </c>
      <c r="F247" s="137"/>
      <c r="G247" s="140">
        <v>99</v>
      </c>
      <c r="H247" s="140">
        <v>121</v>
      </c>
      <c r="I247" s="141" t="s">
        <v>99</v>
      </c>
      <c r="J247" s="141" t="s">
        <v>62</v>
      </c>
      <c r="K247" s="141" t="s">
        <v>654</v>
      </c>
      <c r="L247" s="91" t="str">
        <f t="shared" si="10"/>
        <v/>
      </c>
      <c r="M247" s="91" t="str">
        <f t="shared" si="11"/>
        <v/>
      </c>
      <c r="N247" s="91"/>
      <c r="O247" s="91"/>
      <c r="P247" s="91"/>
      <c r="Q247" s="91"/>
      <c r="R247" s="91"/>
    </row>
    <row r="248" spans="1:18" ht="15.75" customHeight="1" thickBot="1">
      <c r="A248" s="137" t="s">
        <v>763</v>
      </c>
      <c r="B248" s="137" t="s">
        <v>767</v>
      </c>
      <c r="C248" s="140">
        <v>3900</v>
      </c>
      <c r="D248" s="140">
        <v>0</v>
      </c>
      <c r="E248" s="140">
        <v>3900</v>
      </c>
      <c r="F248" s="137"/>
      <c r="G248" s="140">
        <v>99</v>
      </c>
      <c r="H248" s="140">
        <v>123</v>
      </c>
      <c r="I248" s="141" t="s">
        <v>99</v>
      </c>
      <c r="J248" s="141" t="s">
        <v>62</v>
      </c>
      <c r="K248" s="141" t="s">
        <v>654</v>
      </c>
      <c r="L248" s="91" t="str">
        <f t="shared" si="10"/>
        <v/>
      </c>
      <c r="M248" s="91" t="str">
        <f t="shared" si="11"/>
        <v/>
      </c>
      <c r="N248" s="91"/>
      <c r="O248" s="91"/>
      <c r="P248" s="91"/>
      <c r="Q248" s="91"/>
      <c r="R248" s="91"/>
    </row>
    <row r="249" spans="1:18" ht="15.75" customHeight="1" thickBot="1">
      <c r="A249" s="137" t="s">
        <v>764</v>
      </c>
      <c r="B249" s="137" t="s">
        <v>765</v>
      </c>
      <c r="C249" s="140">
        <v>1319.0288889999999</v>
      </c>
      <c r="D249" s="140">
        <v>0</v>
      </c>
      <c r="E249" s="140">
        <v>1319.0288889999999</v>
      </c>
      <c r="F249" s="137"/>
      <c r="G249" s="140">
        <v>100</v>
      </c>
      <c r="H249" s="140">
        <v>116</v>
      </c>
      <c r="I249" s="141" t="s">
        <v>136</v>
      </c>
      <c r="J249" s="141" t="s">
        <v>141</v>
      </c>
      <c r="K249" s="141" t="s">
        <v>654</v>
      </c>
      <c r="L249" s="91" t="str">
        <f t="shared" si="10"/>
        <v/>
      </c>
      <c r="M249" s="91" t="str">
        <f t="shared" si="11"/>
        <v/>
      </c>
      <c r="N249" s="91"/>
      <c r="O249" s="91"/>
      <c r="P249" s="91"/>
      <c r="Q249" s="91"/>
      <c r="R249" s="91"/>
    </row>
    <row r="250" spans="1:18" ht="15.75" customHeight="1" thickBot="1">
      <c r="A250" s="137" t="s">
        <v>756</v>
      </c>
      <c r="B250" s="137" t="s">
        <v>768</v>
      </c>
      <c r="C250" s="140">
        <v>12071.62</v>
      </c>
      <c r="D250" s="140">
        <v>0</v>
      </c>
      <c r="E250" s="140">
        <v>12071.62</v>
      </c>
      <c r="F250" s="137"/>
      <c r="G250" s="140">
        <v>101</v>
      </c>
      <c r="H250" s="140">
        <v>102</v>
      </c>
      <c r="I250" s="141" t="s">
        <v>29</v>
      </c>
      <c r="J250" s="141" t="s">
        <v>29</v>
      </c>
      <c r="K250" s="141" t="s">
        <v>648</v>
      </c>
      <c r="L250" s="91" t="str">
        <f t="shared" si="10"/>
        <v/>
      </c>
      <c r="M250" s="91" t="str">
        <f t="shared" si="11"/>
        <v/>
      </c>
      <c r="N250" s="91"/>
      <c r="O250" s="91"/>
      <c r="P250" s="91"/>
      <c r="Q250" s="91"/>
      <c r="R250" s="91"/>
    </row>
    <row r="251" spans="1:18" ht="15.75" customHeight="1" thickBot="1">
      <c r="A251" s="137" t="s">
        <v>741</v>
      </c>
      <c r="B251" s="137" t="s">
        <v>769</v>
      </c>
      <c r="C251" s="140">
        <v>1134.599285</v>
      </c>
      <c r="D251" s="140">
        <v>0</v>
      </c>
      <c r="E251" s="140">
        <v>1134.599285</v>
      </c>
      <c r="F251" s="137"/>
      <c r="G251" s="140">
        <v>103</v>
      </c>
      <c r="H251" s="140">
        <v>104</v>
      </c>
      <c r="I251" s="141" t="s">
        <v>68</v>
      </c>
      <c r="J251" s="141" t="s">
        <v>68</v>
      </c>
      <c r="K251" s="141" t="s">
        <v>648</v>
      </c>
      <c r="L251" s="91" t="str">
        <f t="shared" si="10"/>
        <v/>
      </c>
      <c r="M251" s="91" t="str">
        <f t="shared" si="11"/>
        <v/>
      </c>
      <c r="N251" s="91"/>
      <c r="O251" s="91"/>
      <c r="P251" s="91"/>
      <c r="Q251" s="91"/>
      <c r="R251" s="91"/>
    </row>
    <row r="252" spans="1:18" ht="15.75" customHeight="1" thickBot="1">
      <c r="A252" s="137" t="s">
        <v>741</v>
      </c>
      <c r="B252" s="137" t="s">
        <v>746</v>
      </c>
      <c r="C252" s="140">
        <v>378.44506719999998</v>
      </c>
      <c r="D252" s="140">
        <v>0</v>
      </c>
      <c r="E252" s="140">
        <v>378.44506719999998</v>
      </c>
      <c r="F252" s="137"/>
      <c r="G252" s="140">
        <v>103</v>
      </c>
      <c r="H252" s="140">
        <v>105</v>
      </c>
      <c r="I252" s="141" t="s">
        <v>68</v>
      </c>
      <c r="J252" s="141" t="s">
        <v>44</v>
      </c>
      <c r="K252" s="141" t="s">
        <v>654</v>
      </c>
      <c r="L252" s="91" t="str">
        <f t="shared" si="10"/>
        <v/>
      </c>
      <c r="M252" s="91" t="str">
        <f t="shared" si="11"/>
        <v/>
      </c>
      <c r="N252" s="91"/>
      <c r="O252" s="91"/>
      <c r="P252" s="91"/>
      <c r="Q252" s="91"/>
      <c r="R252" s="91"/>
    </row>
    <row r="253" spans="1:18" ht="15.75" customHeight="1" thickBot="1">
      <c r="A253" s="137" t="s">
        <v>741</v>
      </c>
      <c r="B253" s="137" t="s">
        <v>770</v>
      </c>
      <c r="C253" s="140">
        <v>390.95564789999997</v>
      </c>
      <c r="D253" s="140">
        <v>0</v>
      </c>
      <c r="E253" s="140">
        <v>390.95564789999997</v>
      </c>
      <c r="F253" s="137"/>
      <c r="G253" s="140">
        <v>103</v>
      </c>
      <c r="H253" s="140">
        <v>111</v>
      </c>
      <c r="I253" s="141" t="s">
        <v>68</v>
      </c>
      <c r="J253" s="141" t="s">
        <v>105</v>
      </c>
      <c r="K253" s="141" t="s">
        <v>654</v>
      </c>
      <c r="L253" s="91" t="str">
        <f t="shared" si="10"/>
        <v/>
      </c>
      <c r="M253" s="91" t="str">
        <f t="shared" si="11"/>
        <v/>
      </c>
      <c r="N253" s="91"/>
      <c r="O253" s="91"/>
      <c r="P253" s="91"/>
      <c r="Q253" s="91"/>
      <c r="R253" s="91"/>
    </row>
    <row r="254" spans="1:18" ht="15.75" customHeight="1" thickBot="1">
      <c r="A254" s="137" t="s">
        <v>769</v>
      </c>
      <c r="B254" s="137" t="s">
        <v>746</v>
      </c>
      <c r="C254" s="140">
        <v>2076.9290000000001</v>
      </c>
      <c r="D254" s="140">
        <v>0</v>
      </c>
      <c r="E254" s="140">
        <v>2076.9290000000001</v>
      </c>
      <c r="F254" s="137"/>
      <c r="G254" s="140">
        <v>104</v>
      </c>
      <c r="H254" s="140">
        <v>105</v>
      </c>
      <c r="I254" s="141" t="s">
        <v>68</v>
      </c>
      <c r="J254" s="141" t="s">
        <v>44</v>
      </c>
      <c r="K254" s="141" t="s">
        <v>654</v>
      </c>
      <c r="L254" s="91" t="str">
        <f t="shared" si="10"/>
        <v/>
      </c>
      <c r="M254" s="91" t="str">
        <f t="shared" si="11"/>
        <v/>
      </c>
      <c r="N254" s="91"/>
      <c r="O254" s="91"/>
      <c r="P254" s="91"/>
      <c r="Q254" s="91"/>
      <c r="R254" s="91"/>
    </row>
    <row r="255" spans="1:18" ht="15.75" customHeight="1" thickBot="1">
      <c r="A255" s="137" t="s">
        <v>746</v>
      </c>
      <c r="B255" s="137" t="s">
        <v>771</v>
      </c>
      <c r="C255" s="140">
        <v>2323.1529999999998</v>
      </c>
      <c r="D255" s="140">
        <v>0</v>
      </c>
      <c r="E255" s="140">
        <v>2323.1529999999998</v>
      </c>
      <c r="F255" s="137"/>
      <c r="G255" s="140">
        <v>105</v>
      </c>
      <c r="H255" s="140">
        <v>106</v>
      </c>
      <c r="I255" s="141" t="s">
        <v>44</v>
      </c>
      <c r="J255" s="141" t="s">
        <v>44</v>
      </c>
      <c r="K255" s="141" t="s">
        <v>648</v>
      </c>
      <c r="L255" s="91" t="str">
        <f t="shared" si="10"/>
        <v/>
      </c>
      <c r="M255" s="91" t="str">
        <f t="shared" si="11"/>
        <v/>
      </c>
      <c r="N255" s="91"/>
      <c r="O255" s="91"/>
      <c r="P255" s="91"/>
      <c r="Q255" s="91"/>
      <c r="R255" s="91"/>
    </row>
    <row r="256" spans="1:18" ht="15.75" customHeight="1" thickBot="1">
      <c r="A256" s="137" t="s">
        <v>746</v>
      </c>
      <c r="B256" s="137" t="s">
        <v>748</v>
      </c>
      <c r="C256" s="140">
        <v>8378.4709999999995</v>
      </c>
      <c r="D256" s="140">
        <v>0</v>
      </c>
      <c r="E256" s="140">
        <v>8378.4709999999995</v>
      </c>
      <c r="F256" s="137"/>
      <c r="G256" s="140">
        <v>105</v>
      </c>
      <c r="H256" s="140">
        <v>107</v>
      </c>
      <c r="I256" s="141" t="s">
        <v>44</v>
      </c>
      <c r="J256" s="141" t="s">
        <v>44</v>
      </c>
      <c r="K256" s="141" t="s">
        <v>648</v>
      </c>
      <c r="L256" s="91" t="str">
        <f t="shared" si="10"/>
        <v/>
      </c>
      <c r="M256" s="91" t="str">
        <f t="shared" si="11"/>
        <v/>
      </c>
      <c r="N256" s="91"/>
      <c r="O256" s="91"/>
      <c r="P256" s="91"/>
      <c r="Q256" s="91"/>
      <c r="R256" s="91"/>
    </row>
    <row r="257" spans="1:18" ht="15.75" customHeight="1" thickBot="1">
      <c r="A257" s="137" t="s">
        <v>746</v>
      </c>
      <c r="B257" s="137" t="s">
        <v>772</v>
      </c>
      <c r="C257" s="140">
        <v>3978.799</v>
      </c>
      <c r="D257" s="140">
        <v>0</v>
      </c>
      <c r="E257" s="140">
        <v>3978.799</v>
      </c>
      <c r="F257" s="137"/>
      <c r="G257" s="140">
        <v>105</v>
      </c>
      <c r="H257" s="140">
        <v>112</v>
      </c>
      <c r="I257" s="141" t="s">
        <v>44</v>
      </c>
      <c r="J257" s="141" t="s">
        <v>105</v>
      </c>
      <c r="K257" s="141" t="s">
        <v>654</v>
      </c>
      <c r="L257" s="91" t="str">
        <f t="shared" si="10"/>
        <v/>
      </c>
      <c r="M257" s="91" t="str">
        <f t="shared" si="11"/>
        <v/>
      </c>
      <c r="N257" s="91"/>
      <c r="O257" s="91"/>
      <c r="P257" s="91"/>
      <c r="Q257" s="91"/>
      <c r="R257" s="91"/>
    </row>
    <row r="258" spans="1:18" ht="15.75" customHeight="1" thickBot="1">
      <c r="A258" s="137" t="s">
        <v>771</v>
      </c>
      <c r="B258" s="137" t="s">
        <v>748</v>
      </c>
      <c r="C258" s="140">
        <v>4428.4579999999996</v>
      </c>
      <c r="D258" s="140">
        <v>0</v>
      </c>
      <c r="E258" s="140">
        <v>4428.4579999999996</v>
      </c>
      <c r="F258" s="137"/>
      <c r="G258" s="140">
        <v>106</v>
      </c>
      <c r="H258" s="140">
        <v>107</v>
      </c>
      <c r="I258" s="141" t="s">
        <v>44</v>
      </c>
      <c r="J258" s="141" t="s">
        <v>44</v>
      </c>
      <c r="K258" s="141" t="s">
        <v>648</v>
      </c>
      <c r="L258" s="91" t="str">
        <f t="shared" ref="L258:L321" si="12">IF(AND(K258="Different",OR(I258 = $O$1,J258=$O$1)),E258,"")</f>
        <v/>
      </c>
      <c r="M258" s="91" t="str">
        <f t="shared" ref="M258:M321" si="13">IF(L258&lt;&gt;"",IF(I258=$O$1,J258,I258),"")</f>
        <v/>
      </c>
      <c r="N258" s="91"/>
      <c r="O258" s="91"/>
      <c r="P258" s="91"/>
      <c r="Q258" s="91"/>
      <c r="R258" s="91"/>
    </row>
    <row r="259" spans="1:18" ht="15.75" customHeight="1" thickBot="1">
      <c r="A259" s="137" t="s">
        <v>748</v>
      </c>
      <c r="B259" s="137" t="s">
        <v>749</v>
      </c>
      <c r="C259" s="140">
        <v>24.347801130000001</v>
      </c>
      <c r="D259" s="140">
        <v>0</v>
      </c>
      <c r="E259" s="140">
        <v>24.347801130000001</v>
      </c>
      <c r="F259" s="137"/>
      <c r="G259" s="140">
        <v>107</v>
      </c>
      <c r="H259" s="140">
        <v>108</v>
      </c>
      <c r="I259" s="141" t="s">
        <v>44</v>
      </c>
      <c r="J259" s="141" t="s">
        <v>53</v>
      </c>
      <c r="K259" s="141" t="s">
        <v>654</v>
      </c>
      <c r="L259" s="91" t="str">
        <f t="shared" si="12"/>
        <v/>
      </c>
      <c r="M259" s="91" t="str">
        <f t="shared" si="13"/>
        <v/>
      </c>
      <c r="N259" s="91"/>
      <c r="O259" s="91"/>
      <c r="P259" s="91"/>
      <c r="Q259" s="91"/>
      <c r="R259" s="91"/>
    </row>
    <row r="260" spans="1:18" ht="15.75" customHeight="1" thickBot="1">
      <c r="A260" s="137" t="s">
        <v>748</v>
      </c>
      <c r="B260" s="137" t="s">
        <v>758</v>
      </c>
      <c r="C260" s="140">
        <v>96.928904509999995</v>
      </c>
      <c r="D260" s="140">
        <v>0</v>
      </c>
      <c r="E260" s="140">
        <v>96.928904509999995</v>
      </c>
      <c r="F260" s="137"/>
      <c r="G260" s="140">
        <v>107</v>
      </c>
      <c r="H260" s="140">
        <v>109</v>
      </c>
      <c r="I260" s="141" t="s">
        <v>44</v>
      </c>
      <c r="J260" s="141" t="s">
        <v>53</v>
      </c>
      <c r="K260" s="141" t="s">
        <v>654</v>
      </c>
      <c r="L260" s="91" t="str">
        <f t="shared" si="12"/>
        <v/>
      </c>
      <c r="M260" s="91" t="str">
        <f t="shared" si="13"/>
        <v/>
      </c>
      <c r="N260" s="91"/>
      <c r="O260" s="91"/>
      <c r="P260" s="91"/>
      <c r="Q260" s="91"/>
      <c r="R260" s="91"/>
    </row>
    <row r="261" spans="1:18" ht="15.75" customHeight="1" thickBot="1">
      <c r="A261" s="137" t="s">
        <v>748</v>
      </c>
      <c r="B261" s="137" t="s">
        <v>772</v>
      </c>
      <c r="C261" s="140">
        <v>1719.684</v>
      </c>
      <c r="D261" s="140">
        <v>0</v>
      </c>
      <c r="E261" s="140">
        <v>1719.684</v>
      </c>
      <c r="F261" s="137"/>
      <c r="G261" s="140">
        <v>107</v>
      </c>
      <c r="H261" s="140">
        <v>112</v>
      </c>
      <c r="I261" s="141" t="s">
        <v>44</v>
      </c>
      <c r="J261" s="141" t="s">
        <v>105</v>
      </c>
      <c r="K261" s="141" t="s">
        <v>654</v>
      </c>
      <c r="L261" s="91" t="str">
        <f t="shared" si="12"/>
        <v/>
      </c>
      <c r="M261" s="91" t="str">
        <f t="shared" si="13"/>
        <v/>
      </c>
      <c r="N261" s="91"/>
      <c r="O261" s="91"/>
      <c r="P261" s="91"/>
      <c r="Q261" s="91"/>
      <c r="R261" s="91"/>
    </row>
    <row r="262" spans="1:18" ht="15.75" customHeight="1" thickBot="1">
      <c r="A262" s="137" t="s">
        <v>748</v>
      </c>
      <c r="B262" s="137" t="s">
        <v>773</v>
      </c>
      <c r="C262" s="140">
        <v>1364.905</v>
      </c>
      <c r="D262" s="140">
        <v>0</v>
      </c>
      <c r="E262" s="140">
        <v>1364.905</v>
      </c>
      <c r="F262" s="137"/>
      <c r="G262" s="140">
        <v>107</v>
      </c>
      <c r="H262" s="140">
        <v>114</v>
      </c>
      <c r="I262" s="141" t="s">
        <v>44</v>
      </c>
      <c r="J262" s="141" t="s">
        <v>105</v>
      </c>
      <c r="K262" s="141" t="s">
        <v>654</v>
      </c>
      <c r="L262" s="91" t="str">
        <f t="shared" si="12"/>
        <v/>
      </c>
      <c r="M262" s="91" t="str">
        <f t="shared" si="13"/>
        <v/>
      </c>
      <c r="N262" s="91"/>
      <c r="O262" s="91"/>
      <c r="P262" s="91"/>
      <c r="Q262" s="91"/>
      <c r="R262" s="91"/>
    </row>
    <row r="263" spans="1:18" ht="15.75" customHeight="1" thickBot="1">
      <c r="A263" s="137" t="s">
        <v>749</v>
      </c>
      <c r="B263" s="137" t="s">
        <v>758</v>
      </c>
      <c r="C263" s="140">
        <v>672.34410000000003</v>
      </c>
      <c r="D263" s="140">
        <v>0</v>
      </c>
      <c r="E263" s="140">
        <v>672.34410000000003</v>
      </c>
      <c r="F263" s="137"/>
      <c r="G263" s="140">
        <v>108</v>
      </c>
      <c r="H263" s="140">
        <v>109</v>
      </c>
      <c r="I263" s="141" t="s">
        <v>53</v>
      </c>
      <c r="J263" s="141" t="s">
        <v>53</v>
      </c>
      <c r="K263" s="141" t="s">
        <v>648</v>
      </c>
      <c r="L263" s="91" t="str">
        <f t="shared" si="12"/>
        <v/>
      </c>
      <c r="M263" s="91" t="str">
        <f t="shared" si="13"/>
        <v/>
      </c>
      <c r="N263" s="91"/>
      <c r="O263" s="91"/>
      <c r="P263" s="91"/>
      <c r="Q263" s="91"/>
      <c r="R263" s="91"/>
    </row>
    <row r="264" spans="1:18" ht="15.75" customHeight="1" thickBot="1">
      <c r="A264" s="137" t="s">
        <v>758</v>
      </c>
      <c r="B264" s="137" t="s">
        <v>774</v>
      </c>
      <c r="C264" s="140">
        <v>82.404978839999998</v>
      </c>
      <c r="D264" s="140">
        <v>0</v>
      </c>
      <c r="E264" s="140">
        <v>82.404978839999998</v>
      </c>
      <c r="F264" s="137"/>
      <c r="G264" s="140">
        <v>109</v>
      </c>
      <c r="H264" s="140">
        <v>110</v>
      </c>
      <c r="I264" s="141" t="s">
        <v>53</v>
      </c>
      <c r="J264" s="141" t="s">
        <v>53</v>
      </c>
      <c r="K264" s="141" t="s">
        <v>648</v>
      </c>
      <c r="L264" s="91" t="str">
        <f t="shared" si="12"/>
        <v/>
      </c>
      <c r="M264" s="91" t="str">
        <f t="shared" si="13"/>
        <v/>
      </c>
      <c r="N264" s="91"/>
      <c r="O264" s="91"/>
      <c r="P264" s="91"/>
      <c r="Q264" s="91"/>
      <c r="R264" s="91"/>
    </row>
    <row r="265" spans="1:18" ht="15.75" customHeight="1" thickBot="1">
      <c r="A265" s="137" t="s">
        <v>758</v>
      </c>
      <c r="B265" s="137" t="s">
        <v>772</v>
      </c>
      <c r="C265" s="140">
        <v>45.767702130000004</v>
      </c>
      <c r="D265" s="140">
        <v>0</v>
      </c>
      <c r="E265" s="140">
        <v>45.767702130000004</v>
      </c>
      <c r="F265" s="137"/>
      <c r="G265" s="140">
        <v>109</v>
      </c>
      <c r="H265" s="140">
        <v>112</v>
      </c>
      <c r="I265" s="141" t="s">
        <v>53</v>
      </c>
      <c r="J265" s="141" t="s">
        <v>105</v>
      </c>
      <c r="K265" s="141" t="s">
        <v>654</v>
      </c>
      <c r="L265" s="91" t="str">
        <f t="shared" si="12"/>
        <v/>
      </c>
      <c r="M265" s="91" t="str">
        <f t="shared" si="13"/>
        <v/>
      </c>
      <c r="N265" s="91"/>
      <c r="O265" s="91"/>
      <c r="P265" s="91"/>
      <c r="Q265" s="91"/>
      <c r="R265" s="91"/>
    </row>
    <row r="266" spans="1:18" ht="15.75" customHeight="1" thickBot="1">
      <c r="A266" s="137" t="s">
        <v>758</v>
      </c>
      <c r="B266" s="137" t="s">
        <v>773</v>
      </c>
      <c r="C266" s="140">
        <v>137.5727814</v>
      </c>
      <c r="D266" s="140">
        <v>0</v>
      </c>
      <c r="E266" s="140">
        <v>137.5727814</v>
      </c>
      <c r="F266" s="137"/>
      <c r="G266" s="140">
        <v>109</v>
      </c>
      <c r="H266" s="140">
        <v>114</v>
      </c>
      <c r="I266" s="141" t="s">
        <v>53</v>
      </c>
      <c r="J266" s="141" t="s">
        <v>105</v>
      </c>
      <c r="K266" s="141" t="s">
        <v>654</v>
      </c>
      <c r="L266" s="91" t="str">
        <f t="shared" si="12"/>
        <v/>
      </c>
      <c r="M266" s="91" t="str">
        <f t="shared" si="13"/>
        <v/>
      </c>
      <c r="N266" s="91"/>
      <c r="O266" s="91"/>
      <c r="P266" s="91"/>
      <c r="Q266" s="91"/>
      <c r="R266" s="91"/>
    </row>
    <row r="267" spans="1:18" ht="15.75" customHeight="1" thickBot="1">
      <c r="A267" s="137" t="s">
        <v>758</v>
      </c>
      <c r="B267" s="137" t="s">
        <v>759</v>
      </c>
      <c r="C267" s="140">
        <v>22.768276060000002</v>
      </c>
      <c r="D267" s="140">
        <v>0</v>
      </c>
      <c r="E267" s="140">
        <v>22.768276060000002</v>
      </c>
      <c r="F267" s="137"/>
      <c r="G267" s="140">
        <v>109</v>
      </c>
      <c r="H267" s="140">
        <v>118</v>
      </c>
      <c r="I267" s="141" t="s">
        <v>53</v>
      </c>
      <c r="J267" s="141" t="s">
        <v>136</v>
      </c>
      <c r="K267" s="141" t="s">
        <v>654</v>
      </c>
      <c r="L267" s="91" t="str">
        <f t="shared" si="12"/>
        <v/>
      </c>
      <c r="M267" s="91" t="str">
        <f t="shared" si="13"/>
        <v/>
      </c>
      <c r="N267" s="91"/>
      <c r="O267" s="91"/>
      <c r="P267" s="91"/>
      <c r="Q267" s="91"/>
      <c r="R267" s="91"/>
    </row>
    <row r="268" spans="1:18" ht="15.75" customHeight="1" thickBot="1">
      <c r="A268" s="137" t="s">
        <v>774</v>
      </c>
      <c r="B268" s="137" t="s">
        <v>772</v>
      </c>
      <c r="C268" s="140">
        <v>83.15455</v>
      </c>
      <c r="D268" s="140">
        <v>0</v>
      </c>
      <c r="E268" s="140">
        <v>83.15455</v>
      </c>
      <c r="F268" s="137"/>
      <c r="G268" s="140">
        <v>110</v>
      </c>
      <c r="H268" s="140">
        <v>112</v>
      </c>
      <c r="I268" s="141" t="s">
        <v>53</v>
      </c>
      <c r="J268" s="141" t="s">
        <v>105</v>
      </c>
      <c r="K268" s="141" t="s">
        <v>654</v>
      </c>
      <c r="L268" s="91" t="str">
        <f t="shared" si="12"/>
        <v/>
      </c>
      <c r="M268" s="91" t="str">
        <f t="shared" si="13"/>
        <v/>
      </c>
      <c r="N268" s="91"/>
      <c r="O268" s="91"/>
      <c r="P268" s="91"/>
      <c r="Q268" s="91"/>
      <c r="R268" s="91"/>
    </row>
    <row r="269" spans="1:18" ht="15.75" customHeight="1" thickBot="1">
      <c r="A269" s="137" t="s">
        <v>774</v>
      </c>
      <c r="B269" s="137" t="s">
        <v>775</v>
      </c>
      <c r="C269" s="140">
        <v>2996.277</v>
      </c>
      <c r="D269" s="140">
        <v>0</v>
      </c>
      <c r="E269" s="140">
        <v>2996.277</v>
      </c>
      <c r="F269" s="137"/>
      <c r="G269" s="140">
        <v>110</v>
      </c>
      <c r="H269" s="140">
        <v>117</v>
      </c>
      <c r="I269" s="141" t="s">
        <v>53</v>
      </c>
      <c r="J269" s="141" t="s">
        <v>141</v>
      </c>
      <c r="K269" s="141" t="s">
        <v>654</v>
      </c>
      <c r="L269" s="91" t="str">
        <f t="shared" si="12"/>
        <v/>
      </c>
      <c r="M269" s="91" t="str">
        <f t="shared" si="13"/>
        <v/>
      </c>
      <c r="N269" s="91"/>
      <c r="O269" s="91"/>
      <c r="P269" s="91"/>
      <c r="Q269" s="91"/>
      <c r="R269" s="91"/>
    </row>
    <row r="270" spans="1:18" ht="15.75" customHeight="1" thickBot="1">
      <c r="A270" s="137" t="s">
        <v>774</v>
      </c>
      <c r="B270" s="137" t="s">
        <v>759</v>
      </c>
      <c r="C270" s="140">
        <v>379.71280000000002</v>
      </c>
      <c r="D270" s="140">
        <v>0</v>
      </c>
      <c r="E270" s="140">
        <v>379.71280000000002</v>
      </c>
      <c r="F270" s="137"/>
      <c r="G270" s="140">
        <v>110</v>
      </c>
      <c r="H270" s="140">
        <v>118</v>
      </c>
      <c r="I270" s="141" t="s">
        <v>53</v>
      </c>
      <c r="J270" s="141" t="s">
        <v>136</v>
      </c>
      <c r="K270" s="141" t="s">
        <v>654</v>
      </c>
      <c r="L270" s="91" t="str">
        <f t="shared" si="12"/>
        <v/>
      </c>
      <c r="M270" s="91" t="str">
        <f t="shared" si="13"/>
        <v/>
      </c>
      <c r="N270" s="91"/>
      <c r="O270" s="91"/>
      <c r="P270" s="91"/>
      <c r="Q270" s="91"/>
      <c r="R270" s="91"/>
    </row>
    <row r="271" spans="1:18" ht="15.75" customHeight="1" thickBot="1">
      <c r="A271" s="137" t="s">
        <v>770</v>
      </c>
      <c r="B271" s="137" t="s">
        <v>772</v>
      </c>
      <c r="C271" s="140">
        <v>5400.883073</v>
      </c>
      <c r="D271" s="140">
        <v>0</v>
      </c>
      <c r="E271" s="140">
        <v>5400.883073</v>
      </c>
      <c r="F271" s="137"/>
      <c r="G271" s="140">
        <v>111</v>
      </c>
      <c r="H271" s="140">
        <v>112</v>
      </c>
      <c r="I271" s="141" t="s">
        <v>105</v>
      </c>
      <c r="J271" s="141" t="s">
        <v>105</v>
      </c>
      <c r="K271" s="141" t="s">
        <v>648</v>
      </c>
      <c r="L271" s="91" t="str">
        <f t="shared" si="12"/>
        <v/>
      </c>
      <c r="M271" s="91" t="str">
        <f t="shared" si="13"/>
        <v/>
      </c>
      <c r="N271" s="91"/>
      <c r="O271" s="91"/>
      <c r="P271" s="91"/>
      <c r="Q271" s="91"/>
      <c r="R271" s="91"/>
    </row>
    <row r="272" spans="1:18" ht="15.75" customHeight="1" thickBot="1">
      <c r="A272" s="137" t="s">
        <v>770</v>
      </c>
      <c r="B272" s="137" t="s">
        <v>776</v>
      </c>
      <c r="C272" s="140">
        <v>2707.8327319999999</v>
      </c>
      <c r="D272" s="140">
        <v>0</v>
      </c>
      <c r="E272" s="140">
        <v>2707.8327319999999</v>
      </c>
      <c r="F272" s="137"/>
      <c r="G272" s="140">
        <v>111</v>
      </c>
      <c r="H272" s="140">
        <v>115</v>
      </c>
      <c r="I272" s="141" t="s">
        <v>105</v>
      </c>
      <c r="J272" s="141" t="s">
        <v>114</v>
      </c>
      <c r="K272" s="141" t="s">
        <v>654</v>
      </c>
      <c r="L272" s="91" t="str">
        <f t="shared" si="12"/>
        <v/>
      </c>
      <c r="M272" s="91" t="str">
        <f t="shared" si="13"/>
        <v/>
      </c>
      <c r="N272" s="91"/>
      <c r="O272" s="91"/>
      <c r="P272" s="91"/>
      <c r="Q272" s="91"/>
      <c r="R272" s="91"/>
    </row>
    <row r="273" spans="1:18" ht="15.75" customHeight="1" thickBot="1">
      <c r="A273" s="137" t="s">
        <v>770</v>
      </c>
      <c r="B273" s="137" t="s">
        <v>765</v>
      </c>
      <c r="C273" s="140">
        <v>1130.114</v>
      </c>
      <c r="D273" s="140">
        <v>0</v>
      </c>
      <c r="E273" s="140">
        <v>1130.114</v>
      </c>
      <c r="F273" s="137"/>
      <c r="G273" s="140">
        <v>111</v>
      </c>
      <c r="H273" s="140">
        <v>116</v>
      </c>
      <c r="I273" s="141" t="s">
        <v>105</v>
      </c>
      <c r="J273" s="141" t="s">
        <v>141</v>
      </c>
      <c r="K273" s="141" t="s">
        <v>654</v>
      </c>
      <c r="L273" s="91" t="str">
        <f t="shared" si="12"/>
        <v/>
      </c>
      <c r="M273" s="91" t="str">
        <f t="shared" si="13"/>
        <v/>
      </c>
      <c r="N273" s="91"/>
      <c r="O273" s="91"/>
      <c r="P273" s="91"/>
      <c r="Q273" s="91"/>
      <c r="R273" s="91"/>
    </row>
    <row r="274" spans="1:18" ht="15.75" customHeight="1" thickBot="1">
      <c r="A274" s="137" t="s">
        <v>770</v>
      </c>
      <c r="B274" s="137" t="s">
        <v>777</v>
      </c>
      <c r="C274" s="140">
        <v>1397.2615760000001</v>
      </c>
      <c r="D274" s="140">
        <v>0</v>
      </c>
      <c r="E274" s="140">
        <v>1397.2615760000001</v>
      </c>
      <c r="F274" s="137"/>
      <c r="G274" s="140">
        <v>111</v>
      </c>
      <c r="H274" s="140">
        <v>122</v>
      </c>
      <c r="I274" s="141" t="s">
        <v>105</v>
      </c>
      <c r="J274" s="141" t="s">
        <v>114</v>
      </c>
      <c r="K274" s="141" t="s">
        <v>654</v>
      </c>
      <c r="L274" s="91" t="str">
        <f t="shared" si="12"/>
        <v/>
      </c>
      <c r="M274" s="91" t="str">
        <f t="shared" si="13"/>
        <v/>
      </c>
      <c r="N274" s="91"/>
      <c r="O274" s="91"/>
      <c r="P274" s="91"/>
      <c r="Q274" s="91"/>
      <c r="R274" s="91"/>
    </row>
    <row r="275" spans="1:18" ht="15.75" customHeight="1" thickBot="1">
      <c r="A275" s="137" t="s">
        <v>772</v>
      </c>
      <c r="B275" s="137" t="s">
        <v>778</v>
      </c>
      <c r="C275" s="140">
        <v>3198.643</v>
      </c>
      <c r="D275" s="140">
        <v>0</v>
      </c>
      <c r="E275" s="140">
        <v>3198.643</v>
      </c>
      <c r="F275" s="137"/>
      <c r="G275" s="140">
        <v>112</v>
      </c>
      <c r="H275" s="140">
        <v>113</v>
      </c>
      <c r="I275" s="141" t="s">
        <v>105</v>
      </c>
      <c r="J275" s="141" t="s">
        <v>105</v>
      </c>
      <c r="K275" s="141" t="s">
        <v>648</v>
      </c>
      <c r="L275" s="91" t="str">
        <f t="shared" si="12"/>
        <v/>
      </c>
      <c r="M275" s="91" t="str">
        <f t="shared" si="13"/>
        <v/>
      </c>
      <c r="N275" s="91"/>
      <c r="O275" s="91"/>
      <c r="P275" s="91"/>
      <c r="Q275" s="91"/>
      <c r="R275" s="91"/>
    </row>
    <row r="276" spans="1:18" ht="15.75" customHeight="1" thickBot="1">
      <c r="A276" s="137" t="s">
        <v>772</v>
      </c>
      <c r="B276" s="137" t="s">
        <v>773</v>
      </c>
      <c r="C276" s="140">
        <v>2557.5239999999999</v>
      </c>
      <c r="D276" s="140">
        <v>0</v>
      </c>
      <c r="E276" s="140">
        <v>2557.5239999999999</v>
      </c>
      <c r="F276" s="137"/>
      <c r="G276" s="140">
        <v>112</v>
      </c>
      <c r="H276" s="140">
        <v>114</v>
      </c>
      <c r="I276" s="141" t="s">
        <v>105</v>
      </c>
      <c r="J276" s="141" t="s">
        <v>105</v>
      </c>
      <c r="K276" s="141" t="s">
        <v>648</v>
      </c>
      <c r="L276" s="91" t="str">
        <f t="shared" si="12"/>
        <v/>
      </c>
      <c r="M276" s="91" t="str">
        <f t="shared" si="13"/>
        <v/>
      </c>
      <c r="N276" s="91"/>
      <c r="O276" s="91"/>
      <c r="P276" s="91"/>
      <c r="Q276" s="91"/>
      <c r="R276" s="91"/>
    </row>
    <row r="277" spans="1:18" ht="15.75" customHeight="1" thickBot="1">
      <c r="A277" s="137" t="s">
        <v>772</v>
      </c>
      <c r="B277" s="137" t="s">
        <v>776</v>
      </c>
      <c r="C277" s="140">
        <v>1640.8689999999999</v>
      </c>
      <c r="D277" s="140">
        <v>0</v>
      </c>
      <c r="E277" s="140">
        <v>1640.8689999999999</v>
      </c>
      <c r="F277" s="137"/>
      <c r="G277" s="140">
        <v>112</v>
      </c>
      <c r="H277" s="140">
        <v>115</v>
      </c>
      <c r="I277" s="141" t="s">
        <v>105</v>
      </c>
      <c r="J277" s="141" t="s">
        <v>114</v>
      </c>
      <c r="K277" s="141" t="s">
        <v>654</v>
      </c>
      <c r="L277" s="91" t="str">
        <f t="shared" si="12"/>
        <v/>
      </c>
      <c r="M277" s="91" t="str">
        <f t="shared" si="13"/>
        <v/>
      </c>
      <c r="N277" s="91"/>
      <c r="O277" s="91"/>
      <c r="P277" s="91"/>
      <c r="Q277" s="91"/>
      <c r="R277" s="91"/>
    </row>
    <row r="278" spans="1:18" ht="15.75" customHeight="1" thickBot="1">
      <c r="A278" s="137" t="s">
        <v>772</v>
      </c>
      <c r="B278" s="137" t="s">
        <v>765</v>
      </c>
      <c r="C278" s="140">
        <v>2407.7620000000002</v>
      </c>
      <c r="D278" s="140">
        <v>0</v>
      </c>
      <c r="E278" s="140">
        <v>2407.7620000000002</v>
      </c>
      <c r="F278" s="137"/>
      <c r="G278" s="140">
        <v>112</v>
      </c>
      <c r="H278" s="140">
        <v>116</v>
      </c>
      <c r="I278" s="141" t="s">
        <v>105</v>
      </c>
      <c r="J278" s="141" t="s">
        <v>141</v>
      </c>
      <c r="K278" s="141" t="s">
        <v>654</v>
      </c>
      <c r="L278" s="91" t="str">
        <f t="shared" si="12"/>
        <v/>
      </c>
      <c r="M278" s="91" t="str">
        <f t="shared" si="13"/>
        <v/>
      </c>
      <c r="N278" s="91"/>
      <c r="O278" s="91"/>
      <c r="P278" s="91"/>
      <c r="Q278" s="91"/>
      <c r="R278" s="91"/>
    </row>
    <row r="279" spans="1:18" ht="15.75" customHeight="1" thickBot="1">
      <c r="A279" s="137" t="s">
        <v>772</v>
      </c>
      <c r="B279" s="137" t="s">
        <v>775</v>
      </c>
      <c r="C279" s="140">
        <v>1045.597</v>
      </c>
      <c r="D279" s="140">
        <v>0</v>
      </c>
      <c r="E279" s="140">
        <v>1045.597</v>
      </c>
      <c r="F279" s="137"/>
      <c r="G279" s="140">
        <v>112</v>
      </c>
      <c r="H279" s="140">
        <v>117</v>
      </c>
      <c r="I279" s="141" t="s">
        <v>105</v>
      </c>
      <c r="J279" s="141" t="s">
        <v>141</v>
      </c>
      <c r="K279" s="141" t="s">
        <v>654</v>
      </c>
      <c r="L279" s="91" t="str">
        <f t="shared" si="12"/>
        <v/>
      </c>
      <c r="M279" s="91" t="str">
        <f t="shared" si="13"/>
        <v/>
      </c>
      <c r="N279" s="91"/>
      <c r="O279" s="91"/>
      <c r="P279" s="91"/>
      <c r="Q279" s="91"/>
      <c r="R279" s="91"/>
    </row>
    <row r="280" spans="1:18" ht="15.75" customHeight="1" thickBot="1">
      <c r="A280" s="137" t="s">
        <v>778</v>
      </c>
      <c r="B280" s="137" t="s">
        <v>773</v>
      </c>
      <c r="C280" s="140">
        <v>2489.3249999999998</v>
      </c>
      <c r="D280" s="140">
        <v>0</v>
      </c>
      <c r="E280" s="140">
        <v>2489.3249999999998</v>
      </c>
      <c r="F280" s="137"/>
      <c r="G280" s="140">
        <v>113</v>
      </c>
      <c r="H280" s="140">
        <v>114</v>
      </c>
      <c r="I280" s="141" t="s">
        <v>105</v>
      </c>
      <c r="J280" s="141" t="s">
        <v>105</v>
      </c>
      <c r="K280" s="141" t="s">
        <v>648</v>
      </c>
      <c r="L280" s="91" t="str">
        <f t="shared" si="12"/>
        <v/>
      </c>
      <c r="M280" s="91" t="str">
        <f t="shared" si="13"/>
        <v/>
      </c>
      <c r="N280" s="91"/>
      <c r="O280" s="91"/>
      <c r="P280" s="91"/>
      <c r="Q280" s="91"/>
      <c r="R280" s="91"/>
    </row>
    <row r="281" spans="1:18" ht="15.75" customHeight="1" thickBot="1">
      <c r="A281" s="137" t="s">
        <v>776</v>
      </c>
      <c r="B281" s="137" t="s">
        <v>765</v>
      </c>
      <c r="C281" s="140">
        <v>2196.172</v>
      </c>
      <c r="D281" s="140">
        <v>0</v>
      </c>
      <c r="E281" s="140">
        <v>2196.172</v>
      </c>
      <c r="F281" s="137"/>
      <c r="G281" s="140">
        <v>115</v>
      </c>
      <c r="H281" s="140">
        <v>116</v>
      </c>
      <c r="I281" s="141" t="s">
        <v>114</v>
      </c>
      <c r="J281" s="141" t="s">
        <v>141</v>
      </c>
      <c r="K281" s="141" t="s">
        <v>654</v>
      </c>
      <c r="L281" s="91" t="str">
        <f t="shared" si="12"/>
        <v/>
      </c>
      <c r="M281" s="91" t="str">
        <f t="shared" si="13"/>
        <v/>
      </c>
      <c r="N281" s="91"/>
      <c r="O281" s="91"/>
      <c r="P281" s="91"/>
      <c r="Q281" s="91"/>
      <c r="R281" s="91"/>
    </row>
    <row r="282" spans="1:18" ht="15.75" customHeight="1" thickBot="1">
      <c r="A282" s="137" t="s">
        <v>776</v>
      </c>
      <c r="B282" s="137" t="s">
        <v>777</v>
      </c>
      <c r="C282" s="140">
        <v>2231.1495669999999</v>
      </c>
      <c r="D282" s="140">
        <v>0</v>
      </c>
      <c r="E282" s="140">
        <v>2231.1495669999999</v>
      </c>
      <c r="F282" s="137"/>
      <c r="G282" s="140">
        <v>115</v>
      </c>
      <c r="H282" s="140">
        <v>122</v>
      </c>
      <c r="I282" s="141" t="s">
        <v>114</v>
      </c>
      <c r="J282" s="141" t="s">
        <v>114</v>
      </c>
      <c r="K282" s="141" t="s">
        <v>648</v>
      </c>
      <c r="L282" s="91" t="str">
        <f t="shared" si="12"/>
        <v/>
      </c>
      <c r="M282" s="91" t="str">
        <f t="shared" si="13"/>
        <v/>
      </c>
      <c r="N282" s="91"/>
      <c r="O282" s="91"/>
      <c r="P282" s="91"/>
      <c r="Q282" s="91"/>
      <c r="R282" s="91"/>
    </row>
    <row r="283" spans="1:18" ht="15.75" customHeight="1" thickBot="1">
      <c r="A283" s="137" t="s">
        <v>765</v>
      </c>
      <c r="B283" s="137" t="s">
        <v>775</v>
      </c>
      <c r="C283" s="140">
        <v>3363.4749999999999</v>
      </c>
      <c r="D283" s="140">
        <v>0</v>
      </c>
      <c r="E283" s="140">
        <v>3363.4749999999999</v>
      </c>
      <c r="F283" s="137"/>
      <c r="G283" s="140">
        <v>116</v>
      </c>
      <c r="H283" s="140">
        <v>117</v>
      </c>
      <c r="I283" s="141" t="s">
        <v>141</v>
      </c>
      <c r="J283" s="141" t="s">
        <v>141</v>
      </c>
      <c r="K283" s="141" t="s">
        <v>648</v>
      </c>
      <c r="L283" s="91" t="str">
        <f t="shared" si="12"/>
        <v/>
      </c>
      <c r="M283" s="91" t="str">
        <f t="shared" si="13"/>
        <v/>
      </c>
      <c r="N283" s="91"/>
      <c r="O283" s="91"/>
      <c r="P283" s="91"/>
      <c r="Q283" s="91"/>
      <c r="R283" s="91"/>
    </row>
    <row r="284" spans="1:18" ht="15.75" customHeight="1" thickBot="1">
      <c r="A284" s="137" t="s">
        <v>765</v>
      </c>
      <c r="B284" s="137" t="s">
        <v>759</v>
      </c>
      <c r="C284" s="140">
        <v>425.40309999999999</v>
      </c>
      <c r="D284" s="140">
        <v>0</v>
      </c>
      <c r="E284" s="140">
        <v>425.40309999999999</v>
      </c>
      <c r="F284" s="137"/>
      <c r="G284" s="140">
        <v>116</v>
      </c>
      <c r="H284" s="140">
        <v>118</v>
      </c>
      <c r="I284" s="141" t="s">
        <v>141</v>
      </c>
      <c r="J284" s="141" t="s">
        <v>136</v>
      </c>
      <c r="K284" s="141" t="s">
        <v>654</v>
      </c>
      <c r="L284" s="91" t="str">
        <f t="shared" si="12"/>
        <v/>
      </c>
      <c r="M284" s="91" t="str">
        <f t="shared" si="13"/>
        <v/>
      </c>
      <c r="N284" s="91"/>
      <c r="O284" s="91"/>
      <c r="P284" s="91"/>
      <c r="Q284" s="91"/>
      <c r="R284" s="91"/>
    </row>
    <row r="285" spans="1:18" ht="15.75" customHeight="1" thickBot="1">
      <c r="A285" s="137" t="s">
        <v>765</v>
      </c>
      <c r="B285" s="137" t="s">
        <v>779</v>
      </c>
      <c r="C285" s="140">
        <v>296.33797800000002</v>
      </c>
      <c r="D285" s="140">
        <v>0</v>
      </c>
      <c r="E285" s="140">
        <v>296.33797800000002</v>
      </c>
      <c r="F285" s="137"/>
      <c r="G285" s="140">
        <v>116</v>
      </c>
      <c r="H285" s="140">
        <v>120</v>
      </c>
      <c r="I285" s="141" t="s">
        <v>141</v>
      </c>
      <c r="J285" s="141" t="s">
        <v>114</v>
      </c>
      <c r="K285" s="141" t="s">
        <v>654</v>
      </c>
      <c r="L285" s="91" t="str">
        <f t="shared" si="12"/>
        <v/>
      </c>
      <c r="M285" s="91" t="str">
        <f t="shared" si="13"/>
        <v/>
      </c>
      <c r="N285" s="91"/>
      <c r="O285" s="91"/>
      <c r="P285" s="91"/>
      <c r="Q285" s="91"/>
      <c r="R285" s="91"/>
    </row>
    <row r="286" spans="1:18" ht="15.75" customHeight="1" thickBot="1">
      <c r="A286" s="137" t="s">
        <v>765</v>
      </c>
      <c r="B286" s="137" t="s">
        <v>766</v>
      </c>
      <c r="C286" s="140">
        <v>3075.1460000000002</v>
      </c>
      <c r="D286" s="140">
        <v>0</v>
      </c>
      <c r="E286" s="140">
        <v>3075.1460000000002</v>
      </c>
      <c r="F286" s="137"/>
      <c r="G286" s="140">
        <v>116</v>
      </c>
      <c r="H286" s="140">
        <v>121</v>
      </c>
      <c r="I286" s="141" t="s">
        <v>141</v>
      </c>
      <c r="J286" s="141" t="s">
        <v>62</v>
      </c>
      <c r="K286" s="141" t="s">
        <v>654</v>
      </c>
      <c r="L286" s="91" t="str">
        <f t="shared" si="12"/>
        <v/>
      </c>
      <c r="M286" s="91" t="str">
        <f t="shared" si="13"/>
        <v/>
      </c>
      <c r="N286" s="91"/>
      <c r="O286" s="91"/>
      <c r="P286" s="91"/>
      <c r="Q286" s="91"/>
      <c r="R286" s="91"/>
    </row>
    <row r="287" spans="1:18" ht="15.75" customHeight="1" thickBot="1">
      <c r="A287" s="137" t="s">
        <v>775</v>
      </c>
      <c r="B287" s="137" t="s">
        <v>759</v>
      </c>
      <c r="C287" s="140">
        <v>8936.8842349999995</v>
      </c>
      <c r="D287" s="140">
        <v>0</v>
      </c>
      <c r="E287" s="140">
        <v>8936.8842349999995</v>
      </c>
      <c r="F287" s="137"/>
      <c r="G287" s="140">
        <v>117</v>
      </c>
      <c r="H287" s="140">
        <v>118</v>
      </c>
      <c r="I287" s="141" t="s">
        <v>141</v>
      </c>
      <c r="J287" s="141" t="s">
        <v>136</v>
      </c>
      <c r="K287" s="141" t="s">
        <v>654</v>
      </c>
      <c r="L287" s="91" t="str">
        <f t="shared" si="12"/>
        <v/>
      </c>
      <c r="M287" s="91" t="str">
        <f t="shared" si="13"/>
        <v/>
      </c>
      <c r="N287" s="91"/>
      <c r="O287" s="91"/>
      <c r="P287" s="91"/>
      <c r="Q287" s="91"/>
      <c r="R287" s="91"/>
    </row>
    <row r="288" spans="1:18" ht="15.75" customHeight="1" thickBot="1">
      <c r="A288" s="137" t="s">
        <v>780</v>
      </c>
      <c r="B288" s="137" t="s">
        <v>777</v>
      </c>
      <c r="C288" s="140">
        <v>2530.1311350000001</v>
      </c>
      <c r="D288" s="140">
        <v>0</v>
      </c>
      <c r="E288" s="140">
        <v>2530.1311350000001</v>
      </c>
      <c r="F288" s="137"/>
      <c r="G288" s="140">
        <v>119</v>
      </c>
      <c r="H288" s="140">
        <v>122</v>
      </c>
      <c r="I288" s="141" t="s">
        <v>114</v>
      </c>
      <c r="J288" s="141" t="s">
        <v>114</v>
      </c>
      <c r="K288" s="141" t="s">
        <v>648</v>
      </c>
      <c r="L288" s="91" t="str">
        <f t="shared" si="12"/>
        <v/>
      </c>
      <c r="M288" s="91" t="str">
        <f t="shared" si="13"/>
        <v/>
      </c>
      <c r="N288" s="91"/>
      <c r="O288" s="91"/>
      <c r="P288" s="91"/>
      <c r="Q288" s="91"/>
      <c r="R288" s="91"/>
    </row>
    <row r="289" spans="1:18" ht="15.75" customHeight="1" thickBot="1">
      <c r="A289" s="137" t="s">
        <v>779</v>
      </c>
      <c r="B289" s="137" t="s">
        <v>766</v>
      </c>
      <c r="C289" s="140">
        <v>379.93170300000003</v>
      </c>
      <c r="D289" s="140">
        <v>0</v>
      </c>
      <c r="E289" s="140">
        <v>379.93170300000003</v>
      </c>
      <c r="F289" s="137"/>
      <c r="G289" s="140">
        <v>120</v>
      </c>
      <c r="H289" s="140">
        <v>121</v>
      </c>
      <c r="I289" s="141" t="s">
        <v>114</v>
      </c>
      <c r="J289" s="141" t="s">
        <v>62</v>
      </c>
      <c r="K289" s="141" t="s">
        <v>654</v>
      </c>
      <c r="L289" s="91" t="str">
        <f t="shared" si="12"/>
        <v/>
      </c>
      <c r="M289" s="91" t="str">
        <f t="shared" si="13"/>
        <v/>
      </c>
      <c r="N289" s="91"/>
      <c r="O289" s="91"/>
      <c r="P289" s="91"/>
      <c r="Q289" s="91"/>
      <c r="R289" s="91"/>
    </row>
    <row r="290" spans="1:18" ht="15.75" customHeight="1" thickBot="1">
      <c r="A290" s="137" t="s">
        <v>779</v>
      </c>
      <c r="B290" s="137" t="s">
        <v>777</v>
      </c>
      <c r="C290" s="140">
        <v>205.38176290000001</v>
      </c>
      <c r="D290" s="140">
        <v>0</v>
      </c>
      <c r="E290" s="140">
        <v>205.38176290000001</v>
      </c>
      <c r="F290" s="137"/>
      <c r="G290" s="140">
        <v>120</v>
      </c>
      <c r="H290" s="140">
        <v>122</v>
      </c>
      <c r="I290" s="141" t="s">
        <v>114</v>
      </c>
      <c r="J290" s="141" t="s">
        <v>114</v>
      </c>
      <c r="K290" s="141" t="s">
        <v>648</v>
      </c>
      <c r="L290" s="91" t="str">
        <f t="shared" si="12"/>
        <v/>
      </c>
      <c r="M290" s="91" t="str">
        <f t="shared" si="13"/>
        <v/>
      </c>
      <c r="N290" s="91"/>
      <c r="O290" s="91"/>
      <c r="P290" s="91"/>
      <c r="Q290" s="91"/>
      <c r="R290" s="91"/>
    </row>
    <row r="291" spans="1:18" ht="15.75" customHeight="1" thickBot="1">
      <c r="A291" s="137" t="s">
        <v>766</v>
      </c>
      <c r="B291" s="137" t="s">
        <v>777</v>
      </c>
      <c r="C291" s="140">
        <v>59.903014169999999</v>
      </c>
      <c r="D291" s="140">
        <v>0</v>
      </c>
      <c r="E291" s="140">
        <v>59.903014169999999</v>
      </c>
      <c r="F291" s="137"/>
      <c r="G291" s="140">
        <v>121</v>
      </c>
      <c r="H291" s="140">
        <v>122</v>
      </c>
      <c r="I291" s="141" t="s">
        <v>62</v>
      </c>
      <c r="J291" s="141" t="s">
        <v>114</v>
      </c>
      <c r="K291" s="141" t="s">
        <v>654</v>
      </c>
      <c r="L291" s="91" t="str">
        <f t="shared" si="12"/>
        <v/>
      </c>
      <c r="M291" s="91" t="str">
        <f t="shared" si="13"/>
        <v/>
      </c>
      <c r="N291" s="91"/>
      <c r="O291" s="91"/>
      <c r="P291" s="91"/>
      <c r="Q291" s="91"/>
      <c r="R291" s="91"/>
    </row>
    <row r="292" spans="1:18" ht="15.75" customHeight="1" thickBot="1">
      <c r="A292" s="137" t="s">
        <v>766</v>
      </c>
      <c r="B292" s="137" t="s">
        <v>767</v>
      </c>
      <c r="C292" s="140">
        <v>1106.304079</v>
      </c>
      <c r="D292" s="140">
        <v>0</v>
      </c>
      <c r="E292" s="140">
        <v>1106.304079</v>
      </c>
      <c r="F292" s="137"/>
      <c r="G292" s="140">
        <v>121</v>
      </c>
      <c r="H292" s="140">
        <v>123</v>
      </c>
      <c r="I292" s="141" t="s">
        <v>62</v>
      </c>
      <c r="J292" s="141" t="s">
        <v>62</v>
      </c>
      <c r="K292" s="141" t="s">
        <v>648</v>
      </c>
      <c r="L292" s="91" t="str">
        <f t="shared" si="12"/>
        <v/>
      </c>
      <c r="M292" s="91" t="str">
        <f t="shared" si="13"/>
        <v/>
      </c>
      <c r="N292" s="91"/>
      <c r="O292" s="91"/>
      <c r="P292" s="91"/>
      <c r="Q292" s="91"/>
      <c r="R292" s="91"/>
    </row>
    <row r="293" spans="1:18" ht="15.75" customHeight="1" thickBot="1">
      <c r="A293" s="137" t="s">
        <v>777</v>
      </c>
      <c r="B293" s="137" t="s">
        <v>767</v>
      </c>
      <c r="C293" s="140">
        <v>6209.39</v>
      </c>
      <c r="D293" s="140">
        <v>0</v>
      </c>
      <c r="E293" s="140">
        <v>6209.39</v>
      </c>
      <c r="F293" s="137"/>
      <c r="G293" s="140">
        <v>122</v>
      </c>
      <c r="H293" s="140">
        <v>123</v>
      </c>
      <c r="I293" s="141" t="s">
        <v>114</v>
      </c>
      <c r="J293" s="141" t="s">
        <v>62</v>
      </c>
      <c r="K293" s="141" t="s">
        <v>654</v>
      </c>
      <c r="L293" s="91" t="str">
        <f t="shared" si="12"/>
        <v/>
      </c>
      <c r="M293" s="91" t="str">
        <f t="shared" si="13"/>
        <v/>
      </c>
      <c r="N293" s="91"/>
      <c r="O293" s="91"/>
      <c r="P293" s="91"/>
      <c r="Q293" s="91"/>
      <c r="R293" s="91"/>
    </row>
    <row r="294" spans="1:18" ht="15.75" customHeight="1" thickBot="1">
      <c r="A294" s="137" t="s">
        <v>777</v>
      </c>
      <c r="B294" s="137" t="s">
        <v>781</v>
      </c>
      <c r="C294" s="140">
        <v>976.87990000000002</v>
      </c>
      <c r="D294" s="140">
        <v>0</v>
      </c>
      <c r="E294" s="140">
        <v>976.87990000000002</v>
      </c>
      <c r="F294" s="137"/>
      <c r="G294" s="140">
        <v>122</v>
      </c>
      <c r="H294" s="140">
        <v>125</v>
      </c>
      <c r="I294" s="141" t="s">
        <v>114</v>
      </c>
      <c r="J294" s="141" t="s">
        <v>25</v>
      </c>
      <c r="K294" s="141" t="s">
        <v>654</v>
      </c>
      <c r="L294" s="91" t="str">
        <f t="shared" si="12"/>
        <v/>
      </c>
      <c r="M294" s="91" t="str">
        <f t="shared" si="13"/>
        <v/>
      </c>
      <c r="N294" s="91"/>
      <c r="O294" s="91"/>
      <c r="P294" s="91"/>
      <c r="Q294" s="91"/>
      <c r="R294" s="91"/>
    </row>
    <row r="295" spans="1:18" ht="15.75" customHeight="1" thickBot="1">
      <c r="A295" s="137" t="s">
        <v>777</v>
      </c>
      <c r="B295" s="137" t="s">
        <v>782</v>
      </c>
      <c r="C295" s="140">
        <v>8384.0433269999994</v>
      </c>
      <c r="D295" s="140">
        <v>0</v>
      </c>
      <c r="E295" s="140">
        <v>8384.0433269999994</v>
      </c>
      <c r="F295" s="137"/>
      <c r="G295" s="140">
        <v>122</v>
      </c>
      <c r="H295" s="140">
        <v>126</v>
      </c>
      <c r="I295" s="141" t="s">
        <v>114</v>
      </c>
      <c r="J295" s="141" t="s">
        <v>91</v>
      </c>
      <c r="K295" s="141" t="s">
        <v>654</v>
      </c>
      <c r="L295" s="91" t="str">
        <f t="shared" si="12"/>
        <v/>
      </c>
      <c r="M295" s="91" t="str">
        <f t="shared" si="13"/>
        <v/>
      </c>
      <c r="N295" s="91"/>
      <c r="O295" s="91"/>
      <c r="P295" s="91"/>
      <c r="Q295" s="91"/>
      <c r="R295" s="91"/>
    </row>
    <row r="296" spans="1:18" ht="15.75" customHeight="1" thickBot="1">
      <c r="A296" s="137" t="s">
        <v>777</v>
      </c>
      <c r="B296" s="137" t="s">
        <v>783</v>
      </c>
      <c r="C296" s="140">
        <v>846.50997150000001</v>
      </c>
      <c r="D296" s="140">
        <v>0</v>
      </c>
      <c r="E296" s="140">
        <v>846.50997150000001</v>
      </c>
      <c r="F296" s="137"/>
      <c r="G296" s="140">
        <v>122</v>
      </c>
      <c r="H296" s="140">
        <v>127</v>
      </c>
      <c r="I296" s="141" t="s">
        <v>114</v>
      </c>
      <c r="J296" s="141" t="s">
        <v>97</v>
      </c>
      <c r="K296" s="141" t="s">
        <v>654</v>
      </c>
      <c r="L296" s="91" t="str">
        <f t="shared" si="12"/>
        <v/>
      </c>
      <c r="M296" s="91" t="str">
        <f t="shared" si="13"/>
        <v/>
      </c>
      <c r="N296" s="91"/>
      <c r="O296" s="91"/>
      <c r="P296" s="91"/>
      <c r="Q296" s="91"/>
      <c r="R296" s="91"/>
    </row>
    <row r="297" spans="1:18" ht="15.75" customHeight="1" thickBot="1">
      <c r="A297" s="137" t="s">
        <v>767</v>
      </c>
      <c r="B297" s="137" t="s">
        <v>784</v>
      </c>
      <c r="C297" s="140">
        <v>268.02882799999998</v>
      </c>
      <c r="D297" s="140">
        <v>0</v>
      </c>
      <c r="E297" s="140">
        <v>268.02882799999998</v>
      </c>
      <c r="F297" s="137"/>
      <c r="G297" s="140">
        <v>123</v>
      </c>
      <c r="H297" s="140">
        <v>124</v>
      </c>
      <c r="I297" s="141" t="s">
        <v>62</v>
      </c>
      <c r="J297" s="141" t="s">
        <v>136</v>
      </c>
      <c r="K297" s="141" t="s">
        <v>654</v>
      </c>
      <c r="L297" s="91" t="str">
        <f t="shared" si="12"/>
        <v/>
      </c>
      <c r="M297" s="91" t="str">
        <f t="shared" si="13"/>
        <v/>
      </c>
      <c r="N297" s="91"/>
      <c r="O297" s="91"/>
      <c r="P297" s="91"/>
      <c r="Q297" s="91"/>
      <c r="R297" s="91"/>
    </row>
    <row r="298" spans="1:18" ht="15.75" customHeight="1" thickBot="1">
      <c r="A298" s="137" t="s">
        <v>767</v>
      </c>
      <c r="B298" s="137" t="s">
        <v>781</v>
      </c>
      <c r="C298" s="140">
        <v>2749.8180000000002</v>
      </c>
      <c r="D298" s="140">
        <v>0</v>
      </c>
      <c r="E298" s="140">
        <v>2749.8180000000002</v>
      </c>
      <c r="F298" s="137"/>
      <c r="G298" s="140">
        <v>123</v>
      </c>
      <c r="H298" s="140">
        <v>125</v>
      </c>
      <c r="I298" s="141" t="s">
        <v>62</v>
      </c>
      <c r="J298" s="141" t="s">
        <v>25</v>
      </c>
      <c r="K298" s="141" t="s">
        <v>654</v>
      </c>
      <c r="L298" s="91" t="str">
        <f t="shared" si="12"/>
        <v/>
      </c>
      <c r="M298" s="91" t="str">
        <f t="shared" si="13"/>
        <v/>
      </c>
      <c r="N298" s="91"/>
      <c r="O298" s="91"/>
      <c r="P298" s="91"/>
      <c r="Q298" s="91"/>
      <c r="R298" s="91"/>
    </row>
    <row r="299" spans="1:18" ht="15.75" customHeight="1" thickBot="1">
      <c r="A299" s="137" t="s">
        <v>781</v>
      </c>
      <c r="B299" s="137" t="s">
        <v>782</v>
      </c>
      <c r="C299" s="140">
        <v>4250.1928120000002</v>
      </c>
      <c r="D299" s="140">
        <v>0</v>
      </c>
      <c r="E299" s="140">
        <v>4250.1928120000002</v>
      </c>
      <c r="F299" s="137"/>
      <c r="G299" s="140">
        <v>125</v>
      </c>
      <c r="H299" s="140">
        <v>126</v>
      </c>
      <c r="I299" s="141" t="s">
        <v>25</v>
      </c>
      <c r="J299" s="141" t="s">
        <v>91</v>
      </c>
      <c r="K299" s="141" t="s">
        <v>654</v>
      </c>
      <c r="L299" s="91" t="str">
        <f t="shared" si="12"/>
        <v/>
      </c>
      <c r="M299" s="91" t="str">
        <f t="shared" si="13"/>
        <v/>
      </c>
      <c r="N299" s="91"/>
      <c r="O299" s="91"/>
      <c r="P299" s="91"/>
      <c r="Q299" s="91"/>
      <c r="R299" s="91"/>
    </row>
    <row r="300" spans="1:18" ht="15.75" customHeight="1" thickBot="1">
      <c r="A300" s="137" t="s">
        <v>782</v>
      </c>
      <c r="B300" s="137" t="s">
        <v>783</v>
      </c>
      <c r="C300" s="140">
        <v>1153.4900279999999</v>
      </c>
      <c r="D300" s="140">
        <v>0</v>
      </c>
      <c r="E300" s="140">
        <v>1153.4900279999999</v>
      </c>
      <c r="F300" s="137"/>
      <c r="G300" s="140">
        <v>126</v>
      </c>
      <c r="H300" s="140">
        <v>127</v>
      </c>
      <c r="I300" s="141" t="s">
        <v>91</v>
      </c>
      <c r="J300" s="141" t="s">
        <v>97</v>
      </c>
      <c r="K300" s="141" t="s">
        <v>654</v>
      </c>
      <c r="L300" s="91" t="str">
        <f t="shared" si="12"/>
        <v/>
      </c>
      <c r="M300" s="91" t="str">
        <f t="shared" si="13"/>
        <v/>
      </c>
      <c r="N300" s="91"/>
      <c r="O300" s="91"/>
      <c r="P300" s="91"/>
      <c r="Q300" s="91"/>
      <c r="R300" s="91"/>
    </row>
    <row r="301" spans="1:18" ht="15.75" customHeight="1" thickBot="1">
      <c r="A301" s="137" t="s">
        <v>783</v>
      </c>
      <c r="B301" s="137" t="s">
        <v>785</v>
      </c>
      <c r="C301" s="140">
        <v>4000</v>
      </c>
      <c r="D301" s="140">
        <v>0</v>
      </c>
      <c r="E301" s="140">
        <v>4000</v>
      </c>
      <c r="F301" s="137"/>
      <c r="G301" s="140">
        <v>127</v>
      </c>
      <c r="H301" s="140">
        <v>128</v>
      </c>
      <c r="I301" s="141" t="s">
        <v>97</v>
      </c>
      <c r="J301" s="141" t="s">
        <v>97</v>
      </c>
      <c r="K301" s="141" t="s">
        <v>648</v>
      </c>
      <c r="L301" s="91" t="str">
        <f t="shared" si="12"/>
        <v/>
      </c>
      <c r="M301" s="91" t="str">
        <f t="shared" si="13"/>
        <v/>
      </c>
      <c r="N301" s="91"/>
      <c r="O301" s="91"/>
      <c r="P301" s="91"/>
      <c r="Q301" s="91"/>
      <c r="R301" s="91"/>
    </row>
    <row r="302" spans="1:18" ht="15.75" customHeight="1" thickBot="1">
      <c r="A302" s="137" t="s">
        <v>783</v>
      </c>
      <c r="B302" s="137" t="s">
        <v>786</v>
      </c>
      <c r="C302" s="140">
        <v>241.659414</v>
      </c>
      <c r="D302" s="140">
        <v>0</v>
      </c>
      <c r="E302" s="140">
        <v>241.659414</v>
      </c>
      <c r="F302" s="137"/>
      <c r="G302" s="140">
        <v>127</v>
      </c>
      <c r="H302" s="140">
        <v>129</v>
      </c>
      <c r="I302" s="141" t="s">
        <v>97</v>
      </c>
      <c r="J302" s="141" t="s">
        <v>133</v>
      </c>
      <c r="K302" s="141" t="s">
        <v>654</v>
      </c>
      <c r="L302" s="91" t="str">
        <f t="shared" si="12"/>
        <v/>
      </c>
      <c r="M302" s="91" t="str">
        <f t="shared" si="13"/>
        <v/>
      </c>
      <c r="N302" s="91"/>
      <c r="O302" s="91"/>
      <c r="P302" s="91"/>
      <c r="Q302" s="91"/>
      <c r="R302" s="91"/>
    </row>
    <row r="303" spans="1:18" ht="15.75" customHeight="1" thickBot="1">
      <c r="A303" s="137" t="s">
        <v>783</v>
      </c>
      <c r="B303" s="137" t="s">
        <v>787</v>
      </c>
      <c r="C303" s="140">
        <v>653.49579340000003</v>
      </c>
      <c r="D303" s="140">
        <v>0</v>
      </c>
      <c r="E303" s="140">
        <v>653.49579340000003</v>
      </c>
      <c r="F303" s="137"/>
      <c r="G303" s="140">
        <v>127</v>
      </c>
      <c r="H303" s="140">
        <v>131</v>
      </c>
      <c r="I303" s="141" t="s">
        <v>97</v>
      </c>
      <c r="J303" s="141" t="s">
        <v>65</v>
      </c>
      <c r="K303" s="141" t="s">
        <v>654</v>
      </c>
      <c r="L303" s="91" t="str">
        <f t="shared" si="12"/>
        <v/>
      </c>
      <c r="M303" s="91" t="str">
        <f t="shared" si="13"/>
        <v/>
      </c>
      <c r="N303" s="91"/>
      <c r="O303" s="91"/>
      <c r="P303" s="91"/>
      <c r="Q303" s="91"/>
      <c r="R303" s="91"/>
    </row>
    <row r="304" spans="1:18" ht="15.75" customHeight="1" thickBot="1">
      <c r="A304" s="137" t="s">
        <v>783</v>
      </c>
      <c r="B304" s="137" t="s">
        <v>788</v>
      </c>
      <c r="C304" s="140">
        <v>504.84479260000001</v>
      </c>
      <c r="D304" s="140">
        <v>0</v>
      </c>
      <c r="E304" s="140">
        <v>504.84479260000001</v>
      </c>
      <c r="F304" s="137"/>
      <c r="G304" s="140">
        <v>127</v>
      </c>
      <c r="H304" s="140">
        <v>132</v>
      </c>
      <c r="I304" s="141" t="s">
        <v>97</v>
      </c>
      <c r="J304" s="141" t="s">
        <v>21</v>
      </c>
      <c r="K304" s="141" t="s">
        <v>654</v>
      </c>
      <c r="L304" s="91" t="str">
        <f t="shared" si="12"/>
        <v/>
      </c>
      <c r="M304" s="91" t="str">
        <f t="shared" si="13"/>
        <v/>
      </c>
      <c r="N304" s="91"/>
      <c r="O304" s="91"/>
      <c r="P304" s="91"/>
      <c r="Q304" s="91"/>
      <c r="R304" s="91"/>
    </row>
    <row r="305" spans="1:18" ht="15.75" customHeight="1" thickBot="1">
      <c r="A305" s="137" t="s">
        <v>785</v>
      </c>
      <c r="B305" s="137" t="s">
        <v>788</v>
      </c>
      <c r="C305" s="140">
        <v>634</v>
      </c>
      <c r="D305" s="140">
        <v>0</v>
      </c>
      <c r="E305" s="140">
        <v>634</v>
      </c>
      <c r="F305" s="137"/>
      <c r="G305" s="140">
        <v>128</v>
      </c>
      <c r="H305" s="140">
        <v>132</v>
      </c>
      <c r="I305" s="141" t="s">
        <v>97</v>
      </c>
      <c r="J305" s="141" t="s">
        <v>21</v>
      </c>
      <c r="K305" s="141" t="s">
        <v>654</v>
      </c>
      <c r="L305" s="91" t="str">
        <f t="shared" si="12"/>
        <v/>
      </c>
      <c r="M305" s="91" t="str">
        <f t="shared" si="13"/>
        <v/>
      </c>
      <c r="N305" s="91"/>
      <c r="O305" s="91"/>
      <c r="P305" s="91"/>
      <c r="Q305" s="91"/>
      <c r="R305" s="91"/>
    </row>
    <row r="306" spans="1:18" ht="15.75" customHeight="1" thickBot="1">
      <c r="A306" s="137" t="s">
        <v>786</v>
      </c>
      <c r="B306" s="137" t="s">
        <v>789</v>
      </c>
      <c r="C306" s="140">
        <v>1796.173252</v>
      </c>
      <c r="D306" s="140">
        <v>0</v>
      </c>
      <c r="E306" s="140">
        <v>1796.173252</v>
      </c>
      <c r="F306" s="137"/>
      <c r="G306" s="140">
        <v>129</v>
      </c>
      <c r="H306" s="140">
        <v>130</v>
      </c>
      <c r="I306" s="141" t="s">
        <v>133</v>
      </c>
      <c r="J306" s="141" t="s">
        <v>88</v>
      </c>
      <c r="K306" s="141" t="s">
        <v>654</v>
      </c>
      <c r="L306" s="91" t="str">
        <f t="shared" si="12"/>
        <v/>
      </c>
      <c r="M306" s="91" t="str">
        <f t="shared" si="13"/>
        <v/>
      </c>
      <c r="N306" s="91"/>
      <c r="O306" s="91"/>
      <c r="P306" s="91"/>
      <c r="Q306" s="91"/>
      <c r="R306" s="91"/>
    </row>
    <row r="307" spans="1:18" ht="15.75" customHeight="1" thickBot="1">
      <c r="A307" s="137" t="s">
        <v>786</v>
      </c>
      <c r="B307" s="137" t="s">
        <v>787</v>
      </c>
      <c r="C307" s="140">
        <v>2133.2004280000001</v>
      </c>
      <c r="D307" s="140">
        <v>0</v>
      </c>
      <c r="E307" s="140">
        <v>2133.2004280000001</v>
      </c>
      <c r="F307" s="137"/>
      <c r="G307" s="140">
        <v>129</v>
      </c>
      <c r="H307" s="140">
        <v>131</v>
      </c>
      <c r="I307" s="141" t="s">
        <v>133</v>
      </c>
      <c r="J307" s="141" t="s">
        <v>65</v>
      </c>
      <c r="K307" s="141" t="s">
        <v>654</v>
      </c>
      <c r="L307" s="91" t="str">
        <f t="shared" si="12"/>
        <v/>
      </c>
      <c r="M307" s="91" t="str">
        <f t="shared" si="13"/>
        <v/>
      </c>
      <c r="N307" s="91"/>
      <c r="O307" s="91"/>
      <c r="P307" s="91"/>
      <c r="Q307" s="91"/>
      <c r="R307" s="91"/>
    </row>
    <row r="308" spans="1:18" ht="15.75" customHeight="1" thickBot="1">
      <c r="A308" s="137" t="s">
        <v>789</v>
      </c>
      <c r="B308" s="137" t="s">
        <v>787</v>
      </c>
      <c r="C308" s="140">
        <v>2464.4108510000001</v>
      </c>
      <c r="D308" s="140">
        <v>0</v>
      </c>
      <c r="E308" s="140">
        <v>2464.4108510000001</v>
      </c>
      <c r="F308" s="137"/>
      <c r="G308" s="140">
        <v>130</v>
      </c>
      <c r="H308" s="140">
        <v>131</v>
      </c>
      <c r="I308" s="141" t="s">
        <v>88</v>
      </c>
      <c r="J308" s="141" t="s">
        <v>65</v>
      </c>
      <c r="K308" s="141" t="s">
        <v>654</v>
      </c>
      <c r="L308" s="91" t="str">
        <f t="shared" si="12"/>
        <v/>
      </c>
      <c r="M308" s="91" t="str">
        <f t="shared" si="13"/>
        <v/>
      </c>
      <c r="N308" s="91"/>
      <c r="O308" s="91"/>
      <c r="P308" s="91"/>
      <c r="Q308" s="91"/>
      <c r="R308" s="91"/>
    </row>
    <row r="309" spans="1:18" ht="15.75" customHeight="1" thickBot="1">
      <c r="A309" s="137" t="s">
        <v>789</v>
      </c>
      <c r="B309" s="137" t="s">
        <v>790</v>
      </c>
      <c r="C309" s="140">
        <v>1299.691</v>
      </c>
      <c r="D309" s="140">
        <v>0</v>
      </c>
      <c r="E309" s="140">
        <v>1299.691</v>
      </c>
      <c r="F309" s="137"/>
      <c r="G309" s="140">
        <v>130</v>
      </c>
      <c r="H309" s="140">
        <v>134</v>
      </c>
      <c r="I309" s="141" t="s">
        <v>88</v>
      </c>
      <c r="J309" s="141" t="s">
        <v>59</v>
      </c>
      <c r="K309" s="141" t="s">
        <v>654</v>
      </c>
      <c r="L309" s="91" t="str">
        <f t="shared" si="12"/>
        <v/>
      </c>
      <c r="M309" s="91" t="str">
        <f t="shared" si="13"/>
        <v/>
      </c>
      <c r="N309" s="91"/>
      <c r="O309" s="91"/>
      <c r="P309" s="91"/>
      <c r="Q309" s="91"/>
      <c r="R309" s="91"/>
    </row>
    <row r="310" spans="1:18" ht="15.75" customHeight="1" thickBot="1">
      <c r="A310" s="137" t="s">
        <v>787</v>
      </c>
      <c r="B310" s="137" t="s">
        <v>788</v>
      </c>
      <c r="C310" s="140">
        <v>1520.605</v>
      </c>
      <c r="D310" s="140">
        <v>0</v>
      </c>
      <c r="E310" s="140">
        <v>1520.605</v>
      </c>
      <c r="F310" s="137"/>
      <c r="G310" s="140">
        <v>131</v>
      </c>
      <c r="H310" s="140">
        <v>132</v>
      </c>
      <c r="I310" s="141" t="s">
        <v>65</v>
      </c>
      <c r="J310" s="141" t="s">
        <v>21</v>
      </c>
      <c r="K310" s="141" t="s">
        <v>654</v>
      </c>
      <c r="L310" s="91" t="str">
        <f t="shared" si="12"/>
        <v/>
      </c>
      <c r="M310" s="91" t="str">
        <f t="shared" si="13"/>
        <v/>
      </c>
      <c r="N310" s="91"/>
      <c r="O310" s="91"/>
      <c r="P310" s="91"/>
      <c r="Q310" s="91"/>
      <c r="R310" s="91"/>
    </row>
    <row r="311" spans="1:18" ht="15.75" customHeight="1" thickBot="1">
      <c r="A311" s="137" t="s">
        <v>787</v>
      </c>
      <c r="B311" s="137" t="s">
        <v>791</v>
      </c>
      <c r="C311" s="140">
        <v>1725.1010000000001</v>
      </c>
      <c r="D311" s="140">
        <v>0</v>
      </c>
      <c r="E311" s="140">
        <v>1725.1010000000001</v>
      </c>
      <c r="F311" s="137"/>
      <c r="G311" s="140">
        <v>131</v>
      </c>
      <c r="H311" s="140">
        <v>133</v>
      </c>
      <c r="I311" s="141" t="s">
        <v>65</v>
      </c>
      <c r="J311" s="141" t="s">
        <v>117</v>
      </c>
      <c r="K311" s="141" t="s">
        <v>654</v>
      </c>
      <c r="L311" s="91" t="str">
        <f t="shared" si="12"/>
        <v/>
      </c>
      <c r="M311" s="91" t="str">
        <f t="shared" si="13"/>
        <v/>
      </c>
      <c r="N311" s="91"/>
      <c r="O311" s="91"/>
      <c r="P311" s="91"/>
      <c r="Q311" s="91"/>
      <c r="R311" s="91"/>
    </row>
    <row r="312" spans="1:18" ht="15.75" customHeight="1" thickBot="1">
      <c r="A312" s="137" t="s">
        <v>788</v>
      </c>
      <c r="B312" s="137" t="s">
        <v>791</v>
      </c>
      <c r="C312" s="140">
        <v>1038.325</v>
      </c>
      <c r="D312" s="140">
        <v>0</v>
      </c>
      <c r="E312" s="140">
        <v>1038.325</v>
      </c>
      <c r="F312" s="137"/>
      <c r="G312" s="140">
        <v>132</v>
      </c>
      <c r="H312" s="140">
        <v>133</v>
      </c>
      <c r="I312" s="141" t="s">
        <v>21</v>
      </c>
      <c r="J312" s="141" t="s">
        <v>117</v>
      </c>
      <c r="K312" s="141" t="s">
        <v>654</v>
      </c>
      <c r="L312" s="91" t="str">
        <f t="shared" si="12"/>
        <v/>
      </c>
      <c r="M312" s="91" t="str">
        <f t="shared" si="13"/>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3"/>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40" width="14.42578125" style="92" customWidth="1"/>
    <col min="41" max="16384" width="14.42578125" style="92"/>
  </cols>
  <sheetData>
    <row r="1" spans="1:35" ht="15" customHeight="1" thickBot="1">
      <c r="B1" s="125" t="s">
        <v>792</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170</v>
      </c>
      <c r="D3" s="127" t="s">
        <v>793</v>
      </c>
      <c r="E3" s="127"/>
      <c r="F3" s="127"/>
      <c r="G3" s="127"/>
    </row>
    <row r="4" spans="1:35" ht="15" customHeight="1">
      <c r="C4" s="127" t="s">
        <v>172</v>
      </c>
      <c r="D4" s="127" t="s">
        <v>794</v>
      </c>
      <c r="E4" s="127"/>
      <c r="F4" s="127"/>
      <c r="G4" s="127" t="s">
        <v>231</v>
      </c>
    </row>
    <row r="5" spans="1:35" ht="15" customHeight="1">
      <c r="C5" s="127" t="s">
        <v>175</v>
      </c>
      <c r="D5" s="127" t="s">
        <v>795</v>
      </c>
      <c r="E5" s="127"/>
      <c r="F5" s="127"/>
      <c r="G5" s="127"/>
    </row>
    <row r="6" spans="1:35" ht="15" customHeight="1">
      <c r="C6" s="127" t="s">
        <v>177</v>
      </c>
      <c r="D6" s="127"/>
      <c r="E6" s="127" t="s">
        <v>796</v>
      </c>
      <c r="F6" s="127"/>
      <c r="G6" s="127"/>
    </row>
    <row r="10" spans="1:35" ht="15" customHeight="1">
      <c r="A10" s="128" t="s">
        <v>377</v>
      </c>
      <c r="B10" s="129" t="s">
        <v>378</v>
      </c>
    </row>
    <row r="11" spans="1:35" ht="15" customHeight="1">
      <c r="B11" s="125" t="s">
        <v>797</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798</v>
      </c>
    </row>
    <row r="13" spans="1:35" ht="15" customHeight="1" thickBot="1">
      <c r="B13" s="126" t="s">
        <v>380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381</v>
      </c>
    </row>
    <row r="16" spans="1:35" ht="15" customHeight="1">
      <c r="A16" s="128" t="s">
        <v>382</v>
      </c>
      <c r="B16" s="131" t="s">
        <v>383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384</v>
      </c>
      <c r="B17" s="131" t="s">
        <v>385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386</v>
      </c>
      <c r="B18" s="131" t="s">
        <v>387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388</v>
      </c>
      <c r="B19" s="131" t="s">
        <v>389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390</v>
      </c>
    </row>
    <row r="22" spans="1:35" ht="15" customHeight="1">
      <c r="A22" s="128" t="s">
        <v>391</v>
      </c>
      <c r="B22" s="131" t="s">
        <v>383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392</v>
      </c>
      <c r="B23" s="131" t="s">
        <v>385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393</v>
      </c>
      <c r="B24" s="131" t="s">
        <v>394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395</v>
      </c>
      <c r="B25" s="131" t="s">
        <v>387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396</v>
      </c>
      <c r="B26" s="131" t="s">
        <v>389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397</v>
      </c>
    </row>
    <row r="29" spans="1:35" ht="15" customHeight="1">
      <c r="A29" s="128" t="s">
        <v>398</v>
      </c>
      <c r="B29" s="131" t="s">
        <v>383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399</v>
      </c>
      <c r="B30" s="131" t="s">
        <v>385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400</v>
      </c>
      <c r="B31" s="131" t="s">
        <v>394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401</v>
      </c>
      <c r="B32" s="131" t="s">
        <v>402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403</v>
      </c>
      <c r="B33" s="131" t="s">
        <v>404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405</v>
      </c>
      <c r="B34" s="131" t="s">
        <v>406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407</v>
      </c>
      <c r="B35" s="131" t="s">
        <v>408</v>
      </c>
      <c r="C35" s="132" t="s">
        <v>239</v>
      </c>
      <c r="D35" s="132" t="s">
        <v>239</v>
      </c>
      <c r="E35" s="132" t="s">
        <v>239</v>
      </c>
      <c r="F35" s="132" t="s">
        <v>239</v>
      </c>
      <c r="G35" s="132" t="s">
        <v>239</v>
      </c>
      <c r="H35" s="132" t="s">
        <v>239</v>
      </c>
      <c r="I35" s="132" t="s">
        <v>239</v>
      </c>
      <c r="J35" s="132" t="s">
        <v>239</v>
      </c>
      <c r="K35" s="132" t="s">
        <v>239</v>
      </c>
      <c r="L35" s="132" t="s">
        <v>239</v>
      </c>
      <c r="M35" s="132" t="s">
        <v>239</v>
      </c>
      <c r="N35" s="132" t="s">
        <v>239</v>
      </c>
      <c r="O35" s="132" t="s">
        <v>239</v>
      </c>
      <c r="P35" s="132" t="s">
        <v>239</v>
      </c>
      <c r="Q35" s="132" t="s">
        <v>239</v>
      </c>
      <c r="R35" s="132" t="s">
        <v>239</v>
      </c>
      <c r="S35" s="132" t="s">
        <v>239</v>
      </c>
      <c r="T35" s="132" t="s">
        <v>239</v>
      </c>
      <c r="U35" s="132" t="s">
        <v>239</v>
      </c>
      <c r="V35" s="132" t="s">
        <v>239</v>
      </c>
      <c r="W35" s="132" t="s">
        <v>239</v>
      </c>
      <c r="X35" s="132" t="s">
        <v>239</v>
      </c>
      <c r="Y35" s="132" t="s">
        <v>239</v>
      </c>
      <c r="Z35" s="132" t="s">
        <v>239</v>
      </c>
      <c r="AA35" s="132" t="s">
        <v>239</v>
      </c>
      <c r="AB35" s="132" t="s">
        <v>239</v>
      </c>
      <c r="AC35" s="132" t="s">
        <v>239</v>
      </c>
      <c r="AD35" s="132" t="s">
        <v>239</v>
      </c>
      <c r="AE35" s="132" t="s">
        <v>239</v>
      </c>
      <c r="AF35" s="132" t="s">
        <v>239</v>
      </c>
      <c r="AG35" s="132" t="s">
        <v>239</v>
      </c>
      <c r="AH35" s="132" t="s">
        <v>239</v>
      </c>
      <c r="AI35" s="132" t="s">
        <v>239</v>
      </c>
    </row>
    <row r="36" spans="1:35" ht="15" customHeight="1">
      <c r="A36" s="128" t="s">
        <v>409</v>
      </c>
      <c r="B36" s="131" t="s">
        <v>389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410</v>
      </c>
    </row>
    <row r="39" spans="1:35" ht="15" customHeight="1">
      <c r="A39" s="128" t="s">
        <v>411</v>
      </c>
      <c r="B39" s="131" t="s">
        <v>383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412</v>
      </c>
      <c r="B40" s="131" t="s">
        <v>413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414</v>
      </c>
      <c r="B41" s="131" t="s">
        <v>415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416</v>
      </c>
      <c r="B42" s="131" t="s">
        <v>417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418</v>
      </c>
      <c r="B43" s="131" t="s">
        <v>419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420</v>
      </c>
      <c r="B44" s="131" t="s">
        <v>394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421</v>
      </c>
      <c r="B45" s="131" t="s">
        <v>422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423</v>
      </c>
      <c r="B46" s="131" t="s">
        <v>389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424</v>
      </c>
    </row>
    <row r="49" spans="1:35" ht="15" customHeight="1">
      <c r="A49" s="128" t="s">
        <v>425</v>
      </c>
      <c r="B49" s="131" t="s">
        <v>385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426</v>
      </c>
      <c r="B50" s="131" t="s">
        <v>394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427</v>
      </c>
      <c r="B51" s="131" t="s">
        <v>387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428</v>
      </c>
      <c r="B52" s="131" t="s">
        <v>429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430</v>
      </c>
      <c r="B53" s="131" t="s">
        <v>431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432</v>
      </c>
    </row>
    <row r="57" spans="1:35" ht="15" customHeight="1">
      <c r="A57" s="128" t="s">
        <v>433</v>
      </c>
      <c r="B57" s="131" t="s">
        <v>383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434</v>
      </c>
      <c r="B58" s="131" t="s">
        <v>413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435</v>
      </c>
      <c r="B59" s="131" t="s">
        <v>415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436</v>
      </c>
      <c r="B60" s="131" t="s">
        <v>417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437</v>
      </c>
      <c r="B61" s="131" t="s">
        <v>385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438</v>
      </c>
      <c r="B62" s="131" t="s">
        <v>394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439</v>
      </c>
      <c r="B63" s="131" t="s">
        <v>387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440</v>
      </c>
      <c r="B64" s="131" t="s">
        <v>404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441</v>
      </c>
      <c r="B65" s="131" t="s">
        <v>442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443</v>
      </c>
      <c r="B66" s="131" t="s">
        <v>408</v>
      </c>
      <c r="C66" s="132" t="s">
        <v>239</v>
      </c>
      <c r="D66" s="132" t="s">
        <v>239</v>
      </c>
      <c r="E66" s="132" t="s">
        <v>239</v>
      </c>
      <c r="F66" s="132" t="s">
        <v>239</v>
      </c>
      <c r="G66" s="132" t="s">
        <v>239</v>
      </c>
      <c r="H66" s="132" t="s">
        <v>239</v>
      </c>
      <c r="I66" s="132" t="s">
        <v>239</v>
      </c>
      <c r="J66" s="132" t="s">
        <v>239</v>
      </c>
      <c r="K66" s="132" t="s">
        <v>239</v>
      </c>
      <c r="L66" s="132" t="s">
        <v>239</v>
      </c>
      <c r="M66" s="132" t="s">
        <v>239</v>
      </c>
      <c r="N66" s="132" t="s">
        <v>239</v>
      </c>
      <c r="O66" s="132" t="s">
        <v>239</v>
      </c>
      <c r="P66" s="132" t="s">
        <v>239</v>
      </c>
      <c r="Q66" s="132" t="s">
        <v>239</v>
      </c>
      <c r="R66" s="132" t="s">
        <v>239</v>
      </c>
      <c r="S66" s="132" t="s">
        <v>239</v>
      </c>
      <c r="T66" s="132" t="s">
        <v>239</v>
      </c>
      <c r="U66" s="132" t="s">
        <v>239</v>
      </c>
      <c r="V66" s="132" t="s">
        <v>239</v>
      </c>
      <c r="W66" s="132" t="s">
        <v>239</v>
      </c>
      <c r="X66" s="132" t="s">
        <v>239</v>
      </c>
      <c r="Y66" s="132" t="s">
        <v>239</v>
      </c>
      <c r="Z66" s="132" t="s">
        <v>239</v>
      </c>
      <c r="AA66" s="132" t="s">
        <v>239</v>
      </c>
      <c r="AB66" s="132" t="s">
        <v>239</v>
      </c>
      <c r="AC66" s="132" t="s">
        <v>239</v>
      </c>
      <c r="AD66" s="132" t="s">
        <v>239</v>
      </c>
      <c r="AE66" s="132" t="s">
        <v>239</v>
      </c>
      <c r="AF66" s="132" t="s">
        <v>239</v>
      </c>
      <c r="AG66" s="132" t="s">
        <v>239</v>
      </c>
      <c r="AH66" s="132" t="s">
        <v>239</v>
      </c>
      <c r="AI66" s="132" t="s">
        <v>239</v>
      </c>
    </row>
    <row r="67" spans="1:35" ht="15" customHeight="1">
      <c r="A67" s="128" t="s">
        <v>444</v>
      </c>
      <c r="B67" s="131" t="s">
        <v>389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445</v>
      </c>
    </row>
    <row r="70" spans="1:35" ht="15" customHeight="1">
      <c r="B70" s="130" t="s">
        <v>799</v>
      </c>
    </row>
    <row r="71" spans="1:35" ht="15" customHeight="1">
      <c r="A71" s="128" t="s">
        <v>447</v>
      </c>
      <c r="B71" s="131" t="s">
        <v>381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448</v>
      </c>
      <c r="B72" s="131" t="s">
        <v>390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449</v>
      </c>
      <c r="B73" s="131" t="s">
        <v>397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450</v>
      </c>
      <c r="B74" s="131" t="s">
        <v>410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451</v>
      </c>
      <c r="B75" s="131" t="s">
        <v>452</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453</v>
      </c>
      <c r="B76" s="131" t="s">
        <v>454</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455</v>
      </c>
      <c r="B77" s="130" t="s">
        <v>456</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457</v>
      </c>
    </row>
    <row r="81" spans="1:35" ht="15" customHeight="1">
      <c r="B81" s="130" t="s">
        <v>381</v>
      </c>
    </row>
    <row r="82" spans="1:35" ht="15" customHeight="1">
      <c r="A82" s="128" t="s">
        <v>458</v>
      </c>
      <c r="B82" s="131" t="s">
        <v>383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459</v>
      </c>
      <c r="B83" s="131" t="s">
        <v>385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460</v>
      </c>
      <c r="B84" s="131" t="s">
        <v>387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461</v>
      </c>
      <c r="B85" s="131" t="s">
        <v>389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390</v>
      </c>
    </row>
    <row r="88" spans="1:35" ht="15" customHeight="1">
      <c r="A88" s="128" t="s">
        <v>462</v>
      </c>
      <c r="B88" s="131" t="s">
        <v>383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463</v>
      </c>
      <c r="B89" s="131" t="s">
        <v>385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464</v>
      </c>
      <c r="B90" s="131" t="s">
        <v>394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465</v>
      </c>
      <c r="B91" s="131" t="s">
        <v>387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466</v>
      </c>
      <c r="B92" s="131" t="s">
        <v>389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397</v>
      </c>
    </row>
    <row r="95" spans="1:35" ht="15" customHeight="1">
      <c r="A95" s="128" t="s">
        <v>467</v>
      </c>
      <c r="B95" s="131" t="s">
        <v>383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468</v>
      </c>
      <c r="B96" s="131" t="s">
        <v>385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469</v>
      </c>
      <c r="B97" s="131" t="s">
        <v>394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470</v>
      </c>
      <c r="B98" s="131" t="s">
        <v>402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471</v>
      </c>
      <c r="B99" s="131" t="s">
        <v>404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472</v>
      </c>
      <c r="B100" s="131" t="s">
        <v>406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473</v>
      </c>
      <c r="B101" s="131" t="s">
        <v>408</v>
      </c>
      <c r="C101" s="132" t="s">
        <v>239</v>
      </c>
      <c r="D101" s="132" t="s">
        <v>239</v>
      </c>
      <c r="E101" s="132" t="s">
        <v>239</v>
      </c>
      <c r="F101" s="132" t="s">
        <v>239</v>
      </c>
      <c r="G101" s="132" t="s">
        <v>239</v>
      </c>
      <c r="H101" s="132" t="s">
        <v>239</v>
      </c>
      <c r="I101" s="132" t="s">
        <v>239</v>
      </c>
      <c r="J101" s="132" t="s">
        <v>239</v>
      </c>
      <c r="K101" s="132" t="s">
        <v>239</v>
      </c>
      <c r="L101" s="132" t="s">
        <v>239</v>
      </c>
      <c r="M101" s="132" t="s">
        <v>239</v>
      </c>
      <c r="N101" s="132" t="s">
        <v>239</v>
      </c>
      <c r="O101" s="132" t="s">
        <v>239</v>
      </c>
      <c r="P101" s="132" t="s">
        <v>239</v>
      </c>
      <c r="Q101" s="132" t="s">
        <v>239</v>
      </c>
      <c r="R101" s="132" t="s">
        <v>239</v>
      </c>
      <c r="S101" s="132" t="s">
        <v>239</v>
      </c>
      <c r="T101" s="132" t="s">
        <v>239</v>
      </c>
      <c r="U101" s="132" t="s">
        <v>239</v>
      </c>
      <c r="V101" s="132" t="s">
        <v>239</v>
      </c>
      <c r="W101" s="132" t="s">
        <v>239</v>
      </c>
      <c r="X101" s="132" t="s">
        <v>239</v>
      </c>
      <c r="Y101" s="132" t="s">
        <v>239</v>
      </c>
      <c r="Z101" s="132" t="s">
        <v>239</v>
      </c>
      <c r="AA101" s="132" t="s">
        <v>239</v>
      </c>
      <c r="AB101" s="132" t="s">
        <v>239</v>
      </c>
      <c r="AC101" s="132" t="s">
        <v>239</v>
      </c>
      <c r="AD101" s="132" t="s">
        <v>239</v>
      </c>
      <c r="AE101" s="132" t="s">
        <v>239</v>
      </c>
      <c r="AF101" s="132" t="s">
        <v>239</v>
      </c>
      <c r="AG101" s="132" t="s">
        <v>239</v>
      </c>
      <c r="AH101" s="132" t="s">
        <v>239</v>
      </c>
      <c r="AI101" s="132" t="s">
        <v>239</v>
      </c>
    </row>
    <row r="102" spans="1:35" ht="15" customHeight="1">
      <c r="A102" s="128" t="s">
        <v>474</v>
      </c>
      <c r="B102" s="131" t="s">
        <v>389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410</v>
      </c>
    </row>
    <row r="106" spans="1:35" ht="15" customHeight="1">
      <c r="A106" s="128" t="s">
        <v>475</v>
      </c>
      <c r="B106" s="131" t="s">
        <v>383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476</v>
      </c>
      <c r="B107" s="131" t="s">
        <v>413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477</v>
      </c>
      <c r="B108" s="131" t="s">
        <v>415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478</v>
      </c>
      <c r="B109" s="131" t="s">
        <v>417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479</v>
      </c>
      <c r="B110" s="131" t="s">
        <v>419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480</v>
      </c>
      <c r="B111" s="131" t="s">
        <v>394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481</v>
      </c>
      <c r="B112" s="131" t="s">
        <v>422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482</v>
      </c>
      <c r="B113" s="131" t="s">
        <v>389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424</v>
      </c>
    </row>
    <row r="116" spans="1:35" ht="15" customHeight="1">
      <c r="A116" s="128" t="s">
        <v>483</v>
      </c>
      <c r="B116" s="131" t="s">
        <v>385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484</v>
      </c>
      <c r="B117" s="131" t="s">
        <v>394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485</v>
      </c>
      <c r="B118" s="131" t="s">
        <v>387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486</v>
      </c>
      <c r="B119" s="131" t="s">
        <v>429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487</v>
      </c>
      <c r="B120" s="131" t="s">
        <v>431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432</v>
      </c>
    </row>
    <row r="123" spans="1:35" ht="15" customHeight="1">
      <c r="A123" s="128" t="s">
        <v>488</v>
      </c>
      <c r="B123" s="131" t="s">
        <v>383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489</v>
      </c>
      <c r="B124" s="131" t="s">
        <v>413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490</v>
      </c>
      <c r="B125" s="131" t="s">
        <v>415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491</v>
      </c>
      <c r="B126" s="131" t="s">
        <v>417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492</v>
      </c>
      <c r="B127" s="131" t="s">
        <v>385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493</v>
      </c>
      <c r="B128" s="131" t="s">
        <v>394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494</v>
      </c>
      <c r="B129" s="131" t="s">
        <v>387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495</v>
      </c>
      <c r="B130" s="131" t="s">
        <v>404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496</v>
      </c>
      <c r="B131" s="131" t="s">
        <v>442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497</v>
      </c>
      <c r="B132" s="131" t="s">
        <v>408</v>
      </c>
      <c r="C132" s="132" t="s">
        <v>239</v>
      </c>
      <c r="D132" s="132" t="s">
        <v>239</v>
      </c>
      <c r="E132" s="132" t="s">
        <v>239</v>
      </c>
      <c r="F132" s="132" t="s">
        <v>239</v>
      </c>
      <c r="G132" s="132" t="s">
        <v>239</v>
      </c>
      <c r="H132" s="132" t="s">
        <v>239</v>
      </c>
      <c r="I132" s="132" t="s">
        <v>239</v>
      </c>
      <c r="J132" s="132" t="s">
        <v>239</v>
      </c>
      <c r="K132" s="132" t="s">
        <v>239</v>
      </c>
      <c r="L132" s="132" t="s">
        <v>239</v>
      </c>
      <c r="M132" s="132" t="s">
        <v>239</v>
      </c>
      <c r="N132" s="132" t="s">
        <v>239</v>
      </c>
      <c r="O132" s="132" t="s">
        <v>239</v>
      </c>
      <c r="P132" s="132" t="s">
        <v>239</v>
      </c>
      <c r="Q132" s="132" t="s">
        <v>239</v>
      </c>
      <c r="R132" s="132" t="s">
        <v>239</v>
      </c>
      <c r="S132" s="132" t="s">
        <v>239</v>
      </c>
      <c r="T132" s="132" t="s">
        <v>239</v>
      </c>
      <c r="U132" s="132" t="s">
        <v>239</v>
      </c>
      <c r="V132" s="132" t="s">
        <v>239</v>
      </c>
      <c r="W132" s="132" t="s">
        <v>239</v>
      </c>
      <c r="X132" s="132" t="s">
        <v>239</v>
      </c>
      <c r="Y132" s="132" t="s">
        <v>239</v>
      </c>
      <c r="Z132" s="132" t="s">
        <v>239</v>
      </c>
      <c r="AA132" s="132" t="s">
        <v>239</v>
      </c>
      <c r="AB132" s="132" t="s">
        <v>239</v>
      </c>
      <c r="AC132" s="132" t="s">
        <v>239</v>
      </c>
      <c r="AD132" s="132" t="s">
        <v>239</v>
      </c>
      <c r="AE132" s="132" t="s">
        <v>239</v>
      </c>
      <c r="AF132" s="132" t="s">
        <v>239</v>
      </c>
      <c r="AG132" s="132" t="s">
        <v>239</v>
      </c>
      <c r="AH132" s="132" t="s">
        <v>239</v>
      </c>
      <c r="AI132" s="132" t="s">
        <v>239</v>
      </c>
    </row>
    <row r="133" spans="1:35" ht="15" customHeight="1">
      <c r="A133" s="128" t="s">
        <v>498</v>
      </c>
      <c r="B133" s="131" t="s">
        <v>389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445</v>
      </c>
    </row>
    <row r="136" spans="1:35" ht="15" customHeight="1">
      <c r="B136" s="130" t="s">
        <v>499</v>
      </c>
    </row>
    <row r="137" spans="1:35" ht="15" customHeight="1">
      <c r="A137" s="128" t="s">
        <v>500</v>
      </c>
      <c r="B137" s="131" t="s">
        <v>381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501</v>
      </c>
      <c r="B138" s="131" t="s">
        <v>390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502</v>
      </c>
      <c r="B139" s="131" t="s">
        <v>397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503</v>
      </c>
      <c r="B140" s="131" t="s">
        <v>410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504</v>
      </c>
      <c r="B141" s="131" t="s">
        <v>452</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505</v>
      </c>
      <c r="B142" s="131" t="s">
        <v>454</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506</v>
      </c>
      <c r="B143" s="130" t="s">
        <v>456</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81" t="s">
        <v>800</v>
      </c>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row>
    <row r="147" spans="2:35" ht="15" customHeight="1">
      <c r="B147" s="136" t="s">
        <v>801</v>
      </c>
    </row>
    <row r="148" spans="2:35" ht="15" customHeight="1">
      <c r="B148" s="136" t="s">
        <v>802</v>
      </c>
    </row>
    <row r="149" spans="2:35" ht="15" customHeight="1">
      <c r="B149" s="136" t="s">
        <v>524</v>
      </c>
    </row>
    <row r="150" spans="2:35" ht="15" customHeight="1">
      <c r="B150" s="136" t="s">
        <v>803</v>
      </c>
    </row>
    <row r="151" spans="2:35" ht="15" customHeight="1">
      <c r="B151" s="136" t="s">
        <v>804</v>
      </c>
    </row>
    <row r="152" spans="2:35" ht="15" customHeight="1">
      <c r="B152" s="136" t="s">
        <v>805</v>
      </c>
    </row>
    <row r="153" spans="2:35" ht="15" customHeight="1">
      <c r="B153" s="136" t="s">
        <v>806</v>
      </c>
    </row>
    <row r="154" spans="2:35" ht="15" customHeight="1">
      <c r="B154" s="136" t="s">
        <v>515</v>
      </c>
    </row>
    <row r="155" spans="2:35" ht="15" customHeight="1">
      <c r="B155" s="136" t="s">
        <v>807</v>
      </c>
    </row>
    <row r="156" spans="2:35" ht="15" customHeight="1">
      <c r="B156" s="136" t="s">
        <v>808</v>
      </c>
    </row>
    <row r="157" spans="2:35" ht="15" customHeight="1">
      <c r="B157" s="136" t="s">
        <v>809</v>
      </c>
    </row>
    <row r="158" spans="2:35" ht="15" customHeight="1">
      <c r="B158" s="136" t="s">
        <v>810</v>
      </c>
    </row>
    <row r="159" spans="2:35" ht="15" customHeight="1">
      <c r="B159" s="136" t="s">
        <v>811</v>
      </c>
    </row>
    <row r="160" spans="2:35" ht="15" customHeight="1">
      <c r="B160" s="136" t="s">
        <v>812</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ustomWidth="1"/>
    <col min="6" max="52" width="8.7109375" style="92" customWidth="1"/>
    <col min="53" max="53" width="9.85546875" style="92" customWidth="1"/>
    <col min="54" max="54" width="15.5703125" style="92" customWidth="1"/>
    <col min="55" max="59" width="14.42578125" style="92" customWidth="1"/>
    <col min="60" max="16384" width="14.42578125" style="92"/>
  </cols>
  <sheetData>
    <row r="2" spans="1:5" ht="14.85" customHeight="1">
      <c r="A2" s="112" t="s">
        <v>813</v>
      </c>
      <c r="B2" s="91" t="s">
        <v>814</v>
      </c>
      <c r="C2" s="91" t="s">
        <v>815</v>
      </c>
      <c r="D2" s="91" t="s">
        <v>816</v>
      </c>
      <c r="E2" s="91" t="s">
        <v>817</v>
      </c>
    </row>
    <row r="3" spans="1:5" ht="14.85" customHeight="1">
      <c r="A3" s="111" t="s">
        <v>6</v>
      </c>
      <c r="B3" s="91">
        <f>IF(SUMIFS('EIA SEDS data'!$AE$20:$AE$119,'EIA SEDS data'!$B$20:$B$119,A3,'EIA SEDS data'!$A$20:$A$119,"exports")&gt;0, 1, 0)</f>
        <v>0</v>
      </c>
      <c r="C3" s="91">
        <f>SUMIFS('Cross border connections'!$R$4:$R$53,'Cross border connections'!$P$4:$P$53,Calculations!A3)</f>
        <v>0</v>
      </c>
      <c r="D3" s="91">
        <f t="shared" ref="D3:D34" si="0">B3*C3</f>
        <v>0</v>
      </c>
      <c r="E3" s="91">
        <f t="shared" ref="E3:E34" si="1">IF($D$54=0,0,D3/$D$54)</f>
        <v>0</v>
      </c>
    </row>
    <row r="4" spans="1:5" ht="14.85" customHeight="1">
      <c r="A4" s="111" t="s">
        <v>3</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85" customHeight="1">
      <c r="A5" s="111" t="s">
        <v>12</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85" customHeight="1">
      <c r="A6" s="111" t="s">
        <v>9</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85" customHeight="1">
      <c r="A7" s="111" t="s">
        <v>14</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85" customHeight="1">
      <c r="A8" s="111" t="s">
        <v>17</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85" customHeight="1">
      <c r="A9" s="111" t="s">
        <v>21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85" customHeight="1">
      <c r="A10" s="111" t="s">
        <v>596</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85" customHeight="1">
      <c r="A11" s="111" t="s">
        <v>25</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85" customHeight="1">
      <c r="A12" s="111" t="s">
        <v>29</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85" customHeight="1">
      <c r="A13" s="111" t="s">
        <v>32</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85" customHeight="1">
      <c r="A14" s="111" t="s">
        <v>35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85" customHeight="1">
      <c r="A15" s="111" t="s">
        <v>46</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85" customHeight="1">
      <c r="A16" s="111" t="s">
        <v>37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85" customHeight="1">
      <c r="A17" s="111" t="s">
        <v>40</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85" customHeight="1">
      <c r="A18" s="111" t="s">
        <v>44</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85" customHeight="1">
      <c r="A19" s="111" t="s">
        <v>49</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ht="14.85" customHeight="1">
      <c r="A20" s="111" t="s">
        <v>53</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57</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65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62</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59</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68</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70</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77</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73</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80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99</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102</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83</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88</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91</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94</v>
      </c>
      <c r="B35" s="91">
        <f>IF(SUMIFS('EIA SEDS data'!$AE$20:$AE$119,'EIA SEDS data'!$B$20:$B$119,A35,'EIA SEDS data'!$A$20:$A$119,"exports")&gt;0, 1, 0)</f>
        <v>1</v>
      </c>
      <c r="C35" s="91">
        <f>SUMIFS('Cross border connections'!$R$4:$R$53,'Cross border connections'!$P$4:$P$53,Calculations!A35)</f>
        <v>0.15067400012578913</v>
      </c>
      <c r="D35" s="91">
        <f t="shared" ref="D35:D66" si="2">B35*C35</f>
        <v>0.15067400012578913</v>
      </c>
      <c r="E35" s="91">
        <f t="shared" ref="E35:E66" si="3">IF($D$54=0,0,D35/$D$54)</f>
        <v>0.15067400012578913</v>
      </c>
    </row>
    <row r="36" spans="1:5" ht="15.75" customHeight="1">
      <c r="A36" s="111" t="s">
        <v>86</v>
      </c>
      <c r="B36" s="91">
        <f>IF(SUMIFS('EIA SEDS data'!$AE$20:$AE$119,'EIA SEDS data'!$B$20:$B$119,A36,'EIA SEDS data'!$A$20:$A$119,"exports")&gt;0, 1, 0)</f>
        <v>0</v>
      </c>
      <c r="C36" s="91">
        <f>SUMIFS('Cross border connections'!$R$4:$R$53,'Cross border connections'!$P$4:$P$53,Calculations!A36)</f>
        <v>0</v>
      </c>
      <c r="D36" s="91">
        <f t="shared" si="2"/>
        <v>0</v>
      </c>
      <c r="E36" s="91">
        <f t="shared" si="3"/>
        <v>0</v>
      </c>
    </row>
    <row r="37" spans="1:5" ht="15.75" customHeight="1">
      <c r="A37" s="111" t="s">
        <v>97</v>
      </c>
      <c r="B37" s="91">
        <f>IF(SUMIFS('EIA SEDS data'!$AE$20:$AE$119,'EIA SEDS data'!$B$20:$B$119,A37,'EIA SEDS data'!$A$20:$A$119,"exports")&gt;0, 1, 0)</f>
        <v>0</v>
      </c>
      <c r="C37" s="91">
        <f>SUMIFS('Cross border connections'!$R$4:$R$53,'Cross border connections'!$P$4:$P$53,Calculations!A37)</f>
        <v>0</v>
      </c>
      <c r="D37" s="91">
        <f t="shared" si="2"/>
        <v>0</v>
      </c>
      <c r="E37" s="91">
        <f t="shared" si="3"/>
        <v>0</v>
      </c>
    </row>
    <row r="38" spans="1:5" ht="15.75" customHeight="1">
      <c r="A38" s="111" t="s">
        <v>105</v>
      </c>
      <c r="B38" s="91">
        <f>IF(SUMIFS('EIA SEDS data'!$AE$20:$AE$119,'EIA SEDS data'!$B$20:$B$119,A38,'EIA SEDS data'!$A$20:$A$119,"exports")&gt;0, 1, 0)</f>
        <v>0</v>
      </c>
      <c r="C38" s="91">
        <f>SUMIFS('Cross border connections'!$R$4:$R$53,'Cross border connections'!$P$4:$P$53,Calculations!A38)</f>
        <v>0</v>
      </c>
      <c r="D38" s="91">
        <f t="shared" si="2"/>
        <v>0</v>
      </c>
      <c r="E38" s="91">
        <f t="shared" si="3"/>
        <v>0</v>
      </c>
    </row>
    <row r="39" spans="1:5" ht="15.75" customHeight="1">
      <c r="A39" s="111" t="s">
        <v>108</v>
      </c>
      <c r="B39" s="91">
        <f>IF(SUMIFS('EIA SEDS data'!$AE$20:$AE$119,'EIA SEDS data'!$B$20:$B$119,A39,'EIA SEDS data'!$A$20:$A$119,"exports")&gt;0, 1, 0)</f>
        <v>1</v>
      </c>
      <c r="C39" s="91">
        <f>SUMIFS('Cross border connections'!$R$4:$R$53,'Cross border connections'!$P$4:$P$53,Calculations!A39)</f>
        <v>0</v>
      </c>
      <c r="D39" s="91">
        <f t="shared" si="2"/>
        <v>0</v>
      </c>
      <c r="E39" s="91">
        <f t="shared" si="3"/>
        <v>0</v>
      </c>
    </row>
    <row r="40" spans="1:5" ht="15.75" customHeight="1">
      <c r="A40" s="111" t="s">
        <v>111</v>
      </c>
      <c r="B40" s="91">
        <f>IF(SUMIFS('EIA SEDS data'!$AE$20:$AE$119,'EIA SEDS data'!$B$20:$B$119,A40,'EIA SEDS data'!$A$20:$A$119,"exports")&gt;0, 1, 0)</f>
        <v>1</v>
      </c>
      <c r="C40" s="91">
        <f>SUMIFS('Cross border connections'!$R$4:$R$53,'Cross border connections'!$P$4:$P$53,Calculations!A40)</f>
        <v>0</v>
      </c>
      <c r="D40" s="91">
        <f t="shared" si="2"/>
        <v>0</v>
      </c>
      <c r="E40" s="91">
        <f t="shared" si="3"/>
        <v>0</v>
      </c>
    </row>
    <row r="41" spans="1:5" ht="15.75" customHeight="1">
      <c r="A41" s="111" t="s">
        <v>114</v>
      </c>
      <c r="B41" s="91">
        <f>IF(SUMIFS('EIA SEDS data'!$AE$20:$AE$119,'EIA SEDS data'!$B$20:$B$119,A41,'EIA SEDS data'!$A$20:$A$119,"exports")&gt;0, 1, 0)</f>
        <v>1</v>
      </c>
      <c r="C41" s="91">
        <f>SUMIFS('Cross border connections'!$R$4:$R$53,'Cross border connections'!$P$4:$P$53,Calculations!A41)</f>
        <v>0</v>
      </c>
      <c r="D41" s="91">
        <f t="shared" si="2"/>
        <v>0</v>
      </c>
      <c r="E41" s="91">
        <f t="shared" si="3"/>
        <v>0</v>
      </c>
    </row>
    <row r="42" spans="1:5" ht="15.75" customHeight="1">
      <c r="A42" s="111" t="s">
        <v>117</v>
      </c>
      <c r="B42" s="91">
        <f>IF(SUMIFS('EIA SEDS data'!$AE$20:$AE$119,'EIA SEDS data'!$B$20:$B$119,A42,'EIA SEDS data'!$A$20:$A$119,"exports")&gt;0, 1, 0)</f>
        <v>1</v>
      </c>
      <c r="C42" s="91">
        <f>SUMIFS('Cross border connections'!$R$4:$R$53,'Cross border connections'!$P$4:$P$53,Calculations!A42)</f>
        <v>0</v>
      </c>
      <c r="D42" s="91">
        <f t="shared" si="2"/>
        <v>0</v>
      </c>
      <c r="E42" s="91">
        <f t="shared" si="3"/>
        <v>0</v>
      </c>
    </row>
    <row r="43" spans="1:5" ht="15.75" customHeight="1">
      <c r="A43" s="111" t="s">
        <v>119</v>
      </c>
      <c r="B43" s="91">
        <f>IF(SUMIFS('EIA SEDS data'!$AE$20:$AE$119,'EIA SEDS data'!$B$20:$B$119,A43,'EIA SEDS data'!$A$20:$A$119,"exports")&gt;0, 1, 0)</f>
        <v>1</v>
      </c>
      <c r="C43" s="91">
        <f>SUMIFS('Cross border connections'!$R$4:$R$53,'Cross border connections'!$P$4:$P$53,Calculations!A43)</f>
        <v>0</v>
      </c>
      <c r="D43" s="91">
        <f t="shared" si="2"/>
        <v>0</v>
      </c>
      <c r="E43" s="91">
        <f t="shared" si="3"/>
        <v>0</v>
      </c>
    </row>
    <row r="44" spans="1:5" ht="15.75" customHeight="1">
      <c r="A44" s="111" t="s">
        <v>122</v>
      </c>
      <c r="B44" s="91">
        <f>IF(SUMIFS('EIA SEDS data'!$AE$20:$AE$119,'EIA SEDS data'!$B$20:$B$119,A44,'EIA SEDS data'!$A$20:$A$119,"exports")&gt;0, 1, 0)</f>
        <v>0</v>
      </c>
      <c r="C44" s="91">
        <f>SUMIFS('Cross border connections'!$R$4:$R$53,'Cross border connections'!$P$4:$P$53,Calculations!A44)</f>
        <v>0</v>
      </c>
      <c r="D44" s="91">
        <f t="shared" si="2"/>
        <v>0</v>
      </c>
      <c r="E44" s="91">
        <f t="shared" si="3"/>
        <v>0</v>
      </c>
    </row>
    <row r="45" spans="1:5" ht="15.75" customHeight="1">
      <c r="A45" s="111" t="s">
        <v>125</v>
      </c>
      <c r="B45" s="91">
        <f>IF(SUMIFS('EIA SEDS data'!$AE$20:$AE$119,'EIA SEDS data'!$B$20:$B$119,A45,'EIA SEDS data'!$A$20:$A$119,"exports")&gt;0, 1, 0)</f>
        <v>0</v>
      </c>
      <c r="C45" s="91">
        <f>SUMIFS('Cross border connections'!$R$4:$R$53,'Cross border connections'!$P$4:$P$53,Calculations!A45)</f>
        <v>0</v>
      </c>
      <c r="D45" s="91">
        <f t="shared" si="2"/>
        <v>0</v>
      </c>
      <c r="E45" s="91">
        <f t="shared" si="3"/>
        <v>0</v>
      </c>
    </row>
    <row r="46" spans="1:5" ht="15.75" customHeight="1">
      <c r="A46" s="111" t="s">
        <v>127</v>
      </c>
      <c r="B46" s="91">
        <f>IF(SUMIFS('EIA SEDS data'!$AE$20:$AE$119,'EIA SEDS data'!$B$20:$B$119,A46,'EIA SEDS data'!$A$20:$A$119,"exports")&gt;0, 1, 0)</f>
        <v>0</v>
      </c>
      <c r="C46" s="91">
        <f>SUMIFS('Cross border connections'!$R$4:$R$53,'Cross border connections'!$P$4:$P$53,Calculations!A46)</f>
        <v>0</v>
      </c>
      <c r="D46" s="91">
        <f t="shared" si="2"/>
        <v>0</v>
      </c>
      <c r="E46" s="91">
        <f t="shared" si="3"/>
        <v>0</v>
      </c>
    </row>
    <row r="47" spans="1:5" ht="15.75" customHeight="1">
      <c r="A47" s="111" t="s">
        <v>130</v>
      </c>
      <c r="B47" s="91">
        <f>IF(SUMIFS('EIA SEDS data'!$AE$20:$AE$119,'EIA SEDS data'!$B$20:$B$119,A47,'EIA SEDS data'!$A$20:$A$119,"exports")&gt;0, 1, 0)</f>
        <v>1</v>
      </c>
      <c r="C47" s="91">
        <f>SUMIFS('Cross border connections'!$R$4:$R$53,'Cross border connections'!$P$4:$P$53,Calculations!A47)</f>
        <v>5.2242414655148124E-2</v>
      </c>
      <c r="D47" s="91">
        <f t="shared" si="2"/>
        <v>5.2242414655148124E-2</v>
      </c>
      <c r="E47" s="91">
        <f t="shared" si="3"/>
        <v>5.2242414655148124E-2</v>
      </c>
    </row>
    <row r="48" spans="1:5" ht="15.75" customHeight="1">
      <c r="A48" s="111" t="s">
        <v>136</v>
      </c>
      <c r="B48" s="91">
        <f>IF(SUMIFS('EIA SEDS data'!$AE$20:$AE$119,'EIA SEDS data'!$B$20:$B$119,A48,'EIA SEDS data'!$A$20:$A$119,"exports")&gt;0, 1, 0)</f>
        <v>0</v>
      </c>
      <c r="C48" s="91">
        <f>SUMIFS('Cross border connections'!$R$4:$R$53,'Cross border connections'!$P$4:$P$53,Calculations!A48)</f>
        <v>0</v>
      </c>
      <c r="D48" s="91">
        <f t="shared" si="2"/>
        <v>0</v>
      </c>
      <c r="E48" s="91">
        <f t="shared" si="3"/>
        <v>0</v>
      </c>
    </row>
    <row r="49" spans="1:33" ht="15.75" customHeight="1">
      <c r="A49" s="111" t="s">
        <v>133</v>
      </c>
      <c r="B49" s="91">
        <f>IF(SUMIFS('EIA SEDS data'!$AE$20:$AE$119,'EIA SEDS data'!$B$20:$B$119,A49,'EIA SEDS data'!$A$20:$A$119,"exports")&gt;0, 1, 0)</f>
        <v>1</v>
      </c>
      <c r="C49" s="91">
        <f>SUMIFS('Cross border connections'!$R$4:$R$53,'Cross border connections'!$P$4:$P$53,Calculations!A49)</f>
        <v>0</v>
      </c>
      <c r="D49" s="91">
        <f t="shared" si="2"/>
        <v>0</v>
      </c>
      <c r="E49" s="91">
        <f t="shared" si="3"/>
        <v>0</v>
      </c>
    </row>
    <row r="50" spans="1:33" ht="15.75" customHeight="1">
      <c r="A50" s="111" t="s">
        <v>138</v>
      </c>
      <c r="B50" s="91">
        <f>IF(SUMIFS('EIA SEDS data'!$AE$20:$AE$119,'EIA SEDS data'!$B$20:$B$119,A50,'EIA SEDS data'!$A$20:$A$119,"exports")&gt;0, 1, 0)</f>
        <v>1</v>
      </c>
      <c r="C50" s="91">
        <f>SUMIFS('Cross border connections'!$R$4:$R$53,'Cross border connections'!$P$4:$P$53,Calculations!A50)</f>
        <v>0</v>
      </c>
      <c r="D50" s="91">
        <f t="shared" si="2"/>
        <v>0</v>
      </c>
      <c r="E50" s="91">
        <f t="shared" si="3"/>
        <v>0</v>
      </c>
    </row>
    <row r="51" spans="1:33" ht="15.75" customHeight="1">
      <c r="A51" s="111" t="s">
        <v>144</v>
      </c>
      <c r="B51" s="91">
        <f>IF(SUMIFS('EIA SEDS data'!$AE$20:$AE$119,'EIA SEDS data'!$B$20:$B$119,A51,'EIA SEDS data'!$A$20:$A$119,"exports")&gt;0, 1, 0)</f>
        <v>0</v>
      </c>
      <c r="C51" s="91">
        <f>SUMIFS('Cross border connections'!$R$4:$R$53,'Cross border connections'!$P$4:$P$53,Calculations!A51)</f>
        <v>0</v>
      </c>
      <c r="D51" s="91">
        <f t="shared" si="2"/>
        <v>0</v>
      </c>
      <c r="E51" s="91">
        <f t="shared" si="3"/>
        <v>0</v>
      </c>
    </row>
    <row r="52" spans="1:33" ht="15.75" customHeight="1">
      <c r="A52" s="111" t="s">
        <v>141</v>
      </c>
      <c r="B52" s="91">
        <f>IF(SUMIFS('EIA SEDS data'!$AE$20:$AE$119,'EIA SEDS data'!$B$20:$B$119,A52,'EIA SEDS data'!$A$20:$A$119,"exports")&gt;0, 1, 0)</f>
        <v>1</v>
      </c>
      <c r="C52" s="91">
        <f>SUMIFS('Cross border connections'!$R$4:$R$53,'Cross border connections'!$P$4:$P$53,Calculations!A52)</f>
        <v>0</v>
      </c>
      <c r="D52" s="91">
        <f t="shared" si="2"/>
        <v>0</v>
      </c>
      <c r="E52" s="91">
        <f t="shared" si="3"/>
        <v>0</v>
      </c>
    </row>
    <row r="53" spans="1:33" ht="15.75" customHeight="1">
      <c r="A53" s="111" t="s">
        <v>147</v>
      </c>
      <c r="B53" s="91">
        <f>IF(SUMIFS('EIA SEDS data'!$AE$20:$AE$119,'EIA SEDS data'!$B$20:$B$119,A53,'EIA SEDS data'!$A$20:$A$119,"exports")&gt;0, 1, 0)</f>
        <v>1</v>
      </c>
      <c r="C53" s="91">
        <f>SUMIFS('Cross border connections'!$R$4:$R$53,'Cross border connections'!$P$4:$P$53,Calculations!A53)</f>
        <v>0.72498214553278251</v>
      </c>
      <c r="D53" s="91">
        <f t="shared" si="2"/>
        <v>0.72498214553278251</v>
      </c>
      <c r="E53" s="91">
        <f t="shared" si="3"/>
        <v>0.72498214553278251</v>
      </c>
    </row>
    <row r="54" spans="1:33" ht="15.75" customHeight="1">
      <c r="A54" s="112" t="s">
        <v>593</v>
      </c>
      <c r="B54" s="95">
        <f>SUM(B3:B53)</f>
        <v>25</v>
      </c>
      <c r="C54" s="95">
        <f>SUM(C3:C53)</f>
        <v>1</v>
      </c>
      <c r="D54" s="95">
        <f>SUM(D3:D53)</f>
        <v>1</v>
      </c>
      <c r="E54" s="95">
        <f>SUM(E3:E53)</f>
        <v>1</v>
      </c>
    </row>
    <row r="55" spans="1:33" ht="15.75" customHeight="1">
      <c r="A55" s="95"/>
    </row>
    <row r="56" spans="1:33" ht="15.75" customHeight="1"/>
    <row r="57" spans="1:33" ht="15.75" customHeight="1">
      <c r="A57" s="97" t="s">
        <v>818</v>
      </c>
      <c r="B57" s="113"/>
      <c r="C57" s="113"/>
      <c r="D57" s="113"/>
      <c r="E57" s="113"/>
    </row>
    <row r="58" spans="1:33" ht="15.75" customHeight="1">
      <c r="A58" s="91" t="s">
        <v>819</v>
      </c>
    </row>
    <row r="59" spans="1:33" ht="15.75" customHeight="1">
      <c r="A59" s="111"/>
      <c r="B59" s="91">
        <v>2019</v>
      </c>
      <c r="C59" s="91">
        <f t="shared" ref="C59:M59" si="4">B59+1</f>
        <v>2020</v>
      </c>
      <c r="D59" s="91">
        <f t="shared" si="4"/>
        <v>2021</v>
      </c>
      <c r="E59" s="91">
        <f t="shared" si="4"/>
        <v>2022</v>
      </c>
      <c r="F59" s="91">
        <f t="shared" si="4"/>
        <v>2023</v>
      </c>
      <c r="G59" s="91">
        <f t="shared" si="4"/>
        <v>2024</v>
      </c>
      <c r="H59" s="91">
        <f t="shared" si="4"/>
        <v>2025</v>
      </c>
      <c r="I59" s="91">
        <f t="shared" si="4"/>
        <v>2026</v>
      </c>
      <c r="J59" s="91">
        <f t="shared" si="4"/>
        <v>2027</v>
      </c>
      <c r="K59" s="91">
        <f t="shared" si="4"/>
        <v>2028</v>
      </c>
      <c r="L59" s="91">
        <f t="shared" si="4"/>
        <v>2029</v>
      </c>
      <c r="M59" s="91">
        <f t="shared" si="4"/>
        <v>2030</v>
      </c>
    </row>
    <row r="60" spans="1:33" ht="15.75" customHeight="1">
      <c r="A60" s="111" t="s">
        <v>362</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628</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363</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364</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365</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366</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367</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368</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369</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370</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361</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371</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372</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373</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374</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375</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820</v>
      </c>
    </row>
    <row r="78" spans="1:37" ht="15.75" customHeight="1">
      <c r="A78" s="114" t="s">
        <v>821</v>
      </c>
    </row>
    <row r="79" spans="1:37" ht="15.75" customHeight="1">
      <c r="A79" s="115" t="s">
        <v>247</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822</v>
      </c>
      <c r="Y79" s="107"/>
      <c r="Z79" s="107"/>
      <c r="AA79" s="107"/>
      <c r="AB79" s="107"/>
      <c r="AC79" s="107"/>
      <c r="AD79" s="107"/>
      <c r="AE79" s="107"/>
      <c r="AF79" s="107"/>
      <c r="AG79" s="107"/>
      <c r="AH79" s="107"/>
      <c r="AI79" s="107"/>
      <c r="AJ79" s="107"/>
      <c r="AK79" s="107"/>
    </row>
    <row r="80" spans="1:37" ht="15.75" customHeight="1">
      <c r="A80" s="116" t="s">
        <v>248</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5">W80+1</f>
        <v>2041</v>
      </c>
      <c r="Y80" s="95">
        <f t="shared" si="5"/>
        <v>2042</v>
      </c>
      <c r="Z80" s="95">
        <f t="shared" si="5"/>
        <v>2043</v>
      </c>
      <c r="AA80" s="95">
        <f t="shared" si="5"/>
        <v>2044</v>
      </c>
      <c r="AB80" s="95">
        <f t="shared" si="5"/>
        <v>2045</v>
      </c>
      <c r="AC80" s="95">
        <f t="shared" si="5"/>
        <v>2046</v>
      </c>
      <c r="AD80" s="95">
        <f t="shared" si="5"/>
        <v>2047</v>
      </c>
      <c r="AE80" s="95">
        <f t="shared" si="5"/>
        <v>2048</v>
      </c>
      <c r="AF80" s="95">
        <f t="shared" si="5"/>
        <v>2049</v>
      </c>
      <c r="AG80" s="95">
        <f t="shared" si="5"/>
        <v>2050</v>
      </c>
    </row>
    <row r="81" spans="1:54" ht="15.75" customHeight="1">
      <c r="A81" s="107" t="s">
        <v>364</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1" si="6">W81</f>
        <v>439408.5</v>
      </c>
      <c r="Y81" s="119">
        <f t="shared" si="6"/>
        <v>439408.5</v>
      </c>
      <c r="Z81" s="119">
        <f t="shared" si="6"/>
        <v>439408.5</v>
      </c>
      <c r="AA81" s="119">
        <f t="shared" si="6"/>
        <v>439408.5</v>
      </c>
      <c r="AB81" s="119">
        <f t="shared" si="6"/>
        <v>439408.5</v>
      </c>
      <c r="AC81" s="119">
        <f t="shared" si="6"/>
        <v>439408.5</v>
      </c>
      <c r="AD81" s="119">
        <f t="shared" si="6"/>
        <v>439408.5</v>
      </c>
      <c r="AE81" s="119">
        <f t="shared" si="6"/>
        <v>439408.5</v>
      </c>
      <c r="AF81" s="119">
        <f t="shared" si="6"/>
        <v>439408.5</v>
      </c>
      <c r="AG81" s="119">
        <f t="shared" si="6"/>
        <v>439408.5</v>
      </c>
    </row>
    <row r="82" spans="1:54" ht="15.75" customHeight="1">
      <c r="A82" s="107" t="s">
        <v>296</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ref="X82:AG82" si="7">W82</f>
        <v>68042.429999999993</v>
      </c>
      <c r="Y82" s="119">
        <f t="shared" si="7"/>
        <v>68042.429999999993</v>
      </c>
      <c r="Z82" s="119">
        <f t="shared" si="7"/>
        <v>68042.429999999993</v>
      </c>
      <c r="AA82" s="119">
        <f t="shared" si="7"/>
        <v>68042.429999999993</v>
      </c>
      <c r="AB82" s="119">
        <f t="shared" si="7"/>
        <v>68042.429999999993</v>
      </c>
      <c r="AC82" s="119">
        <f t="shared" si="7"/>
        <v>68042.429999999993</v>
      </c>
      <c r="AD82" s="119">
        <f t="shared" si="7"/>
        <v>68042.429999999993</v>
      </c>
      <c r="AE82" s="119">
        <f t="shared" si="7"/>
        <v>68042.429999999993</v>
      </c>
      <c r="AF82" s="119">
        <f t="shared" si="7"/>
        <v>68042.429999999993</v>
      </c>
      <c r="AG82" s="119">
        <f t="shared" si="7"/>
        <v>68042.429999999993</v>
      </c>
    </row>
    <row r="83" spans="1:54" ht="15.75" customHeight="1">
      <c r="A83" s="107" t="s">
        <v>297</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ref="X83:AG83" si="8">W83</f>
        <v>10278.23</v>
      </c>
      <c r="Y83" s="119">
        <f t="shared" si="8"/>
        <v>10278.23</v>
      </c>
      <c r="Z83" s="119">
        <f t="shared" si="8"/>
        <v>10278.23</v>
      </c>
      <c r="AA83" s="119">
        <f t="shared" si="8"/>
        <v>10278.23</v>
      </c>
      <c r="AB83" s="119">
        <f t="shared" si="8"/>
        <v>10278.23</v>
      </c>
      <c r="AC83" s="119">
        <f t="shared" si="8"/>
        <v>10278.23</v>
      </c>
      <c r="AD83" s="119">
        <f t="shared" si="8"/>
        <v>10278.23</v>
      </c>
      <c r="AE83" s="119">
        <f t="shared" si="8"/>
        <v>10278.23</v>
      </c>
      <c r="AF83" s="119">
        <f t="shared" si="8"/>
        <v>10278.23</v>
      </c>
      <c r="AG83" s="119">
        <f t="shared" si="8"/>
        <v>10278.23</v>
      </c>
    </row>
    <row r="84" spans="1:54" ht="15.75" customHeight="1">
      <c r="A84" s="107" t="s">
        <v>298</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ref="X84:AG84" si="9">W84</f>
        <v>6899.39</v>
      </c>
      <c r="Y84" s="119">
        <f t="shared" si="9"/>
        <v>6899.39</v>
      </c>
      <c r="Z84" s="119">
        <f t="shared" si="9"/>
        <v>6899.39</v>
      </c>
      <c r="AA84" s="119">
        <f t="shared" si="9"/>
        <v>6899.39</v>
      </c>
      <c r="AB84" s="119">
        <f t="shared" si="9"/>
        <v>6899.39</v>
      </c>
      <c r="AC84" s="119">
        <f t="shared" si="9"/>
        <v>6899.39</v>
      </c>
      <c r="AD84" s="119">
        <f t="shared" si="9"/>
        <v>6899.39</v>
      </c>
      <c r="AE84" s="119">
        <f t="shared" si="9"/>
        <v>6899.39</v>
      </c>
      <c r="AF84" s="119">
        <f t="shared" si="9"/>
        <v>6899.39</v>
      </c>
      <c r="AG84" s="119">
        <f t="shared" si="9"/>
        <v>6899.39</v>
      </c>
    </row>
    <row r="85" spans="1:54" ht="15.75" customHeight="1">
      <c r="A85" s="107" t="s">
        <v>299</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ref="X85:AG85" si="10">W85</f>
        <v>82208.649999999994</v>
      </c>
      <c r="Y85" s="119">
        <f t="shared" si="10"/>
        <v>82208.649999999994</v>
      </c>
      <c r="Z85" s="119">
        <f t="shared" si="10"/>
        <v>82208.649999999994</v>
      </c>
      <c r="AA85" s="119">
        <f t="shared" si="10"/>
        <v>82208.649999999994</v>
      </c>
      <c r="AB85" s="119">
        <f t="shared" si="10"/>
        <v>82208.649999999994</v>
      </c>
      <c r="AC85" s="119">
        <f t="shared" si="10"/>
        <v>82208.649999999994</v>
      </c>
      <c r="AD85" s="119">
        <f t="shared" si="10"/>
        <v>82208.649999999994</v>
      </c>
      <c r="AE85" s="119">
        <f t="shared" si="10"/>
        <v>82208.649999999994</v>
      </c>
      <c r="AF85" s="119">
        <f t="shared" si="10"/>
        <v>82208.649999999994</v>
      </c>
      <c r="AG85" s="119">
        <f t="shared" si="10"/>
        <v>82208.649999999994</v>
      </c>
    </row>
    <row r="86" spans="1:54" ht="15.75" customHeight="1">
      <c r="A86" s="107" t="s">
        <v>300</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ref="X86:AG86" si="11">W86</f>
        <v>1383.67</v>
      </c>
      <c r="Y86" s="119">
        <f t="shared" si="11"/>
        <v>1383.67</v>
      </c>
      <c r="Z86" s="119">
        <f t="shared" si="11"/>
        <v>1383.67</v>
      </c>
      <c r="AA86" s="119">
        <f t="shared" si="11"/>
        <v>1383.67</v>
      </c>
      <c r="AB86" s="119">
        <f t="shared" si="11"/>
        <v>1383.67</v>
      </c>
      <c r="AC86" s="119">
        <f t="shared" si="11"/>
        <v>1383.67</v>
      </c>
      <c r="AD86" s="119">
        <f t="shared" si="11"/>
        <v>1383.67</v>
      </c>
      <c r="AE86" s="119">
        <f t="shared" si="11"/>
        <v>1383.67</v>
      </c>
      <c r="AF86" s="119">
        <f t="shared" si="11"/>
        <v>1383.67</v>
      </c>
      <c r="AG86" s="119">
        <f t="shared" si="11"/>
        <v>1383.67</v>
      </c>
    </row>
    <row r="87" spans="1:54" ht="15.75" customHeight="1">
      <c r="A87" s="107" t="s">
        <v>301</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ref="X87:AG87" si="12">W87</f>
        <v>126905.8</v>
      </c>
      <c r="Y87" s="119">
        <f t="shared" si="12"/>
        <v>126905.8</v>
      </c>
      <c r="Z87" s="119">
        <f t="shared" si="12"/>
        <v>126905.8</v>
      </c>
      <c r="AA87" s="119">
        <f t="shared" si="12"/>
        <v>126905.8</v>
      </c>
      <c r="AB87" s="119">
        <f t="shared" si="12"/>
        <v>126905.8</v>
      </c>
      <c r="AC87" s="119">
        <f t="shared" si="12"/>
        <v>126905.8</v>
      </c>
      <c r="AD87" s="119">
        <f t="shared" si="12"/>
        <v>126905.8</v>
      </c>
      <c r="AE87" s="119">
        <f t="shared" si="12"/>
        <v>126905.8</v>
      </c>
      <c r="AF87" s="119">
        <f t="shared" si="12"/>
        <v>126905.8</v>
      </c>
      <c r="AG87" s="119">
        <f t="shared" si="12"/>
        <v>126905.8</v>
      </c>
    </row>
    <row r="88" spans="1:54" ht="15.75" customHeight="1">
      <c r="A88" s="107" t="s">
        <v>302</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ref="X88:AG88" si="13">W88</f>
        <v>1690.29</v>
      </c>
      <c r="Y88" s="119">
        <f t="shared" si="13"/>
        <v>1690.29</v>
      </c>
      <c r="Z88" s="119">
        <f t="shared" si="13"/>
        <v>1690.29</v>
      </c>
      <c r="AA88" s="119">
        <f t="shared" si="13"/>
        <v>1690.29</v>
      </c>
      <c r="AB88" s="119">
        <f t="shared" si="13"/>
        <v>1690.29</v>
      </c>
      <c r="AC88" s="119">
        <f t="shared" si="13"/>
        <v>1690.29</v>
      </c>
      <c r="AD88" s="119">
        <f t="shared" si="13"/>
        <v>1690.29</v>
      </c>
      <c r="AE88" s="119">
        <f t="shared" si="13"/>
        <v>1690.29</v>
      </c>
      <c r="AF88" s="119">
        <f t="shared" si="13"/>
        <v>1690.29</v>
      </c>
      <c r="AG88" s="119">
        <f t="shared" si="13"/>
        <v>1690.29</v>
      </c>
    </row>
    <row r="89" spans="1:54" ht="15.75" customHeight="1">
      <c r="A89" s="95" t="s">
        <v>593</v>
      </c>
      <c r="B89" s="120">
        <f t="shared" ref="B89:W89" si="14">SUM(B81:B88)</f>
        <v>650744.98999999987</v>
      </c>
      <c r="C89" s="120">
        <f t="shared" si="14"/>
        <v>655764.49000000011</v>
      </c>
      <c r="D89" s="120">
        <f t="shared" si="14"/>
        <v>657616.61</v>
      </c>
      <c r="E89" s="120">
        <f t="shared" si="14"/>
        <v>648901.29000000015</v>
      </c>
      <c r="F89" s="120">
        <f t="shared" si="14"/>
        <v>649148.92000000004</v>
      </c>
      <c r="G89" s="120">
        <f t="shared" si="14"/>
        <v>655322.79</v>
      </c>
      <c r="H89" s="120">
        <f t="shared" si="14"/>
        <v>657515.14</v>
      </c>
      <c r="I89" s="120">
        <f t="shared" si="14"/>
        <v>664851.41999999993</v>
      </c>
      <c r="J89" s="120">
        <f t="shared" si="14"/>
        <v>674303.29</v>
      </c>
      <c r="K89" s="120">
        <f t="shared" si="14"/>
        <v>686233.75</v>
      </c>
      <c r="L89" s="120">
        <f t="shared" si="14"/>
        <v>689344.91999999993</v>
      </c>
      <c r="M89" s="120">
        <f t="shared" si="14"/>
        <v>699809.64000000013</v>
      </c>
      <c r="N89" s="120">
        <f t="shared" si="14"/>
        <v>703236.64</v>
      </c>
      <c r="O89" s="120">
        <f t="shared" si="14"/>
        <v>709276.09</v>
      </c>
      <c r="P89" s="120">
        <f t="shared" si="14"/>
        <v>712333.19000000006</v>
      </c>
      <c r="Q89" s="120">
        <f t="shared" si="14"/>
        <v>718313.72</v>
      </c>
      <c r="R89" s="120">
        <f t="shared" si="14"/>
        <v>721762.81</v>
      </c>
      <c r="S89" s="120">
        <f t="shared" si="14"/>
        <v>724126.97000000009</v>
      </c>
      <c r="T89" s="95">
        <f t="shared" si="14"/>
        <v>727124.07999999984</v>
      </c>
      <c r="U89" s="95">
        <f t="shared" si="14"/>
        <v>730680.4</v>
      </c>
      <c r="V89" s="95">
        <f t="shared" si="14"/>
        <v>733915.96000000008</v>
      </c>
      <c r="W89" s="95">
        <f t="shared" si="14"/>
        <v>736816.96000000008</v>
      </c>
      <c r="X89" s="121">
        <f t="shared" ref="X89:AG89" si="15">W89</f>
        <v>736816.96000000008</v>
      </c>
      <c r="Y89" s="121">
        <f t="shared" si="15"/>
        <v>736816.96000000008</v>
      </c>
      <c r="Z89" s="121">
        <f t="shared" si="15"/>
        <v>736816.96000000008</v>
      </c>
      <c r="AA89" s="121">
        <f t="shared" si="15"/>
        <v>736816.96000000008</v>
      </c>
      <c r="AB89" s="121">
        <f t="shared" si="15"/>
        <v>736816.96000000008</v>
      </c>
      <c r="AC89" s="121">
        <f t="shared" si="15"/>
        <v>736816.96000000008</v>
      </c>
      <c r="AD89" s="121">
        <f t="shared" si="15"/>
        <v>736816.96000000008</v>
      </c>
      <c r="AE89" s="121">
        <f t="shared" si="15"/>
        <v>736816.96000000008</v>
      </c>
      <c r="AF89" s="121">
        <f t="shared" si="15"/>
        <v>736816.96000000008</v>
      </c>
      <c r="AG89" s="121">
        <f t="shared" si="15"/>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823</v>
      </c>
      <c r="B91" s="124"/>
      <c r="C91" s="95" t="s">
        <v>824</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362</v>
      </c>
      <c r="B92" s="91">
        <f t="shared" ref="B92:AG92" si="16">B86/B89</f>
        <v>8.2745285522674572E-2</v>
      </c>
      <c r="C92" s="91">
        <f t="shared" si="16"/>
        <v>7.2871085166566416E-2</v>
      </c>
      <c r="D92" s="91">
        <f t="shared" si="16"/>
        <v>6.200669110228222E-2</v>
      </c>
      <c r="E92" s="91">
        <f t="shared" si="16"/>
        <v>4.2820318634287188E-2</v>
      </c>
      <c r="F92" s="91">
        <f t="shared" si="16"/>
        <v>3.903236872057031E-2</v>
      </c>
      <c r="G92" s="91">
        <f t="shared" si="16"/>
        <v>3.367708301431116E-2</v>
      </c>
      <c r="H92" s="91">
        <f t="shared" si="16"/>
        <v>3.5208542878571586E-2</v>
      </c>
      <c r="I92" s="91">
        <f t="shared" si="16"/>
        <v>3.3794994376337505E-2</v>
      </c>
      <c r="J92" s="91">
        <f t="shared" si="16"/>
        <v>3.2877253201597165E-2</v>
      </c>
      <c r="K92" s="91">
        <f t="shared" si="16"/>
        <v>1.900279605892307E-2</v>
      </c>
      <c r="L92" s="91">
        <f t="shared" si="16"/>
        <v>4.4150466793894706E-3</v>
      </c>
      <c r="M92" s="91">
        <f t="shared" si="16"/>
        <v>4.5994793669889992E-3</v>
      </c>
      <c r="N92" s="91">
        <f t="shared" si="16"/>
        <v>4.6502838646177479E-3</v>
      </c>
      <c r="O92" s="91">
        <f t="shared" si="16"/>
        <v>3.0690446649625541E-3</v>
      </c>
      <c r="P92" s="91">
        <f t="shared" si="16"/>
        <v>3.2127521672828414E-3</v>
      </c>
      <c r="Q92" s="91">
        <f t="shared" si="16"/>
        <v>2.4777613881578095E-3</v>
      </c>
      <c r="R92" s="91">
        <f t="shared" si="16"/>
        <v>2.3529197909213412E-3</v>
      </c>
      <c r="S92" s="91">
        <f t="shared" si="16"/>
        <v>2.4141898761207582E-3</v>
      </c>
      <c r="T92" s="91">
        <f t="shared" si="16"/>
        <v>2.1185380079834521E-3</v>
      </c>
      <c r="U92" s="91">
        <f t="shared" si="16"/>
        <v>2.1141664673090996E-3</v>
      </c>
      <c r="V92" s="91">
        <f t="shared" si="16"/>
        <v>1.799129698719183E-3</v>
      </c>
      <c r="W92" s="91">
        <f t="shared" si="16"/>
        <v>1.8779019418879825E-3</v>
      </c>
      <c r="X92" s="91">
        <f t="shared" si="16"/>
        <v>1.8779019418879825E-3</v>
      </c>
      <c r="Y92" s="91">
        <f t="shared" si="16"/>
        <v>1.8779019418879825E-3</v>
      </c>
      <c r="Z92" s="91">
        <f t="shared" si="16"/>
        <v>1.8779019418879825E-3</v>
      </c>
      <c r="AA92" s="91">
        <f t="shared" si="16"/>
        <v>1.8779019418879825E-3</v>
      </c>
      <c r="AB92" s="91">
        <f t="shared" si="16"/>
        <v>1.8779019418879825E-3</v>
      </c>
      <c r="AC92" s="91">
        <f t="shared" si="16"/>
        <v>1.8779019418879825E-3</v>
      </c>
      <c r="AD92" s="91">
        <f t="shared" si="16"/>
        <v>1.8779019418879825E-3</v>
      </c>
      <c r="AE92" s="91">
        <f t="shared" si="16"/>
        <v>1.8779019418879825E-3</v>
      </c>
      <c r="AF92" s="91">
        <f t="shared" si="16"/>
        <v>1.8779019418879825E-3</v>
      </c>
      <c r="AG92" s="91">
        <f t="shared" si="1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628</v>
      </c>
      <c r="B93" s="91">
        <f t="shared" ref="B93:AG93" si="17">B87/B89</f>
        <v>9.2297629521511979E-2</v>
      </c>
      <c r="C93" s="91">
        <f t="shared" si="17"/>
        <v>0.10612677426311996</v>
      </c>
      <c r="D93" s="91">
        <f t="shared" si="17"/>
        <v>0.10647199133245737</v>
      </c>
      <c r="E93" s="91">
        <f t="shared" si="17"/>
        <v>0.12930767944690014</v>
      </c>
      <c r="F93" s="91">
        <f t="shared" si="17"/>
        <v>0.13804752228502512</v>
      </c>
      <c r="G93" s="91">
        <f t="shared" si="17"/>
        <v>0.14041806786545605</v>
      </c>
      <c r="H93" s="91">
        <f t="shared" si="17"/>
        <v>0.14926389375611945</v>
      </c>
      <c r="I93" s="91">
        <f t="shared" si="17"/>
        <v>0.1431596100073006</v>
      </c>
      <c r="J93" s="91">
        <f t="shared" si="17"/>
        <v>0.13926043576029415</v>
      </c>
      <c r="K93" s="91">
        <f t="shared" si="17"/>
        <v>0.14968645887789692</v>
      </c>
      <c r="L93" s="91">
        <f t="shared" si="17"/>
        <v>0.16730115310054075</v>
      </c>
      <c r="M93" s="91">
        <f t="shared" si="17"/>
        <v>0.15945550564293454</v>
      </c>
      <c r="N93" s="91">
        <f t="shared" si="17"/>
        <v>0.16609984940488881</v>
      </c>
      <c r="O93" s="91">
        <f t="shared" si="17"/>
        <v>0.16420968032349717</v>
      </c>
      <c r="P93" s="91">
        <f t="shared" si="17"/>
        <v>0.16264593820203715</v>
      </c>
      <c r="Q93" s="91">
        <f t="shared" si="17"/>
        <v>0.16156617473490553</v>
      </c>
      <c r="R93" s="91">
        <f t="shared" si="17"/>
        <v>0.16462998419106686</v>
      </c>
      <c r="S93" s="91">
        <f t="shared" si="17"/>
        <v>0.16710674372479178</v>
      </c>
      <c r="T93" s="91">
        <f t="shared" si="17"/>
        <v>0.16891353673777387</v>
      </c>
      <c r="U93" s="91">
        <f t="shared" si="17"/>
        <v>0.17018877199935842</v>
      </c>
      <c r="V93" s="91">
        <f t="shared" si="17"/>
        <v>0.17154879694944905</v>
      </c>
      <c r="W93" s="91">
        <f t="shared" si="17"/>
        <v>0.17223517764846236</v>
      </c>
      <c r="X93" s="91">
        <f t="shared" si="17"/>
        <v>0.17223517764846236</v>
      </c>
      <c r="Y93" s="91">
        <f t="shared" si="17"/>
        <v>0.17223517764846236</v>
      </c>
      <c r="Z93" s="91">
        <f t="shared" si="17"/>
        <v>0.17223517764846236</v>
      </c>
      <c r="AA93" s="91">
        <f t="shared" si="17"/>
        <v>0.17223517764846236</v>
      </c>
      <c r="AB93" s="91">
        <f t="shared" si="17"/>
        <v>0.17223517764846236</v>
      </c>
      <c r="AC93" s="91">
        <f t="shared" si="17"/>
        <v>0.17223517764846236</v>
      </c>
      <c r="AD93" s="91">
        <f t="shared" si="17"/>
        <v>0.17223517764846236</v>
      </c>
      <c r="AE93" s="91">
        <f t="shared" si="17"/>
        <v>0.17223517764846236</v>
      </c>
      <c r="AF93" s="91">
        <f t="shared" si="17"/>
        <v>0.17223517764846236</v>
      </c>
      <c r="AG93" s="91">
        <f t="shared" si="1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363</v>
      </c>
      <c r="B94" s="91">
        <f t="shared" ref="B94:AG94" si="18">B85/B89</f>
        <v>0.14611662242685883</v>
      </c>
      <c r="C94" s="91">
        <f t="shared" si="18"/>
        <v>0.13725374181209474</v>
      </c>
      <c r="D94" s="91">
        <f t="shared" si="18"/>
        <v>0.13816072863488044</v>
      </c>
      <c r="E94" s="91">
        <f t="shared" si="18"/>
        <v>0.11774191418235581</v>
      </c>
      <c r="F94" s="91">
        <f t="shared" si="18"/>
        <v>0.11086617844176649</v>
      </c>
      <c r="G94" s="91">
        <f t="shared" si="18"/>
        <v>0.11855063059839563</v>
      </c>
      <c r="H94" s="91">
        <f t="shared" si="18"/>
        <v>9.4974208502636159E-2</v>
      </c>
      <c r="I94" s="91">
        <f t="shared" si="18"/>
        <v>0.10439773145103609</v>
      </c>
      <c r="J94" s="91">
        <f t="shared" si="18"/>
        <v>0.10296749404856086</v>
      </c>
      <c r="K94" s="91">
        <f t="shared" si="18"/>
        <v>0.1102918065455102</v>
      </c>
      <c r="L94" s="91">
        <f t="shared" si="18"/>
        <v>0.100915141290952</v>
      </c>
      <c r="M94" s="91">
        <f t="shared" si="18"/>
        <v>0.10834372044374807</v>
      </c>
      <c r="N94" s="91">
        <f t="shared" si="18"/>
        <v>9.911225615320611E-2</v>
      </c>
      <c r="O94" s="91">
        <f t="shared" si="18"/>
        <v>0.10708666353041733</v>
      </c>
      <c r="P94" s="91">
        <f t="shared" si="18"/>
        <v>0.10662708275603441</v>
      </c>
      <c r="Q94" s="91">
        <f t="shared" si="18"/>
        <v>0.11444672113460397</v>
      </c>
      <c r="R94" s="91">
        <f t="shared" si="18"/>
        <v>0.11389981426169629</v>
      </c>
      <c r="S94" s="91">
        <f t="shared" si="18"/>
        <v>0.11318534372500998</v>
      </c>
      <c r="T94" s="91">
        <f t="shared" si="18"/>
        <v>0.11301119335781043</v>
      </c>
      <c r="U94" s="91">
        <f t="shared" si="18"/>
        <v>0.11250972381358525</v>
      </c>
      <c r="V94" s="91">
        <f t="shared" si="18"/>
        <v>0.11201371067063316</v>
      </c>
      <c r="W94" s="91">
        <f t="shared" si="18"/>
        <v>0.11157268964058589</v>
      </c>
      <c r="X94" s="91">
        <f t="shared" si="18"/>
        <v>0.11157268964058589</v>
      </c>
      <c r="Y94" s="91">
        <f t="shared" si="18"/>
        <v>0.11157268964058589</v>
      </c>
      <c r="Z94" s="91">
        <f t="shared" si="18"/>
        <v>0.11157268964058589</v>
      </c>
      <c r="AA94" s="91">
        <f t="shared" si="18"/>
        <v>0.11157268964058589</v>
      </c>
      <c r="AB94" s="91">
        <f t="shared" si="18"/>
        <v>0.11157268964058589</v>
      </c>
      <c r="AC94" s="91">
        <f t="shared" si="18"/>
        <v>0.11157268964058589</v>
      </c>
      <c r="AD94" s="91">
        <f t="shared" si="18"/>
        <v>0.11157268964058589</v>
      </c>
      <c r="AE94" s="91">
        <f t="shared" si="18"/>
        <v>0.11157268964058589</v>
      </c>
      <c r="AF94" s="91">
        <f t="shared" si="18"/>
        <v>0.11157268964058589</v>
      </c>
      <c r="AG94" s="91">
        <f t="shared" si="1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364</v>
      </c>
      <c r="B95" s="91">
        <f t="shared" ref="B95:AG95" si="19">B81/B89</f>
        <v>0.61150420843040232</v>
      </c>
      <c r="C95" s="91">
        <f t="shared" si="19"/>
        <v>0.61398140054823636</v>
      </c>
      <c r="D95" s="91">
        <f t="shared" si="19"/>
        <v>0.62164062431452272</v>
      </c>
      <c r="E95" s="91">
        <f t="shared" si="19"/>
        <v>0.63045783126737187</v>
      </c>
      <c r="F95" s="91">
        <f t="shared" si="19"/>
        <v>0.63129304751827975</v>
      </c>
      <c r="G95" s="91">
        <f t="shared" si="19"/>
        <v>0.62627274110213682</v>
      </c>
      <c r="H95" s="91">
        <f t="shared" si="19"/>
        <v>0.63268307403537505</v>
      </c>
      <c r="I95" s="91">
        <f t="shared" si="19"/>
        <v>0.62724931835145969</v>
      </c>
      <c r="J95" s="91">
        <f t="shared" si="19"/>
        <v>0.62994531733635761</v>
      </c>
      <c r="K95" s="91">
        <f t="shared" si="19"/>
        <v>0.62264264909733746</v>
      </c>
      <c r="L95" s="91">
        <f t="shared" si="19"/>
        <v>0.62726537536535421</v>
      </c>
      <c r="M95" s="91">
        <f t="shared" si="19"/>
        <v>0.62083297394988723</v>
      </c>
      <c r="N95" s="91">
        <f t="shared" si="19"/>
        <v>0.6223684533843401</v>
      </c>
      <c r="O95" s="91">
        <f t="shared" si="19"/>
        <v>0.61763565158385647</v>
      </c>
      <c r="P95" s="91">
        <f t="shared" si="19"/>
        <v>0.6154948360611977</v>
      </c>
      <c r="Q95" s="91">
        <f t="shared" si="19"/>
        <v>0.61008120518705955</v>
      </c>
      <c r="R95" s="91">
        <f t="shared" si="19"/>
        <v>0.60638826763601184</v>
      </c>
      <c r="S95" s="91">
        <f t="shared" si="19"/>
        <v>0.603579231415728</v>
      </c>
      <c r="T95" s="91">
        <f t="shared" si="19"/>
        <v>0.60176029378644713</v>
      </c>
      <c r="U95" s="91">
        <f t="shared" si="19"/>
        <v>0.59950875923317493</v>
      </c>
      <c r="V95" s="91">
        <f t="shared" si="19"/>
        <v>0.59787703758343114</v>
      </c>
      <c r="W95" s="91">
        <f t="shared" si="19"/>
        <v>0.59636045836947071</v>
      </c>
      <c r="X95" s="91">
        <f t="shared" si="19"/>
        <v>0.59636045836947071</v>
      </c>
      <c r="Y95" s="91">
        <f t="shared" si="19"/>
        <v>0.59636045836947071</v>
      </c>
      <c r="Z95" s="91">
        <f t="shared" si="19"/>
        <v>0.59636045836947071</v>
      </c>
      <c r="AA95" s="91">
        <f t="shared" si="19"/>
        <v>0.59636045836947071</v>
      </c>
      <c r="AB95" s="91">
        <f t="shared" si="19"/>
        <v>0.59636045836947071</v>
      </c>
      <c r="AC95" s="91">
        <f t="shared" si="19"/>
        <v>0.59636045836947071</v>
      </c>
      <c r="AD95" s="91">
        <f t="shared" si="19"/>
        <v>0.59636045836947071</v>
      </c>
      <c r="AE95" s="91">
        <f t="shared" si="19"/>
        <v>0.59636045836947071</v>
      </c>
      <c r="AF95" s="91">
        <f t="shared" si="19"/>
        <v>0.59636045836947071</v>
      </c>
      <c r="AG95" s="91">
        <f t="shared" si="1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365</v>
      </c>
      <c r="B96" s="91">
        <f t="shared" ref="B96:AG96" si="20">B82/B89</f>
        <v>4.6900184356394363E-2</v>
      </c>
      <c r="C96" s="91">
        <f t="shared" si="20"/>
        <v>4.8577668485830929E-2</v>
      </c>
      <c r="D96" s="91">
        <f t="shared" si="20"/>
        <v>4.9426853740814118E-2</v>
      </c>
      <c r="E96" s="91">
        <f t="shared" si="20"/>
        <v>5.5711693838673047E-2</v>
      </c>
      <c r="F96" s="91">
        <f t="shared" si="20"/>
        <v>5.5918694280504999E-2</v>
      </c>
      <c r="G96" s="91">
        <f t="shared" si="20"/>
        <v>5.6394559389579595E-2</v>
      </c>
      <c r="H96" s="91">
        <f t="shared" si="20"/>
        <v>6.2647850207677352E-2</v>
      </c>
      <c r="I96" s="91">
        <f t="shared" si="20"/>
        <v>6.5952149128296972E-2</v>
      </c>
      <c r="J96" s="91">
        <f t="shared" si="20"/>
        <v>6.9510991114992177E-2</v>
      </c>
      <c r="K96" s="91">
        <f t="shared" si="20"/>
        <v>7.2782022160816195E-2</v>
      </c>
      <c r="L96" s="91">
        <f t="shared" si="20"/>
        <v>7.4977835478935564E-2</v>
      </c>
      <c r="M96" s="91">
        <f t="shared" si="20"/>
        <v>8.1724295767060293E-2</v>
      </c>
      <c r="N96" s="91">
        <f t="shared" si="20"/>
        <v>8.2632270127449559E-2</v>
      </c>
      <c r="O96" s="91">
        <f t="shared" si="20"/>
        <v>8.2895886142165032E-2</v>
      </c>
      <c r="P96" s="91">
        <f t="shared" si="20"/>
        <v>8.6433414677757739E-2</v>
      </c>
      <c r="Q96" s="91">
        <f t="shared" si="20"/>
        <v>8.6665948688826377E-2</v>
      </c>
      <c r="R96" s="91">
        <f t="shared" si="20"/>
        <v>8.8128827252820077E-2</v>
      </c>
      <c r="S96" s="91">
        <f t="shared" si="20"/>
        <v>8.8838549957613089E-2</v>
      </c>
      <c r="T96" s="91">
        <f t="shared" si="20"/>
        <v>8.9143630066549323E-2</v>
      </c>
      <c r="U96" s="91">
        <f t="shared" si="20"/>
        <v>9.0480831290944724E-2</v>
      </c>
      <c r="V96" s="91">
        <f t="shared" si="20"/>
        <v>9.1404620768841149E-2</v>
      </c>
      <c r="W96" s="91">
        <f t="shared" si="20"/>
        <v>9.2346449245685094E-2</v>
      </c>
      <c r="X96" s="91">
        <f t="shared" si="20"/>
        <v>9.2346449245685094E-2</v>
      </c>
      <c r="Y96" s="91">
        <f t="shared" si="20"/>
        <v>9.2346449245685094E-2</v>
      </c>
      <c r="Z96" s="91">
        <f t="shared" si="20"/>
        <v>9.2346449245685094E-2</v>
      </c>
      <c r="AA96" s="91">
        <f t="shared" si="20"/>
        <v>9.2346449245685094E-2</v>
      </c>
      <c r="AB96" s="91">
        <f t="shared" si="20"/>
        <v>9.2346449245685094E-2</v>
      </c>
      <c r="AC96" s="91">
        <f t="shared" si="20"/>
        <v>9.2346449245685094E-2</v>
      </c>
      <c r="AD96" s="91">
        <f t="shared" si="20"/>
        <v>9.2346449245685094E-2</v>
      </c>
      <c r="AE96" s="91">
        <f t="shared" si="20"/>
        <v>9.2346449245685094E-2</v>
      </c>
      <c r="AF96" s="91">
        <f t="shared" si="20"/>
        <v>9.2346449245685094E-2</v>
      </c>
      <c r="AG96" s="91">
        <f t="shared" si="2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366</v>
      </c>
      <c r="B97" s="91">
        <f t="shared" ref="B97:AG97" si="21">B84/B89</f>
        <v>5.0949912038508365E-3</v>
      </c>
      <c r="C97" s="91">
        <f t="shared" si="21"/>
        <v>5.166793950675797E-3</v>
      </c>
      <c r="D97" s="91">
        <f t="shared" si="21"/>
        <v>5.5997216980270617E-3</v>
      </c>
      <c r="E97" s="91">
        <f t="shared" si="21"/>
        <v>6.8427048434439065E-3</v>
      </c>
      <c r="F97" s="91">
        <f t="shared" si="21"/>
        <v>6.8994800145396528E-3</v>
      </c>
      <c r="G97" s="91">
        <f t="shared" si="21"/>
        <v>7.0043954979804686E-3</v>
      </c>
      <c r="H97" s="91">
        <f t="shared" si="21"/>
        <v>7.3131547967093197E-3</v>
      </c>
      <c r="I97" s="91">
        <f t="shared" si="21"/>
        <v>7.3881920865868055E-3</v>
      </c>
      <c r="J97" s="91">
        <f t="shared" si="21"/>
        <v>7.4113830884615737E-3</v>
      </c>
      <c r="K97" s="91">
        <f t="shared" si="21"/>
        <v>7.4300192900742636E-3</v>
      </c>
      <c r="L97" s="91">
        <f t="shared" si="21"/>
        <v>7.4818713395320311E-3</v>
      </c>
      <c r="M97" s="91">
        <f t="shared" si="21"/>
        <v>7.5820047291717775E-3</v>
      </c>
      <c r="N97" s="91">
        <f t="shared" si="21"/>
        <v>7.6291388912841634E-3</v>
      </c>
      <c r="O97" s="91">
        <f t="shared" si="21"/>
        <v>7.7479278908161144E-3</v>
      </c>
      <c r="P97" s="91">
        <f t="shared" si="21"/>
        <v>7.7996365717565384E-3</v>
      </c>
      <c r="Q97" s="91">
        <f t="shared" si="21"/>
        <v>7.955173124077319E-3</v>
      </c>
      <c r="R97" s="91">
        <f t="shared" si="21"/>
        <v>8.2940543860939575E-3</v>
      </c>
      <c r="S97" s="91">
        <f t="shared" si="21"/>
        <v>8.5983263404758956E-3</v>
      </c>
      <c r="T97" s="91">
        <f t="shared" si="21"/>
        <v>8.8210391821984518E-3</v>
      </c>
      <c r="U97" s="91">
        <f t="shared" si="21"/>
        <v>8.9147457629902213E-3</v>
      </c>
      <c r="V97" s="91">
        <f t="shared" si="21"/>
        <v>9.1098441298374262E-3</v>
      </c>
      <c r="W97" s="91">
        <f t="shared" si="21"/>
        <v>9.3637774027351371E-3</v>
      </c>
      <c r="X97" s="91">
        <f t="shared" si="21"/>
        <v>9.3637774027351371E-3</v>
      </c>
      <c r="Y97" s="91">
        <f t="shared" si="21"/>
        <v>9.3637774027351371E-3</v>
      </c>
      <c r="Z97" s="91">
        <f t="shared" si="21"/>
        <v>9.3637774027351371E-3</v>
      </c>
      <c r="AA97" s="91">
        <f t="shared" si="21"/>
        <v>9.3637774027351371E-3</v>
      </c>
      <c r="AB97" s="91">
        <f t="shared" si="21"/>
        <v>9.3637774027351371E-3</v>
      </c>
      <c r="AC97" s="91">
        <f t="shared" si="21"/>
        <v>9.3637774027351371E-3</v>
      </c>
      <c r="AD97" s="91">
        <f t="shared" si="21"/>
        <v>9.3637774027351371E-3</v>
      </c>
      <c r="AE97" s="91">
        <f t="shared" si="21"/>
        <v>9.3637774027351371E-3</v>
      </c>
      <c r="AF97" s="91">
        <f t="shared" si="21"/>
        <v>9.3637774027351371E-3</v>
      </c>
      <c r="AG97" s="91">
        <f t="shared" si="21"/>
        <v>9.3637774027351371E-3</v>
      </c>
      <c r="BA97" s="122">
        <f>SUM(BA81:BA96)</f>
        <v>0</v>
      </c>
    </row>
    <row r="98" spans="1:53" ht="15.75" customHeight="1">
      <c r="A98" s="111" t="s">
        <v>367</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368</v>
      </c>
      <c r="B99" s="91">
        <f t="shared" ref="B99:AG99" si="22">B83/B89/2</f>
        <v>5.7636863251148513E-3</v>
      </c>
      <c r="C99" s="91">
        <f t="shared" si="22"/>
        <v>6.4176241077036657E-3</v>
      </c>
      <c r="D99" s="91">
        <f t="shared" si="22"/>
        <v>6.6096490476419073E-3</v>
      </c>
      <c r="E99" s="91">
        <f t="shared" si="22"/>
        <v>6.8300141613218228E-3</v>
      </c>
      <c r="F99" s="91">
        <f t="shared" si="22"/>
        <v>7.3174118505812194E-3</v>
      </c>
      <c r="G99" s="91">
        <f t="shared" si="22"/>
        <v>7.2742625050473209E-3</v>
      </c>
      <c r="H99" s="91">
        <f t="shared" si="22"/>
        <v>7.3629711401018089E-3</v>
      </c>
      <c r="I99" s="91">
        <f t="shared" si="22"/>
        <v>7.4153259686201775E-3</v>
      </c>
      <c r="J99" s="91">
        <f t="shared" si="22"/>
        <v>7.4609231107266288E-3</v>
      </c>
      <c r="K99" s="91">
        <f t="shared" si="22"/>
        <v>7.664939242641446E-3</v>
      </c>
      <c r="L99" s="91">
        <f t="shared" si="22"/>
        <v>7.4413401059080847E-3</v>
      </c>
      <c r="M99" s="91">
        <f t="shared" si="22"/>
        <v>7.3969615508583152E-3</v>
      </c>
      <c r="N99" s="91">
        <f t="shared" si="22"/>
        <v>7.3922271740562316E-3</v>
      </c>
      <c r="O99" s="91">
        <f t="shared" si="22"/>
        <v>7.3349363856322859E-3</v>
      </c>
      <c r="P99" s="91">
        <f t="shared" si="22"/>
        <v>7.5353711933596685E-3</v>
      </c>
      <c r="Q99" s="91">
        <f t="shared" si="22"/>
        <v>7.1843678553153633E-3</v>
      </c>
      <c r="R99" s="91">
        <f t="shared" si="22"/>
        <v>7.0399720373511615E-3</v>
      </c>
      <c r="S99" s="91">
        <f t="shared" si="22"/>
        <v>7.0225046306450923E-3</v>
      </c>
      <c r="T99" s="91">
        <f t="shared" si="22"/>
        <v>7.0006414861133485E-3</v>
      </c>
      <c r="U99" s="91">
        <f t="shared" si="22"/>
        <v>7.0175346156814934E-3</v>
      </c>
      <c r="V99" s="91">
        <f t="shared" si="22"/>
        <v>6.9977835064385287E-3</v>
      </c>
      <c r="W99" s="91">
        <f t="shared" si="22"/>
        <v>6.9747512326534923E-3</v>
      </c>
      <c r="X99" s="91">
        <f t="shared" si="22"/>
        <v>6.9747512326534923E-3</v>
      </c>
      <c r="Y99" s="91">
        <f t="shared" si="22"/>
        <v>6.9747512326534923E-3</v>
      </c>
      <c r="Z99" s="91">
        <f t="shared" si="22"/>
        <v>6.9747512326534923E-3</v>
      </c>
      <c r="AA99" s="91">
        <f t="shared" si="22"/>
        <v>6.9747512326534923E-3</v>
      </c>
      <c r="AB99" s="91">
        <f t="shared" si="22"/>
        <v>6.9747512326534923E-3</v>
      </c>
      <c r="AC99" s="91">
        <f t="shared" si="22"/>
        <v>6.9747512326534923E-3</v>
      </c>
      <c r="AD99" s="91">
        <f t="shared" si="22"/>
        <v>6.9747512326534923E-3</v>
      </c>
      <c r="AE99" s="91">
        <f t="shared" si="22"/>
        <v>6.9747512326534923E-3</v>
      </c>
      <c r="AF99" s="91">
        <f t="shared" si="22"/>
        <v>6.9747512326534923E-3</v>
      </c>
      <c r="AG99" s="91">
        <f t="shared" si="22"/>
        <v>6.9747512326534923E-3</v>
      </c>
    </row>
    <row r="100" spans="1:53" ht="15.75" customHeight="1">
      <c r="A100" s="111" t="s">
        <v>369</v>
      </c>
      <c r="B100" s="91">
        <f t="shared" ref="B100:AG100" si="23">B83/B89/2</f>
        <v>5.7636863251148513E-3</v>
      </c>
      <c r="C100" s="91">
        <f t="shared" si="23"/>
        <v>6.4176241077036657E-3</v>
      </c>
      <c r="D100" s="91">
        <f t="shared" si="23"/>
        <v>6.6096490476419073E-3</v>
      </c>
      <c r="E100" s="91">
        <f t="shared" si="23"/>
        <v>6.8300141613218228E-3</v>
      </c>
      <c r="F100" s="91">
        <f t="shared" si="23"/>
        <v>7.3174118505812194E-3</v>
      </c>
      <c r="G100" s="91">
        <f t="shared" si="23"/>
        <v>7.2742625050473209E-3</v>
      </c>
      <c r="H100" s="91">
        <f t="shared" si="23"/>
        <v>7.3629711401018089E-3</v>
      </c>
      <c r="I100" s="91">
        <f t="shared" si="23"/>
        <v>7.4153259686201775E-3</v>
      </c>
      <c r="J100" s="91">
        <f t="shared" si="23"/>
        <v>7.4609231107266288E-3</v>
      </c>
      <c r="K100" s="91">
        <f t="shared" si="23"/>
        <v>7.664939242641446E-3</v>
      </c>
      <c r="L100" s="91">
        <f t="shared" si="23"/>
        <v>7.4413401059080847E-3</v>
      </c>
      <c r="M100" s="91">
        <f t="shared" si="23"/>
        <v>7.3969615508583152E-3</v>
      </c>
      <c r="N100" s="91">
        <f t="shared" si="23"/>
        <v>7.3922271740562316E-3</v>
      </c>
      <c r="O100" s="91">
        <f t="shared" si="23"/>
        <v>7.3349363856322859E-3</v>
      </c>
      <c r="P100" s="91">
        <f t="shared" si="23"/>
        <v>7.5353711933596685E-3</v>
      </c>
      <c r="Q100" s="91">
        <f t="shared" si="23"/>
        <v>7.1843678553153633E-3</v>
      </c>
      <c r="R100" s="91">
        <f t="shared" si="23"/>
        <v>7.0399720373511615E-3</v>
      </c>
      <c r="S100" s="91">
        <f t="shared" si="23"/>
        <v>7.0225046306450923E-3</v>
      </c>
      <c r="T100" s="91">
        <f t="shared" si="23"/>
        <v>7.0006414861133485E-3</v>
      </c>
      <c r="U100" s="91">
        <f t="shared" si="23"/>
        <v>7.0175346156814934E-3</v>
      </c>
      <c r="V100" s="91">
        <f t="shared" si="23"/>
        <v>6.9977835064385287E-3</v>
      </c>
      <c r="W100" s="91">
        <f t="shared" si="23"/>
        <v>6.9747512326534923E-3</v>
      </c>
      <c r="X100" s="91">
        <f t="shared" si="23"/>
        <v>6.9747512326534923E-3</v>
      </c>
      <c r="Y100" s="91">
        <f t="shared" si="23"/>
        <v>6.9747512326534923E-3</v>
      </c>
      <c r="Z100" s="91">
        <f t="shared" si="23"/>
        <v>6.9747512326534923E-3</v>
      </c>
      <c r="AA100" s="91">
        <f t="shared" si="23"/>
        <v>6.9747512326534923E-3</v>
      </c>
      <c r="AB100" s="91">
        <f t="shared" si="23"/>
        <v>6.9747512326534923E-3</v>
      </c>
      <c r="AC100" s="91">
        <f t="shared" si="23"/>
        <v>6.9747512326534923E-3</v>
      </c>
      <c r="AD100" s="91">
        <f t="shared" si="23"/>
        <v>6.9747512326534923E-3</v>
      </c>
      <c r="AE100" s="91">
        <f t="shared" si="23"/>
        <v>6.9747512326534923E-3</v>
      </c>
      <c r="AF100" s="91">
        <f t="shared" si="23"/>
        <v>6.9747512326534923E-3</v>
      </c>
      <c r="AG100" s="91">
        <f t="shared" si="23"/>
        <v>6.9747512326534923E-3</v>
      </c>
    </row>
    <row r="101" spans="1:53" ht="15.75" customHeight="1">
      <c r="A101" s="111" t="s">
        <v>370</v>
      </c>
      <c r="B101" s="91">
        <f t="shared" ref="B101:AG101" si="24">B88/B89</f>
        <v>3.8137058880776025E-3</v>
      </c>
      <c r="C101" s="91">
        <f t="shared" si="24"/>
        <v>3.1872875580682934E-3</v>
      </c>
      <c r="D101" s="91">
        <f t="shared" si="24"/>
        <v>3.4740910817322571E-3</v>
      </c>
      <c r="E101" s="91">
        <f t="shared" si="24"/>
        <v>3.4578294643242261E-3</v>
      </c>
      <c r="F101" s="91">
        <f t="shared" si="24"/>
        <v>3.307885038151184E-3</v>
      </c>
      <c r="G101" s="91">
        <f t="shared" si="24"/>
        <v>3.1339975220455864E-3</v>
      </c>
      <c r="H101" s="91">
        <f t="shared" si="24"/>
        <v>3.1833335427074731E-3</v>
      </c>
      <c r="I101" s="91">
        <f t="shared" si="24"/>
        <v>3.227352661742078E-3</v>
      </c>
      <c r="J101" s="91">
        <f t="shared" si="24"/>
        <v>3.1052792282831661E-3</v>
      </c>
      <c r="K101" s="91">
        <f t="shared" si="24"/>
        <v>2.8343694841590056E-3</v>
      </c>
      <c r="L101" s="91">
        <f t="shared" si="24"/>
        <v>2.7608965334799309E-3</v>
      </c>
      <c r="M101" s="91">
        <f t="shared" si="24"/>
        <v>2.6680969984923327E-3</v>
      </c>
      <c r="N101" s="91">
        <f t="shared" si="24"/>
        <v>2.7232938261009835E-3</v>
      </c>
      <c r="O101" s="91">
        <f t="shared" si="24"/>
        <v>2.6852730930208009E-3</v>
      </c>
      <c r="P101" s="91">
        <f t="shared" si="24"/>
        <v>2.7155971772142191E-3</v>
      </c>
      <c r="Q101" s="91">
        <f t="shared" si="24"/>
        <v>2.4382800317387784E-3</v>
      </c>
      <c r="R101" s="91">
        <f t="shared" si="24"/>
        <v>2.2261884066872325E-3</v>
      </c>
      <c r="S101" s="91">
        <f t="shared" si="24"/>
        <v>2.2326056989701681E-3</v>
      </c>
      <c r="T101" s="91">
        <f t="shared" si="24"/>
        <v>2.2304858890108553E-3</v>
      </c>
      <c r="U101" s="91">
        <f t="shared" si="24"/>
        <v>2.2479322012743191E-3</v>
      </c>
      <c r="V101" s="91">
        <f t="shared" si="24"/>
        <v>2.2512931862116742E-3</v>
      </c>
      <c r="W101" s="91">
        <f t="shared" si="24"/>
        <v>2.2940432858657321E-3</v>
      </c>
      <c r="X101" s="91">
        <f t="shared" si="24"/>
        <v>2.2940432858657321E-3</v>
      </c>
      <c r="Y101" s="91">
        <f t="shared" si="24"/>
        <v>2.2940432858657321E-3</v>
      </c>
      <c r="Z101" s="91">
        <f t="shared" si="24"/>
        <v>2.2940432858657321E-3</v>
      </c>
      <c r="AA101" s="91">
        <f t="shared" si="24"/>
        <v>2.2940432858657321E-3</v>
      </c>
      <c r="AB101" s="91">
        <f t="shared" si="24"/>
        <v>2.2940432858657321E-3</v>
      </c>
      <c r="AC101" s="91">
        <f t="shared" si="24"/>
        <v>2.2940432858657321E-3</v>
      </c>
      <c r="AD101" s="91">
        <f t="shared" si="24"/>
        <v>2.2940432858657321E-3</v>
      </c>
      <c r="AE101" s="91">
        <f t="shared" si="24"/>
        <v>2.2940432858657321E-3</v>
      </c>
      <c r="AF101" s="91">
        <f t="shared" si="24"/>
        <v>2.2940432858657321E-3</v>
      </c>
      <c r="AG101" s="91">
        <f t="shared" si="2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361</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371</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372</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373</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374</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375</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825</v>
      </c>
      <c r="J110" s="111"/>
    </row>
    <row r="111" spans="1:53" ht="15.75" customHeight="1">
      <c r="A111" s="114" t="s">
        <v>826</v>
      </c>
      <c r="J111" s="111"/>
    </row>
    <row r="112" spans="1:53" ht="15.75" customHeight="1">
      <c r="J112" s="111"/>
    </row>
    <row r="113" spans="1:10" ht="15.75" customHeight="1">
      <c r="A113" s="123" t="s">
        <v>827</v>
      </c>
      <c r="B113" s="123">
        <v>2015</v>
      </c>
      <c r="J113" s="111"/>
    </row>
    <row r="114" spans="1:10" ht="15.75" customHeight="1">
      <c r="A114" s="111" t="s">
        <v>362</v>
      </c>
      <c r="B114" s="91">
        <v>0.08</v>
      </c>
      <c r="J114" s="111"/>
    </row>
    <row r="115" spans="1:10" ht="15.75" customHeight="1">
      <c r="A115" s="111" t="s">
        <v>628</v>
      </c>
      <c r="B115" s="91">
        <v>0.36</v>
      </c>
      <c r="J115" s="111"/>
    </row>
    <row r="116" spans="1:10" ht="15.75" customHeight="1">
      <c r="A116" s="111" t="s">
        <v>363</v>
      </c>
      <c r="B116" s="91">
        <v>0.04</v>
      </c>
      <c r="J116" s="111"/>
    </row>
    <row r="117" spans="1:10" ht="15.75" customHeight="1">
      <c r="A117" s="111" t="s">
        <v>364</v>
      </c>
      <c r="B117" s="91">
        <v>0.1</v>
      </c>
      <c r="J117" s="111"/>
    </row>
    <row r="118" spans="1:10" ht="15.75" customHeight="1">
      <c r="A118" s="111" t="s">
        <v>365</v>
      </c>
      <c r="B118" s="91">
        <v>0.03</v>
      </c>
      <c r="J118" s="111"/>
    </row>
    <row r="119" spans="1:10" ht="15.75" customHeight="1">
      <c r="A119" s="111" t="s">
        <v>366</v>
      </c>
      <c r="B119" s="91">
        <v>0</v>
      </c>
      <c r="J119" s="111"/>
    </row>
    <row r="120" spans="1:10" ht="15.75" customHeight="1">
      <c r="A120" s="111" t="s">
        <v>367</v>
      </c>
      <c r="B120" s="91">
        <v>0</v>
      </c>
      <c r="J120" s="111"/>
    </row>
    <row r="121" spans="1:10" ht="15.75" customHeight="1">
      <c r="A121" s="111" t="s">
        <v>368</v>
      </c>
      <c r="B121" s="91">
        <v>0</v>
      </c>
      <c r="J121" s="111"/>
    </row>
    <row r="122" spans="1:10" ht="15.75" customHeight="1">
      <c r="A122" s="111" t="s">
        <v>369</v>
      </c>
      <c r="B122" s="91">
        <v>0.03</v>
      </c>
      <c r="J122" s="111"/>
    </row>
    <row r="123" spans="1:10" ht="15.75" customHeight="1">
      <c r="A123" s="111" t="s">
        <v>370</v>
      </c>
      <c r="B123" s="91">
        <v>0.36</v>
      </c>
      <c r="J123" s="111"/>
    </row>
    <row r="124" spans="1:10" ht="15.75" customHeight="1">
      <c r="A124" s="111" t="s">
        <v>361</v>
      </c>
      <c r="B124" s="91">
        <v>0</v>
      </c>
      <c r="J124" s="111"/>
    </row>
    <row r="125" spans="1:10" ht="15.75" customHeight="1">
      <c r="A125" s="111" t="s">
        <v>371</v>
      </c>
      <c r="B125" s="91">
        <v>0</v>
      </c>
      <c r="J125" s="111"/>
    </row>
    <row r="126" spans="1:10" ht="15.75" customHeight="1">
      <c r="A126" s="111" t="s">
        <v>372</v>
      </c>
      <c r="B126" s="91">
        <v>0</v>
      </c>
      <c r="J126" s="111"/>
    </row>
    <row r="127" spans="1:10" ht="15.75" customHeight="1">
      <c r="A127" s="111" t="s">
        <v>373</v>
      </c>
      <c r="B127" s="91">
        <v>0</v>
      </c>
      <c r="J127" s="111"/>
    </row>
    <row r="128" spans="1:10" ht="15.75" customHeight="1">
      <c r="A128" s="111" t="s">
        <v>374</v>
      </c>
      <c r="B128" s="91">
        <v>0</v>
      </c>
      <c r="J128" s="111"/>
    </row>
    <row r="129" spans="1:10" ht="15.75" customHeight="1">
      <c r="A129" s="111" t="s">
        <v>375</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1300-000000000000}"/>
    <hyperlink ref="A111" r:id="rId2" xr:uid="{00000000-0004-0000-1300-000001000000}"/>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1551"/>
  <sheetViews>
    <sheetView topLeftCell="A10" workbookViewId="0">
      <selection activeCell="B32" sqref="B32"/>
    </sheetView>
  </sheetViews>
  <sheetFormatPr defaultRowHeight="15"/>
  <cols>
    <col min="1" max="1" width="15.28515625" customWidth="1"/>
    <col min="2" max="2" width="46.7109375" customWidth="1"/>
  </cols>
  <sheetData>
    <row r="1" spans="1:34">
      <c r="B1" s="84" t="s">
        <v>828</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2</v>
      </c>
    </row>
    <row r="3" spans="1:34">
      <c r="A3" t="str">
        <f>B2</f>
        <v>Alabama</v>
      </c>
      <c r="B3" t="s">
        <v>829</v>
      </c>
    </row>
    <row r="4" spans="1:34">
      <c r="A4" t="str">
        <f t="shared" ref="A4:A32" si="0">A3</f>
        <v>Alabama</v>
      </c>
      <c r="B4" t="s">
        <v>830</v>
      </c>
      <c r="C4" t="s">
        <v>831</v>
      </c>
      <c r="D4" t="s">
        <v>832</v>
      </c>
      <c r="E4" t="s">
        <v>833</v>
      </c>
      <c r="F4" t="s">
        <v>834</v>
      </c>
      <c r="G4" t="s">
        <v>835</v>
      </c>
      <c r="H4" t="s">
        <v>836</v>
      </c>
      <c r="I4" t="s">
        <v>837</v>
      </c>
      <c r="J4" t="s">
        <v>838</v>
      </c>
      <c r="K4" t="s">
        <v>839</v>
      </c>
      <c r="L4" t="s">
        <v>840</v>
      </c>
      <c r="M4" t="s">
        <v>841</v>
      </c>
      <c r="N4" t="s">
        <v>842</v>
      </c>
      <c r="O4" t="s">
        <v>843</v>
      </c>
      <c r="P4" t="s">
        <v>844</v>
      </c>
      <c r="Q4" t="s">
        <v>845</v>
      </c>
      <c r="R4" t="s">
        <v>846</v>
      </c>
      <c r="S4" t="s">
        <v>847</v>
      </c>
      <c r="T4" t="s">
        <v>848</v>
      </c>
      <c r="U4" t="s">
        <v>849</v>
      </c>
      <c r="V4" t="s">
        <v>850</v>
      </c>
      <c r="W4" t="s">
        <v>851</v>
      </c>
      <c r="X4" t="s">
        <v>852</v>
      </c>
      <c r="Y4" t="s">
        <v>853</v>
      </c>
      <c r="Z4" t="s">
        <v>854</v>
      </c>
      <c r="AA4" t="s">
        <v>855</v>
      </c>
      <c r="AB4" t="s">
        <v>856</v>
      </c>
      <c r="AC4" t="s">
        <v>857</v>
      </c>
      <c r="AD4" t="s">
        <v>858</v>
      </c>
      <c r="AE4" t="s">
        <v>859</v>
      </c>
      <c r="AF4" t="s">
        <v>860</v>
      </c>
      <c r="AG4" t="s">
        <v>861</v>
      </c>
      <c r="AH4" t="s">
        <v>862</v>
      </c>
    </row>
    <row r="5" spans="1:34">
      <c r="A5" t="str">
        <f t="shared" si="0"/>
        <v>Alabama</v>
      </c>
      <c r="B5" t="s">
        <v>863</v>
      </c>
    </row>
    <row r="6" spans="1:34">
      <c r="A6" t="str">
        <f t="shared" si="0"/>
        <v>Alabama</v>
      </c>
      <c r="B6" t="s">
        <v>601</v>
      </c>
    </row>
    <row r="7" spans="1:34">
      <c r="A7" t="str">
        <f t="shared" si="0"/>
        <v>Alabama</v>
      </c>
      <c r="B7" t="s">
        <v>864</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865</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866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867</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868</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869</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870</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871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872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873</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874</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875</v>
      </c>
    </row>
    <row r="19" spans="1:34">
      <c r="A19" t="str">
        <f t="shared" si="0"/>
        <v>Alabama</v>
      </c>
      <c r="B19" t="s">
        <v>876</v>
      </c>
    </row>
    <row r="20" spans="1:34">
      <c r="A20" t="str">
        <f t="shared" si="0"/>
        <v>Alabama</v>
      </c>
      <c r="B20" t="s">
        <v>877</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878</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879</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880</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881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882</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883</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884</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885</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886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887</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888</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889</v>
      </c>
    </row>
    <row r="33" spans="1:34">
      <c r="B33" t="s">
        <v>5</v>
      </c>
    </row>
    <row r="34" spans="1:34">
      <c r="A34" t="str">
        <f>B33</f>
        <v>Alaska</v>
      </c>
      <c r="B34" t="s">
        <v>829</v>
      </c>
    </row>
    <row r="35" spans="1:34">
      <c r="A35" t="str">
        <f t="shared" ref="A35:A63" si="1">A34</f>
        <v>Alaska</v>
      </c>
      <c r="B35" t="s">
        <v>830</v>
      </c>
      <c r="C35" t="s">
        <v>831</v>
      </c>
      <c r="D35" t="s">
        <v>832</v>
      </c>
      <c r="E35" t="s">
        <v>833</v>
      </c>
      <c r="F35" t="s">
        <v>834</v>
      </c>
      <c r="G35" t="s">
        <v>835</v>
      </c>
      <c r="H35" t="s">
        <v>836</v>
      </c>
      <c r="I35" t="s">
        <v>837</v>
      </c>
      <c r="J35" t="s">
        <v>838</v>
      </c>
      <c r="K35" t="s">
        <v>839</v>
      </c>
      <c r="L35" t="s">
        <v>840</v>
      </c>
      <c r="M35" t="s">
        <v>841</v>
      </c>
      <c r="N35" t="s">
        <v>842</v>
      </c>
      <c r="O35" t="s">
        <v>843</v>
      </c>
      <c r="P35" t="s">
        <v>844</v>
      </c>
      <c r="Q35" t="s">
        <v>845</v>
      </c>
      <c r="R35" t="s">
        <v>846</v>
      </c>
      <c r="S35" t="s">
        <v>847</v>
      </c>
      <c r="T35" t="s">
        <v>848</v>
      </c>
      <c r="U35" t="s">
        <v>849</v>
      </c>
      <c r="V35" t="s">
        <v>850</v>
      </c>
      <c r="W35" t="s">
        <v>851</v>
      </c>
      <c r="X35" t="s">
        <v>852</v>
      </c>
      <c r="Y35" t="s">
        <v>853</v>
      </c>
      <c r="Z35" t="s">
        <v>854</v>
      </c>
      <c r="AA35" t="s">
        <v>855</v>
      </c>
      <c r="AB35" t="s">
        <v>856</v>
      </c>
      <c r="AC35" t="s">
        <v>857</v>
      </c>
      <c r="AD35" t="s">
        <v>858</v>
      </c>
      <c r="AE35" t="s">
        <v>859</v>
      </c>
      <c r="AF35" t="s">
        <v>860</v>
      </c>
      <c r="AG35" t="s">
        <v>861</v>
      </c>
      <c r="AH35" t="s">
        <v>862</v>
      </c>
    </row>
    <row r="36" spans="1:34">
      <c r="A36" t="str">
        <f t="shared" si="1"/>
        <v>Alaska</v>
      </c>
      <c r="B36" t="s">
        <v>863</v>
      </c>
    </row>
    <row r="37" spans="1:34">
      <c r="A37" t="str">
        <f t="shared" si="1"/>
        <v>Alaska</v>
      </c>
      <c r="B37" t="s">
        <v>601</v>
      </c>
    </row>
    <row r="38" spans="1:34">
      <c r="A38" t="str">
        <f t="shared" si="1"/>
        <v>Alaska</v>
      </c>
      <c r="B38" t="s">
        <v>864</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865</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866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867</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868</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869</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870</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871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872</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873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874</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875</v>
      </c>
    </row>
    <row r="50" spans="1:34">
      <c r="A50" t="str">
        <f t="shared" si="1"/>
        <v>Alaska</v>
      </c>
      <c r="B50" t="s">
        <v>876</v>
      </c>
    </row>
    <row r="51" spans="1:34">
      <c r="A51" t="str">
        <f t="shared" si="1"/>
        <v>Alaska</v>
      </c>
      <c r="B51" t="s">
        <v>877</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878</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879</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880</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881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882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883</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884</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885</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886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887</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888</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889</v>
      </c>
    </row>
    <row r="64" spans="1:34">
      <c r="B64" t="s">
        <v>8</v>
      </c>
    </row>
    <row r="65" spans="1:34">
      <c r="A65" t="str">
        <f>B64</f>
        <v>Arizona</v>
      </c>
      <c r="B65" t="s">
        <v>829</v>
      </c>
    </row>
    <row r="66" spans="1:34">
      <c r="A66" t="str">
        <f t="shared" ref="A66:A94" si="2">A65</f>
        <v>Arizona</v>
      </c>
      <c r="B66" t="s">
        <v>830</v>
      </c>
      <c r="C66" t="s">
        <v>831</v>
      </c>
      <c r="D66" t="s">
        <v>832</v>
      </c>
      <c r="E66" t="s">
        <v>833</v>
      </c>
      <c r="F66" t="s">
        <v>834</v>
      </c>
      <c r="G66" t="s">
        <v>835</v>
      </c>
      <c r="H66" t="s">
        <v>836</v>
      </c>
      <c r="I66" t="s">
        <v>837</v>
      </c>
      <c r="J66" t="s">
        <v>838</v>
      </c>
      <c r="K66" t="s">
        <v>839</v>
      </c>
      <c r="L66" t="s">
        <v>840</v>
      </c>
      <c r="M66" t="s">
        <v>841</v>
      </c>
      <c r="N66" t="s">
        <v>842</v>
      </c>
      <c r="O66" t="s">
        <v>843</v>
      </c>
      <c r="P66" t="s">
        <v>844</v>
      </c>
      <c r="Q66" t="s">
        <v>845</v>
      </c>
      <c r="R66" t="s">
        <v>846</v>
      </c>
      <c r="S66" t="s">
        <v>847</v>
      </c>
      <c r="T66" t="s">
        <v>848</v>
      </c>
      <c r="U66" t="s">
        <v>849</v>
      </c>
      <c r="V66" t="s">
        <v>850</v>
      </c>
      <c r="W66" t="s">
        <v>851</v>
      </c>
      <c r="X66" t="s">
        <v>852</v>
      </c>
      <c r="Y66" t="s">
        <v>853</v>
      </c>
      <c r="Z66" t="s">
        <v>854</v>
      </c>
      <c r="AA66" t="s">
        <v>855</v>
      </c>
      <c r="AB66" t="s">
        <v>856</v>
      </c>
      <c r="AC66" t="s">
        <v>857</v>
      </c>
      <c r="AD66" t="s">
        <v>858</v>
      </c>
      <c r="AE66" t="s">
        <v>859</v>
      </c>
      <c r="AF66" t="s">
        <v>860</v>
      </c>
      <c r="AG66" t="s">
        <v>861</v>
      </c>
      <c r="AH66" t="s">
        <v>862</v>
      </c>
    </row>
    <row r="67" spans="1:34">
      <c r="A67" t="str">
        <f t="shared" si="2"/>
        <v>Arizona</v>
      </c>
      <c r="B67" t="s">
        <v>863</v>
      </c>
    </row>
    <row r="68" spans="1:34">
      <c r="A68" t="str">
        <f t="shared" si="2"/>
        <v>Arizona</v>
      </c>
      <c r="B68" t="s">
        <v>601</v>
      </c>
    </row>
    <row r="69" spans="1:34">
      <c r="A69" t="str">
        <f t="shared" si="2"/>
        <v>Arizona</v>
      </c>
      <c r="B69" t="s">
        <v>864</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865</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866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867</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868</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869</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870</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871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872</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873</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874</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875</v>
      </c>
    </row>
    <row r="81" spans="1:34">
      <c r="A81" t="str">
        <f t="shared" si="2"/>
        <v>Arizona</v>
      </c>
      <c r="B81" t="s">
        <v>876</v>
      </c>
    </row>
    <row r="82" spans="1:34">
      <c r="A82" t="str">
        <f t="shared" si="2"/>
        <v>Arizona</v>
      </c>
      <c r="B82" t="s">
        <v>877</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878</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879</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880</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881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882</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883</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884</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885</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886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887</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888</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889</v>
      </c>
    </row>
    <row r="95" spans="1:34">
      <c r="B95" t="s">
        <v>11</v>
      </c>
    </row>
    <row r="96" spans="1:34">
      <c r="A96" t="str">
        <f>B95</f>
        <v>Arkansas</v>
      </c>
      <c r="B96" t="s">
        <v>829</v>
      </c>
    </row>
    <row r="97" spans="1:34">
      <c r="A97" t="str">
        <f t="shared" ref="A97:A125" si="3">A96</f>
        <v>Arkansas</v>
      </c>
      <c r="B97" t="s">
        <v>830</v>
      </c>
      <c r="C97" t="s">
        <v>831</v>
      </c>
      <c r="D97" t="s">
        <v>832</v>
      </c>
      <c r="E97" t="s">
        <v>833</v>
      </c>
      <c r="F97" t="s">
        <v>834</v>
      </c>
      <c r="G97" t="s">
        <v>835</v>
      </c>
      <c r="H97" t="s">
        <v>836</v>
      </c>
      <c r="I97" t="s">
        <v>837</v>
      </c>
      <c r="J97" t="s">
        <v>838</v>
      </c>
      <c r="K97" t="s">
        <v>839</v>
      </c>
      <c r="L97" t="s">
        <v>840</v>
      </c>
      <c r="M97" t="s">
        <v>841</v>
      </c>
      <c r="N97" t="s">
        <v>842</v>
      </c>
      <c r="O97" t="s">
        <v>843</v>
      </c>
      <c r="P97" t="s">
        <v>844</v>
      </c>
      <c r="Q97" t="s">
        <v>845</v>
      </c>
      <c r="R97" t="s">
        <v>846</v>
      </c>
      <c r="S97" t="s">
        <v>847</v>
      </c>
      <c r="T97" t="s">
        <v>848</v>
      </c>
      <c r="U97" t="s">
        <v>849</v>
      </c>
      <c r="V97" t="s">
        <v>850</v>
      </c>
      <c r="W97" t="s">
        <v>851</v>
      </c>
      <c r="X97" t="s">
        <v>852</v>
      </c>
      <c r="Y97" t="s">
        <v>853</v>
      </c>
      <c r="Z97" t="s">
        <v>854</v>
      </c>
      <c r="AA97" t="s">
        <v>855</v>
      </c>
      <c r="AB97" t="s">
        <v>856</v>
      </c>
      <c r="AC97" t="s">
        <v>857</v>
      </c>
      <c r="AD97" t="s">
        <v>858</v>
      </c>
      <c r="AE97" t="s">
        <v>859</v>
      </c>
      <c r="AF97" t="s">
        <v>860</v>
      </c>
      <c r="AG97" t="s">
        <v>861</v>
      </c>
      <c r="AH97" t="s">
        <v>862</v>
      </c>
    </row>
    <row r="98" spans="1:34">
      <c r="A98" t="str">
        <f t="shared" si="3"/>
        <v>Arkansas</v>
      </c>
      <c r="B98" t="s">
        <v>863</v>
      </c>
    </row>
    <row r="99" spans="1:34">
      <c r="A99" t="str">
        <f t="shared" si="3"/>
        <v>Arkansas</v>
      </c>
      <c r="B99" t="s">
        <v>601</v>
      </c>
    </row>
    <row r="100" spans="1:34">
      <c r="A100" t="str">
        <f t="shared" si="3"/>
        <v>Arkansas</v>
      </c>
      <c r="B100" t="s">
        <v>864</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865</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866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867</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868</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869</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870</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871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872</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873</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874</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875</v>
      </c>
    </row>
    <row r="112" spans="1:34">
      <c r="A112" t="str">
        <f t="shared" si="3"/>
        <v>Arkansas</v>
      </c>
      <c r="B112" t="s">
        <v>876</v>
      </c>
    </row>
    <row r="113" spans="1:34">
      <c r="A113" t="str">
        <f t="shared" si="3"/>
        <v>Arkansas</v>
      </c>
      <c r="B113" t="s">
        <v>877</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878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879</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880</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881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882</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883</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884</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885</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886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887</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888</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889</v>
      </c>
    </row>
    <row r="126" spans="1:34">
      <c r="B126" t="s">
        <v>13</v>
      </c>
    </row>
    <row r="127" spans="1:34">
      <c r="A127" t="str">
        <f>B126</f>
        <v>California</v>
      </c>
      <c r="B127" t="s">
        <v>829</v>
      </c>
    </row>
    <row r="128" spans="1:34">
      <c r="A128" t="str">
        <f t="shared" ref="A128:A156" si="4">A127</f>
        <v>California</v>
      </c>
      <c r="B128" t="s">
        <v>830</v>
      </c>
      <c r="C128" t="s">
        <v>831</v>
      </c>
      <c r="D128" t="s">
        <v>832</v>
      </c>
      <c r="E128" t="s">
        <v>833</v>
      </c>
      <c r="F128" t="s">
        <v>834</v>
      </c>
      <c r="G128" t="s">
        <v>835</v>
      </c>
      <c r="H128" t="s">
        <v>836</v>
      </c>
      <c r="I128" t="s">
        <v>837</v>
      </c>
      <c r="J128" t="s">
        <v>838</v>
      </c>
      <c r="K128" t="s">
        <v>839</v>
      </c>
      <c r="L128" t="s">
        <v>840</v>
      </c>
      <c r="M128" t="s">
        <v>841</v>
      </c>
      <c r="N128" t="s">
        <v>842</v>
      </c>
      <c r="O128" t="s">
        <v>843</v>
      </c>
      <c r="P128" t="s">
        <v>844</v>
      </c>
      <c r="Q128" t="s">
        <v>845</v>
      </c>
      <c r="R128" t="s">
        <v>846</v>
      </c>
      <c r="S128" t="s">
        <v>847</v>
      </c>
      <c r="T128" t="s">
        <v>848</v>
      </c>
      <c r="U128" t="s">
        <v>849</v>
      </c>
      <c r="V128" t="s">
        <v>850</v>
      </c>
      <c r="W128" t="s">
        <v>851</v>
      </c>
      <c r="X128" t="s">
        <v>852</v>
      </c>
      <c r="Y128" t="s">
        <v>853</v>
      </c>
      <c r="Z128" t="s">
        <v>854</v>
      </c>
      <c r="AA128" t="s">
        <v>855</v>
      </c>
      <c r="AB128" t="s">
        <v>856</v>
      </c>
      <c r="AC128" t="s">
        <v>857</v>
      </c>
      <c r="AD128" t="s">
        <v>858</v>
      </c>
      <c r="AE128" t="s">
        <v>859</v>
      </c>
      <c r="AF128" t="s">
        <v>860</v>
      </c>
      <c r="AG128" t="s">
        <v>861</v>
      </c>
      <c r="AH128" t="s">
        <v>862</v>
      </c>
    </row>
    <row r="129" spans="1:34">
      <c r="A129" t="str">
        <f t="shared" si="4"/>
        <v>California</v>
      </c>
      <c r="B129" t="s">
        <v>863</v>
      </c>
    </row>
    <row r="130" spans="1:34">
      <c r="A130" t="str">
        <f t="shared" si="4"/>
        <v>California</v>
      </c>
      <c r="B130" t="s">
        <v>601</v>
      </c>
    </row>
    <row r="131" spans="1:34">
      <c r="A131" t="str">
        <f t="shared" si="4"/>
        <v>California</v>
      </c>
      <c r="B131" t="s">
        <v>864</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865</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866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867</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868</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869</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870</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871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872</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873</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874</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875</v>
      </c>
    </row>
    <row r="143" spans="1:34">
      <c r="A143" t="str">
        <f t="shared" si="4"/>
        <v>California</v>
      </c>
      <c r="B143" t="s">
        <v>876</v>
      </c>
    </row>
    <row r="144" spans="1:34">
      <c r="A144" t="str">
        <f t="shared" si="4"/>
        <v>California</v>
      </c>
      <c r="B144" t="s">
        <v>877</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878</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879</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880</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881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882</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883</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884</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885</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886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887</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888</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889</v>
      </c>
    </row>
    <row r="157" spans="1:34">
      <c r="B157" t="s">
        <v>1</v>
      </c>
    </row>
    <row r="158" spans="1:34">
      <c r="A158" t="str">
        <f>B157</f>
        <v>Colorado</v>
      </c>
      <c r="B158" t="s">
        <v>829</v>
      </c>
    </row>
    <row r="159" spans="1:34">
      <c r="A159" t="str">
        <f t="shared" ref="A159:A187" si="5">A158</f>
        <v>Colorado</v>
      </c>
      <c r="B159" t="s">
        <v>830</v>
      </c>
      <c r="C159" t="s">
        <v>831</v>
      </c>
      <c r="D159" t="s">
        <v>832</v>
      </c>
      <c r="E159" t="s">
        <v>833</v>
      </c>
      <c r="F159" t="s">
        <v>834</v>
      </c>
      <c r="G159" t="s">
        <v>835</v>
      </c>
      <c r="H159" t="s">
        <v>836</v>
      </c>
      <c r="I159" t="s">
        <v>837</v>
      </c>
      <c r="J159" t="s">
        <v>838</v>
      </c>
      <c r="K159" t="s">
        <v>839</v>
      </c>
      <c r="L159" t="s">
        <v>840</v>
      </c>
      <c r="M159" t="s">
        <v>841</v>
      </c>
      <c r="N159" t="s">
        <v>842</v>
      </c>
      <c r="O159" t="s">
        <v>843</v>
      </c>
      <c r="P159" t="s">
        <v>844</v>
      </c>
      <c r="Q159" t="s">
        <v>845</v>
      </c>
      <c r="R159" t="s">
        <v>846</v>
      </c>
      <c r="S159" t="s">
        <v>847</v>
      </c>
      <c r="T159" t="s">
        <v>848</v>
      </c>
      <c r="U159" t="s">
        <v>849</v>
      </c>
      <c r="V159" t="s">
        <v>850</v>
      </c>
      <c r="W159" t="s">
        <v>851</v>
      </c>
      <c r="X159" t="s">
        <v>852</v>
      </c>
      <c r="Y159" t="s">
        <v>853</v>
      </c>
      <c r="Z159" t="s">
        <v>854</v>
      </c>
      <c r="AA159" t="s">
        <v>855</v>
      </c>
      <c r="AB159" t="s">
        <v>856</v>
      </c>
      <c r="AC159" t="s">
        <v>857</v>
      </c>
      <c r="AD159" t="s">
        <v>858</v>
      </c>
      <c r="AE159" t="s">
        <v>859</v>
      </c>
      <c r="AF159" t="s">
        <v>860</v>
      </c>
      <c r="AG159" t="s">
        <v>861</v>
      </c>
      <c r="AH159" t="s">
        <v>862</v>
      </c>
    </row>
    <row r="160" spans="1:34">
      <c r="A160" t="str">
        <f t="shared" si="5"/>
        <v>Colorado</v>
      </c>
      <c r="B160" t="s">
        <v>863</v>
      </c>
    </row>
    <row r="161" spans="1:34">
      <c r="A161" t="str">
        <f t="shared" si="5"/>
        <v>Colorado</v>
      </c>
      <c r="B161" t="s">
        <v>601</v>
      </c>
    </row>
    <row r="162" spans="1:34">
      <c r="A162" t="str">
        <f t="shared" si="5"/>
        <v>Colorado</v>
      </c>
      <c r="B162" t="s">
        <v>864</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865</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866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867</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868</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869</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870</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871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872</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873</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874</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875</v>
      </c>
    </row>
    <row r="174" spans="1:34">
      <c r="A174" t="str">
        <f t="shared" si="5"/>
        <v>Colorado</v>
      </c>
      <c r="B174" t="s">
        <v>876</v>
      </c>
    </row>
    <row r="175" spans="1:34">
      <c r="A175" t="str">
        <f t="shared" si="5"/>
        <v>Colorado</v>
      </c>
      <c r="B175" t="s">
        <v>877</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878</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879</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880</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881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882</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883</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884</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885</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886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887</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888</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889</v>
      </c>
    </row>
    <row r="188" spans="1:34">
      <c r="B188" t="s">
        <v>20</v>
      </c>
    </row>
    <row r="189" spans="1:34">
      <c r="A189" t="str">
        <f>B188</f>
        <v>Connecticut</v>
      </c>
      <c r="B189" t="s">
        <v>829</v>
      </c>
    </row>
    <row r="190" spans="1:34">
      <c r="A190" t="str">
        <f t="shared" ref="A190:A218" si="6">A189</f>
        <v>Connecticut</v>
      </c>
      <c r="B190" t="s">
        <v>830</v>
      </c>
      <c r="C190" t="s">
        <v>831</v>
      </c>
      <c r="D190" t="s">
        <v>832</v>
      </c>
      <c r="E190" t="s">
        <v>833</v>
      </c>
      <c r="F190" t="s">
        <v>834</v>
      </c>
      <c r="G190" t="s">
        <v>835</v>
      </c>
      <c r="H190" t="s">
        <v>836</v>
      </c>
      <c r="I190" t="s">
        <v>837</v>
      </c>
      <c r="J190" t="s">
        <v>838</v>
      </c>
      <c r="K190" t="s">
        <v>839</v>
      </c>
      <c r="L190" t="s">
        <v>840</v>
      </c>
      <c r="M190" t="s">
        <v>841</v>
      </c>
      <c r="N190" t="s">
        <v>842</v>
      </c>
      <c r="O190" t="s">
        <v>843</v>
      </c>
      <c r="P190" t="s">
        <v>844</v>
      </c>
      <c r="Q190" t="s">
        <v>845</v>
      </c>
      <c r="R190" t="s">
        <v>846</v>
      </c>
      <c r="S190" t="s">
        <v>847</v>
      </c>
      <c r="T190" t="s">
        <v>848</v>
      </c>
      <c r="U190" t="s">
        <v>849</v>
      </c>
      <c r="V190" t="s">
        <v>850</v>
      </c>
      <c r="W190" t="s">
        <v>851</v>
      </c>
      <c r="X190" t="s">
        <v>852</v>
      </c>
      <c r="Y190" t="s">
        <v>853</v>
      </c>
      <c r="Z190" t="s">
        <v>854</v>
      </c>
      <c r="AA190" t="s">
        <v>855</v>
      </c>
      <c r="AB190" t="s">
        <v>856</v>
      </c>
      <c r="AC190" t="s">
        <v>857</v>
      </c>
      <c r="AD190" t="s">
        <v>858</v>
      </c>
      <c r="AE190" t="s">
        <v>859</v>
      </c>
      <c r="AF190" t="s">
        <v>860</v>
      </c>
      <c r="AG190" t="s">
        <v>861</v>
      </c>
      <c r="AH190" t="s">
        <v>862</v>
      </c>
    </row>
    <row r="191" spans="1:34">
      <c r="A191" t="str">
        <f t="shared" si="6"/>
        <v>Connecticut</v>
      </c>
      <c r="B191" t="s">
        <v>863</v>
      </c>
    </row>
    <row r="192" spans="1:34">
      <c r="A192" t="str">
        <f t="shared" si="6"/>
        <v>Connecticut</v>
      </c>
      <c r="B192" t="s">
        <v>601</v>
      </c>
    </row>
    <row r="193" spans="1:34">
      <c r="A193" t="str">
        <f t="shared" si="6"/>
        <v>Connecticut</v>
      </c>
      <c r="B193" t="s">
        <v>864</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865</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866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867</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868</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869</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870</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871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872</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873</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874</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875</v>
      </c>
    </row>
    <row r="205" spans="1:34">
      <c r="A205" t="str">
        <f t="shared" si="6"/>
        <v>Connecticut</v>
      </c>
      <c r="B205" t="s">
        <v>876</v>
      </c>
    </row>
    <row r="206" spans="1:34">
      <c r="A206" t="str">
        <f t="shared" si="6"/>
        <v>Connecticut</v>
      </c>
      <c r="B206" t="s">
        <v>877</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878</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879</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880</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881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882</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883</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884</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885</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886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887</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888</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889</v>
      </c>
    </row>
    <row r="219" spans="1:34">
      <c r="B219" t="s">
        <v>24</v>
      </c>
    </row>
    <row r="220" spans="1:34">
      <c r="A220" t="str">
        <f>B219</f>
        <v>Delaware</v>
      </c>
      <c r="B220" t="s">
        <v>829</v>
      </c>
    </row>
    <row r="221" spans="1:34">
      <c r="A221" t="str">
        <f t="shared" ref="A221:A249" si="7">A220</f>
        <v>Delaware</v>
      </c>
      <c r="B221" t="s">
        <v>830</v>
      </c>
      <c r="C221" t="s">
        <v>831</v>
      </c>
      <c r="D221" t="s">
        <v>832</v>
      </c>
      <c r="E221" t="s">
        <v>833</v>
      </c>
      <c r="F221" t="s">
        <v>834</v>
      </c>
      <c r="G221" t="s">
        <v>835</v>
      </c>
      <c r="H221" t="s">
        <v>836</v>
      </c>
      <c r="I221" t="s">
        <v>837</v>
      </c>
      <c r="J221" t="s">
        <v>838</v>
      </c>
      <c r="K221" t="s">
        <v>839</v>
      </c>
      <c r="L221" t="s">
        <v>840</v>
      </c>
      <c r="M221" t="s">
        <v>841</v>
      </c>
      <c r="N221" t="s">
        <v>842</v>
      </c>
      <c r="O221" t="s">
        <v>843</v>
      </c>
      <c r="P221" t="s">
        <v>844</v>
      </c>
      <c r="Q221" t="s">
        <v>845</v>
      </c>
      <c r="R221" t="s">
        <v>846</v>
      </c>
      <c r="S221" t="s">
        <v>847</v>
      </c>
      <c r="T221" t="s">
        <v>848</v>
      </c>
      <c r="U221" t="s">
        <v>849</v>
      </c>
      <c r="V221" t="s">
        <v>850</v>
      </c>
      <c r="W221" t="s">
        <v>851</v>
      </c>
      <c r="X221" t="s">
        <v>852</v>
      </c>
      <c r="Y221" t="s">
        <v>853</v>
      </c>
      <c r="Z221" t="s">
        <v>854</v>
      </c>
      <c r="AA221" t="s">
        <v>855</v>
      </c>
      <c r="AB221" t="s">
        <v>856</v>
      </c>
      <c r="AC221" t="s">
        <v>857</v>
      </c>
      <c r="AD221" t="s">
        <v>858</v>
      </c>
      <c r="AE221" t="s">
        <v>859</v>
      </c>
      <c r="AF221" t="s">
        <v>860</v>
      </c>
      <c r="AG221" t="s">
        <v>861</v>
      </c>
      <c r="AH221" t="s">
        <v>862</v>
      </c>
    </row>
    <row r="222" spans="1:34">
      <c r="A222" t="str">
        <f t="shared" si="7"/>
        <v>Delaware</v>
      </c>
      <c r="B222" t="s">
        <v>863</v>
      </c>
    </row>
    <row r="223" spans="1:34">
      <c r="A223" t="str">
        <f t="shared" si="7"/>
        <v>Delaware</v>
      </c>
      <c r="B223" t="s">
        <v>601</v>
      </c>
    </row>
    <row r="224" spans="1:34">
      <c r="A224" t="str">
        <f t="shared" si="7"/>
        <v>Delaware</v>
      </c>
      <c r="B224" t="s">
        <v>864</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865</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866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867</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868</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869</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870</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871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872</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873</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874</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875</v>
      </c>
    </row>
    <row r="236" spans="1:34">
      <c r="A236" t="str">
        <f t="shared" si="7"/>
        <v>Delaware</v>
      </c>
      <c r="B236" t="s">
        <v>876</v>
      </c>
    </row>
    <row r="237" spans="1:34">
      <c r="A237" t="str">
        <f t="shared" si="7"/>
        <v>Delaware</v>
      </c>
      <c r="B237" t="s">
        <v>877</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878</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879</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880</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881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882</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883</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884</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885</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886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887</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888</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889</v>
      </c>
    </row>
    <row r="250" spans="1:34">
      <c r="B250" t="s">
        <v>28</v>
      </c>
    </row>
    <row r="251" spans="1:34">
      <c r="A251" t="str">
        <f>B250</f>
        <v>Florida</v>
      </c>
      <c r="B251" t="s">
        <v>829</v>
      </c>
    </row>
    <row r="252" spans="1:34">
      <c r="A252" t="str">
        <f t="shared" ref="A252:A280" si="8">A251</f>
        <v>Florida</v>
      </c>
      <c r="B252" t="s">
        <v>830</v>
      </c>
      <c r="C252" t="s">
        <v>831</v>
      </c>
      <c r="D252" t="s">
        <v>832</v>
      </c>
      <c r="E252" t="s">
        <v>833</v>
      </c>
      <c r="F252" t="s">
        <v>834</v>
      </c>
      <c r="G252" t="s">
        <v>835</v>
      </c>
      <c r="H252" t="s">
        <v>836</v>
      </c>
      <c r="I252" t="s">
        <v>837</v>
      </c>
      <c r="J252" t="s">
        <v>838</v>
      </c>
      <c r="K252" t="s">
        <v>839</v>
      </c>
      <c r="L252" t="s">
        <v>840</v>
      </c>
      <c r="M252" t="s">
        <v>841</v>
      </c>
      <c r="N252" t="s">
        <v>842</v>
      </c>
      <c r="O252" t="s">
        <v>843</v>
      </c>
      <c r="P252" t="s">
        <v>844</v>
      </c>
      <c r="Q252" t="s">
        <v>845</v>
      </c>
      <c r="R252" t="s">
        <v>846</v>
      </c>
      <c r="S252" t="s">
        <v>847</v>
      </c>
      <c r="T252" t="s">
        <v>848</v>
      </c>
      <c r="U252" t="s">
        <v>849</v>
      </c>
      <c r="V252" t="s">
        <v>850</v>
      </c>
      <c r="W252" t="s">
        <v>851</v>
      </c>
      <c r="X252" t="s">
        <v>852</v>
      </c>
      <c r="Y252" t="s">
        <v>853</v>
      </c>
      <c r="Z252" t="s">
        <v>854</v>
      </c>
      <c r="AA252" t="s">
        <v>855</v>
      </c>
      <c r="AB252" t="s">
        <v>856</v>
      </c>
      <c r="AC252" t="s">
        <v>857</v>
      </c>
      <c r="AD252" t="s">
        <v>858</v>
      </c>
      <c r="AE252" t="s">
        <v>859</v>
      </c>
      <c r="AF252" t="s">
        <v>860</v>
      </c>
      <c r="AG252" t="s">
        <v>861</v>
      </c>
      <c r="AH252" t="s">
        <v>862</v>
      </c>
    </row>
    <row r="253" spans="1:34">
      <c r="A253" t="str">
        <f t="shared" si="8"/>
        <v>Florida</v>
      </c>
      <c r="B253" t="s">
        <v>863</v>
      </c>
    </row>
    <row r="254" spans="1:34">
      <c r="A254" t="str">
        <f t="shared" si="8"/>
        <v>Florida</v>
      </c>
      <c r="B254" t="s">
        <v>601</v>
      </c>
    </row>
    <row r="255" spans="1:34">
      <c r="A255" t="str">
        <f t="shared" si="8"/>
        <v>Florida</v>
      </c>
      <c r="B255" t="s">
        <v>864</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865</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866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867</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868</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869</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870</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871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872</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873</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874</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875</v>
      </c>
    </row>
    <row r="267" spans="1:34">
      <c r="A267" t="str">
        <f t="shared" si="8"/>
        <v>Florida</v>
      </c>
      <c r="B267" t="s">
        <v>876</v>
      </c>
    </row>
    <row r="268" spans="1:34">
      <c r="A268" t="str">
        <f t="shared" si="8"/>
        <v>Florida</v>
      </c>
      <c r="B268" t="s">
        <v>877</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878</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879</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880</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881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882</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883</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884</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885</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886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887</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888</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889</v>
      </c>
    </row>
    <row r="281" spans="1:34">
      <c r="B281" t="s">
        <v>31</v>
      </c>
    </row>
    <row r="282" spans="1:34">
      <c r="A282" t="str">
        <f>B281</f>
        <v>Georgia</v>
      </c>
      <c r="B282" t="s">
        <v>829</v>
      </c>
    </row>
    <row r="283" spans="1:34">
      <c r="A283" t="str">
        <f t="shared" ref="A283:A311" si="9">A282</f>
        <v>Georgia</v>
      </c>
      <c r="B283" t="s">
        <v>830</v>
      </c>
      <c r="C283" t="s">
        <v>831</v>
      </c>
      <c r="D283" t="s">
        <v>832</v>
      </c>
      <c r="E283" t="s">
        <v>833</v>
      </c>
      <c r="F283" t="s">
        <v>834</v>
      </c>
      <c r="G283" t="s">
        <v>835</v>
      </c>
      <c r="H283" t="s">
        <v>836</v>
      </c>
      <c r="I283" t="s">
        <v>837</v>
      </c>
      <c r="J283" t="s">
        <v>838</v>
      </c>
      <c r="K283" t="s">
        <v>839</v>
      </c>
      <c r="L283" t="s">
        <v>840</v>
      </c>
      <c r="M283" t="s">
        <v>841</v>
      </c>
      <c r="N283" t="s">
        <v>842</v>
      </c>
      <c r="O283" t="s">
        <v>843</v>
      </c>
      <c r="P283" t="s">
        <v>844</v>
      </c>
      <c r="Q283" t="s">
        <v>845</v>
      </c>
      <c r="R283" t="s">
        <v>846</v>
      </c>
      <c r="S283" t="s">
        <v>847</v>
      </c>
      <c r="T283" t="s">
        <v>848</v>
      </c>
      <c r="U283" t="s">
        <v>849</v>
      </c>
      <c r="V283" t="s">
        <v>850</v>
      </c>
      <c r="W283" t="s">
        <v>851</v>
      </c>
      <c r="X283" t="s">
        <v>852</v>
      </c>
      <c r="Y283" t="s">
        <v>853</v>
      </c>
      <c r="Z283" t="s">
        <v>854</v>
      </c>
      <c r="AA283" t="s">
        <v>855</v>
      </c>
      <c r="AB283" t="s">
        <v>856</v>
      </c>
      <c r="AC283" t="s">
        <v>857</v>
      </c>
      <c r="AD283" t="s">
        <v>858</v>
      </c>
      <c r="AE283" t="s">
        <v>859</v>
      </c>
      <c r="AF283" t="s">
        <v>860</v>
      </c>
      <c r="AG283" t="s">
        <v>861</v>
      </c>
      <c r="AH283" t="s">
        <v>862</v>
      </c>
    </row>
    <row r="284" spans="1:34">
      <c r="A284" t="str">
        <f t="shared" si="9"/>
        <v>Georgia</v>
      </c>
      <c r="B284" t="s">
        <v>863</v>
      </c>
    </row>
    <row r="285" spans="1:34">
      <c r="A285" t="str">
        <f t="shared" si="9"/>
        <v>Georgia</v>
      </c>
      <c r="B285" t="s">
        <v>601</v>
      </c>
    </row>
    <row r="286" spans="1:34">
      <c r="A286" t="str">
        <f t="shared" si="9"/>
        <v>Georgia</v>
      </c>
      <c r="B286" t="s">
        <v>864</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865</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866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867</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868</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869</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870</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871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872</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873</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874</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875</v>
      </c>
    </row>
    <row r="298" spans="1:34">
      <c r="A298" t="str">
        <f t="shared" si="9"/>
        <v>Georgia</v>
      </c>
      <c r="B298" t="s">
        <v>876</v>
      </c>
    </row>
    <row r="299" spans="1:34">
      <c r="A299" t="str">
        <f t="shared" si="9"/>
        <v>Georgia</v>
      </c>
      <c r="B299" t="s">
        <v>877</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878</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879</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880</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881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882</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883</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884</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885</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886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887</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888</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889</v>
      </c>
    </row>
    <row r="312" spans="1:34">
      <c r="B312" t="s">
        <v>34</v>
      </c>
    </row>
    <row r="313" spans="1:34">
      <c r="A313" t="str">
        <f>B312</f>
        <v>Hawaii</v>
      </c>
      <c r="B313" t="s">
        <v>829</v>
      </c>
    </row>
    <row r="314" spans="1:34">
      <c r="A314" t="str">
        <f t="shared" ref="A314:A342" si="10">A313</f>
        <v>Hawaii</v>
      </c>
      <c r="B314" t="s">
        <v>830</v>
      </c>
      <c r="C314" t="s">
        <v>831</v>
      </c>
      <c r="D314" t="s">
        <v>832</v>
      </c>
      <c r="E314" t="s">
        <v>833</v>
      </c>
      <c r="F314" t="s">
        <v>834</v>
      </c>
      <c r="G314" t="s">
        <v>835</v>
      </c>
      <c r="H314" t="s">
        <v>836</v>
      </c>
      <c r="I314" t="s">
        <v>837</v>
      </c>
      <c r="J314" t="s">
        <v>838</v>
      </c>
      <c r="K314" t="s">
        <v>839</v>
      </c>
      <c r="L314" t="s">
        <v>840</v>
      </c>
      <c r="M314" t="s">
        <v>841</v>
      </c>
      <c r="N314" t="s">
        <v>842</v>
      </c>
      <c r="O314" t="s">
        <v>843</v>
      </c>
      <c r="P314" t="s">
        <v>844</v>
      </c>
      <c r="Q314" t="s">
        <v>845</v>
      </c>
      <c r="R314" t="s">
        <v>846</v>
      </c>
      <c r="S314" t="s">
        <v>847</v>
      </c>
      <c r="T314" t="s">
        <v>848</v>
      </c>
      <c r="U314" t="s">
        <v>849</v>
      </c>
      <c r="V314" t="s">
        <v>850</v>
      </c>
      <c r="W314" t="s">
        <v>851</v>
      </c>
      <c r="X314" t="s">
        <v>852</v>
      </c>
      <c r="Y314" t="s">
        <v>853</v>
      </c>
      <c r="Z314" t="s">
        <v>854</v>
      </c>
      <c r="AA314" t="s">
        <v>855</v>
      </c>
      <c r="AB314" t="s">
        <v>856</v>
      </c>
      <c r="AC314" t="s">
        <v>857</v>
      </c>
      <c r="AD314" t="s">
        <v>858</v>
      </c>
      <c r="AE314" t="s">
        <v>859</v>
      </c>
      <c r="AF314" t="s">
        <v>860</v>
      </c>
      <c r="AG314" t="s">
        <v>861</v>
      </c>
      <c r="AH314" t="s">
        <v>862</v>
      </c>
    </row>
    <row r="315" spans="1:34">
      <c r="A315" t="str">
        <f t="shared" si="10"/>
        <v>Hawaii</v>
      </c>
      <c r="B315" t="s">
        <v>863</v>
      </c>
    </row>
    <row r="316" spans="1:34">
      <c r="A316" t="str">
        <f t="shared" si="10"/>
        <v>Hawaii</v>
      </c>
      <c r="B316" t="s">
        <v>601</v>
      </c>
    </row>
    <row r="317" spans="1:34">
      <c r="A317" t="str">
        <f t="shared" si="10"/>
        <v>Hawaii</v>
      </c>
      <c r="B317" t="s">
        <v>864</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865</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866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867</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868</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869</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870</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871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872</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873</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874</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875</v>
      </c>
    </row>
    <row r="329" spans="1:34">
      <c r="A329" t="str">
        <f t="shared" si="10"/>
        <v>Hawaii</v>
      </c>
      <c r="B329" t="s">
        <v>876</v>
      </c>
    </row>
    <row r="330" spans="1:34">
      <c r="A330" t="str">
        <f t="shared" si="10"/>
        <v>Hawaii</v>
      </c>
      <c r="B330" t="s">
        <v>877</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878</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879</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880</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881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882</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883</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884</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885</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886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887</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888</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889</v>
      </c>
    </row>
    <row r="343" spans="1:34">
      <c r="B343" t="s">
        <v>36</v>
      </c>
    </row>
    <row r="344" spans="1:34">
      <c r="A344" t="str">
        <f>B343</f>
        <v>Idaho</v>
      </c>
      <c r="B344" t="s">
        <v>829</v>
      </c>
    </row>
    <row r="345" spans="1:34">
      <c r="A345" t="str">
        <f t="shared" ref="A345:A373" si="11">A344</f>
        <v>Idaho</v>
      </c>
      <c r="B345" t="s">
        <v>830</v>
      </c>
      <c r="C345" t="s">
        <v>831</v>
      </c>
      <c r="D345" t="s">
        <v>832</v>
      </c>
      <c r="E345" t="s">
        <v>833</v>
      </c>
      <c r="F345" t="s">
        <v>834</v>
      </c>
      <c r="G345" t="s">
        <v>835</v>
      </c>
      <c r="H345" t="s">
        <v>836</v>
      </c>
      <c r="I345" t="s">
        <v>837</v>
      </c>
      <c r="J345" t="s">
        <v>838</v>
      </c>
      <c r="K345" t="s">
        <v>839</v>
      </c>
      <c r="L345" t="s">
        <v>840</v>
      </c>
      <c r="M345" t="s">
        <v>841</v>
      </c>
      <c r="N345" t="s">
        <v>842</v>
      </c>
      <c r="O345" t="s">
        <v>843</v>
      </c>
      <c r="P345" t="s">
        <v>844</v>
      </c>
      <c r="Q345" t="s">
        <v>845</v>
      </c>
      <c r="R345" t="s">
        <v>846</v>
      </c>
      <c r="S345" t="s">
        <v>847</v>
      </c>
      <c r="T345" t="s">
        <v>848</v>
      </c>
      <c r="U345" t="s">
        <v>849</v>
      </c>
      <c r="V345" t="s">
        <v>850</v>
      </c>
      <c r="W345" t="s">
        <v>851</v>
      </c>
      <c r="X345" t="s">
        <v>852</v>
      </c>
      <c r="Y345" t="s">
        <v>853</v>
      </c>
      <c r="Z345" t="s">
        <v>854</v>
      </c>
      <c r="AA345" t="s">
        <v>855</v>
      </c>
      <c r="AB345" t="s">
        <v>856</v>
      </c>
      <c r="AC345" t="s">
        <v>857</v>
      </c>
      <c r="AD345" t="s">
        <v>858</v>
      </c>
      <c r="AE345" t="s">
        <v>859</v>
      </c>
      <c r="AF345" t="s">
        <v>860</v>
      </c>
      <c r="AG345" t="s">
        <v>861</v>
      </c>
      <c r="AH345" t="s">
        <v>862</v>
      </c>
    </row>
    <row r="346" spans="1:34">
      <c r="A346" t="str">
        <f t="shared" si="11"/>
        <v>Idaho</v>
      </c>
      <c r="B346" t="s">
        <v>863</v>
      </c>
    </row>
    <row r="347" spans="1:34">
      <c r="A347" t="str">
        <f t="shared" si="11"/>
        <v>Idaho</v>
      </c>
      <c r="B347" t="s">
        <v>601</v>
      </c>
    </row>
    <row r="348" spans="1:34">
      <c r="A348" t="str">
        <f t="shared" si="11"/>
        <v>Idaho</v>
      </c>
      <c r="B348" t="s">
        <v>864</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865</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866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867</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868</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869</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870</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871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872</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873</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874</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875</v>
      </c>
    </row>
    <row r="360" spans="1:34">
      <c r="A360" t="str">
        <f t="shared" si="11"/>
        <v>Idaho</v>
      </c>
      <c r="B360" t="s">
        <v>876</v>
      </c>
    </row>
    <row r="361" spans="1:34">
      <c r="A361" t="str">
        <f t="shared" si="11"/>
        <v>Idaho</v>
      </c>
      <c r="B361" t="s">
        <v>877</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878</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879</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880</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881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882</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883</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884</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885</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886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887</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888</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889</v>
      </c>
    </row>
    <row r="374" spans="1:34">
      <c r="B374" t="s">
        <v>39</v>
      </c>
    </row>
    <row r="375" spans="1:34">
      <c r="A375" t="str">
        <f>B374</f>
        <v>Illinois</v>
      </c>
      <c r="B375" t="s">
        <v>829</v>
      </c>
    </row>
    <row r="376" spans="1:34">
      <c r="A376" t="str">
        <f t="shared" ref="A376:A404" si="12">A375</f>
        <v>Illinois</v>
      </c>
      <c r="B376" t="s">
        <v>830</v>
      </c>
      <c r="C376" t="s">
        <v>831</v>
      </c>
      <c r="D376" t="s">
        <v>832</v>
      </c>
      <c r="E376" t="s">
        <v>833</v>
      </c>
      <c r="F376" t="s">
        <v>834</v>
      </c>
      <c r="G376" t="s">
        <v>835</v>
      </c>
      <c r="H376" t="s">
        <v>836</v>
      </c>
      <c r="I376" t="s">
        <v>837</v>
      </c>
      <c r="J376" t="s">
        <v>838</v>
      </c>
      <c r="K376" t="s">
        <v>839</v>
      </c>
      <c r="L376" t="s">
        <v>840</v>
      </c>
      <c r="M376" t="s">
        <v>841</v>
      </c>
      <c r="N376" t="s">
        <v>842</v>
      </c>
      <c r="O376" t="s">
        <v>843</v>
      </c>
      <c r="P376" t="s">
        <v>844</v>
      </c>
      <c r="Q376" t="s">
        <v>845</v>
      </c>
      <c r="R376" t="s">
        <v>846</v>
      </c>
      <c r="S376" t="s">
        <v>847</v>
      </c>
      <c r="T376" t="s">
        <v>848</v>
      </c>
      <c r="U376" t="s">
        <v>849</v>
      </c>
      <c r="V376" t="s">
        <v>850</v>
      </c>
      <c r="W376" t="s">
        <v>851</v>
      </c>
      <c r="X376" t="s">
        <v>852</v>
      </c>
      <c r="Y376" t="s">
        <v>853</v>
      </c>
      <c r="Z376" t="s">
        <v>854</v>
      </c>
      <c r="AA376" t="s">
        <v>855</v>
      </c>
      <c r="AB376" t="s">
        <v>856</v>
      </c>
      <c r="AC376" t="s">
        <v>857</v>
      </c>
      <c r="AD376" t="s">
        <v>858</v>
      </c>
      <c r="AE376" t="s">
        <v>859</v>
      </c>
      <c r="AF376" t="s">
        <v>860</v>
      </c>
      <c r="AG376" t="s">
        <v>861</v>
      </c>
      <c r="AH376" t="s">
        <v>862</v>
      </c>
    </row>
    <row r="377" spans="1:34">
      <c r="A377" t="str">
        <f t="shared" si="12"/>
        <v>Illinois</v>
      </c>
      <c r="B377" t="s">
        <v>863</v>
      </c>
    </row>
    <row r="378" spans="1:34">
      <c r="A378" t="str">
        <f t="shared" si="12"/>
        <v>Illinois</v>
      </c>
      <c r="B378" t="s">
        <v>601</v>
      </c>
    </row>
    <row r="379" spans="1:34">
      <c r="A379" t="str">
        <f t="shared" si="12"/>
        <v>Illinois</v>
      </c>
      <c r="B379" t="s">
        <v>864</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865</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866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867</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868</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869</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870</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871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872</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873</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874</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875</v>
      </c>
    </row>
    <row r="391" spans="1:34">
      <c r="A391" t="str">
        <f t="shared" si="12"/>
        <v>Illinois</v>
      </c>
      <c r="B391" t="s">
        <v>876</v>
      </c>
    </row>
    <row r="392" spans="1:34">
      <c r="A392" t="str">
        <f t="shared" si="12"/>
        <v>Illinois</v>
      </c>
      <c r="B392" t="s">
        <v>877</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878</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879</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880</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881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882</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883</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884</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885</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886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887</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888</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889</v>
      </c>
    </row>
    <row r="405" spans="1:34">
      <c r="B405" t="s">
        <v>43</v>
      </c>
    </row>
    <row r="406" spans="1:34">
      <c r="A406" t="str">
        <f>B405</f>
        <v>Indiana</v>
      </c>
      <c r="B406" t="s">
        <v>829</v>
      </c>
    </row>
    <row r="407" spans="1:34">
      <c r="A407" t="str">
        <f t="shared" ref="A407:A435" si="13">A406</f>
        <v>Indiana</v>
      </c>
      <c r="B407" t="s">
        <v>830</v>
      </c>
      <c r="C407" t="s">
        <v>831</v>
      </c>
      <c r="D407" t="s">
        <v>832</v>
      </c>
      <c r="E407" t="s">
        <v>833</v>
      </c>
      <c r="F407" t="s">
        <v>834</v>
      </c>
      <c r="G407" t="s">
        <v>835</v>
      </c>
      <c r="H407" t="s">
        <v>836</v>
      </c>
      <c r="I407" t="s">
        <v>837</v>
      </c>
      <c r="J407" t="s">
        <v>838</v>
      </c>
      <c r="K407" t="s">
        <v>839</v>
      </c>
      <c r="L407" t="s">
        <v>840</v>
      </c>
      <c r="M407" t="s">
        <v>841</v>
      </c>
      <c r="N407" t="s">
        <v>842</v>
      </c>
      <c r="O407" t="s">
        <v>843</v>
      </c>
      <c r="P407" t="s">
        <v>844</v>
      </c>
      <c r="Q407" t="s">
        <v>845</v>
      </c>
      <c r="R407" t="s">
        <v>846</v>
      </c>
      <c r="S407" t="s">
        <v>847</v>
      </c>
      <c r="T407" t="s">
        <v>848</v>
      </c>
      <c r="U407" t="s">
        <v>849</v>
      </c>
      <c r="V407" t="s">
        <v>850</v>
      </c>
      <c r="W407" t="s">
        <v>851</v>
      </c>
      <c r="X407" t="s">
        <v>852</v>
      </c>
      <c r="Y407" t="s">
        <v>853</v>
      </c>
      <c r="Z407" t="s">
        <v>854</v>
      </c>
      <c r="AA407" t="s">
        <v>855</v>
      </c>
      <c r="AB407" t="s">
        <v>856</v>
      </c>
      <c r="AC407" t="s">
        <v>857</v>
      </c>
      <c r="AD407" t="s">
        <v>858</v>
      </c>
      <c r="AE407" t="s">
        <v>859</v>
      </c>
      <c r="AF407" t="s">
        <v>860</v>
      </c>
      <c r="AG407" t="s">
        <v>861</v>
      </c>
      <c r="AH407" t="s">
        <v>862</v>
      </c>
    </row>
    <row r="408" spans="1:34">
      <c r="A408" t="str">
        <f t="shared" si="13"/>
        <v>Indiana</v>
      </c>
      <c r="B408" t="s">
        <v>863</v>
      </c>
    </row>
    <row r="409" spans="1:34">
      <c r="A409" t="str">
        <f t="shared" si="13"/>
        <v>Indiana</v>
      </c>
      <c r="B409" t="s">
        <v>601</v>
      </c>
    </row>
    <row r="410" spans="1:34">
      <c r="A410" t="str">
        <f t="shared" si="13"/>
        <v>Indiana</v>
      </c>
      <c r="B410" t="s">
        <v>864</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865</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866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867</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868</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869</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870</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871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872</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873</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874</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875</v>
      </c>
    </row>
    <row r="422" spans="1:34">
      <c r="A422" t="str">
        <f t="shared" si="13"/>
        <v>Indiana</v>
      </c>
      <c r="B422" t="s">
        <v>876</v>
      </c>
    </row>
    <row r="423" spans="1:34">
      <c r="A423" t="str">
        <f t="shared" si="13"/>
        <v>Indiana</v>
      </c>
      <c r="B423" t="s">
        <v>877</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878</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879</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880</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881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882</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883</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884</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885</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886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887</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888</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889</v>
      </c>
    </row>
    <row r="436" spans="1:34">
      <c r="B436" t="s">
        <v>45</v>
      </c>
    </row>
    <row r="437" spans="1:34">
      <c r="A437" t="str">
        <f>B436</f>
        <v>Iowa</v>
      </c>
      <c r="B437" t="s">
        <v>829</v>
      </c>
    </row>
    <row r="438" spans="1:34">
      <c r="A438" t="str">
        <f t="shared" ref="A438:A466" si="14">A437</f>
        <v>Iowa</v>
      </c>
      <c r="B438" t="s">
        <v>830</v>
      </c>
      <c r="C438" t="s">
        <v>831</v>
      </c>
      <c r="D438" t="s">
        <v>832</v>
      </c>
      <c r="E438" t="s">
        <v>833</v>
      </c>
      <c r="F438" t="s">
        <v>834</v>
      </c>
      <c r="G438" t="s">
        <v>835</v>
      </c>
      <c r="H438" t="s">
        <v>836</v>
      </c>
      <c r="I438" t="s">
        <v>837</v>
      </c>
      <c r="J438" t="s">
        <v>838</v>
      </c>
      <c r="K438" t="s">
        <v>839</v>
      </c>
      <c r="L438" t="s">
        <v>840</v>
      </c>
      <c r="M438" t="s">
        <v>841</v>
      </c>
      <c r="N438" t="s">
        <v>842</v>
      </c>
      <c r="O438" t="s">
        <v>843</v>
      </c>
      <c r="P438" t="s">
        <v>844</v>
      </c>
      <c r="Q438" t="s">
        <v>845</v>
      </c>
      <c r="R438" t="s">
        <v>846</v>
      </c>
      <c r="S438" t="s">
        <v>847</v>
      </c>
      <c r="T438" t="s">
        <v>848</v>
      </c>
      <c r="U438" t="s">
        <v>849</v>
      </c>
      <c r="V438" t="s">
        <v>850</v>
      </c>
      <c r="W438" t="s">
        <v>851</v>
      </c>
      <c r="X438" t="s">
        <v>852</v>
      </c>
      <c r="Y438" t="s">
        <v>853</v>
      </c>
      <c r="Z438" t="s">
        <v>854</v>
      </c>
      <c r="AA438" t="s">
        <v>855</v>
      </c>
      <c r="AB438" t="s">
        <v>856</v>
      </c>
      <c r="AC438" t="s">
        <v>857</v>
      </c>
      <c r="AD438" t="s">
        <v>858</v>
      </c>
      <c r="AE438" t="s">
        <v>859</v>
      </c>
      <c r="AF438" t="s">
        <v>860</v>
      </c>
      <c r="AG438" t="s">
        <v>861</v>
      </c>
      <c r="AH438" t="s">
        <v>862</v>
      </c>
    </row>
    <row r="439" spans="1:34">
      <c r="A439" t="str">
        <f t="shared" si="14"/>
        <v>Iowa</v>
      </c>
      <c r="B439" t="s">
        <v>863</v>
      </c>
    </row>
    <row r="440" spans="1:34">
      <c r="A440" t="str">
        <f t="shared" si="14"/>
        <v>Iowa</v>
      </c>
      <c r="B440" t="s">
        <v>601</v>
      </c>
    </row>
    <row r="441" spans="1:34">
      <c r="A441" t="str">
        <f t="shared" si="14"/>
        <v>Iowa</v>
      </c>
      <c r="B441" t="s">
        <v>864</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865</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866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867</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868</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869</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870</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871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872</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873</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874</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875</v>
      </c>
    </row>
    <row r="453" spans="1:34">
      <c r="A453" t="str">
        <f t="shared" si="14"/>
        <v>Iowa</v>
      </c>
      <c r="B453" t="s">
        <v>876</v>
      </c>
    </row>
    <row r="454" spans="1:34">
      <c r="A454" t="str">
        <f t="shared" si="14"/>
        <v>Iowa</v>
      </c>
      <c r="B454" t="s">
        <v>877</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878</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879</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880</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881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882</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883</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884</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885</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886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887</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888</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889</v>
      </c>
    </row>
    <row r="467" spans="1:34">
      <c r="B467" t="s">
        <v>48</v>
      </c>
    </row>
    <row r="468" spans="1:34">
      <c r="A468" t="str">
        <f>B467</f>
        <v>Kansas</v>
      </c>
      <c r="B468" t="s">
        <v>829</v>
      </c>
    </row>
    <row r="469" spans="1:34">
      <c r="A469" t="str">
        <f t="shared" ref="A469:A497" si="15">A468</f>
        <v>Kansas</v>
      </c>
      <c r="B469" t="s">
        <v>830</v>
      </c>
      <c r="C469" t="s">
        <v>831</v>
      </c>
      <c r="D469" t="s">
        <v>832</v>
      </c>
      <c r="E469" t="s">
        <v>833</v>
      </c>
      <c r="F469" t="s">
        <v>834</v>
      </c>
      <c r="G469" t="s">
        <v>835</v>
      </c>
      <c r="H469" t="s">
        <v>836</v>
      </c>
      <c r="I469" t="s">
        <v>837</v>
      </c>
      <c r="J469" t="s">
        <v>838</v>
      </c>
      <c r="K469" t="s">
        <v>839</v>
      </c>
      <c r="L469" t="s">
        <v>840</v>
      </c>
      <c r="M469" t="s">
        <v>841</v>
      </c>
      <c r="N469" t="s">
        <v>842</v>
      </c>
      <c r="O469" t="s">
        <v>843</v>
      </c>
      <c r="P469" t="s">
        <v>844</v>
      </c>
      <c r="Q469" t="s">
        <v>845</v>
      </c>
      <c r="R469" t="s">
        <v>846</v>
      </c>
      <c r="S469" t="s">
        <v>847</v>
      </c>
      <c r="T469" t="s">
        <v>848</v>
      </c>
      <c r="U469" t="s">
        <v>849</v>
      </c>
      <c r="V469" t="s">
        <v>850</v>
      </c>
      <c r="W469" t="s">
        <v>851</v>
      </c>
      <c r="X469" t="s">
        <v>852</v>
      </c>
      <c r="Y469" t="s">
        <v>853</v>
      </c>
      <c r="Z469" t="s">
        <v>854</v>
      </c>
      <c r="AA469" t="s">
        <v>855</v>
      </c>
      <c r="AB469" t="s">
        <v>856</v>
      </c>
      <c r="AC469" t="s">
        <v>857</v>
      </c>
      <c r="AD469" t="s">
        <v>858</v>
      </c>
      <c r="AE469" t="s">
        <v>859</v>
      </c>
      <c r="AF469" t="s">
        <v>860</v>
      </c>
      <c r="AG469" t="s">
        <v>861</v>
      </c>
      <c r="AH469" t="s">
        <v>862</v>
      </c>
    </row>
    <row r="470" spans="1:34">
      <c r="A470" t="str">
        <f t="shared" si="15"/>
        <v>Kansas</v>
      </c>
      <c r="B470" t="s">
        <v>863</v>
      </c>
    </row>
    <row r="471" spans="1:34">
      <c r="A471" t="str">
        <f t="shared" si="15"/>
        <v>Kansas</v>
      </c>
      <c r="B471" t="s">
        <v>601</v>
      </c>
    </row>
    <row r="472" spans="1:34">
      <c r="A472" t="str">
        <f t="shared" si="15"/>
        <v>Kansas</v>
      </c>
      <c r="B472" t="s">
        <v>864</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865</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866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867</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868</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869</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870</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871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872</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873</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874</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875</v>
      </c>
    </row>
    <row r="484" spans="1:34">
      <c r="A484" t="str">
        <f t="shared" si="15"/>
        <v>Kansas</v>
      </c>
      <c r="B484" t="s">
        <v>876</v>
      </c>
    </row>
    <row r="485" spans="1:34">
      <c r="A485" t="str">
        <f t="shared" si="15"/>
        <v>Kansas</v>
      </c>
      <c r="B485" t="s">
        <v>877</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878</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879</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880</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881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882</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883</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884</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885</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886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887</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888</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889</v>
      </c>
    </row>
    <row r="498" spans="1:34">
      <c r="B498" t="s">
        <v>52</v>
      </c>
    </row>
    <row r="499" spans="1:34">
      <c r="A499" t="str">
        <f>B498</f>
        <v>Kentucky</v>
      </c>
      <c r="B499" t="s">
        <v>829</v>
      </c>
    </row>
    <row r="500" spans="1:34">
      <c r="A500" t="str">
        <f t="shared" ref="A500:A528" si="16">A499</f>
        <v>Kentucky</v>
      </c>
      <c r="B500" t="s">
        <v>830</v>
      </c>
      <c r="C500" t="s">
        <v>831</v>
      </c>
      <c r="D500" t="s">
        <v>832</v>
      </c>
      <c r="E500" t="s">
        <v>833</v>
      </c>
      <c r="F500" t="s">
        <v>834</v>
      </c>
      <c r="G500" t="s">
        <v>835</v>
      </c>
      <c r="H500" t="s">
        <v>836</v>
      </c>
      <c r="I500" t="s">
        <v>837</v>
      </c>
      <c r="J500" t="s">
        <v>838</v>
      </c>
      <c r="K500" t="s">
        <v>839</v>
      </c>
      <c r="L500" t="s">
        <v>840</v>
      </c>
      <c r="M500" t="s">
        <v>841</v>
      </c>
      <c r="N500" t="s">
        <v>842</v>
      </c>
      <c r="O500" t="s">
        <v>843</v>
      </c>
      <c r="P500" t="s">
        <v>844</v>
      </c>
      <c r="Q500" t="s">
        <v>845</v>
      </c>
      <c r="R500" t="s">
        <v>846</v>
      </c>
      <c r="S500" t="s">
        <v>847</v>
      </c>
      <c r="T500" t="s">
        <v>848</v>
      </c>
      <c r="U500" t="s">
        <v>849</v>
      </c>
      <c r="V500" t="s">
        <v>850</v>
      </c>
      <c r="W500" t="s">
        <v>851</v>
      </c>
      <c r="X500" t="s">
        <v>852</v>
      </c>
      <c r="Y500" t="s">
        <v>853</v>
      </c>
      <c r="Z500" t="s">
        <v>854</v>
      </c>
      <c r="AA500" t="s">
        <v>855</v>
      </c>
      <c r="AB500" t="s">
        <v>856</v>
      </c>
      <c r="AC500" t="s">
        <v>857</v>
      </c>
      <c r="AD500" t="s">
        <v>858</v>
      </c>
      <c r="AE500" t="s">
        <v>859</v>
      </c>
      <c r="AF500" t="s">
        <v>860</v>
      </c>
      <c r="AG500" t="s">
        <v>861</v>
      </c>
      <c r="AH500" t="s">
        <v>862</v>
      </c>
    </row>
    <row r="501" spans="1:34">
      <c r="A501" t="str">
        <f t="shared" si="16"/>
        <v>Kentucky</v>
      </c>
      <c r="B501" t="s">
        <v>863</v>
      </c>
    </row>
    <row r="502" spans="1:34">
      <c r="A502" t="str">
        <f t="shared" si="16"/>
        <v>Kentucky</v>
      </c>
      <c r="B502" t="s">
        <v>601</v>
      </c>
    </row>
    <row r="503" spans="1:34">
      <c r="A503" t="str">
        <f t="shared" si="16"/>
        <v>Kentucky</v>
      </c>
      <c r="B503" t="s">
        <v>864</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865</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866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867</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868</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869</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870</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871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872</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873</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874</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875</v>
      </c>
    </row>
    <row r="515" spans="1:34">
      <c r="A515" t="str">
        <f t="shared" si="16"/>
        <v>Kentucky</v>
      </c>
      <c r="B515" t="s">
        <v>876</v>
      </c>
    </row>
    <row r="516" spans="1:34">
      <c r="A516" t="str">
        <f t="shared" si="16"/>
        <v>Kentucky</v>
      </c>
      <c r="B516" t="s">
        <v>877</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878</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879</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880</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881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882</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883</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884</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885</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886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887</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888</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889</v>
      </c>
    </row>
    <row r="529" spans="1:34">
      <c r="B529" t="s">
        <v>56</v>
      </c>
    </row>
    <row r="530" spans="1:34">
      <c r="A530" t="str">
        <f>B529</f>
        <v>Louisiana</v>
      </c>
      <c r="B530" t="s">
        <v>829</v>
      </c>
    </row>
    <row r="531" spans="1:34">
      <c r="A531" t="str">
        <f t="shared" ref="A531:A559" si="17">A530</f>
        <v>Louisiana</v>
      </c>
      <c r="B531" t="s">
        <v>830</v>
      </c>
      <c r="C531" t="s">
        <v>831</v>
      </c>
      <c r="D531" t="s">
        <v>832</v>
      </c>
      <c r="E531" t="s">
        <v>833</v>
      </c>
      <c r="F531" t="s">
        <v>834</v>
      </c>
      <c r="G531" t="s">
        <v>835</v>
      </c>
      <c r="H531" t="s">
        <v>836</v>
      </c>
      <c r="I531" t="s">
        <v>837</v>
      </c>
      <c r="J531" t="s">
        <v>838</v>
      </c>
      <c r="K531" t="s">
        <v>839</v>
      </c>
      <c r="L531" t="s">
        <v>840</v>
      </c>
      <c r="M531" t="s">
        <v>841</v>
      </c>
      <c r="N531" t="s">
        <v>842</v>
      </c>
      <c r="O531" t="s">
        <v>843</v>
      </c>
      <c r="P531" t="s">
        <v>844</v>
      </c>
      <c r="Q531" t="s">
        <v>845</v>
      </c>
      <c r="R531" t="s">
        <v>846</v>
      </c>
      <c r="S531" t="s">
        <v>847</v>
      </c>
      <c r="T531" t="s">
        <v>848</v>
      </c>
      <c r="U531" t="s">
        <v>849</v>
      </c>
      <c r="V531" t="s">
        <v>850</v>
      </c>
      <c r="W531" t="s">
        <v>851</v>
      </c>
      <c r="X531" t="s">
        <v>852</v>
      </c>
      <c r="Y531" t="s">
        <v>853</v>
      </c>
      <c r="Z531" t="s">
        <v>854</v>
      </c>
      <c r="AA531" t="s">
        <v>855</v>
      </c>
      <c r="AB531" t="s">
        <v>856</v>
      </c>
      <c r="AC531" t="s">
        <v>857</v>
      </c>
      <c r="AD531" t="s">
        <v>858</v>
      </c>
      <c r="AE531" t="s">
        <v>859</v>
      </c>
      <c r="AF531" t="s">
        <v>860</v>
      </c>
      <c r="AG531" t="s">
        <v>861</v>
      </c>
      <c r="AH531" t="s">
        <v>862</v>
      </c>
    </row>
    <row r="532" spans="1:34">
      <c r="A532" t="str">
        <f t="shared" si="17"/>
        <v>Louisiana</v>
      </c>
      <c r="B532" t="s">
        <v>863</v>
      </c>
    </row>
    <row r="533" spans="1:34">
      <c r="A533" t="str">
        <f t="shared" si="17"/>
        <v>Louisiana</v>
      </c>
      <c r="B533" t="s">
        <v>601</v>
      </c>
    </row>
    <row r="534" spans="1:34">
      <c r="A534" t="str">
        <f t="shared" si="17"/>
        <v>Louisiana</v>
      </c>
      <c r="B534" t="s">
        <v>864</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865</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866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867</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868</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869</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870</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871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872</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873</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874</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875</v>
      </c>
    </row>
    <row r="546" spans="1:34">
      <c r="A546" t="str">
        <f t="shared" si="17"/>
        <v>Louisiana</v>
      </c>
      <c r="B546" t="s">
        <v>876</v>
      </c>
    </row>
    <row r="547" spans="1:34">
      <c r="A547" t="str">
        <f t="shared" si="17"/>
        <v>Louisiana</v>
      </c>
      <c r="B547" t="s">
        <v>877</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878</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879</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880</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881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882</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883</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884</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885</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886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887</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888</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889</v>
      </c>
    </row>
    <row r="560" spans="1:34">
      <c r="B560" t="s">
        <v>58</v>
      </c>
    </row>
    <row r="561" spans="1:34">
      <c r="A561" t="str">
        <f>B560</f>
        <v>Maine</v>
      </c>
      <c r="B561" t="s">
        <v>829</v>
      </c>
    </row>
    <row r="562" spans="1:34">
      <c r="A562" t="str">
        <f t="shared" ref="A562:A590" si="18">A561</f>
        <v>Maine</v>
      </c>
      <c r="B562" t="s">
        <v>830</v>
      </c>
      <c r="C562" t="s">
        <v>831</v>
      </c>
      <c r="D562" t="s">
        <v>832</v>
      </c>
      <c r="E562" t="s">
        <v>833</v>
      </c>
      <c r="F562" t="s">
        <v>834</v>
      </c>
      <c r="G562" t="s">
        <v>835</v>
      </c>
      <c r="H562" t="s">
        <v>836</v>
      </c>
      <c r="I562" t="s">
        <v>837</v>
      </c>
      <c r="J562" t="s">
        <v>838</v>
      </c>
      <c r="K562" t="s">
        <v>839</v>
      </c>
      <c r="L562" t="s">
        <v>840</v>
      </c>
      <c r="M562" t="s">
        <v>841</v>
      </c>
      <c r="N562" t="s">
        <v>842</v>
      </c>
      <c r="O562" t="s">
        <v>843</v>
      </c>
      <c r="P562" t="s">
        <v>844</v>
      </c>
      <c r="Q562" t="s">
        <v>845</v>
      </c>
      <c r="R562" t="s">
        <v>846</v>
      </c>
      <c r="S562" t="s">
        <v>847</v>
      </c>
      <c r="T562" t="s">
        <v>848</v>
      </c>
      <c r="U562" t="s">
        <v>849</v>
      </c>
      <c r="V562" t="s">
        <v>850</v>
      </c>
      <c r="W562" t="s">
        <v>851</v>
      </c>
      <c r="X562" t="s">
        <v>852</v>
      </c>
      <c r="Y562" t="s">
        <v>853</v>
      </c>
      <c r="Z562" t="s">
        <v>854</v>
      </c>
      <c r="AA562" t="s">
        <v>855</v>
      </c>
      <c r="AB562" t="s">
        <v>856</v>
      </c>
      <c r="AC562" t="s">
        <v>857</v>
      </c>
      <c r="AD562" t="s">
        <v>858</v>
      </c>
      <c r="AE562" t="s">
        <v>859</v>
      </c>
      <c r="AF562" t="s">
        <v>860</v>
      </c>
      <c r="AG562" t="s">
        <v>861</v>
      </c>
      <c r="AH562" t="s">
        <v>862</v>
      </c>
    </row>
    <row r="563" spans="1:34">
      <c r="A563" t="str">
        <f t="shared" si="18"/>
        <v>Maine</v>
      </c>
      <c r="B563" t="s">
        <v>863</v>
      </c>
    </row>
    <row r="564" spans="1:34">
      <c r="A564" t="str">
        <f t="shared" si="18"/>
        <v>Maine</v>
      </c>
      <c r="B564" t="s">
        <v>601</v>
      </c>
    </row>
    <row r="565" spans="1:34">
      <c r="A565" t="str">
        <f t="shared" si="18"/>
        <v>Maine</v>
      </c>
      <c r="B565" t="s">
        <v>864</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865</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866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867</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868</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869</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870</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871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872</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873</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874</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875</v>
      </c>
    </row>
    <row r="577" spans="1:34">
      <c r="A577" t="str">
        <f t="shared" si="18"/>
        <v>Maine</v>
      </c>
      <c r="B577" t="s">
        <v>876</v>
      </c>
    </row>
    <row r="578" spans="1:34">
      <c r="A578" t="str">
        <f t="shared" si="18"/>
        <v>Maine</v>
      </c>
      <c r="B578" t="s">
        <v>877</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878</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879</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880</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881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882</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883</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884</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885</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886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887</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888</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889</v>
      </c>
    </row>
    <row r="591" spans="1:34">
      <c r="B591" t="s">
        <v>79</v>
      </c>
    </row>
    <row r="592" spans="1:34">
      <c r="A592" t="str">
        <f>B591</f>
        <v>Montana</v>
      </c>
      <c r="B592" t="s">
        <v>829</v>
      </c>
    </row>
    <row r="593" spans="1:34">
      <c r="A593" t="str">
        <f t="shared" ref="A593:A621" si="19">A592</f>
        <v>Montana</v>
      </c>
      <c r="B593" t="s">
        <v>830</v>
      </c>
      <c r="C593" t="s">
        <v>831</v>
      </c>
      <c r="D593" t="s">
        <v>832</v>
      </c>
      <c r="E593" t="s">
        <v>833</v>
      </c>
      <c r="F593" t="s">
        <v>834</v>
      </c>
      <c r="G593" t="s">
        <v>835</v>
      </c>
      <c r="H593" t="s">
        <v>836</v>
      </c>
      <c r="I593" t="s">
        <v>837</v>
      </c>
      <c r="J593" t="s">
        <v>838</v>
      </c>
      <c r="K593" t="s">
        <v>839</v>
      </c>
      <c r="L593" t="s">
        <v>840</v>
      </c>
      <c r="M593" t="s">
        <v>841</v>
      </c>
      <c r="N593" t="s">
        <v>842</v>
      </c>
      <c r="O593" t="s">
        <v>843</v>
      </c>
      <c r="P593" t="s">
        <v>844</v>
      </c>
      <c r="Q593" t="s">
        <v>845</v>
      </c>
      <c r="R593" t="s">
        <v>846</v>
      </c>
      <c r="S593" t="s">
        <v>847</v>
      </c>
      <c r="T593" t="s">
        <v>848</v>
      </c>
      <c r="U593" t="s">
        <v>849</v>
      </c>
      <c r="V593" t="s">
        <v>850</v>
      </c>
      <c r="W593" t="s">
        <v>851</v>
      </c>
      <c r="X593" t="s">
        <v>852</v>
      </c>
      <c r="Y593" t="s">
        <v>853</v>
      </c>
      <c r="Z593" t="s">
        <v>854</v>
      </c>
      <c r="AA593" t="s">
        <v>855</v>
      </c>
      <c r="AB593" t="s">
        <v>856</v>
      </c>
      <c r="AC593" t="s">
        <v>857</v>
      </c>
      <c r="AD593" t="s">
        <v>858</v>
      </c>
      <c r="AE593" t="s">
        <v>859</v>
      </c>
      <c r="AF593" t="s">
        <v>860</v>
      </c>
      <c r="AG593" t="s">
        <v>861</v>
      </c>
      <c r="AH593" t="s">
        <v>862</v>
      </c>
    </row>
    <row r="594" spans="1:34">
      <c r="A594" t="str">
        <f t="shared" si="19"/>
        <v>Montana</v>
      </c>
      <c r="B594" t="s">
        <v>863</v>
      </c>
    </row>
    <row r="595" spans="1:34">
      <c r="A595" t="str">
        <f t="shared" si="19"/>
        <v>Montana</v>
      </c>
      <c r="B595" t="s">
        <v>601</v>
      </c>
    </row>
    <row r="596" spans="1:34">
      <c r="A596" t="str">
        <f t="shared" si="19"/>
        <v>Montana</v>
      </c>
      <c r="B596" t="s">
        <v>864</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865</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866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867</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868</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869</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870</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871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872</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873</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874</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875</v>
      </c>
    </row>
    <row r="608" spans="1:34">
      <c r="A608" t="str">
        <f t="shared" si="19"/>
        <v>Montana</v>
      </c>
      <c r="B608" t="s">
        <v>876</v>
      </c>
    </row>
    <row r="609" spans="1:34">
      <c r="A609" t="str">
        <f t="shared" si="19"/>
        <v>Montana</v>
      </c>
      <c r="B609" t="s">
        <v>877</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878</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879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880</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881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882</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883</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884</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885</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886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887</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888</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889</v>
      </c>
    </row>
    <row r="622" spans="1:34">
      <c r="B622" t="s">
        <v>82</v>
      </c>
    </row>
    <row r="623" spans="1:34">
      <c r="A623" t="str">
        <f>B622</f>
        <v>Nebraska</v>
      </c>
      <c r="B623" t="s">
        <v>829</v>
      </c>
    </row>
    <row r="624" spans="1:34">
      <c r="A624" t="str">
        <f t="shared" ref="A624:A652" si="20">A623</f>
        <v>Nebraska</v>
      </c>
      <c r="B624" t="s">
        <v>830</v>
      </c>
      <c r="C624" t="s">
        <v>831</v>
      </c>
      <c r="D624" t="s">
        <v>832</v>
      </c>
      <c r="E624" t="s">
        <v>833</v>
      </c>
      <c r="F624" t="s">
        <v>834</v>
      </c>
      <c r="G624" t="s">
        <v>835</v>
      </c>
      <c r="H624" t="s">
        <v>836</v>
      </c>
      <c r="I624" t="s">
        <v>837</v>
      </c>
      <c r="J624" t="s">
        <v>838</v>
      </c>
      <c r="K624" t="s">
        <v>839</v>
      </c>
      <c r="L624" t="s">
        <v>840</v>
      </c>
      <c r="M624" t="s">
        <v>841</v>
      </c>
      <c r="N624" t="s">
        <v>842</v>
      </c>
      <c r="O624" t="s">
        <v>843</v>
      </c>
      <c r="P624" t="s">
        <v>844</v>
      </c>
      <c r="Q624" t="s">
        <v>845</v>
      </c>
      <c r="R624" t="s">
        <v>846</v>
      </c>
      <c r="S624" t="s">
        <v>847</v>
      </c>
      <c r="T624" t="s">
        <v>848</v>
      </c>
      <c r="U624" t="s">
        <v>849</v>
      </c>
      <c r="V624" t="s">
        <v>850</v>
      </c>
      <c r="W624" t="s">
        <v>851</v>
      </c>
      <c r="X624" t="s">
        <v>852</v>
      </c>
      <c r="Y624" t="s">
        <v>853</v>
      </c>
      <c r="Z624" t="s">
        <v>854</v>
      </c>
      <c r="AA624" t="s">
        <v>855</v>
      </c>
      <c r="AB624" t="s">
        <v>856</v>
      </c>
      <c r="AC624" t="s">
        <v>857</v>
      </c>
      <c r="AD624" t="s">
        <v>858</v>
      </c>
      <c r="AE624" t="s">
        <v>859</v>
      </c>
      <c r="AF624" t="s">
        <v>860</v>
      </c>
      <c r="AG624" t="s">
        <v>861</v>
      </c>
      <c r="AH624" t="s">
        <v>862</v>
      </c>
    </row>
    <row r="625" spans="1:34">
      <c r="A625" t="str">
        <f t="shared" si="20"/>
        <v>Nebraska</v>
      </c>
      <c r="B625" t="s">
        <v>863</v>
      </c>
    </row>
    <row r="626" spans="1:34">
      <c r="A626" t="str">
        <f t="shared" si="20"/>
        <v>Nebraska</v>
      </c>
      <c r="B626" t="s">
        <v>601</v>
      </c>
    </row>
    <row r="627" spans="1:34">
      <c r="A627" t="str">
        <f t="shared" si="20"/>
        <v>Nebraska</v>
      </c>
      <c r="B627" t="s">
        <v>864</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865</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866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867</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868</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869</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870</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871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872</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873</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874</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875</v>
      </c>
    </row>
    <row r="639" spans="1:34">
      <c r="A639" t="str">
        <f t="shared" si="20"/>
        <v>Nebraska</v>
      </c>
      <c r="B639" t="s">
        <v>876</v>
      </c>
    </row>
    <row r="640" spans="1:34">
      <c r="A640" t="str">
        <f t="shared" si="20"/>
        <v>Nebraska</v>
      </c>
      <c r="B640" t="s">
        <v>877</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878</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879</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880</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881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882</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883</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884</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885</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886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887</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888</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889</v>
      </c>
    </row>
    <row r="653" spans="1:34">
      <c r="B653" t="s">
        <v>85</v>
      </c>
    </row>
    <row r="654" spans="1:34">
      <c r="A654" t="str">
        <f>B653</f>
        <v>Nevada</v>
      </c>
      <c r="B654" t="s">
        <v>829</v>
      </c>
    </row>
    <row r="655" spans="1:34">
      <c r="A655" t="str">
        <f t="shared" ref="A655:A683" si="21">A654</f>
        <v>Nevada</v>
      </c>
      <c r="B655" t="s">
        <v>830</v>
      </c>
      <c r="C655" t="s">
        <v>831</v>
      </c>
      <c r="D655" t="s">
        <v>832</v>
      </c>
      <c r="E655" t="s">
        <v>833</v>
      </c>
      <c r="F655" t="s">
        <v>834</v>
      </c>
      <c r="G655" t="s">
        <v>835</v>
      </c>
      <c r="H655" t="s">
        <v>836</v>
      </c>
      <c r="I655" t="s">
        <v>837</v>
      </c>
      <c r="J655" t="s">
        <v>838</v>
      </c>
      <c r="K655" t="s">
        <v>839</v>
      </c>
      <c r="L655" t="s">
        <v>840</v>
      </c>
      <c r="M655" t="s">
        <v>841</v>
      </c>
      <c r="N655" t="s">
        <v>842</v>
      </c>
      <c r="O655" t="s">
        <v>843</v>
      </c>
      <c r="P655" t="s">
        <v>844</v>
      </c>
      <c r="Q655" t="s">
        <v>845</v>
      </c>
      <c r="R655" t="s">
        <v>846</v>
      </c>
      <c r="S655" t="s">
        <v>847</v>
      </c>
      <c r="T655" t="s">
        <v>848</v>
      </c>
      <c r="U655" t="s">
        <v>849</v>
      </c>
      <c r="V655" t="s">
        <v>850</v>
      </c>
      <c r="W655" t="s">
        <v>851</v>
      </c>
      <c r="X655" t="s">
        <v>852</v>
      </c>
      <c r="Y655" t="s">
        <v>853</v>
      </c>
      <c r="Z655" t="s">
        <v>854</v>
      </c>
      <c r="AA655" t="s">
        <v>855</v>
      </c>
      <c r="AB655" t="s">
        <v>856</v>
      </c>
      <c r="AC655" t="s">
        <v>857</v>
      </c>
      <c r="AD655" t="s">
        <v>858</v>
      </c>
      <c r="AE655" t="s">
        <v>859</v>
      </c>
      <c r="AF655" t="s">
        <v>860</v>
      </c>
      <c r="AG655" t="s">
        <v>861</v>
      </c>
      <c r="AH655" t="s">
        <v>862</v>
      </c>
    </row>
    <row r="656" spans="1:34">
      <c r="A656" t="str">
        <f t="shared" si="21"/>
        <v>Nevada</v>
      </c>
      <c r="B656" t="s">
        <v>863</v>
      </c>
    </row>
    <row r="657" spans="1:34">
      <c r="A657" t="str">
        <f t="shared" si="21"/>
        <v>Nevada</v>
      </c>
      <c r="B657" t="s">
        <v>601</v>
      </c>
    </row>
    <row r="658" spans="1:34">
      <c r="A658" t="str">
        <f t="shared" si="21"/>
        <v>Nevada</v>
      </c>
      <c r="B658" t="s">
        <v>864</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865</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866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867</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868</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869</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870</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871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872</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873</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874</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875</v>
      </c>
    </row>
    <row r="670" spans="1:34">
      <c r="A670" t="str">
        <f t="shared" si="21"/>
        <v>Nevada</v>
      </c>
      <c r="B670" t="s">
        <v>876</v>
      </c>
    </row>
    <row r="671" spans="1:34">
      <c r="A671" t="str">
        <f t="shared" si="21"/>
        <v>Nevada</v>
      </c>
      <c r="B671" t="s">
        <v>877</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878</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879</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880</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881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882</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883</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884</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885</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886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887</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888</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889</v>
      </c>
    </row>
    <row r="684" spans="1:34">
      <c r="B684" t="s">
        <v>87</v>
      </c>
    </row>
    <row r="685" spans="1:34">
      <c r="A685" t="str">
        <f>B684</f>
        <v>New Hampshire</v>
      </c>
      <c r="B685" t="s">
        <v>829</v>
      </c>
    </row>
    <row r="686" spans="1:34">
      <c r="A686" t="str">
        <f t="shared" ref="A686:A714" si="22">A685</f>
        <v>New Hampshire</v>
      </c>
      <c r="B686" t="s">
        <v>830</v>
      </c>
      <c r="C686" t="s">
        <v>831</v>
      </c>
      <c r="D686" t="s">
        <v>832</v>
      </c>
      <c r="E686" t="s">
        <v>833</v>
      </c>
      <c r="F686" t="s">
        <v>834</v>
      </c>
      <c r="G686" t="s">
        <v>835</v>
      </c>
      <c r="H686" t="s">
        <v>836</v>
      </c>
      <c r="I686" t="s">
        <v>837</v>
      </c>
      <c r="J686" t="s">
        <v>838</v>
      </c>
      <c r="K686" t="s">
        <v>839</v>
      </c>
      <c r="L686" t="s">
        <v>840</v>
      </c>
      <c r="M686" t="s">
        <v>841</v>
      </c>
      <c r="N686" t="s">
        <v>842</v>
      </c>
      <c r="O686" t="s">
        <v>843</v>
      </c>
      <c r="P686" t="s">
        <v>844</v>
      </c>
      <c r="Q686" t="s">
        <v>845</v>
      </c>
      <c r="R686" t="s">
        <v>846</v>
      </c>
      <c r="S686" t="s">
        <v>847</v>
      </c>
      <c r="T686" t="s">
        <v>848</v>
      </c>
      <c r="U686" t="s">
        <v>849</v>
      </c>
      <c r="V686" t="s">
        <v>850</v>
      </c>
      <c r="W686" t="s">
        <v>851</v>
      </c>
      <c r="X686" t="s">
        <v>852</v>
      </c>
      <c r="Y686" t="s">
        <v>853</v>
      </c>
      <c r="Z686" t="s">
        <v>854</v>
      </c>
      <c r="AA686" t="s">
        <v>855</v>
      </c>
      <c r="AB686" t="s">
        <v>856</v>
      </c>
      <c r="AC686" t="s">
        <v>857</v>
      </c>
      <c r="AD686" t="s">
        <v>858</v>
      </c>
      <c r="AE686" t="s">
        <v>859</v>
      </c>
      <c r="AF686" t="s">
        <v>860</v>
      </c>
      <c r="AG686" t="s">
        <v>861</v>
      </c>
      <c r="AH686" t="s">
        <v>862</v>
      </c>
    </row>
    <row r="687" spans="1:34">
      <c r="A687" t="str">
        <f t="shared" si="22"/>
        <v>New Hampshire</v>
      </c>
      <c r="B687" t="s">
        <v>863</v>
      </c>
    </row>
    <row r="688" spans="1:34">
      <c r="A688" t="str">
        <f t="shared" si="22"/>
        <v>New Hampshire</v>
      </c>
      <c r="B688" t="s">
        <v>601</v>
      </c>
    </row>
    <row r="689" spans="1:34">
      <c r="A689" t="str">
        <f t="shared" si="22"/>
        <v>New Hampshire</v>
      </c>
      <c r="B689" t="s">
        <v>864</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865</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866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867</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868</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869</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870</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871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872</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873</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874</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875</v>
      </c>
    </row>
    <row r="701" spans="1:34">
      <c r="A701" t="str">
        <f t="shared" si="22"/>
        <v>New Hampshire</v>
      </c>
      <c r="B701" t="s">
        <v>876</v>
      </c>
    </row>
    <row r="702" spans="1:34">
      <c r="A702" t="str">
        <f t="shared" si="22"/>
        <v>New Hampshire</v>
      </c>
      <c r="B702" t="s">
        <v>877</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878</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879</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880</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881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882</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883</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884</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885</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886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887</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888</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889</v>
      </c>
    </row>
    <row r="715" spans="1:34">
      <c r="B715" t="s">
        <v>90</v>
      </c>
    </row>
    <row r="716" spans="1:34">
      <c r="A716" t="str">
        <f>B715</f>
        <v>New Jersey</v>
      </c>
      <c r="B716" t="s">
        <v>829</v>
      </c>
    </row>
    <row r="717" spans="1:34">
      <c r="A717" t="str">
        <f t="shared" ref="A717:A745" si="23">A716</f>
        <v>New Jersey</v>
      </c>
      <c r="B717" t="s">
        <v>830</v>
      </c>
      <c r="C717" t="s">
        <v>831</v>
      </c>
      <c r="D717" t="s">
        <v>832</v>
      </c>
      <c r="E717" t="s">
        <v>833</v>
      </c>
      <c r="F717" t="s">
        <v>834</v>
      </c>
      <c r="G717" t="s">
        <v>835</v>
      </c>
      <c r="H717" t="s">
        <v>836</v>
      </c>
      <c r="I717" t="s">
        <v>837</v>
      </c>
      <c r="J717" t="s">
        <v>838</v>
      </c>
      <c r="K717" t="s">
        <v>839</v>
      </c>
      <c r="L717" t="s">
        <v>840</v>
      </c>
      <c r="M717" t="s">
        <v>841</v>
      </c>
      <c r="N717" t="s">
        <v>842</v>
      </c>
      <c r="O717" t="s">
        <v>843</v>
      </c>
      <c r="P717" t="s">
        <v>844</v>
      </c>
      <c r="Q717" t="s">
        <v>845</v>
      </c>
      <c r="R717" t="s">
        <v>846</v>
      </c>
      <c r="S717" t="s">
        <v>847</v>
      </c>
      <c r="T717" t="s">
        <v>848</v>
      </c>
      <c r="U717" t="s">
        <v>849</v>
      </c>
      <c r="V717" t="s">
        <v>850</v>
      </c>
      <c r="W717" t="s">
        <v>851</v>
      </c>
      <c r="X717" t="s">
        <v>852</v>
      </c>
      <c r="Y717" t="s">
        <v>853</v>
      </c>
      <c r="Z717" t="s">
        <v>854</v>
      </c>
      <c r="AA717" t="s">
        <v>855</v>
      </c>
      <c r="AB717" t="s">
        <v>856</v>
      </c>
      <c r="AC717" t="s">
        <v>857</v>
      </c>
      <c r="AD717" t="s">
        <v>858</v>
      </c>
      <c r="AE717" t="s">
        <v>859</v>
      </c>
      <c r="AF717" t="s">
        <v>860</v>
      </c>
      <c r="AG717" t="s">
        <v>861</v>
      </c>
      <c r="AH717" t="s">
        <v>862</v>
      </c>
    </row>
    <row r="718" spans="1:34">
      <c r="A718" t="str">
        <f t="shared" si="23"/>
        <v>New Jersey</v>
      </c>
      <c r="B718" t="s">
        <v>863</v>
      </c>
    </row>
    <row r="719" spans="1:34">
      <c r="A719" t="str">
        <f t="shared" si="23"/>
        <v>New Jersey</v>
      </c>
      <c r="B719" t="s">
        <v>601</v>
      </c>
    </row>
    <row r="720" spans="1:34">
      <c r="A720" t="str">
        <f t="shared" si="23"/>
        <v>New Jersey</v>
      </c>
      <c r="B720" t="s">
        <v>864</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865</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866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867</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868</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869</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870</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871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872</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873</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874</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875</v>
      </c>
    </row>
    <row r="732" spans="1:34">
      <c r="A732" t="str">
        <f t="shared" si="23"/>
        <v>New Jersey</v>
      </c>
      <c r="B732" t="s">
        <v>876</v>
      </c>
    </row>
    <row r="733" spans="1:34">
      <c r="A733" t="str">
        <f t="shared" si="23"/>
        <v>New Jersey</v>
      </c>
      <c r="B733" t="s">
        <v>877</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878</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879</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880</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881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882</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883</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884</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885</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886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887</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888</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889</v>
      </c>
    </row>
    <row r="746" spans="1:34">
      <c r="B746" t="s">
        <v>93</v>
      </c>
    </row>
    <row r="747" spans="1:34">
      <c r="A747" t="str">
        <f>B746</f>
        <v>New Mexico</v>
      </c>
      <c r="B747" t="s">
        <v>829</v>
      </c>
    </row>
    <row r="748" spans="1:34">
      <c r="A748" t="str">
        <f t="shared" ref="A748:A776" si="24">A747</f>
        <v>New Mexico</v>
      </c>
      <c r="B748" t="s">
        <v>830</v>
      </c>
      <c r="C748" t="s">
        <v>831</v>
      </c>
      <c r="D748" t="s">
        <v>832</v>
      </c>
      <c r="E748" t="s">
        <v>833</v>
      </c>
      <c r="F748" t="s">
        <v>834</v>
      </c>
      <c r="G748" t="s">
        <v>835</v>
      </c>
      <c r="H748" t="s">
        <v>836</v>
      </c>
      <c r="I748" t="s">
        <v>837</v>
      </c>
      <c r="J748" t="s">
        <v>838</v>
      </c>
      <c r="K748" t="s">
        <v>839</v>
      </c>
      <c r="L748" t="s">
        <v>840</v>
      </c>
      <c r="M748" t="s">
        <v>841</v>
      </c>
      <c r="N748" t="s">
        <v>842</v>
      </c>
      <c r="O748" t="s">
        <v>843</v>
      </c>
      <c r="P748" t="s">
        <v>844</v>
      </c>
      <c r="Q748" t="s">
        <v>845</v>
      </c>
      <c r="R748" t="s">
        <v>846</v>
      </c>
      <c r="S748" t="s">
        <v>847</v>
      </c>
      <c r="T748" t="s">
        <v>848</v>
      </c>
      <c r="U748" t="s">
        <v>849</v>
      </c>
      <c r="V748" t="s">
        <v>850</v>
      </c>
      <c r="W748" t="s">
        <v>851</v>
      </c>
      <c r="X748" t="s">
        <v>852</v>
      </c>
      <c r="Y748" t="s">
        <v>853</v>
      </c>
      <c r="Z748" t="s">
        <v>854</v>
      </c>
      <c r="AA748" t="s">
        <v>855</v>
      </c>
      <c r="AB748" t="s">
        <v>856</v>
      </c>
      <c r="AC748" t="s">
        <v>857</v>
      </c>
      <c r="AD748" t="s">
        <v>858</v>
      </c>
      <c r="AE748" t="s">
        <v>859</v>
      </c>
      <c r="AF748" t="s">
        <v>860</v>
      </c>
      <c r="AG748" t="s">
        <v>861</v>
      </c>
      <c r="AH748" t="s">
        <v>862</v>
      </c>
    </row>
    <row r="749" spans="1:34">
      <c r="A749" t="str">
        <f t="shared" si="24"/>
        <v>New Mexico</v>
      </c>
      <c r="B749" t="s">
        <v>863</v>
      </c>
    </row>
    <row r="750" spans="1:34">
      <c r="A750" t="str">
        <f t="shared" si="24"/>
        <v>New Mexico</v>
      </c>
      <c r="B750" t="s">
        <v>601</v>
      </c>
    </row>
    <row r="751" spans="1:34">
      <c r="A751" t="str">
        <f t="shared" si="24"/>
        <v>New Mexico</v>
      </c>
      <c r="B751" t="s">
        <v>864</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865</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866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867</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868</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869</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870</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871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872</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873</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874</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875</v>
      </c>
    </row>
    <row r="763" spans="1:34">
      <c r="A763" t="str">
        <f t="shared" si="24"/>
        <v>New Mexico</v>
      </c>
      <c r="B763" t="s">
        <v>876</v>
      </c>
    </row>
    <row r="764" spans="1:34">
      <c r="A764" t="str">
        <f t="shared" si="24"/>
        <v>New Mexico</v>
      </c>
      <c r="B764" t="s">
        <v>877</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878</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879</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880</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881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882</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883</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884</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885</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886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887</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888</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889</v>
      </c>
    </row>
    <row r="777" spans="1:34">
      <c r="B777" t="s">
        <v>96</v>
      </c>
    </row>
    <row r="778" spans="1:34">
      <c r="A778" t="str">
        <f>B777</f>
        <v>New York</v>
      </c>
      <c r="B778" t="s">
        <v>829</v>
      </c>
    </row>
    <row r="779" spans="1:34">
      <c r="A779" t="str">
        <f t="shared" ref="A779:A807" si="25">A778</f>
        <v>New York</v>
      </c>
      <c r="B779" t="s">
        <v>830</v>
      </c>
      <c r="C779" t="s">
        <v>831</v>
      </c>
      <c r="D779" t="s">
        <v>832</v>
      </c>
      <c r="E779" t="s">
        <v>833</v>
      </c>
      <c r="F779" t="s">
        <v>834</v>
      </c>
      <c r="G779" t="s">
        <v>835</v>
      </c>
      <c r="H779" t="s">
        <v>836</v>
      </c>
      <c r="I779" t="s">
        <v>837</v>
      </c>
      <c r="J779" t="s">
        <v>838</v>
      </c>
      <c r="K779" t="s">
        <v>839</v>
      </c>
      <c r="L779" t="s">
        <v>840</v>
      </c>
      <c r="M779" t="s">
        <v>841</v>
      </c>
      <c r="N779" t="s">
        <v>842</v>
      </c>
      <c r="O779" t="s">
        <v>843</v>
      </c>
      <c r="P779" t="s">
        <v>844</v>
      </c>
      <c r="Q779" t="s">
        <v>845</v>
      </c>
      <c r="R779" t="s">
        <v>846</v>
      </c>
      <c r="S779" t="s">
        <v>847</v>
      </c>
      <c r="T779" t="s">
        <v>848</v>
      </c>
      <c r="U779" t="s">
        <v>849</v>
      </c>
      <c r="V779" t="s">
        <v>850</v>
      </c>
      <c r="W779" t="s">
        <v>851</v>
      </c>
      <c r="X779" t="s">
        <v>852</v>
      </c>
      <c r="Y779" t="s">
        <v>853</v>
      </c>
      <c r="Z779" t="s">
        <v>854</v>
      </c>
      <c r="AA779" t="s">
        <v>855</v>
      </c>
      <c r="AB779" t="s">
        <v>856</v>
      </c>
      <c r="AC779" t="s">
        <v>857</v>
      </c>
      <c r="AD779" t="s">
        <v>858</v>
      </c>
      <c r="AE779" t="s">
        <v>859</v>
      </c>
      <c r="AF779" t="s">
        <v>860</v>
      </c>
      <c r="AG779" t="s">
        <v>861</v>
      </c>
      <c r="AH779" t="s">
        <v>862</v>
      </c>
    </row>
    <row r="780" spans="1:34">
      <c r="A780" t="str">
        <f t="shared" si="25"/>
        <v>New York</v>
      </c>
      <c r="B780" t="s">
        <v>863</v>
      </c>
    </row>
    <row r="781" spans="1:34">
      <c r="A781" t="str">
        <f t="shared" si="25"/>
        <v>New York</v>
      </c>
      <c r="B781" t="s">
        <v>601</v>
      </c>
    </row>
    <row r="782" spans="1:34">
      <c r="A782" t="str">
        <f t="shared" si="25"/>
        <v>New York</v>
      </c>
      <c r="B782" t="s">
        <v>864</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865</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866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867</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868</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869</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870</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871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872</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873</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874</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875</v>
      </c>
    </row>
    <row r="794" spans="1:34">
      <c r="A794" t="str">
        <f t="shared" si="25"/>
        <v>New York</v>
      </c>
      <c r="B794" t="s">
        <v>876</v>
      </c>
    </row>
    <row r="795" spans="1:34">
      <c r="A795" t="str">
        <f t="shared" si="25"/>
        <v>New York</v>
      </c>
      <c r="B795" t="s">
        <v>877</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878</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879</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880</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881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882</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883</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884</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885</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886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887</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888</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889</v>
      </c>
    </row>
    <row r="808" spans="1:34">
      <c r="B808" t="s">
        <v>98</v>
      </c>
    </row>
    <row r="809" spans="1:34">
      <c r="A809" t="str">
        <f>B808</f>
        <v>North Carolina</v>
      </c>
      <c r="B809" t="s">
        <v>829</v>
      </c>
    </row>
    <row r="810" spans="1:34">
      <c r="A810" t="str">
        <f t="shared" ref="A810:A838" si="26">A809</f>
        <v>North Carolina</v>
      </c>
      <c r="B810" t="s">
        <v>830</v>
      </c>
      <c r="C810" t="s">
        <v>831</v>
      </c>
      <c r="D810" t="s">
        <v>832</v>
      </c>
      <c r="E810" t="s">
        <v>833</v>
      </c>
      <c r="F810" t="s">
        <v>834</v>
      </c>
      <c r="G810" t="s">
        <v>835</v>
      </c>
      <c r="H810" t="s">
        <v>836</v>
      </c>
      <c r="I810" t="s">
        <v>837</v>
      </c>
      <c r="J810" t="s">
        <v>838</v>
      </c>
      <c r="K810" t="s">
        <v>839</v>
      </c>
      <c r="L810" t="s">
        <v>840</v>
      </c>
      <c r="M810" t="s">
        <v>841</v>
      </c>
      <c r="N810" t="s">
        <v>842</v>
      </c>
      <c r="O810" t="s">
        <v>843</v>
      </c>
      <c r="P810" t="s">
        <v>844</v>
      </c>
      <c r="Q810" t="s">
        <v>845</v>
      </c>
      <c r="R810" t="s">
        <v>846</v>
      </c>
      <c r="S810" t="s">
        <v>847</v>
      </c>
      <c r="T810" t="s">
        <v>848</v>
      </c>
      <c r="U810" t="s">
        <v>849</v>
      </c>
      <c r="V810" t="s">
        <v>850</v>
      </c>
      <c r="W810" t="s">
        <v>851</v>
      </c>
      <c r="X810" t="s">
        <v>852</v>
      </c>
      <c r="Y810" t="s">
        <v>853</v>
      </c>
      <c r="Z810" t="s">
        <v>854</v>
      </c>
      <c r="AA810" t="s">
        <v>855</v>
      </c>
      <c r="AB810" t="s">
        <v>856</v>
      </c>
      <c r="AC810" t="s">
        <v>857</v>
      </c>
      <c r="AD810" t="s">
        <v>858</v>
      </c>
      <c r="AE810" t="s">
        <v>859</v>
      </c>
      <c r="AF810" t="s">
        <v>860</v>
      </c>
      <c r="AG810" t="s">
        <v>861</v>
      </c>
      <c r="AH810" t="s">
        <v>862</v>
      </c>
    </row>
    <row r="811" spans="1:34">
      <c r="A811" t="str">
        <f t="shared" si="26"/>
        <v>North Carolina</v>
      </c>
      <c r="B811" t="s">
        <v>863</v>
      </c>
    </row>
    <row r="812" spans="1:34">
      <c r="A812" t="str">
        <f t="shared" si="26"/>
        <v>North Carolina</v>
      </c>
      <c r="B812" t="s">
        <v>601</v>
      </c>
    </row>
    <row r="813" spans="1:34">
      <c r="A813" t="str">
        <f t="shared" si="26"/>
        <v>North Carolina</v>
      </c>
      <c r="B813" t="s">
        <v>864</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865</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866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867</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868</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869</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870</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871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872</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873</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874</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875</v>
      </c>
    </row>
    <row r="825" spans="1:34">
      <c r="A825" t="str">
        <f t="shared" si="26"/>
        <v>North Carolina</v>
      </c>
      <c r="B825" t="s">
        <v>876</v>
      </c>
    </row>
    <row r="826" spans="1:34">
      <c r="A826" t="str">
        <f t="shared" si="26"/>
        <v>North Carolina</v>
      </c>
      <c r="B826" t="s">
        <v>877</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878</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879</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880</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881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882</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883</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884</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885</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886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887</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888</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889</v>
      </c>
    </row>
    <row r="839" spans="1:34">
      <c r="B839" t="s">
        <v>101</v>
      </c>
    </row>
    <row r="840" spans="1:34">
      <c r="A840" t="str">
        <f>B839</f>
        <v>North Dakota</v>
      </c>
      <c r="B840" t="s">
        <v>829</v>
      </c>
    </row>
    <row r="841" spans="1:34">
      <c r="A841" t="str">
        <f t="shared" ref="A841:A869" si="27">A840</f>
        <v>North Dakota</v>
      </c>
      <c r="B841" t="s">
        <v>830</v>
      </c>
      <c r="C841" t="s">
        <v>831</v>
      </c>
      <c r="D841" t="s">
        <v>832</v>
      </c>
      <c r="E841" t="s">
        <v>833</v>
      </c>
      <c r="F841" t="s">
        <v>834</v>
      </c>
      <c r="G841" t="s">
        <v>835</v>
      </c>
      <c r="H841" t="s">
        <v>836</v>
      </c>
      <c r="I841" t="s">
        <v>837</v>
      </c>
      <c r="J841" t="s">
        <v>838</v>
      </c>
      <c r="K841" t="s">
        <v>839</v>
      </c>
      <c r="L841" t="s">
        <v>840</v>
      </c>
      <c r="M841" t="s">
        <v>841</v>
      </c>
      <c r="N841" t="s">
        <v>842</v>
      </c>
      <c r="O841" t="s">
        <v>843</v>
      </c>
      <c r="P841" t="s">
        <v>844</v>
      </c>
      <c r="Q841" t="s">
        <v>845</v>
      </c>
      <c r="R841" t="s">
        <v>846</v>
      </c>
      <c r="S841" t="s">
        <v>847</v>
      </c>
      <c r="T841" t="s">
        <v>848</v>
      </c>
      <c r="U841" t="s">
        <v>849</v>
      </c>
      <c r="V841" t="s">
        <v>850</v>
      </c>
      <c r="W841" t="s">
        <v>851</v>
      </c>
      <c r="X841" t="s">
        <v>852</v>
      </c>
      <c r="Y841" t="s">
        <v>853</v>
      </c>
      <c r="Z841" t="s">
        <v>854</v>
      </c>
      <c r="AA841" t="s">
        <v>855</v>
      </c>
      <c r="AB841" t="s">
        <v>856</v>
      </c>
      <c r="AC841" t="s">
        <v>857</v>
      </c>
      <c r="AD841" t="s">
        <v>858</v>
      </c>
      <c r="AE841" t="s">
        <v>859</v>
      </c>
      <c r="AF841" t="s">
        <v>860</v>
      </c>
      <c r="AG841" t="s">
        <v>861</v>
      </c>
      <c r="AH841" t="s">
        <v>862</v>
      </c>
    </row>
    <row r="842" spans="1:34">
      <c r="A842" t="str">
        <f t="shared" si="27"/>
        <v>North Dakota</v>
      </c>
      <c r="B842" t="s">
        <v>863</v>
      </c>
    </row>
    <row r="843" spans="1:34">
      <c r="A843" t="str">
        <f t="shared" si="27"/>
        <v>North Dakota</v>
      </c>
      <c r="B843" t="s">
        <v>601</v>
      </c>
    </row>
    <row r="844" spans="1:34">
      <c r="A844" t="str">
        <f t="shared" si="27"/>
        <v>North Dakota</v>
      </c>
      <c r="B844" t="s">
        <v>864</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865</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866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867</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868</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869</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870</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871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872</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873</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874</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875</v>
      </c>
    </row>
    <row r="856" spans="1:34">
      <c r="A856" t="str">
        <f t="shared" si="27"/>
        <v>North Dakota</v>
      </c>
      <c r="B856" t="s">
        <v>876</v>
      </c>
    </row>
    <row r="857" spans="1:34">
      <c r="A857" t="str">
        <f t="shared" si="27"/>
        <v>North Dakota</v>
      </c>
      <c r="B857" t="s">
        <v>877</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878</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879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880</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881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882</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883</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884</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885</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886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887</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888</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889</v>
      </c>
    </row>
    <row r="870" spans="1:34">
      <c r="B870" t="s">
        <v>104</v>
      </c>
    </row>
    <row r="871" spans="1:34">
      <c r="A871" t="str">
        <f>B870</f>
        <v>Ohio</v>
      </c>
      <c r="B871" t="s">
        <v>829</v>
      </c>
    </row>
    <row r="872" spans="1:34">
      <c r="A872" t="str">
        <f t="shared" ref="A872:A900" si="28">A871</f>
        <v>Ohio</v>
      </c>
      <c r="B872" t="s">
        <v>830</v>
      </c>
      <c r="C872" t="s">
        <v>831</v>
      </c>
      <c r="D872" t="s">
        <v>832</v>
      </c>
      <c r="E872" t="s">
        <v>833</v>
      </c>
      <c r="F872" t="s">
        <v>834</v>
      </c>
      <c r="G872" t="s">
        <v>835</v>
      </c>
      <c r="H872" t="s">
        <v>836</v>
      </c>
      <c r="I872" t="s">
        <v>837</v>
      </c>
      <c r="J872" t="s">
        <v>838</v>
      </c>
      <c r="K872" t="s">
        <v>839</v>
      </c>
      <c r="L872" t="s">
        <v>840</v>
      </c>
      <c r="M872" t="s">
        <v>841</v>
      </c>
      <c r="N872" t="s">
        <v>842</v>
      </c>
      <c r="O872" t="s">
        <v>843</v>
      </c>
      <c r="P872" t="s">
        <v>844</v>
      </c>
      <c r="Q872" t="s">
        <v>845</v>
      </c>
      <c r="R872" t="s">
        <v>846</v>
      </c>
      <c r="S872" t="s">
        <v>847</v>
      </c>
      <c r="T872" t="s">
        <v>848</v>
      </c>
      <c r="U872" t="s">
        <v>849</v>
      </c>
      <c r="V872" t="s">
        <v>850</v>
      </c>
      <c r="W872" t="s">
        <v>851</v>
      </c>
      <c r="X872" t="s">
        <v>852</v>
      </c>
      <c r="Y872" t="s">
        <v>853</v>
      </c>
      <c r="Z872" t="s">
        <v>854</v>
      </c>
      <c r="AA872" t="s">
        <v>855</v>
      </c>
      <c r="AB872" t="s">
        <v>856</v>
      </c>
      <c r="AC872" t="s">
        <v>857</v>
      </c>
      <c r="AD872" t="s">
        <v>858</v>
      </c>
      <c r="AE872" t="s">
        <v>859</v>
      </c>
      <c r="AF872" t="s">
        <v>860</v>
      </c>
      <c r="AG872" t="s">
        <v>861</v>
      </c>
      <c r="AH872" t="s">
        <v>862</v>
      </c>
    </row>
    <row r="873" spans="1:34">
      <c r="A873" t="str">
        <f t="shared" si="28"/>
        <v>Ohio</v>
      </c>
      <c r="B873" t="s">
        <v>863</v>
      </c>
    </row>
    <row r="874" spans="1:34">
      <c r="A874" t="str">
        <f t="shared" si="28"/>
        <v>Ohio</v>
      </c>
      <c r="B874" t="s">
        <v>601</v>
      </c>
    </row>
    <row r="875" spans="1:34">
      <c r="A875" t="str">
        <f t="shared" si="28"/>
        <v>Ohio</v>
      </c>
      <c r="B875" t="s">
        <v>864</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865</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866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867</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868</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869</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870</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871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872</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873</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874</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875</v>
      </c>
    </row>
    <row r="887" spans="1:34">
      <c r="A887" t="str">
        <f t="shared" si="28"/>
        <v>Ohio</v>
      </c>
      <c r="B887" t="s">
        <v>876</v>
      </c>
    </row>
    <row r="888" spans="1:34">
      <c r="A888" t="str">
        <f t="shared" si="28"/>
        <v>Ohio</v>
      </c>
      <c r="B888" t="s">
        <v>877</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878</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879</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880</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881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882</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883</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884</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885</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886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887</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888</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889</v>
      </c>
    </row>
    <row r="901" spans="1:34">
      <c r="B901" t="s">
        <v>107</v>
      </c>
    </row>
    <row r="902" spans="1:34">
      <c r="A902" t="str">
        <f>B901</f>
        <v>Oklahoma</v>
      </c>
      <c r="B902" t="s">
        <v>829</v>
      </c>
    </row>
    <row r="903" spans="1:34">
      <c r="A903" t="str">
        <f t="shared" ref="A903:A931" si="29">A902</f>
        <v>Oklahoma</v>
      </c>
      <c r="B903" t="s">
        <v>830</v>
      </c>
      <c r="C903" t="s">
        <v>831</v>
      </c>
      <c r="D903" t="s">
        <v>832</v>
      </c>
      <c r="E903" t="s">
        <v>833</v>
      </c>
      <c r="F903" t="s">
        <v>834</v>
      </c>
      <c r="G903" t="s">
        <v>835</v>
      </c>
      <c r="H903" t="s">
        <v>836</v>
      </c>
      <c r="I903" t="s">
        <v>837</v>
      </c>
      <c r="J903" t="s">
        <v>838</v>
      </c>
      <c r="K903" t="s">
        <v>839</v>
      </c>
      <c r="L903" t="s">
        <v>840</v>
      </c>
      <c r="M903" t="s">
        <v>841</v>
      </c>
      <c r="N903" t="s">
        <v>842</v>
      </c>
      <c r="O903" t="s">
        <v>843</v>
      </c>
      <c r="P903" t="s">
        <v>844</v>
      </c>
      <c r="Q903" t="s">
        <v>845</v>
      </c>
      <c r="R903" t="s">
        <v>846</v>
      </c>
      <c r="S903" t="s">
        <v>847</v>
      </c>
      <c r="T903" t="s">
        <v>848</v>
      </c>
      <c r="U903" t="s">
        <v>849</v>
      </c>
      <c r="V903" t="s">
        <v>850</v>
      </c>
      <c r="W903" t="s">
        <v>851</v>
      </c>
      <c r="X903" t="s">
        <v>852</v>
      </c>
      <c r="Y903" t="s">
        <v>853</v>
      </c>
      <c r="Z903" t="s">
        <v>854</v>
      </c>
      <c r="AA903" t="s">
        <v>855</v>
      </c>
      <c r="AB903" t="s">
        <v>856</v>
      </c>
      <c r="AC903" t="s">
        <v>857</v>
      </c>
      <c r="AD903" t="s">
        <v>858</v>
      </c>
      <c r="AE903" t="s">
        <v>859</v>
      </c>
      <c r="AF903" t="s">
        <v>860</v>
      </c>
      <c r="AG903" t="s">
        <v>861</v>
      </c>
      <c r="AH903" t="s">
        <v>862</v>
      </c>
    </row>
    <row r="904" spans="1:34">
      <c r="A904" t="str">
        <f t="shared" si="29"/>
        <v>Oklahoma</v>
      </c>
      <c r="B904" t="s">
        <v>863</v>
      </c>
    </row>
    <row r="905" spans="1:34">
      <c r="A905" t="str">
        <f t="shared" si="29"/>
        <v>Oklahoma</v>
      </c>
      <c r="B905" t="s">
        <v>601</v>
      </c>
    </row>
    <row r="906" spans="1:34">
      <c r="A906" t="str">
        <f t="shared" si="29"/>
        <v>Oklahoma</v>
      </c>
      <c r="B906" t="s">
        <v>864</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865</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866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867</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868</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869</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870</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871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872</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873</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874</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875</v>
      </c>
    </row>
    <row r="918" spans="1:34">
      <c r="A918" t="str">
        <f t="shared" si="29"/>
        <v>Oklahoma</v>
      </c>
      <c r="B918" t="s">
        <v>876</v>
      </c>
    </row>
    <row r="919" spans="1:34">
      <c r="A919" t="str">
        <f t="shared" si="29"/>
        <v>Oklahoma</v>
      </c>
      <c r="B919" t="s">
        <v>877</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878</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879</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880</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881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882</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883</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884</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885</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886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887</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888</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889</v>
      </c>
    </row>
    <row r="932" spans="1:34">
      <c r="B932" t="s">
        <v>110</v>
      </c>
    </row>
    <row r="933" spans="1:34">
      <c r="A933" t="str">
        <f>B932</f>
        <v>Oregon</v>
      </c>
      <c r="B933" t="s">
        <v>829</v>
      </c>
    </row>
    <row r="934" spans="1:34">
      <c r="A934" t="str">
        <f t="shared" ref="A934:A962" si="30">A933</f>
        <v>Oregon</v>
      </c>
      <c r="B934" t="s">
        <v>830</v>
      </c>
      <c r="C934" t="s">
        <v>831</v>
      </c>
      <c r="D934" t="s">
        <v>832</v>
      </c>
      <c r="E934" t="s">
        <v>833</v>
      </c>
      <c r="F934" t="s">
        <v>834</v>
      </c>
      <c r="G934" t="s">
        <v>835</v>
      </c>
      <c r="H934" t="s">
        <v>836</v>
      </c>
      <c r="I934" t="s">
        <v>837</v>
      </c>
      <c r="J934" t="s">
        <v>838</v>
      </c>
      <c r="K934" t="s">
        <v>839</v>
      </c>
      <c r="L934" t="s">
        <v>840</v>
      </c>
      <c r="M934" t="s">
        <v>841</v>
      </c>
      <c r="N934" t="s">
        <v>842</v>
      </c>
      <c r="O934" t="s">
        <v>843</v>
      </c>
      <c r="P934" t="s">
        <v>844</v>
      </c>
      <c r="Q934" t="s">
        <v>845</v>
      </c>
      <c r="R934" t="s">
        <v>846</v>
      </c>
      <c r="S934" t="s">
        <v>847</v>
      </c>
      <c r="T934" t="s">
        <v>848</v>
      </c>
      <c r="U934" t="s">
        <v>849</v>
      </c>
      <c r="V934" t="s">
        <v>850</v>
      </c>
      <c r="W934" t="s">
        <v>851</v>
      </c>
      <c r="X934" t="s">
        <v>852</v>
      </c>
      <c r="Y934" t="s">
        <v>853</v>
      </c>
      <c r="Z934" t="s">
        <v>854</v>
      </c>
      <c r="AA934" t="s">
        <v>855</v>
      </c>
      <c r="AB934" t="s">
        <v>856</v>
      </c>
      <c r="AC934" t="s">
        <v>857</v>
      </c>
      <c r="AD934" t="s">
        <v>858</v>
      </c>
      <c r="AE934" t="s">
        <v>859</v>
      </c>
      <c r="AF934" t="s">
        <v>860</v>
      </c>
      <c r="AG934" t="s">
        <v>861</v>
      </c>
      <c r="AH934" t="s">
        <v>862</v>
      </c>
    </row>
    <row r="935" spans="1:34">
      <c r="A935" t="str">
        <f t="shared" si="30"/>
        <v>Oregon</v>
      </c>
      <c r="B935" t="s">
        <v>863</v>
      </c>
    </row>
    <row r="936" spans="1:34">
      <c r="A936" t="str">
        <f t="shared" si="30"/>
        <v>Oregon</v>
      </c>
      <c r="B936" t="s">
        <v>601</v>
      </c>
    </row>
    <row r="937" spans="1:34">
      <c r="A937" t="str">
        <f t="shared" si="30"/>
        <v>Oregon</v>
      </c>
      <c r="B937" t="s">
        <v>864</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865</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866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867</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868</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869</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870</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871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872</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873</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874</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875</v>
      </c>
    </row>
    <row r="949" spans="1:34">
      <c r="A949" t="str">
        <f t="shared" si="30"/>
        <v>Oregon</v>
      </c>
      <c r="B949" t="s">
        <v>876</v>
      </c>
    </row>
    <row r="950" spans="1:34">
      <c r="A950" t="str">
        <f t="shared" si="30"/>
        <v>Oregon</v>
      </c>
      <c r="B950" t="s">
        <v>877</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878</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879</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880</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881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882</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883</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884</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885</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886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887</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888</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889</v>
      </c>
    </row>
    <row r="963" spans="1:34">
      <c r="B963" t="s">
        <v>61</v>
      </c>
    </row>
    <row r="964" spans="1:34">
      <c r="A964" t="str">
        <f>B963</f>
        <v>Maryland</v>
      </c>
      <c r="B964" t="s">
        <v>829</v>
      </c>
    </row>
    <row r="965" spans="1:34">
      <c r="A965" t="str">
        <f t="shared" ref="A965:A993" si="31">A964</f>
        <v>Maryland</v>
      </c>
      <c r="B965" t="s">
        <v>830</v>
      </c>
      <c r="C965" t="s">
        <v>831</v>
      </c>
      <c r="D965" t="s">
        <v>832</v>
      </c>
      <c r="E965" t="s">
        <v>833</v>
      </c>
      <c r="F965" t="s">
        <v>834</v>
      </c>
      <c r="G965" t="s">
        <v>835</v>
      </c>
      <c r="H965" t="s">
        <v>836</v>
      </c>
      <c r="I965" t="s">
        <v>837</v>
      </c>
      <c r="J965" t="s">
        <v>838</v>
      </c>
      <c r="K965" t="s">
        <v>839</v>
      </c>
      <c r="L965" t="s">
        <v>840</v>
      </c>
      <c r="M965" t="s">
        <v>841</v>
      </c>
      <c r="N965" t="s">
        <v>842</v>
      </c>
      <c r="O965" t="s">
        <v>843</v>
      </c>
      <c r="P965" t="s">
        <v>844</v>
      </c>
      <c r="Q965" t="s">
        <v>845</v>
      </c>
      <c r="R965" t="s">
        <v>846</v>
      </c>
      <c r="S965" t="s">
        <v>847</v>
      </c>
      <c r="T965" t="s">
        <v>848</v>
      </c>
      <c r="U965" t="s">
        <v>849</v>
      </c>
      <c r="V965" t="s">
        <v>850</v>
      </c>
      <c r="W965" t="s">
        <v>851</v>
      </c>
      <c r="X965" t="s">
        <v>852</v>
      </c>
      <c r="Y965" t="s">
        <v>853</v>
      </c>
      <c r="Z965" t="s">
        <v>854</v>
      </c>
      <c r="AA965" t="s">
        <v>855</v>
      </c>
      <c r="AB965" t="s">
        <v>856</v>
      </c>
      <c r="AC965" t="s">
        <v>857</v>
      </c>
      <c r="AD965" t="s">
        <v>858</v>
      </c>
      <c r="AE965" t="s">
        <v>859</v>
      </c>
      <c r="AF965" t="s">
        <v>860</v>
      </c>
      <c r="AG965" t="s">
        <v>861</v>
      </c>
      <c r="AH965" t="s">
        <v>862</v>
      </c>
    </row>
    <row r="966" spans="1:34">
      <c r="A966" t="str">
        <f t="shared" si="31"/>
        <v>Maryland</v>
      </c>
      <c r="B966" t="s">
        <v>863</v>
      </c>
    </row>
    <row r="967" spans="1:34">
      <c r="A967" t="str">
        <f t="shared" si="31"/>
        <v>Maryland</v>
      </c>
      <c r="B967" t="s">
        <v>601</v>
      </c>
    </row>
    <row r="968" spans="1:34">
      <c r="A968" t="str">
        <f t="shared" si="31"/>
        <v>Maryland</v>
      </c>
      <c r="B968" t="s">
        <v>864</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865</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866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867</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868</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869</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870</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871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872</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873</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874</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875</v>
      </c>
    </row>
    <row r="980" spans="1:34">
      <c r="A980" t="str">
        <f t="shared" si="31"/>
        <v>Maryland</v>
      </c>
      <c r="B980" t="s">
        <v>876</v>
      </c>
    </row>
    <row r="981" spans="1:34">
      <c r="A981" t="str">
        <f t="shared" si="31"/>
        <v>Maryland</v>
      </c>
      <c r="B981" t="s">
        <v>877</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878</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879</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880</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881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882</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883</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884</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885</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886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887</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888</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889</v>
      </c>
    </row>
    <row r="994" spans="1:34">
      <c r="B994" t="s">
        <v>64</v>
      </c>
    </row>
    <row r="995" spans="1:34">
      <c r="A995" t="str">
        <f>B994</f>
        <v>Massachusetts</v>
      </c>
      <c r="B995" t="s">
        <v>829</v>
      </c>
    </row>
    <row r="996" spans="1:34">
      <c r="A996" t="str">
        <f t="shared" ref="A996:A1024" si="32">A995</f>
        <v>Massachusetts</v>
      </c>
      <c r="B996" t="s">
        <v>830</v>
      </c>
      <c r="C996" t="s">
        <v>831</v>
      </c>
      <c r="D996" t="s">
        <v>832</v>
      </c>
      <c r="E996" t="s">
        <v>833</v>
      </c>
      <c r="F996" t="s">
        <v>834</v>
      </c>
      <c r="G996" t="s">
        <v>835</v>
      </c>
      <c r="H996" t="s">
        <v>836</v>
      </c>
      <c r="I996" t="s">
        <v>837</v>
      </c>
      <c r="J996" t="s">
        <v>838</v>
      </c>
      <c r="K996" t="s">
        <v>839</v>
      </c>
      <c r="L996" t="s">
        <v>840</v>
      </c>
      <c r="M996" t="s">
        <v>841</v>
      </c>
      <c r="N996" t="s">
        <v>842</v>
      </c>
      <c r="O996" t="s">
        <v>843</v>
      </c>
      <c r="P996" t="s">
        <v>844</v>
      </c>
      <c r="Q996" t="s">
        <v>845</v>
      </c>
      <c r="R996" t="s">
        <v>846</v>
      </c>
      <c r="S996" t="s">
        <v>847</v>
      </c>
      <c r="T996" t="s">
        <v>848</v>
      </c>
      <c r="U996" t="s">
        <v>849</v>
      </c>
      <c r="V996" t="s">
        <v>850</v>
      </c>
      <c r="W996" t="s">
        <v>851</v>
      </c>
      <c r="X996" t="s">
        <v>852</v>
      </c>
      <c r="Y996" t="s">
        <v>853</v>
      </c>
      <c r="Z996" t="s">
        <v>854</v>
      </c>
      <c r="AA996" t="s">
        <v>855</v>
      </c>
      <c r="AB996" t="s">
        <v>856</v>
      </c>
      <c r="AC996" t="s">
        <v>857</v>
      </c>
      <c r="AD996" t="s">
        <v>858</v>
      </c>
      <c r="AE996" t="s">
        <v>859</v>
      </c>
      <c r="AF996" t="s">
        <v>860</v>
      </c>
      <c r="AG996" t="s">
        <v>861</v>
      </c>
      <c r="AH996" t="s">
        <v>862</v>
      </c>
    </row>
    <row r="997" spans="1:34">
      <c r="A997" t="str">
        <f t="shared" si="32"/>
        <v>Massachusetts</v>
      </c>
      <c r="B997" t="s">
        <v>863</v>
      </c>
    </row>
    <row r="998" spans="1:34">
      <c r="A998" t="str">
        <f t="shared" si="32"/>
        <v>Massachusetts</v>
      </c>
      <c r="B998" t="s">
        <v>601</v>
      </c>
    </row>
    <row r="999" spans="1:34">
      <c r="A999" t="str">
        <f t="shared" si="32"/>
        <v>Massachusetts</v>
      </c>
      <c r="B999" t="s">
        <v>864</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865</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866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867</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868</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869</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870</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871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872</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873</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874</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875</v>
      </c>
    </row>
    <row r="1011" spans="1:34">
      <c r="A1011" t="str">
        <f t="shared" si="32"/>
        <v>Massachusetts</v>
      </c>
      <c r="B1011" t="s">
        <v>876</v>
      </c>
    </row>
    <row r="1012" spans="1:34">
      <c r="A1012" t="str">
        <f t="shared" si="32"/>
        <v>Massachusetts</v>
      </c>
      <c r="B1012" t="s">
        <v>877</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878</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879</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880</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881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882</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883</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884</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885</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886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887</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888</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889</v>
      </c>
    </row>
    <row r="1025" spans="1:34">
      <c r="B1025" t="s">
        <v>67</v>
      </c>
    </row>
    <row r="1026" spans="1:34">
      <c r="A1026" t="str">
        <f>B1025</f>
        <v>Michigan</v>
      </c>
      <c r="B1026" t="s">
        <v>829</v>
      </c>
    </row>
    <row r="1027" spans="1:34">
      <c r="A1027" t="str">
        <f t="shared" ref="A1027:A1055" si="33">A1026</f>
        <v>Michigan</v>
      </c>
      <c r="B1027" t="s">
        <v>830</v>
      </c>
      <c r="C1027" t="s">
        <v>831</v>
      </c>
      <c r="D1027" t="s">
        <v>832</v>
      </c>
      <c r="E1027" t="s">
        <v>833</v>
      </c>
      <c r="F1027" t="s">
        <v>834</v>
      </c>
      <c r="G1027" t="s">
        <v>835</v>
      </c>
      <c r="H1027" t="s">
        <v>836</v>
      </c>
      <c r="I1027" t="s">
        <v>837</v>
      </c>
      <c r="J1027" t="s">
        <v>838</v>
      </c>
      <c r="K1027" t="s">
        <v>839</v>
      </c>
      <c r="L1027" t="s">
        <v>840</v>
      </c>
      <c r="M1027" t="s">
        <v>841</v>
      </c>
      <c r="N1027" t="s">
        <v>842</v>
      </c>
      <c r="O1027" t="s">
        <v>843</v>
      </c>
      <c r="P1027" t="s">
        <v>844</v>
      </c>
      <c r="Q1027" t="s">
        <v>845</v>
      </c>
      <c r="R1027" t="s">
        <v>846</v>
      </c>
      <c r="S1027" t="s">
        <v>847</v>
      </c>
      <c r="T1027" t="s">
        <v>848</v>
      </c>
      <c r="U1027" t="s">
        <v>849</v>
      </c>
      <c r="V1027" t="s">
        <v>850</v>
      </c>
      <c r="W1027" t="s">
        <v>851</v>
      </c>
      <c r="X1027" t="s">
        <v>852</v>
      </c>
      <c r="Y1027" t="s">
        <v>853</v>
      </c>
      <c r="Z1027" t="s">
        <v>854</v>
      </c>
      <c r="AA1027" t="s">
        <v>855</v>
      </c>
      <c r="AB1027" t="s">
        <v>856</v>
      </c>
      <c r="AC1027" t="s">
        <v>857</v>
      </c>
      <c r="AD1027" t="s">
        <v>858</v>
      </c>
      <c r="AE1027" t="s">
        <v>859</v>
      </c>
      <c r="AF1027" t="s">
        <v>860</v>
      </c>
      <c r="AG1027" t="s">
        <v>861</v>
      </c>
      <c r="AH1027" t="s">
        <v>862</v>
      </c>
    </row>
    <row r="1028" spans="1:34">
      <c r="A1028" t="str">
        <f t="shared" si="33"/>
        <v>Michigan</v>
      </c>
      <c r="B1028" t="s">
        <v>863</v>
      </c>
    </row>
    <row r="1029" spans="1:34">
      <c r="A1029" t="str">
        <f t="shared" si="33"/>
        <v>Michigan</v>
      </c>
      <c r="B1029" t="s">
        <v>601</v>
      </c>
    </row>
    <row r="1030" spans="1:34">
      <c r="A1030" t="str">
        <f t="shared" si="33"/>
        <v>Michigan</v>
      </c>
      <c r="B1030" t="s">
        <v>864</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865</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866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867</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868</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869</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870</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871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872</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873</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874</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875</v>
      </c>
    </row>
    <row r="1042" spans="1:34">
      <c r="A1042" t="str">
        <f t="shared" si="33"/>
        <v>Michigan</v>
      </c>
      <c r="B1042" t="s">
        <v>876</v>
      </c>
    </row>
    <row r="1043" spans="1:34">
      <c r="A1043" t="str">
        <f t="shared" si="33"/>
        <v>Michigan</v>
      </c>
      <c r="B1043" t="s">
        <v>877</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878</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879</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880</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881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882</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883</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884</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885</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886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887</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888</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889</v>
      </c>
    </row>
    <row r="1056" spans="1:34">
      <c r="B1056" t="s">
        <v>69</v>
      </c>
    </row>
    <row r="1057" spans="1:34">
      <c r="A1057" t="str">
        <f>B1056</f>
        <v>Minnesota</v>
      </c>
      <c r="B1057" t="s">
        <v>829</v>
      </c>
    </row>
    <row r="1058" spans="1:34">
      <c r="A1058" t="str">
        <f t="shared" ref="A1058:A1086" si="34">A1057</f>
        <v>Minnesota</v>
      </c>
      <c r="B1058" t="s">
        <v>830</v>
      </c>
      <c r="C1058" t="s">
        <v>831</v>
      </c>
      <c r="D1058" t="s">
        <v>832</v>
      </c>
      <c r="E1058" t="s">
        <v>833</v>
      </c>
      <c r="F1058" t="s">
        <v>834</v>
      </c>
      <c r="G1058" t="s">
        <v>835</v>
      </c>
      <c r="H1058" t="s">
        <v>836</v>
      </c>
      <c r="I1058" t="s">
        <v>837</v>
      </c>
      <c r="J1058" t="s">
        <v>838</v>
      </c>
      <c r="K1058" t="s">
        <v>839</v>
      </c>
      <c r="L1058" t="s">
        <v>840</v>
      </c>
      <c r="M1058" t="s">
        <v>841</v>
      </c>
      <c r="N1058" t="s">
        <v>842</v>
      </c>
      <c r="O1058" t="s">
        <v>843</v>
      </c>
      <c r="P1058" t="s">
        <v>844</v>
      </c>
      <c r="Q1058" t="s">
        <v>845</v>
      </c>
      <c r="R1058" t="s">
        <v>846</v>
      </c>
      <c r="S1058" t="s">
        <v>847</v>
      </c>
      <c r="T1058" t="s">
        <v>848</v>
      </c>
      <c r="U1058" t="s">
        <v>849</v>
      </c>
      <c r="V1058" t="s">
        <v>850</v>
      </c>
      <c r="W1058" t="s">
        <v>851</v>
      </c>
      <c r="X1058" t="s">
        <v>852</v>
      </c>
      <c r="Y1058" t="s">
        <v>853</v>
      </c>
      <c r="Z1058" t="s">
        <v>854</v>
      </c>
      <c r="AA1058" t="s">
        <v>855</v>
      </c>
      <c r="AB1058" t="s">
        <v>856</v>
      </c>
      <c r="AC1058" t="s">
        <v>857</v>
      </c>
      <c r="AD1058" t="s">
        <v>858</v>
      </c>
      <c r="AE1058" t="s">
        <v>859</v>
      </c>
      <c r="AF1058" t="s">
        <v>860</v>
      </c>
      <c r="AG1058" t="s">
        <v>861</v>
      </c>
      <c r="AH1058" t="s">
        <v>862</v>
      </c>
    </row>
    <row r="1059" spans="1:34">
      <c r="A1059" t="str">
        <f t="shared" si="34"/>
        <v>Minnesota</v>
      </c>
      <c r="B1059" t="s">
        <v>863</v>
      </c>
    </row>
    <row r="1060" spans="1:34">
      <c r="A1060" t="str">
        <f t="shared" si="34"/>
        <v>Minnesota</v>
      </c>
      <c r="B1060" t="s">
        <v>601</v>
      </c>
    </row>
    <row r="1061" spans="1:34">
      <c r="A1061" t="str">
        <f t="shared" si="34"/>
        <v>Minnesota</v>
      </c>
      <c r="B1061" t="s">
        <v>864</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865</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866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867</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868</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869</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870</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871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872</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873</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874</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875</v>
      </c>
    </row>
    <row r="1073" spans="1:34">
      <c r="A1073" t="str">
        <f t="shared" si="34"/>
        <v>Minnesota</v>
      </c>
      <c r="B1073" t="s">
        <v>876</v>
      </c>
    </row>
    <row r="1074" spans="1:34">
      <c r="A1074" t="str">
        <f t="shared" si="34"/>
        <v>Minnesota</v>
      </c>
      <c r="B1074" t="s">
        <v>877</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878</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879</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880</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881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882</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883</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884</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885</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886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887</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888</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889</v>
      </c>
    </row>
    <row r="1087" spans="1:34">
      <c r="B1087" t="s">
        <v>72</v>
      </c>
    </row>
    <row r="1088" spans="1:34">
      <c r="A1088" t="str">
        <f>B1087</f>
        <v>Mississippi</v>
      </c>
      <c r="B1088" t="s">
        <v>829</v>
      </c>
    </row>
    <row r="1089" spans="1:34">
      <c r="A1089" t="str">
        <f t="shared" ref="A1089:A1117" si="35">A1088</f>
        <v>Mississippi</v>
      </c>
      <c r="B1089" t="s">
        <v>830</v>
      </c>
      <c r="C1089" t="s">
        <v>831</v>
      </c>
      <c r="D1089" t="s">
        <v>832</v>
      </c>
      <c r="E1089" t="s">
        <v>833</v>
      </c>
      <c r="F1089" t="s">
        <v>834</v>
      </c>
      <c r="G1089" t="s">
        <v>835</v>
      </c>
      <c r="H1089" t="s">
        <v>836</v>
      </c>
      <c r="I1089" t="s">
        <v>837</v>
      </c>
      <c r="J1089" t="s">
        <v>838</v>
      </c>
      <c r="K1089" t="s">
        <v>839</v>
      </c>
      <c r="L1089" t="s">
        <v>840</v>
      </c>
      <c r="M1089" t="s">
        <v>841</v>
      </c>
      <c r="N1089" t="s">
        <v>842</v>
      </c>
      <c r="O1089" t="s">
        <v>843</v>
      </c>
      <c r="P1089" t="s">
        <v>844</v>
      </c>
      <c r="Q1089" t="s">
        <v>845</v>
      </c>
      <c r="R1089" t="s">
        <v>846</v>
      </c>
      <c r="S1089" t="s">
        <v>847</v>
      </c>
      <c r="T1089" t="s">
        <v>848</v>
      </c>
      <c r="U1089" t="s">
        <v>849</v>
      </c>
      <c r="V1089" t="s">
        <v>850</v>
      </c>
      <c r="W1089" t="s">
        <v>851</v>
      </c>
      <c r="X1089" t="s">
        <v>852</v>
      </c>
      <c r="Y1089" t="s">
        <v>853</v>
      </c>
      <c r="Z1089" t="s">
        <v>854</v>
      </c>
      <c r="AA1089" t="s">
        <v>855</v>
      </c>
      <c r="AB1089" t="s">
        <v>856</v>
      </c>
      <c r="AC1089" t="s">
        <v>857</v>
      </c>
      <c r="AD1089" t="s">
        <v>858</v>
      </c>
      <c r="AE1089" t="s">
        <v>859</v>
      </c>
      <c r="AF1089" t="s">
        <v>860</v>
      </c>
      <c r="AG1089" t="s">
        <v>861</v>
      </c>
      <c r="AH1089" t="s">
        <v>862</v>
      </c>
    </row>
    <row r="1090" spans="1:34">
      <c r="A1090" t="str">
        <f t="shared" si="35"/>
        <v>Mississippi</v>
      </c>
      <c r="B1090" t="s">
        <v>863</v>
      </c>
    </row>
    <row r="1091" spans="1:34">
      <c r="A1091" t="str">
        <f t="shared" si="35"/>
        <v>Mississippi</v>
      </c>
      <c r="B1091" t="s">
        <v>601</v>
      </c>
    </row>
    <row r="1092" spans="1:34">
      <c r="A1092" t="str">
        <f t="shared" si="35"/>
        <v>Mississippi</v>
      </c>
      <c r="B1092" t="s">
        <v>864</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865</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866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867</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868</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869</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870</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871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872</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873</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874</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875</v>
      </c>
    </row>
    <row r="1104" spans="1:34">
      <c r="A1104" t="str">
        <f t="shared" si="35"/>
        <v>Mississippi</v>
      </c>
      <c r="B1104" t="s">
        <v>876</v>
      </c>
    </row>
    <row r="1105" spans="1:34">
      <c r="A1105" t="str">
        <f t="shared" si="35"/>
        <v>Mississippi</v>
      </c>
      <c r="B1105" t="s">
        <v>877</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878</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879</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880</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881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882</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883</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884</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885</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886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887</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888</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889</v>
      </c>
    </row>
    <row r="1118" spans="1:34">
      <c r="B1118" t="s">
        <v>76</v>
      </c>
    </row>
    <row r="1119" spans="1:34">
      <c r="A1119" t="str">
        <f>B1118</f>
        <v>Missouri</v>
      </c>
      <c r="B1119" t="s">
        <v>829</v>
      </c>
    </row>
    <row r="1120" spans="1:34">
      <c r="A1120" t="str">
        <f t="shared" ref="A1120:A1148" si="36">A1119</f>
        <v>Missouri</v>
      </c>
      <c r="B1120" t="s">
        <v>830</v>
      </c>
      <c r="C1120" t="s">
        <v>831</v>
      </c>
      <c r="D1120" t="s">
        <v>832</v>
      </c>
      <c r="E1120" t="s">
        <v>833</v>
      </c>
      <c r="F1120" t="s">
        <v>834</v>
      </c>
      <c r="G1120" t="s">
        <v>835</v>
      </c>
      <c r="H1120" t="s">
        <v>836</v>
      </c>
      <c r="I1120" t="s">
        <v>837</v>
      </c>
      <c r="J1120" t="s">
        <v>838</v>
      </c>
      <c r="K1120" t="s">
        <v>839</v>
      </c>
      <c r="L1120" t="s">
        <v>840</v>
      </c>
      <c r="M1120" t="s">
        <v>841</v>
      </c>
      <c r="N1120" t="s">
        <v>842</v>
      </c>
      <c r="O1120" t="s">
        <v>843</v>
      </c>
      <c r="P1120" t="s">
        <v>844</v>
      </c>
      <c r="Q1120" t="s">
        <v>845</v>
      </c>
      <c r="R1120" t="s">
        <v>846</v>
      </c>
      <c r="S1120" t="s">
        <v>847</v>
      </c>
      <c r="T1120" t="s">
        <v>848</v>
      </c>
      <c r="U1120" t="s">
        <v>849</v>
      </c>
      <c r="V1120" t="s">
        <v>850</v>
      </c>
      <c r="W1120" t="s">
        <v>851</v>
      </c>
      <c r="X1120" t="s">
        <v>852</v>
      </c>
      <c r="Y1120" t="s">
        <v>853</v>
      </c>
      <c r="Z1120" t="s">
        <v>854</v>
      </c>
      <c r="AA1120" t="s">
        <v>855</v>
      </c>
      <c r="AB1120" t="s">
        <v>856</v>
      </c>
      <c r="AC1120" t="s">
        <v>857</v>
      </c>
      <c r="AD1120" t="s">
        <v>858</v>
      </c>
      <c r="AE1120" t="s">
        <v>859</v>
      </c>
      <c r="AF1120" t="s">
        <v>860</v>
      </c>
      <c r="AG1120" t="s">
        <v>861</v>
      </c>
      <c r="AH1120" t="s">
        <v>862</v>
      </c>
    </row>
    <row r="1121" spans="1:34">
      <c r="A1121" t="str">
        <f t="shared" si="36"/>
        <v>Missouri</v>
      </c>
      <c r="B1121" t="s">
        <v>863</v>
      </c>
    </row>
    <row r="1122" spans="1:34">
      <c r="A1122" t="str">
        <f t="shared" si="36"/>
        <v>Missouri</v>
      </c>
      <c r="B1122" t="s">
        <v>601</v>
      </c>
    </row>
    <row r="1123" spans="1:34">
      <c r="A1123" t="str">
        <f t="shared" si="36"/>
        <v>Missouri</v>
      </c>
      <c r="B1123" t="s">
        <v>864</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865</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866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867</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868</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869</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870</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871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872</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873</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874</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875</v>
      </c>
    </row>
    <row r="1135" spans="1:34">
      <c r="A1135" t="str">
        <f t="shared" si="36"/>
        <v>Missouri</v>
      </c>
      <c r="B1135" t="s">
        <v>876</v>
      </c>
    </row>
    <row r="1136" spans="1:34">
      <c r="A1136" t="str">
        <f t="shared" si="36"/>
        <v>Missouri</v>
      </c>
      <c r="B1136" t="s">
        <v>877</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878</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879</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880</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881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882</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883</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884</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885</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886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887</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888</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889</v>
      </c>
    </row>
    <row r="1149" spans="1:34">
      <c r="B1149" t="s">
        <v>113</v>
      </c>
    </row>
    <row r="1150" spans="1:34">
      <c r="A1150" t="str">
        <f>B1149</f>
        <v>Pennsylvania</v>
      </c>
      <c r="B1150" t="s">
        <v>829</v>
      </c>
    </row>
    <row r="1151" spans="1:34">
      <c r="A1151" t="str">
        <f t="shared" ref="A1151:A1179" si="37">A1150</f>
        <v>Pennsylvania</v>
      </c>
      <c r="B1151" t="s">
        <v>830</v>
      </c>
      <c r="C1151" t="s">
        <v>831</v>
      </c>
      <c r="D1151" t="s">
        <v>832</v>
      </c>
      <c r="E1151" t="s">
        <v>833</v>
      </c>
      <c r="F1151" t="s">
        <v>834</v>
      </c>
      <c r="G1151" t="s">
        <v>835</v>
      </c>
      <c r="H1151" t="s">
        <v>836</v>
      </c>
      <c r="I1151" t="s">
        <v>837</v>
      </c>
      <c r="J1151" t="s">
        <v>838</v>
      </c>
      <c r="K1151" t="s">
        <v>839</v>
      </c>
      <c r="L1151" t="s">
        <v>840</v>
      </c>
      <c r="M1151" t="s">
        <v>841</v>
      </c>
      <c r="N1151" t="s">
        <v>842</v>
      </c>
      <c r="O1151" t="s">
        <v>843</v>
      </c>
      <c r="P1151" t="s">
        <v>844</v>
      </c>
      <c r="Q1151" t="s">
        <v>845</v>
      </c>
      <c r="R1151" t="s">
        <v>846</v>
      </c>
      <c r="S1151" t="s">
        <v>847</v>
      </c>
      <c r="T1151" t="s">
        <v>848</v>
      </c>
      <c r="U1151" t="s">
        <v>849</v>
      </c>
      <c r="V1151" t="s">
        <v>850</v>
      </c>
      <c r="W1151" t="s">
        <v>851</v>
      </c>
      <c r="X1151" t="s">
        <v>852</v>
      </c>
      <c r="Y1151" t="s">
        <v>853</v>
      </c>
      <c r="Z1151" t="s">
        <v>854</v>
      </c>
      <c r="AA1151" t="s">
        <v>855</v>
      </c>
      <c r="AB1151" t="s">
        <v>856</v>
      </c>
      <c r="AC1151" t="s">
        <v>857</v>
      </c>
      <c r="AD1151" t="s">
        <v>858</v>
      </c>
      <c r="AE1151" t="s">
        <v>859</v>
      </c>
      <c r="AF1151" t="s">
        <v>860</v>
      </c>
      <c r="AG1151" t="s">
        <v>861</v>
      </c>
      <c r="AH1151" t="s">
        <v>862</v>
      </c>
    </row>
    <row r="1152" spans="1:34">
      <c r="A1152" t="str">
        <f t="shared" si="37"/>
        <v>Pennsylvania</v>
      </c>
      <c r="B1152" t="s">
        <v>863</v>
      </c>
    </row>
    <row r="1153" spans="1:34">
      <c r="A1153" t="str">
        <f t="shared" si="37"/>
        <v>Pennsylvania</v>
      </c>
      <c r="B1153" t="s">
        <v>601</v>
      </c>
    </row>
    <row r="1154" spans="1:34">
      <c r="A1154" t="str">
        <f t="shared" si="37"/>
        <v>Pennsylvania</v>
      </c>
      <c r="B1154" t="s">
        <v>864</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865</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866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867</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868</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869</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870</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871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872</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873</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874</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875</v>
      </c>
    </row>
    <row r="1166" spans="1:34">
      <c r="A1166" t="str">
        <f t="shared" si="37"/>
        <v>Pennsylvania</v>
      </c>
      <c r="B1166" t="s">
        <v>876</v>
      </c>
    </row>
    <row r="1167" spans="1:34">
      <c r="A1167" t="str">
        <f t="shared" si="37"/>
        <v>Pennsylvania</v>
      </c>
      <c r="B1167" t="s">
        <v>877</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878</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879</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880</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881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882</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883</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884</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885</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886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887</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888</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889</v>
      </c>
    </row>
    <row r="1180" spans="1:34">
      <c r="B1180" t="s">
        <v>116</v>
      </c>
    </row>
    <row r="1181" spans="1:34">
      <c r="A1181" t="str">
        <f>B1180</f>
        <v>Rhode Island</v>
      </c>
      <c r="B1181" t="s">
        <v>829</v>
      </c>
    </row>
    <row r="1182" spans="1:34">
      <c r="A1182" t="str">
        <f t="shared" ref="A1182:A1210" si="38">A1181</f>
        <v>Rhode Island</v>
      </c>
      <c r="B1182" t="s">
        <v>830</v>
      </c>
      <c r="C1182" t="s">
        <v>831</v>
      </c>
      <c r="D1182" t="s">
        <v>832</v>
      </c>
      <c r="E1182" t="s">
        <v>833</v>
      </c>
      <c r="F1182" t="s">
        <v>834</v>
      </c>
      <c r="G1182" t="s">
        <v>835</v>
      </c>
      <c r="H1182" t="s">
        <v>836</v>
      </c>
      <c r="I1182" t="s">
        <v>837</v>
      </c>
      <c r="J1182" t="s">
        <v>838</v>
      </c>
      <c r="K1182" t="s">
        <v>839</v>
      </c>
      <c r="L1182" t="s">
        <v>840</v>
      </c>
      <c r="M1182" t="s">
        <v>841</v>
      </c>
      <c r="N1182" t="s">
        <v>842</v>
      </c>
      <c r="O1182" t="s">
        <v>843</v>
      </c>
      <c r="P1182" t="s">
        <v>844</v>
      </c>
      <c r="Q1182" t="s">
        <v>845</v>
      </c>
      <c r="R1182" t="s">
        <v>846</v>
      </c>
      <c r="S1182" t="s">
        <v>847</v>
      </c>
      <c r="T1182" t="s">
        <v>848</v>
      </c>
      <c r="U1182" t="s">
        <v>849</v>
      </c>
      <c r="V1182" t="s">
        <v>850</v>
      </c>
      <c r="W1182" t="s">
        <v>851</v>
      </c>
      <c r="X1182" t="s">
        <v>852</v>
      </c>
      <c r="Y1182" t="s">
        <v>853</v>
      </c>
      <c r="Z1182" t="s">
        <v>854</v>
      </c>
      <c r="AA1182" t="s">
        <v>855</v>
      </c>
      <c r="AB1182" t="s">
        <v>856</v>
      </c>
      <c r="AC1182" t="s">
        <v>857</v>
      </c>
      <c r="AD1182" t="s">
        <v>858</v>
      </c>
      <c r="AE1182" t="s">
        <v>859</v>
      </c>
      <c r="AF1182" t="s">
        <v>860</v>
      </c>
      <c r="AG1182" t="s">
        <v>861</v>
      </c>
      <c r="AH1182" t="s">
        <v>862</v>
      </c>
    </row>
    <row r="1183" spans="1:34">
      <c r="A1183" t="str">
        <f t="shared" si="38"/>
        <v>Rhode Island</v>
      </c>
      <c r="B1183" t="s">
        <v>863</v>
      </c>
    </row>
    <row r="1184" spans="1:34">
      <c r="A1184" t="str">
        <f t="shared" si="38"/>
        <v>Rhode Island</v>
      </c>
      <c r="B1184" t="s">
        <v>601</v>
      </c>
    </row>
    <row r="1185" spans="1:34">
      <c r="A1185" t="str">
        <f t="shared" si="38"/>
        <v>Rhode Island</v>
      </c>
      <c r="B1185" t="s">
        <v>864</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865</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866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867</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868</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869</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870</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871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872</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873</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874</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875</v>
      </c>
    </row>
    <row r="1197" spans="1:34">
      <c r="A1197" t="str">
        <f t="shared" si="38"/>
        <v>Rhode Island</v>
      </c>
      <c r="B1197" t="s">
        <v>876</v>
      </c>
    </row>
    <row r="1198" spans="1:34">
      <c r="A1198" t="str">
        <f t="shared" si="38"/>
        <v>Rhode Island</v>
      </c>
      <c r="B1198" t="s">
        <v>877</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878</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879</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880</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881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882</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883</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884</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885</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886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887</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888</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889</v>
      </c>
    </row>
    <row r="1211" spans="1:34">
      <c r="B1211" t="s">
        <v>118</v>
      </c>
    </row>
    <row r="1212" spans="1:34">
      <c r="A1212" t="str">
        <f>B1211</f>
        <v>South Carolina</v>
      </c>
      <c r="B1212" t="s">
        <v>829</v>
      </c>
    </row>
    <row r="1213" spans="1:34">
      <c r="A1213" t="str">
        <f t="shared" ref="A1213:A1241" si="39">A1212</f>
        <v>South Carolina</v>
      </c>
      <c r="B1213" t="s">
        <v>830</v>
      </c>
      <c r="C1213" t="s">
        <v>831</v>
      </c>
      <c r="D1213" t="s">
        <v>832</v>
      </c>
      <c r="E1213" t="s">
        <v>833</v>
      </c>
      <c r="F1213" t="s">
        <v>834</v>
      </c>
      <c r="G1213" t="s">
        <v>835</v>
      </c>
      <c r="H1213" t="s">
        <v>836</v>
      </c>
      <c r="I1213" t="s">
        <v>837</v>
      </c>
      <c r="J1213" t="s">
        <v>838</v>
      </c>
      <c r="K1213" t="s">
        <v>839</v>
      </c>
      <c r="L1213" t="s">
        <v>840</v>
      </c>
      <c r="M1213" t="s">
        <v>841</v>
      </c>
      <c r="N1213" t="s">
        <v>842</v>
      </c>
      <c r="O1213" t="s">
        <v>843</v>
      </c>
      <c r="P1213" t="s">
        <v>844</v>
      </c>
      <c r="Q1213" t="s">
        <v>845</v>
      </c>
      <c r="R1213" t="s">
        <v>846</v>
      </c>
      <c r="S1213" t="s">
        <v>847</v>
      </c>
      <c r="T1213" t="s">
        <v>848</v>
      </c>
      <c r="U1213" t="s">
        <v>849</v>
      </c>
      <c r="V1213" t="s">
        <v>850</v>
      </c>
      <c r="W1213" t="s">
        <v>851</v>
      </c>
      <c r="X1213" t="s">
        <v>852</v>
      </c>
      <c r="Y1213" t="s">
        <v>853</v>
      </c>
      <c r="Z1213" t="s">
        <v>854</v>
      </c>
      <c r="AA1213" t="s">
        <v>855</v>
      </c>
      <c r="AB1213" t="s">
        <v>856</v>
      </c>
      <c r="AC1213" t="s">
        <v>857</v>
      </c>
      <c r="AD1213" t="s">
        <v>858</v>
      </c>
      <c r="AE1213" t="s">
        <v>859</v>
      </c>
      <c r="AF1213" t="s">
        <v>860</v>
      </c>
      <c r="AG1213" t="s">
        <v>861</v>
      </c>
      <c r="AH1213" t="s">
        <v>862</v>
      </c>
    </row>
    <row r="1214" spans="1:34">
      <c r="A1214" t="str">
        <f t="shared" si="39"/>
        <v>South Carolina</v>
      </c>
      <c r="B1214" t="s">
        <v>863</v>
      </c>
    </row>
    <row r="1215" spans="1:34">
      <c r="A1215" t="str">
        <f t="shared" si="39"/>
        <v>South Carolina</v>
      </c>
      <c r="B1215" t="s">
        <v>601</v>
      </c>
    </row>
    <row r="1216" spans="1:34">
      <c r="A1216" t="str">
        <f t="shared" si="39"/>
        <v>South Carolina</v>
      </c>
      <c r="B1216" t="s">
        <v>864</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865</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866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867</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868</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869</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870</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871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872</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873</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874</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875</v>
      </c>
    </row>
    <row r="1228" spans="1:34">
      <c r="A1228" t="str">
        <f t="shared" si="39"/>
        <v>South Carolina</v>
      </c>
      <c r="B1228" t="s">
        <v>876</v>
      </c>
    </row>
    <row r="1229" spans="1:34">
      <c r="A1229" t="str">
        <f t="shared" si="39"/>
        <v>South Carolina</v>
      </c>
      <c r="B1229" t="s">
        <v>877</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878</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879</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880</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881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882</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883</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884</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885</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886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887</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888</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889</v>
      </c>
    </row>
    <row r="1242" spans="1:34">
      <c r="B1242" t="s">
        <v>121</v>
      </c>
    </row>
    <row r="1243" spans="1:34">
      <c r="A1243" t="str">
        <f>B1242</f>
        <v>South Dakota</v>
      </c>
      <c r="B1243" t="s">
        <v>829</v>
      </c>
    </row>
    <row r="1244" spans="1:34">
      <c r="A1244" t="str">
        <f t="shared" ref="A1244:A1272" si="40">A1243</f>
        <v>South Dakota</v>
      </c>
      <c r="B1244" t="s">
        <v>830</v>
      </c>
      <c r="C1244" t="s">
        <v>831</v>
      </c>
      <c r="D1244" t="s">
        <v>832</v>
      </c>
      <c r="E1244" t="s">
        <v>833</v>
      </c>
      <c r="F1244" t="s">
        <v>834</v>
      </c>
      <c r="G1244" t="s">
        <v>835</v>
      </c>
      <c r="H1244" t="s">
        <v>836</v>
      </c>
      <c r="I1244" t="s">
        <v>837</v>
      </c>
      <c r="J1244" t="s">
        <v>838</v>
      </c>
      <c r="K1244" t="s">
        <v>839</v>
      </c>
      <c r="L1244" t="s">
        <v>840</v>
      </c>
      <c r="M1244" t="s">
        <v>841</v>
      </c>
      <c r="N1244" t="s">
        <v>842</v>
      </c>
      <c r="O1244" t="s">
        <v>843</v>
      </c>
      <c r="P1244" t="s">
        <v>844</v>
      </c>
      <c r="Q1244" t="s">
        <v>845</v>
      </c>
      <c r="R1244" t="s">
        <v>846</v>
      </c>
      <c r="S1244" t="s">
        <v>847</v>
      </c>
      <c r="T1244" t="s">
        <v>848</v>
      </c>
      <c r="U1244" t="s">
        <v>849</v>
      </c>
      <c r="V1244" t="s">
        <v>850</v>
      </c>
      <c r="W1244" t="s">
        <v>851</v>
      </c>
      <c r="X1244" t="s">
        <v>852</v>
      </c>
      <c r="Y1244" t="s">
        <v>853</v>
      </c>
      <c r="Z1244" t="s">
        <v>854</v>
      </c>
      <c r="AA1244" t="s">
        <v>855</v>
      </c>
      <c r="AB1244" t="s">
        <v>856</v>
      </c>
      <c r="AC1244" t="s">
        <v>857</v>
      </c>
      <c r="AD1244" t="s">
        <v>858</v>
      </c>
      <c r="AE1244" t="s">
        <v>859</v>
      </c>
      <c r="AF1244" t="s">
        <v>860</v>
      </c>
      <c r="AG1244" t="s">
        <v>861</v>
      </c>
      <c r="AH1244" t="s">
        <v>862</v>
      </c>
    </row>
    <row r="1245" spans="1:34">
      <c r="A1245" t="str">
        <f t="shared" si="40"/>
        <v>South Dakota</v>
      </c>
      <c r="B1245" t="s">
        <v>863</v>
      </c>
    </row>
    <row r="1246" spans="1:34">
      <c r="A1246" t="str">
        <f t="shared" si="40"/>
        <v>South Dakota</v>
      </c>
      <c r="B1246" t="s">
        <v>601</v>
      </c>
    </row>
    <row r="1247" spans="1:34">
      <c r="A1247" t="str">
        <f t="shared" si="40"/>
        <v>South Dakota</v>
      </c>
      <c r="B1247" t="s">
        <v>864</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865</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866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867</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868</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869</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870</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871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872</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873</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874</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875</v>
      </c>
    </row>
    <row r="1259" spans="1:34">
      <c r="A1259" t="str">
        <f t="shared" si="40"/>
        <v>South Dakota</v>
      </c>
      <c r="B1259" t="s">
        <v>876</v>
      </c>
    </row>
    <row r="1260" spans="1:34">
      <c r="A1260" t="str">
        <f t="shared" si="40"/>
        <v>South Dakota</v>
      </c>
      <c r="B1260" t="s">
        <v>877</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878</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879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880</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881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882</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883</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884</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885</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886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887</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888</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889</v>
      </c>
    </row>
    <row r="1273" spans="1:34">
      <c r="B1273" t="s">
        <v>124</v>
      </c>
    </row>
    <row r="1274" spans="1:34">
      <c r="A1274" t="str">
        <f>B1273</f>
        <v>Tennessee</v>
      </c>
      <c r="B1274" t="s">
        <v>829</v>
      </c>
    </row>
    <row r="1275" spans="1:34">
      <c r="A1275" t="str">
        <f t="shared" ref="A1275:A1303" si="41">A1274</f>
        <v>Tennessee</v>
      </c>
      <c r="B1275" t="s">
        <v>830</v>
      </c>
      <c r="C1275" t="s">
        <v>831</v>
      </c>
      <c r="D1275" t="s">
        <v>832</v>
      </c>
      <c r="E1275" t="s">
        <v>833</v>
      </c>
      <c r="F1275" t="s">
        <v>834</v>
      </c>
      <c r="G1275" t="s">
        <v>835</v>
      </c>
      <c r="H1275" t="s">
        <v>836</v>
      </c>
      <c r="I1275" t="s">
        <v>837</v>
      </c>
      <c r="J1275" t="s">
        <v>838</v>
      </c>
      <c r="K1275" t="s">
        <v>839</v>
      </c>
      <c r="L1275" t="s">
        <v>840</v>
      </c>
      <c r="M1275" t="s">
        <v>841</v>
      </c>
      <c r="N1275" t="s">
        <v>842</v>
      </c>
      <c r="O1275" t="s">
        <v>843</v>
      </c>
      <c r="P1275" t="s">
        <v>844</v>
      </c>
      <c r="Q1275" t="s">
        <v>845</v>
      </c>
      <c r="R1275" t="s">
        <v>846</v>
      </c>
      <c r="S1275" t="s">
        <v>847</v>
      </c>
      <c r="T1275" t="s">
        <v>848</v>
      </c>
      <c r="U1275" t="s">
        <v>849</v>
      </c>
      <c r="V1275" t="s">
        <v>850</v>
      </c>
      <c r="W1275" t="s">
        <v>851</v>
      </c>
      <c r="X1275" t="s">
        <v>852</v>
      </c>
      <c r="Y1275" t="s">
        <v>853</v>
      </c>
      <c r="Z1275" t="s">
        <v>854</v>
      </c>
      <c r="AA1275" t="s">
        <v>855</v>
      </c>
      <c r="AB1275" t="s">
        <v>856</v>
      </c>
      <c r="AC1275" t="s">
        <v>857</v>
      </c>
      <c r="AD1275" t="s">
        <v>858</v>
      </c>
      <c r="AE1275" t="s">
        <v>859</v>
      </c>
      <c r="AF1275" t="s">
        <v>860</v>
      </c>
      <c r="AG1275" t="s">
        <v>861</v>
      </c>
      <c r="AH1275" t="s">
        <v>862</v>
      </c>
    </row>
    <row r="1276" spans="1:34">
      <c r="A1276" t="str">
        <f t="shared" si="41"/>
        <v>Tennessee</v>
      </c>
      <c r="B1276" t="s">
        <v>863</v>
      </c>
    </row>
    <row r="1277" spans="1:34">
      <c r="A1277" t="str">
        <f t="shared" si="41"/>
        <v>Tennessee</v>
      </c>
      <c r="B1277" t="s">
        <v>601</v>
      </c>
    </row>
    <row r="1278" spans="1:34">
      <c r="A1278" t="str">
        <f t="shared" si="41"/>
        <v>Tennessee</v>
      </c>
      <c r="B1278" t="s">
        <v>864</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865</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866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867</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868</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869</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870</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871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872</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873</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874</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875</v>
      </c>
    </row>
    <row r="1290" spans="1:34">
      <c r="A1290" t="str">
        <f t="shared" si="41"/>
        <v>Tennessee</v>
      </c>
      <c r="B1290" t="s">
        <v>876</v>
      </c>
    </row>
    <row r="1291" spans="1:34">
      <c r="A1291" t="str">
        <f t="shared" si="41"/>
        <v>Tennessee</v>
      </c>
      <c r="B1291" t="s">
        <v>877</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878</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879</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880</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881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882</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883</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884</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885</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886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887</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888</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889</v>
      </c>
    </row>
    <row r="1304" spans="1:34">
      <c r="B1304" t="s">
        <v>126</v>
      </c>
    </row>
    <row r="1305" spans="1:34">
      <c r="A1305" t="str">
        <f>B1304</f>
        <v>Texas</v>
      </c>
      <c r="B1305" t="s">
        <v>829</v>
      </c>
    </row>
    <row r="1306" spans="1:34">
      <c r="A1306" t="str">
        <f t="shared" ref="A1306:A1334" si="42">A1305</f>
        <v>Texas</v>
      </c>
      <c r="B1306" t="s">
        <v>830</v>
      </c>
      <c r="C1306" t="s">
        <v>831</v>
      </c>
      <c r="D1306" t="s">
        <v>832</v>
      </c>
      <c r="E1306" t="s">
        <v>833</v>
      </c>
      <c r="F1306" t="s">
        <v>834</v>
      </c>
      <c r="G1306" t="s">
        <v>835</v>
      </c>
      <c r="H1306" t="s">
        <v>836</v>
      </c>
      <c r="I1306" t="s">
        <v>837</v>
      </c>
      <c r="J1306" t="s">
        <v>838</v>
      </c>
      <c r="K1306" t="s">
        <v>839</v>
      </c>
      <c r="L1306" t="s">
        <v>840</v>
      </c>
      <c r="M1306" t="s">
        <v>841</v>
      </c>
      <c r="N1306" t="s">
        <v>842</v>
      </c>
      <c r="O1306" t="s">
        <v>843</v>
      </c>
      <c r="P1306" t="s">
        <v>844</v>
      </c>
      <c r="Q1306" t="s">
        <v>845</v>
      </c>
      <c r="R1306" t="s">
        <v>846</v>
      </c>
      <c r="S1306" t="s">
        <v>847</v>
      </c>
      <c r="T1306" t="s">
        <v>848</v>
      </c>
      <c r="U1306" t="s">
        <v>849</v>
      </c>
      <c r="V1306" t="s">
        <v>850</v>
      </c>
      <c r="W1306" t="s">
        <v>851</v>
      </c>
      <c r="X1306" t="s">
        <v>852</v>
      </c>
      <c r="Y1306" t="s">
        <v>853</v>
      </c>
      <c r="Z1306" t="s">
        <v>854</v>
      </c>
      <c r="AA1306" t="s">
        <v>855</v>
      </c>
      <c r="AB1306" t="s">
        <v>856</v>
      </c>
      <c r="AC1306" t="s">
        <v>857</v>
      </c>
      <c r="AD1306" t="s">
        <v>858</v>
      </c>
      <c r="AE1306" t="s">
        <v>859</v>
      </c>
      <c r="AF1306" t="s">
        <v>860</v>
      </c>
      <c r="AG1306" t="s">
        <v>861</v>
      </c>
      <c r="AH1306" t="s">
        <v>862</v>
      </c>
    </row>
    <row r="1307" spans="1:34">
      <c r="A1307" t="str">
        <f t="shared" si="42"/>
        <v>Texas</v>
      </c>
      <c r="B1307" t="s">
        <v>863</v>
      </c>
    </row>
    <row r="1308" spans="1:34">
      <c r="A1308" t="str">
        <f t="shared" si="42"/>
        <v>Texas</v>
      </c>
      <c r="B1308" t="s">
        <v>601</v>
      </c>
    </row>
    <row r="1309" spans="1:34">
      <c r="A1309" t="str">
        <f t="shared" si="42"/>
        <v>Texas</v>
      </c>
      <c r="B1309" t="s">
        <v>864</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865</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866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867</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868</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869</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870</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871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872</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873</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874</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875</v>
      </c>
    </row>
    <row r="1321" spans="1:34">
      <c r="A1321" t="str">
        <f t="shared" si="42"/>
        <v>Texas</v>
      </c>
      <c r="B1321" t="s">
        <v>876</v>
      </c>
    </row>
    <row r="1322" spans="1:34">
      <c r="A1322" t="str">
        <f t="shared" si="42"/>
        <v>Texas</v>
      </c>
      <c r="B1322" t="s">
        <v>877</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878</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879</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880</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881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882</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883</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884</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885</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886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887</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888</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889</v>
      </c>
    </row>
    <row r="1335" spans="1:34">
      <c r="B1335" t="s">
        <v>129</v>
      </c>
    </row>
    <row r="1336" spans="1:34">
      <c r="A1336" t="str">
        <f>B1335</f>
        <v>Utah</v>
      </c>
      <c r="B1336" t="s">
        <v>829</v>
      </c>
    </row>
    <row r="1337" spans="1:34">
      <c r="A1337" t="str">
        <f t="shared" ref="A1337:A1365" si="43">A1336</f>
        <v>Utah</v>
      </c>
      <c r="B1337" t="s">
        <v>830</v>
      </c>
      <c r="C1337" t="s">
        <v>831</v>
      </c>
      <c r="D1337" t="s">
        <v>832</v>
      </c>
      <c r="E1337" t="s">
        <v>833</v>
      </c>
      <c r="F1337" t="s">
        <v>834</v>
      </c>
      <c r="G1337" t="s">
        <v>835</v>
      </c>
      <c r="H1337" t="s">
        <v>836</v>
      </c>
      <c r="I1337" t="s">
        <v>837</v>
      </c>
      <c r="J1337" t="s">
        <v>838</v>
      </c>
      <c r="K1337" t="s">
        <v>839</v>
      </c>
      <c r="L1337" t="s">
        <v>840</v>
      </c>
      <c r="M1337" t="s">
        <v>841</v>
      </c>
      <c r="N1337" t="s">
        <v>842</v>
      </c>
      <c r="O1337" t="s">
        <v>843</v>
      </c>
      <c r="P1337" t="s">
        <v>844</v>
      </c>
      <c r="Q1337" t="s">
        <v>845</v>
      </c>
      <c r="R1337" t="s">
        <v>846</v>
      </c>
      <c r="S1337" t="s">
        <v>847</v>
      </c>
      <c r="T1337" t="s">
        <v>848</v>
      </c>
      <c r="U1337" t="s">
        <v>849</v>
      </c>
      <c r="V1337" t="s">
        <v>850</v>
      </c>
      <c r="W1337" t="s">
        <v>851</v>
      </c>
      <c r="X1337" t="s">
        <v>852</v>
      </c>
      <c r="Y1337" t="s">
        <v>853</v>
      </c>
      <c r="Z1337" t="s">
        <v>854</v>
      </c>
      <c r="AA1337" t="s">
        <v>855</v>
      </c>
      <c r="AB1337" t="s">
        <v>856</v>
      </c>
      <c r="AC1337" t="s">
        <v>857</v>
      </c>
      <c r="AD1337" t="s">
        <v>858</v>
      </c>
      <c r="AE1337" t="s">
        <v>859</v>
      </c>
      <c r="AF1337" t="s">
        <v>860</v>
      </c>
      <c r="AG1337" t="s">
        <v>861</v>
      </c>
      <c r="AH1337" t="s">
        <v>862</v>
      </c>
    </row>
    <row r="1338" spans="1:34">
      <c r="A1338" t="str">
        <f t="shared" si="43"/>
        <v>Utah</v>
      </c>
      <c r="B1338" t="s">
        <v>863</v>
      </c>
    </row>
    <row r="1339" spans="1:34">
      <c r="A1339" t="str">
        <f t="shared" si="43"/>
        <v>Utah</v>
      </c>
      <c r="B1339" t="s">
        <v>601</v>
      </c>
    </row>
    <row r="1340" spans="1:34">
      <c r="A1340" t="str">
        <f t="shared" si="43"/>
        <v>Utah</v>
      </c>
      <c r="B1340" t="s">
        <v>864</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865</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866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867</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868</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869</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870</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871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872</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873</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874</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875</v>
      </c>
    </row>
    <row r="1352" spans="1:34">
      <c r="A1352" t="str">
        <f t="shared" si="43"/>
        <v>Utah</v>
      </c>
      <c r="B1352" t="s">
        <v>876</v>
      </c>
    </row>
    <row r="1353" spans="1:34">
      <c r="A1353" t="str">
        <f t="shared" si="43"/>
        <v>Utah</v>
      </c>
      <c r="B1353" t="s">
        <v>877</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878</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879</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880</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881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882</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883</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884</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885</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886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887</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888</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889</v>
      </c>
    </row>
    <row r="1366" spans="1:34">
      <c r="B1366" t="s">
        <v>132</v>
      </c>
    </row>
    <row r="1367" spans="1:34">
      <c r="A1367" t="str">
        <f>B1366</f>
        <v>Vermont</v>
      </c>
      <c r="B1367" t="s">
        <v>829</v>
      </c>
    </row>
    <row r="1368" spans="1:34">
      <c r="A1368" t="str">
        <f t="shared" ref="A1368:A1396" si="44">A1367</f>
        <v>Vermont</v>
      </c>
      <c r="B1368" t="s">
        <v>830</v>
      </c>
      <c r="C1368" t="s">
        <v>831</v>
      </c>
      <c r="D1368" t="s">
        <v>832</v>
      </c>
      <c r="E1368" t="s">
        <v>833</v>
      </c>
      <c r="F1368" t="s">
        <v>834</v>
      </c>
      <c r="G1368" t="s">
        <v>835</v>
      </c>
      <c r="H1368" t="s">
        <v>836</v>
      </c>
      <c r="I1368" t="s">
        <v>837</v>
      </c>
      <c r="J1368" t="s">
        <v>838</v>
      </c>
      <c r="K1368" t="s">
        <v>839</v>
      </c>
      <c r="L1368" t="s">
        <v>840</v>
      </c>
      <c r="M1368" t="s">
        <v>841</v>
      </c>
      <c r="N1368" t="s">
        <v>842</v>
      </c>
      <c r="O1368" t="s">
        <v>843</v>
      </c>
      <c r="P1368" t="s">
        <v>844</v>
      </c>
      <c r="Q1368" t="s">
        <v>845</v>
      </c>
      <c r="R1368" t="s">
        <v>846</v>
      </c>
      <c r="S1368" t="s">
        <v>847</v>
      </c>
      <c r="T1368" t="s">
        <v>848</v>
      </c>
      <c r="U1368" t="s">
        <v>849</v>
      </c>
      <c r="V1368" t="s">
        <v>850</v>
      </c>
      <c r="W1368" t="s">
        <v>851</v>
      </c>
      <c r="X1368" t="s">
        <v>852</v>
      </c>
      <c r="Y1368" t="s">
        <v>853</v>
      </c>
      <c r="Z1368" t="s">
        <v>854</v>
      </c>
      <c r="AA1368" t="s">
        <v>855</v>
      </c>
      <c r="AB1368" t="s">
        <v>856</v>
      </c>
      <c r="AC1368" t="s">
        <v>857</v>
      </c>
      <c r="AD1368" t="s">
        <v>858</v>
      </c>
      <c r="AE1368" t="s">
        <v>859</v>
      </c>
      <c r="AF1368" t="s">
        <v>860</v>
      </c>
      <c r="AG1368" t="s">
        <v>861</v>
      </c>
      <c r="AH1368" t="s">
        <v>862</v>
      </c>
    </row>
    <row r="1369" spans="1:34">
      <c r="A1369" t="str">
        <f t="shared" si="44"/>
        <v>Vermont</v>
      </c>
      <c r="B1369" t="s">
        <v>863</v>
      </c>
    </row>
    <row r="1370" spans="1:34">
      <c r="A1370" t="str">
        <f t="shared" si="44"/>
        <v>Vermont</v>
      </c>
      <c r="B1370" t="s">
        <v>601</v>
      </c>
    </row>
    <row r="1371" spans="1:34">
      <c r="A1371" t="str">
        <f t="shared" si="44"/>
        <v>Vermont</v>
      </c>
      <c r="B1371" t="s">
        <v>864</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865</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866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867</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868</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869</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870</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871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872</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873</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874</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875</v>
      </c>
    </row>
    <row r="1383" spans="1:34">
      <c r="A1383" t="str">
        <f t="shared" si="44"/>
        <v>Vermont</v>
      </c>
      <c r="B1383" t="s">
        <v>876</v>
      </c>
    </row>
    <row r="1384" spans="1:34">
      <c r="A1384" t="str">
        <f t="shared" si="44"/>
        <v>Vermont</v>
      </c>
      <c r="B1384" t="s">
        <v>877</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878</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879</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880</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881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882</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883</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884</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885</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886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887</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888</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889</v>
      </c>
    </row>
    <row r="1397" spans="1:34">
      <c r="B1397" t="s">
        <v>135</v>
      </c>
    </row>
    <row r="1398" spans="1:34">
      <c r="A1398" t="str">
        <f>B1397</f>
        <v>Virginia</v>
      </c>
      <c r="B1398" t="s">
        <v>829</v>
      </c>
    </row>
    <row r="1399" spans="1:34">
      <c r="A1399" t="str">
        <f t="shared" ref="A1399:A1427" si="45">A1398</f>
        <v>Virginia</v>
      </c>
      <c r="B1399" t="s">
        <v>830</v>
      </c>
      <c r="C1399" t="s">
        <v>831</v>
      </c>
      <c r="D1399" t="s">
        <v>832</v>
      </c>
      <c r="E1399" t="s">
        <v>833</v>
      </c>
      <c r="F1399" t="s">
        <v>834</v>
      </c>
      <c r="G1399" t="s">
        <v>835</v>
      </c>
      <c r="H1399" t="s">
        <v>836</v>
      </c>
      <c r="I1399" t="s">
        <v>837</v>
      </c>
      <c r="J1399" t="s">
        <v>838</v>
      </c>
      <c r="K1399" t="s">
        <v>839</v>
      </c>
      <c r="L1399" t="s">
        <v>840</v>
      </c>
      <c r="M1399" t="s">
        <v>841</v>
      </c>
      <c r="N1399" t="s">
        <v>842</v>
      </c>
      <c r="O1399" t="s">
        <v>843</v>
      </c>
      <c r="P1399" t="s">
        <v>844</v>
      </c>
      <c r="Q1399" t="s">
        <v>845</v>
      </c>
      <c r="R1399" t="s">
        <v>846</v>
      </c>
      <c r="S1399" t="s">
        <v>847</v>
      </c>
      <c r="T1399" t="s">
        <v>848</v>
      </c>
      <c r="U1399" t="s">
        <v>849</v>
      </c>
      <c r="V1399" t="s">
        <v>850</v>
      </c>
      <c r="W1399" t="s">
        <v>851</v>
      </c>
      <c r="X1399" t="s">
        <v>852</v>
      </c>
      <c r="Y1399" t="s">
        <v>853</v>
      </c>
      <c r="Z1399" t="s">
        <v>854</v>
      </c>
      <c r="AA1399" t="s">
        <v>855</v>
      </c>
      <c r="AB1399" t="s">
        <v>856</v>
      </c>
      <c r="AC1399" t="s">
        <v>857</v>
      </c>
      <c r="AD1399" t="s">
        <v>858</v>
      </c>
      <c r="AE1399" t="s">
        <v>859</v>
      </c>
      <c r="AF1399" t="s">
        <v>860</v>
      </c>
      <c r="AG1399" t="s">
        <v>861</v>
      </c>
      <c r="AH1399" t="s">
        <v>862</v>
      </c>
    </row>
    <row r="1400" spans="1:34">
      <c r="A1400" t="str">
        <f t="shared" si="45"/>
        <v>Virginia</v>
      </c>
      <c r="B1400" t="s">
        <v>863</v>
      </c>
    </row>
    <row r="1401" spans="1:34">
      <c r="A1401" t="str">
        <f t="shared" si="45"/>
        <v>Virginia</v>
      </c>
      <c r="B1401" t="s">
        <v>601</v>
      </c>
    </row>
    <row r="1402" spans="1:34">
      <c r="A1402" t="str">
        <f t="shared" si="45"/>
        <v>Virginia</v>
      </c>
      <c r="B1402" t="s">
        <v>864</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865</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866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867</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868</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869</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870</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871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872</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873</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874</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875</v>
      </c>
    </row>
    <row r="1414" spans="1:34">
      <c r="A1414" t="str">
        <f t="shared" si="45"/>
        <v>Virginia</v>
      </c>
      <c r="B1414" t="s">
        <v>876</v>
      </c>
    </row>
    <row r="1415" spans="1:34">
      <c r="A1415" t="str">
        <f t="shared" si="45"/>
        <v>Virginia</v>
      </c>
      <c r="B1415" t="s">
        <v>877</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878</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879</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880</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881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882</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883</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884</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885</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886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887</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888</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889</v>
      </c>
    </row>
    <row r="1428" spans="1:34">
      <c r="B1428" t="s">
        <v>137</v>
      </c>
    </row>
    <row r="1429" spans="1:34">
      <c r="A1429" t="str">
        <f>B1428</f>
        <v>Washington</v>
      </c>
      <c r="B1429" t="s">
        <v>829</v>
      </c>
    </row>
    <row r="1430" spans="1:34">
      <c r="A1430" t="str">
        <f t="shared" ref="A1430:A1458" si="46">A1429</f>
        <v>Washington</v>
      </c>
      <c r="B1430" t="s">
        <v>830</v>
      </c>
      <c r="C1430" t="s">
        <v>831</v>
      </c>
      <c r="D1430" t="s">
        <v>832</v>
      </c>
      <c r="E1430" t="s">
        <v>833</v>
      </c>
      <c r="F1430" t="s">
        <v>834</v>
      </c>
      <c r="G1430" t="s">
        <v>835</v>
      </c>
      <c r="H1430" t="s">
        <v>836</v>
      </c>
      <c r="I1430" t="s">
        <v>837</v>
      </c>
      <c r="J1430" t="s">
        <v>838</v>
      </c>
      <c r="K1430" t="s">
        <v>839</v>
      </c>
      <c r="L1430" t="s">
        <v>840</v>
      </c>
      <c r="M1430" t="s">
        <v>841</v>
      </c>
      <c r="N1430" t="s">
        <v>842</v>
      </c>
      <c r="O1430" t="s">
        <v>843</v>
      </c>
      <c r="P1430" t="s">
        <v>844</v>
      </c>
      <c r="Q1430" t="s">
        <v>845</v>
      </c>
      <c r="R1430" t="s">
        <v>846</v>
      </c>
      <c r="S1430" t="s">
        <v>847</v>
      </c>
      <c r="T1430" t="s">
        <v>848</v>
      </c>
      <c r="U1430" t="s">
        <v>849</v>
      </c>
      <c r="V1430" t="s">
        <v>850</v>
      </c>
      <c r="W1430" t="s">
        <v>851</v>
      </c>
      <c r="X1430" t="s">
        <v>852</v>
      </c>
      <c r="Y1430" t="s">
        <v>853</v>
      </c>
      <c r="Z1430" t="s">
        <v>854</v>
      </c>
      <c r="AA1430" t="s">
        <v>855</v>
      </c>
      <c r="AB1430" t="s">
        <v>856</v>
      </c>
      <c r="AC1430" t="s">
        <v>857</v>
      </c>
      <c r="AD1430" t="s">
        <v>858</v>
      </c>
      <c r="AE1430" t="s">
        <v>859</v>
      </c>
      <c r="AF1430" t="s">
        <v>860</v>
      </c>
      <c r="AG1430" t="s">
        <v>861</v>
      </c>
      <c r="AH1430" t="s">
        <v>862</v>
      </c>
    </row>
    <row r="1431" spans="1:34">
      <c r="A1431" t="str">
        <f t="shared" si="46"/>
        <v>Washington</v>
      </c>
      <c r="B1431" t="s">
        <v>863</v>
      </c>
    </row>
    <row r="1432" spans="1:34">
      <c r="A1432" t="str">
        <f t="shared" si="46"/>
        <v>Washington</v>
      </c>
      <c r="B1432" t="s">
        <v>601</v>
      </c>
    </row>
    <row r="1433" spans="1:34">
      <c r="A1433" t="str">
        <f t="shared" si="46"/>
        <v>Washington</v>
      </c>
      <c r="B1433" t="s">
        <v>864</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865</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866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867</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868</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869</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870</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871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872</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873</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874</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875</v>
      </c>
    </row>
    <row r="1445" spans="1:34">
      <c r="A1445" t="str">
        <f t="shared" si="46"/>
        <v>Washington</v>
      </c>
      <c r="B1445" t="s">
        <v>876</v>
      </c>
    </row>
    <row r="1446" spans="1:34">
      <c r="A1446" t="str">
        <f t="shared" si="46"/>
        <v>Washington</v>
      </c>
      <c r="B1446" t="s">
        <v>877</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878</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879</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880</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881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882</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883</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884</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885</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886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887</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888</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889</v>
      </c>
    </row>
    <row r="1459" spans="1:34">
      <c r="B1459" t="s">
        <v>140</v>
      </c>
    </row>
    <row r="1460" spans="1:34">
      <c r="A1460" t="str">
        <f>B1459</f>
        <v>West Virginia</v>
      </c>
      <c r="B1460" t="s">
        <v>829</v>
      </c>
    </row>
    <row r="1461" spans="1:34">
      <c r="A1461" t="str">
        <f t="shared" ref="A1461:A1489" si="47">A1460</f>
        <v>West Virginia</v>
      </c>
      <c r="B1461" t="s">
        <v>830</v>
      </c>
      <c r="C1461" t="s">
        <v>831</v>
      </c>
      <c r="D1461" t="s">
        <v>832</v>
      </c>
      <c r="E1461" t="s">
        <v>833</v>
      </c>
      <c r="F1461" t="s">
        <v>834</v>
      </c>
      <c r="G1461" t="s">
        <v>835</v>
      </c>
      <c r="H1461" t="s">
        <v>836</v>
      </c>
      <c r="I1461" t="s">
        <v>837</v>
      </c>
      <c r="J1461" t="s">
        <v>838</v>
      </c>
      <c r="K1461" t="s">
        <v>839</v>
      </c>
      <c r="L1461" t="s">
        <v>840</v>
      </c>
      <c r="M1461" t="s">
        <v>841</v>
      </c>
      <c r="N1461" t="s">
        <v>842</v>
      </c>
      <c r="O1461" t="s">
        <v>843</v>
      </c>
      <c r="P1461" t="s">
        <v>844</v>
      </c>
      <c r="Q1461" t="s">
        <v>845</v>
      </c>
      <c r="R1461" t="s">
        <v>846</v>
      </c>
      <c r="S1461" t="s">
        <v>847</v>
      </c>
      <c r="T1461" t="s">
        <v>848</v>
      </c>
      <c r="U1461" t="s">
        <v>849</v>
      </c>
      <c r="V1461" t="s">
        <v>850</v>
      </c>
      <c r="W1461" t="s">
        <v>851</v>
      </c>
      <c r="X1461" t="s">
        <v>852</v>
      </c>
      <c r="Y1461" t="s">
        <v>853</v>
      </c>
      <c r="Z1461" t="s">
        <v>854</v>
      </c>
      <c r="AA1461" t="s">
        <v>855</v>
      </c>
      <c r="AB1461" t="s">
        <v>856</v>
      </c>
      <c r="AC1461" t="s">
        <v>857</v>
      </c>
      <c r="AD1461" t="s">
        <v>858</v>
      </c>
      <c r="AE1461" t="s">
        <v>859</v>
      </c>
      <c r="AF1461" t="s">
        <v>860</v>
      </c>
      <c r="AG1461" t="s">
        <v>861</v>
      </c>
      <c r="AH1461" t="s">
        <v>862</v>
      </c>
    </row>
    <row r="1462" spans="1:34">
      <c r="A1462" t="str">
        <f t="shared" si="47"/>
        <v>West Virginia</v>
      </c>
      <c r="B1462" t="s">
        <v>863</v>
      </c>
    </row>
    <row r="1463" spans="1:34">
      <c r="A1463" t="str">
        <f t="shared" si="47"/>
        <v>West Virginia</v>
      </c>
      <c r="B1463" t="s">
        <v>601</v>
      </c>
    </row>
    <row r="1464" spans="1:34">
      <c r="A1464" t="str">
        <f t="shared" si="47"/>
        <v>West Virginia</v>
      </c>
      <c r="B1464" t="s">
        <v>864</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865</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866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867</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868</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869</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870</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871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872</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873</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874</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875</v>
      </c>
    </row>
    <row r="1476" spans="1:34">
      <c r="A1476" t="str">
        <f t="shared" si="47"/>
        <v>West Virginia</v>
      </c>
      <c r="B1476" t="s">
        <v>876</v>
      </c>
    </row>
    <row r="1477" spans="1:34">
      <c r="A1477" t="str">
        <f t="shared" si="47"/>
        <v>West Virginia</v>
      </c>
      <c r="B1477" t="s">
        <v>877</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878</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879</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880</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881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882</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883</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884</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885</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886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887</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888</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889</v>
      </c>
    </row>
    <row r="1490" spans="1:34">
      <c r="B1490" t="s">
        <v>143</v>
      </c>
    </row>
    <row r="1491" spans="1:34">
      <c r="A1491" t="str">
        <f>B1490</f>
        <v>Wisconsin</v>
      </c>
      <c r="B1491" t="s">
        <v>829</v>
      </c>
    </row>
    <row r="1492" spans="1:34">
      <c r="A1492" t="str">
        <f t="shared" ref="A1492:A1520" si="48">A1491</f>
        <v>Wisconsin</v>
      </c>
      <c r="B1492" t="s">
        <v>830</v>
      </c>
      <c r="C1492" t="s">
        <v>831</v>
      </c>
      <c r="D1492" t="s">
        <v>832</v>
      </c>
      <c r="E1492" t="s">
        <v>833</v>
      </c>
      <c r="F1492" t="s">
        <v>834</v>
      </c>
      <c r="G1492" t="s">
        <v>835</v>
      </c>
      <c r="H1492" t="s">
        <v>836</v>
      </c>
      <c r="I1492" t="s">
        <v>837</v>
      </c>
      <c r="J1492" t="s">
        <v>838</v>
      </c>
      <c r="K1492" t="s">
        <v>839</v>
      </c>
      <c r="L1492" t="s">
        <v>840</v>
      </c>
      <c r="M1492" t="s">
        <v>841</v>
      </c>
      <c r="N1492" t="s">
        <v>842</v>
      </c>
      <c r="O1492" t="s">
        <v>843</v>
      </c>
      <c r="P1492" t="s">
        <v>844</v>
      </c>
      <c r="Q1492" t="s">
        <v>845</v>
      </c>
      <c r="R1492" t="s">
        <v>846</v>
      </c>
      <c r="S1492" t="s">
        <v>847</v>
      </c>
      <c r="T1492" t="s">
        <v>848</v>
      </c>
      <c r="U1492" t="s">
        <v>849</v>
      </c>
      <c r="V1492" t="s">
        <v>850</v>
      </c>
      <c r="W1492" t="s">
        <v>851</v>
      </c>
      <c r="X1492" t="s">
        <v>852</v>
      </c>
      <c r="Y1492" t="s">
        <v>853</v>
      </c>
      <c r="Z1492" t="s">
        <v>854</v>
      </c>
      <c r="AA1492" t="s">
        <v>855</v>
      </c>
      <c r="AB1492" t="s">
        <v>856</v>
      </c>
      <c r="AC1492" t="s">
        <v>857</v>
      </c>
      <c r="AD1492" t="s">
        <v>858</v>
      </c>
      <c r="AE1492" t="s">
        <v>859</v>
      </c>
      <c r="AF1492" t="s">
        <v>860</v>
      </c>
      <c r="AG1492" t="s">
        <v>861</v>
      </c>
      <c r="AH1492" t="s">
        <v>862</v>
      </c>
    </row>
    <row r="1493" spans="1:34">
      <c r="A1493" t="str">
        <f t="shared" si="48"/>
        <v>Wisconsin</v>
      </c>
      <c r="B1493" t="s">
        <v>863</v>
      </c>
    </row>
    <row r="1494" spans="1:34">
      <c r="A1494" t="str">
        <f t="shared" si="48"/>
        <v>Wisconsin</v>
      </c>
      <c r="B1494" t="s">
        <v>601</v>
      </c>
    </row>
    <row r="1495" spans="1:34">
      <c r="A1495" t="str">
        <f t="shared" si="48"/>
        <v>Wisconsin</v>
      </c>
      <c r="B1495" t="s">
        <v>864</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865</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866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867</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868</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869</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870</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871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872</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873</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874</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875</v>
      </c>
    </row>
    <row r="1507" spans="1:34">
      <c r="A1507" t="str">
        <f t="shared" si="48"/>
        <v>Wisconsin</v>
      </c>
      <c r="B1507" t="s">
        <v>876</v>
      </c>
    </row>
    <row r="1508" spans="1:34">
      <c r="A1508" t="str">
        <f t="shared" si="48"/>
        <v>Wisconsin</v>
      </c>
      <c r="B1508" t="s">
        <v>877</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878</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879</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880</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881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882</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883</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884</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885</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886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887</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888</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889</v>
      </c>
    </row>
    <row r="1521" spans="1:34">
      <c r="B1521" t="s">
        <v>146</v>
      </c>
    </row>
    <row r="1522" spans="1:34">
      <c r="A1522" t="str">
        <f>B1521</f>
        <v>Wyoming</v>
      </c>
      <c r="B1522" t="s">
        <v>829</v>
      </c>
    </row>
    <row r="1523" spans="1:34">
      <c r="A1523" t="str">
        <f t="shared" ref="A1523:A1551" si="49">A1522</f>
        <v>Wyoming</v>
      </c>
      <c r="B1523" t="s">
        <v>830</v>
      </c>
      <c r="C1523" t="s">
        <v>831</v>
      </c>
      <c r="D1523" t="s">
        <v>832</v>
      </c>
      <c r="E1523" t="s">
        <v>833</v>
      </c>
      <c r="F1523" t="s">
        <v>834</v>
      </c>
      <c r="G1523" t="s">
        <v>835</v>
      </c>
      <c r="H1523" t="s">
        <v>836</v>
      </c>
      <c r="I1523" t="s">
        <v>837</v>
      </c>
      <c r="J1523" t="s">
        <v>838</v>
      </c>
      <c r="K1523" t="s">
        <v>839</v>
      </c>
      <c r="L1523" t="s">
        <v>840</v>
      </c>
      <c r="M1523" t="s">
        <v>841</v>
      </c>
      <c r="N1523" t="s">
        <v>842</v>
      </c>
      <c r="O1523" t="s">
        <v>843</v>
      </c>
      <c r="P1523" t="s">
        <v>844</v>
      </c>
      <c r="Q1523" t="s">
        <v>845</v>
      </c>
      <c r="R1523" t="s">
        <v>846</v>
      </c>
      <c r="S1523" t="s">
        <v>847</v>
      </c>
      <c r="T1523" t="s">
        <v>848</v>
      </c>
      <c r="U1523" t="s">
        <v>849</v>
      </c>
      <c r="V1523" t="s">
        <v>850</v>
      </c>
      <c r="W1523" t="s">
        <v>851</v>
      </c>
      <c r="X1523" t="s">
        <v>852</v>
      </c>
      <c r="Y1523" t="s">
        <v>853</v>
      </c>
      <c r="Z1523" t="s">
        <v>854</v>
      </c>
      <c r="AA1523" t="s">
        <v>855</v>
      </c>
      <c r="AB1523" t="s">
        <v>856</v>
      </c>
      <c r="AC1523" t="s">
        <v>857</v>
      </c>
      <c r="AD1523" t="s">
        <v>858</v>
      </c>
      <c r="AE1523" t="s">
        <v>859</v>
      </c>
      <c r="AF1523" t="s">
        <v>860</v>
      </c>
      <c r="AG1523" t="s">
        <v>861</v>
      </c>
      <c r="AH1523" t="s">
        <v>862</v>
      </c>
    </row>
    <row r="1524" spans="1:34">
      <c r="A1524" t="str">
        <f t="shared" si="49"/>
        <v>Wyoming</v>
      </c>
      <c r="B1524" t="s">
        <v>863</v>
      </c>
    </row>
    <row r="1525" spans="1:34">
      <c r="A1525" t="str">
        <f t="shared" si="49"/>
        <v>Wyoming</v>
      </c>
      <c r="B1525" t="s">
        <v>601</v>
      </c>
    </row>
    <row r="1526" spans="1:34">
      <c r="A1526" t="str">
        <f t="shared" si="49"/>
        <v>Wyoming</v>
      </c>
      <c r="B1526" t="s">
        <v>864</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865</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866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867</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868</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869</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870</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871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872</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873</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874</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875</v>
      </c>
    </row>
    <row r="1538" spans="1:34">
      <c r="A1538" t="str">
        <f t="shared" si="49"/>
        <v>Wyoming</v>
      </c>
      <c r="B1538" t="s">
        <v>876</v>
      </c>
    </row>
    <row r="1539" spans="1:34">
      <c r="A1539" t="str">
        <f t="shared" si="49"/>
        <v>Wyoming</v>
      </c>
      <c r="B1539" t="s">
        <v>877</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878</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879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880</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881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882</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883</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884</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885</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886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887</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888</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889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sheetPr>
  <dimension ref="A1:DF163"/>
  <sheetViews>
    <sheetView tabSelected="1" workbookViewId="0">
      <selection activeCell="C2" sqref="C2"/>
    </sheetView>
  </sheetViews>
  <sheetFormatPr defaultRowHeight="15"/>
  <cols>
    <col min="1" max="1" width="22.5703125" customWidth="1"/>
    <col min="2" max="2" width="22.140625" customWidth="1"/>
    <col min="4" max="4" width="10.7109375" bestFit="1" customWidth="1"/>
  </cols>
  <sheetData>
    <row r="1" spans="1:32">
      <c r="B1" t="s">
        <v>890</v>
      </c>
      <c r="C1" t="s">
        <v>247</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c r="A5" s="99" t="s">
        <v>873</v>
      </c>
      <c r="B5">
        <f>C5</f>
        <v>2600224</v>
      </c>
      <c r="C5" s="41">
        <f>SUMIFS('EIA_State Elec Profiles'!$C:$C,'EIA_State Elec Profiles'!$B:$B,A5,'EIA_State Elec Profiles'!$A:$A,$A$2)</f>
        <v>2600224</v>
      </c>
      <c r="D5">
        <f t="shared" ref="D5:AF5" si="0">C5</f>
        <v>2600224</v>
      </c>
      <c r="E5">
        <f t="shared" si="0"/>
        <v>2600224</v>
      </c>
      <c r="F5">
        <f t="shared" si="0"/>
        <v>2600224</v>
      </c>
      <c r="G5">
        <f t="shared" si="0"/>
        <v>2600224</v>
      </c>
      <c r="H5">
        <f t="shared" si="0"/>
        <v>2600224</v>
      </c>
      <c r="I5">
        <f t="shared" si="0"/>
        <v>2600224</v>
      </c>
      <c r="J5">
        <f t="shared" si="0"/>
        <v>2600224</v>
      </c>
      <c r="K5">
        <f t="shared" si="0"/>
        <v>2600224</v>
      </c>
      <c r="L5">
        <f t="shared" si="0"/>
        <v>2600224</v>
      </c>
      <c r="M5">
        <f t="shared" si="0"/>
        <v>2600224</v>
      </c>
      <c r="N5">
        <f t="shared" si="0"/>
        <v>2600224</v>
      </c>
      <c r="O5">
        <f t="shared" si="0"/>
        <v>2600224</v>
      </c>
      <c r="P5">
        <f t="shared" si="0"/>
        <v>2600224</v>
      </c>
      <c r="Q5">
        <f t="shared" si="0"/>
        <v>2600224</v>
      </c>
      <c r="R5">
        <f t="shared" si="0"/>
        <v>2600224</v>
      </c>
      <c r="S5">
        <f t="shared" si="0"/>
        <v>2600224</v>
      </c>
      <c r="T5">
        <f t="shared" si="0"/>
        <v>2600224</v>
      </c>
      <c r="U5">
        <f t="shared" si="0"/>
        <v>2600224</v>
      </c>
      <c r="V5">
        <f t="shared" si="0"/>
        <v>2600224</v>
      </c>
      <c r="W5">
        <f t="shared" si="0"/>
        <v>2600224</v>
      </c>
      <c r="X5">
        <f t="shared" si="0"/>
        <v>2600224</v>
      </c>
      <c r="Y5">
        <f t="shared" si="0"/>
        <v>2600224</v>
      </c>
      <c r="Z5">
        <f t="shared" si="0"/>
        <v>2600224</v>
      </c>
      <c r="AA5">
        <f t="shared" si="0"/>
        <v>2600224</v>
      </c>
      <c r="AB5">
        <f t="shared" si="0"/>
        <v>2600224</v>
      </c>
      <c r="AC5">
        <f t="shared" si="0"/>
        <v>2600224</v>
      </c>
      <c r="AD5">
        <f t="shared" si="0"/>
        <v>2600224</v>
      </c>
      <c r="AE5">
        <f t="shared" si="0"/>
        <v>2600224</v>
      </c>
      <c r="AF5">
        <f t="shared" si="0"/>
        <v>2600224</v>
      </c>
    </row>
    <row r="6" spans="1:32">
      <c r="A6" s="99" t="s">
        <v>872</v>
      </c>
      <c r="B6">
        <f>C6</f>
        <v>0</v>
      </c>
      <c r="C6" s="41">
        <f>SUMIFS('EIA_State Elec Profiles'!$C:$C,'EIA_State Elec Profiles'!$B:$B,A6,'EIA_State Elec Profiles'!$A:$A,$A$2)</f>
        <v>0</v>
      </c>
      <c r="D6">
        <f t="shared" ref="D6:AF6" si="1">C6</f>
        <v>0</v>
      </c>
      <c r="E6">
        <f t="shared" si="1"/>
        <v>0</v>
      </c>
      <c r="F6">
        <f t="shared" si="1"/>
        <v>0</v>
      </c>
      <c r="G6">
        <f t="shared" si="1"/>
        <v>0</v>
      </c>
      <c r="H6">
        <f t="shared" si="1"/>
        <v>0</v>
      </c>
      <c r="I6">
        <f t="shared" si="1"/>
        <v>0</v>
      </c>
      <c r="J6">
        <f t="shared" si="1"/>
        <v>0</v>
      </c>
      <c r="K6">
        <f t="shared" si="1"/>
        <v>0</v>
      </c>
      <c r="L6">
        <f t="shared" si="1"/>
        <v>0</v>
      </c>
      <c r="M6">
        <f t="shared" si="1"/>
        <v>0</v>
      </c>
      <c r="N6">
        <f t="shared" si="1"/>
        <v>0</v>
      </c>
      <c r="O6">
        <f t="shared" si="1"/>
        <v>0</v>
      </c>
      <c r="P6">
        <f t="shared" si="1"/>
        <v>0</v>
      </c>
      <c r="Q6">
        <f t="shared" si="1"/>
        <v>0</v>
      </c>
      <c r="R6">
        <f t="shared" si="1"/>
        <v>0</v>
      </c>
      <c r="S6">
        <f t="shared" si="1"/>
        <v>0</v>
      </c>
      <c r="T6">
        <f t="shared" si="1"/>
        <v>0</v>
      </c>
      <c r="U6">
        <f t="shared" si="1"/>
        <v>0</v>
      </c>
      <c r="V6">
        <f t="shared" si="1"/>
        <v>0</v>
      </c>
      <c r="W6">
        <f t="shared" si="1"/>
        <v>0</v>
      </c>
      <c r="X6">
        <f t="shared" si="1"/>
        <v>0</v>
      </c>
      <c r="Y6">
        <f t="shared" si="1"/>
        <v>0</v>
      </c>
      <c r="Z6">
        <f t="shared" si="1"/>
        <v>0</v>
      </c>
      <c r="AA6">
        <f t="shared" si="1"/>
        <v>0</v>
      </c>
      <c r="AB6">
        <f t="shared" si="1"/>
        <v>0</v>
      </c>
      <c r="AC6">
        <f t="shared" si="1"/>
        <v>0</v>
      </c>
      <c r="AD6">
        <f t="shared" si="1"/>
        <v>0</v>
      </c>
      <c r="AE6">
        <f t="shared" si="1"/>
        <v>0</v>
      </c>
      <c r="AF6">
        <f t="shared" si="1"/>
        <v>0</v>
      </c>
    </row>
    <row r="7" spans="1:32">
      <c r="A7" s="100"/>
    </row>
    <row r="8" spans="1:32" s="168" customFormat="1">
      <c r="A8" s="167" t="s">
        <v>891</v>
      </c>
    </row>
    <row r="9" spans="1:32" s="1" customFormat="1">
      <c r="A9" s="164" t="s">
        <v>892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362</v>
      </c>
      <c r="B10">
        <f t="shared" ref="B10:B33" si="2">D10</f>
        <v>1766509.5493334397</v>
      </c>
      <c r="C10">
        <f t="shared" ref="C10:C33" si="3">D10</f>
        <v>1766509.5493334397</v>
      </c>
      <c r="D10">
        <f t="shared" ref="D10:AF10" si="4">SUM(D$5*SUMIFS(C$39:C$48,$B$39:$B$48,$A10),D$6*IF($B$2=TRUE,SUMIFS($B$147:$B$162,$A$147:$A$162,$A10),SUMIFS(E$125:E$140,$A$125:$A$140,$A10)))</f>
        <v>1766509.5493334397</v>
      </c>
      <c r="E10">
        <f t="shared" si="4"/>
        <v>1679402.369775617</v>
      </c>
      <c r="F10">
        <f t="shared" si="4"/>
        <v>1599824.6721762251</v>
      </c>
      <c r="G10">
        <f t="shared" si="4"/>
        <v>1391994.3624651204</v>
      </c>
      <c r="H10">
        <f t="shared" si="4"/>
        <v>1182205.2351064323</v>
      </c>
      <c r="I10">
        <f t="shared" si="4"/>
        <v>1043877.0979237686</v>
      </c>
      <c r="J10">
        <f t="shared" si="4"/>
        <v>509357.42395356717</v>
      </c>
      <c r="K10">
        <f t="shared" si="4"/>
        <v>452587.02285377827</v>
      </c>
      <c r="L10">
        <f t="shared" si="4"/>
        <v>371535.20977373834</v>
      </c>
      <c r="M10">
        <f t="shared" si="4"/>
        <v>371535.20977373834</v>
      </c>
      <c r="N10">
        <f t="shared" si="4"/>
        <v>371535.20977373834</v>
      </c>
      <c r="O10">
        <f t="shared" si="4"/>
        <v>371535.20977373834</v>
      </c>
      <c r="P10">
        <f t="shared" si="4"/>
        <v>371535.20977373834</v>
      </c>
      <c r="Q10">
        <f t="shared" si="4"/>
        <v>371535.20977373834</v>
      </c>
      <c r="R10">
        <f t="shared" si="4"/>
        <v>371535.20977373834</v>
      </c>
      <c r="S10">
        <f t="shared" si="4"/>
        <v>371535.20977373834</v>
      </c>
      <c r="T10">
        <f t="shared" si="4"/>
        <v>371535.20977373834</v>
      </c>
      <c r="U10">
        <f t="shared" si="4"/>
        <v>371535.20977373834</v>
      </c>
      <c r="V10">
        <f t="shared" si="4"/>
        <v>371535.20977373834</v>
      </c>
      <c r="W10">
        <f t="shared" si="4"/>
        <v>371535.20977373834</v>
      </c>
      <c r="X10">
        <f t="shared" si="4"/>
        <v>371535.20977373834</v>
      </c>
      <c r="Y10">
        <f t="shared" si="4"/>
        <v>371535.20977373834</v>
      </c>
      <c r="Z10">
        <f t="shared" si="4"/>
        <v>371535.20977373834</v>
      </c>
      <c r="AA10">
        <f t="shared" si="4"/>
        <v>371535.20977373834</v>
      </c>
      <c r="AB10">
        <f t="shared" si="4"/>
        <v>371535.20977373834</v>
      </c>
      <c r="AC10">
        <f t="shared" si="4"/>
        <v>371535.20977373834</v>
      </c>
      <c r="AD10">
        <f t="shared" si="4"/>
        <v>371535.20977373834</v>
      </c>
      <c r="AE10">
        <f t="shared" si="4"/>
        <v>371535.20977373834</v>
      </c>
      <c r="AF10">
        <f t="shared" si="4"/>
        <v>371535.20977373834</v>
      </c>
    </row>
    <row r="11" spans="1:32">
      <c r="A11" s="100" t="s">
        <v>359</v>
      </c>
      <c r="B11">
        <f t="shared" si="2"/>
        <v>115389.87190106398</v>
      </c>
      <c r="C11">
        <f t="shared" si="3"/>
        <v>115389.87190106398</v>
      </c>
      <c r="D11">
        <f t="shared" ref="D11:AF11" si="5">SUM(D$5*SUMIFS(C$39:C$48,$B$39:$B$48,$A11),D$6*IF($B$2=TRUE,SUMIFS($B$147:$B$162,$A$147:$A$162,$A11),SUMIFS(E$125:E$140,$A$125:$A$140,$A11)))</f>
        <v>115389.87190106398</v>
      </c>
      <c r="E11">
        <f t="shared" si="5"/>
        <v>95936.808139103348</v>
      </c>
      <c r="F11">
        <f t="shared" si="5"/>
        <v>91558.217034871777</v>
      </c>
      <c r="G11">
        <f t="shared" si="5"/>
        <v>65112.662691366735</v>
      </c>
      <c r="H11">
        <f t="shared" si="5"/>
        <v>60440.771670160546</v>
      </c>
      <c r="I11">
        <f t="shared" si="5"/>
        <v>48049.918277597528</v>
      </c>
      <c r="J11">
        <f t="shared" si="5"/>
        <v>40101.838067483273</v>
      </c>
      <c r="K11">
        <f t="shared" si="5"/>
        <v>32378.223562048934</v>
      </c>
      <c r="L11">
        <f t="shared" si="5"/>
        <v>19121.027725651365</v>
      </c>
      <c r="M11">
        <f t="shared" si="5"/>
        <v>19121.027725651365</v>
      </c>
      <c r="N11">
        <f t="shared" si="5"/>
        <v>19121.027725651365</v>
      </c>
      <c r="O11">
        <f t="shared" si="5"/>
        <v>19121.027725651365</v>
      </c>
      <c r="P11">
        <f t="shared" si="5"/>
        <v>19121.027725651365</v>
      </c>
      <c r="Q11">
        <f t="shared" si="5"/>
        <v>19121.027725651365</v>
      </c>
      <c r="R11">
        <f t="shared" si="5"/>
        <v>19121.027725651365</v>
      </c>
      <c r="S11">
        <f t="shared" si="5"/>
        <v>19121.027725651365</v>
      </c>
      <c r="T11">
        <f t="shared" si="5"/>
        <v>19121.027725651365</v>
      </c>
      <c r="U11">
        <f t="shared" si="5"/>
        <v>19121.027725651365</v>
      </c>
      <c r="V11">
        <f t="shared" si="5"/>
        <v>19121.027725651365</v>
      </c>
      <c r="W11">
        <f t="shared" si="5"/>
        <v>19121.027725651365</v>
      </c>
      <c r="X11">
        <f t="shared" si="5"/>
        <v>19121.027725651365</v>
      </c>
      <c r="Y11">
        <f t="shared" si="5"/>
        <v>19121.027725651365</v>
      </c>
      <c r="Z11">
        <f t="shared" si="5"/>
        <v>19121.027725651365</v>
      </c>
      <c r="AA11">
        <f t="shared" si="5"/>
        <v>19121.027725651365</v>
      </c>
      <c r="AB11">
        <f t="shared" si="5"/>
        <v>19121.027725651365</v>
      </c>
      <c r="AC11">
        <f t="shared" si="5"/>
        <v>19121.027725651365</v>
      </c>
      <c r="AD11">
        <f t="shared" si="5"/>
        <v>19121.027725651365</v>
      </c>
      <c r="AE11">
        <f t="shared" si="5"/>
        <v>19121.027725651365</v>
      </c>
      <c r="AF11">
        <f t="shared" si="5"/>
        <v>19121.027725651365</v>
      </c>
    </row>
    <row r="12" spans="1:32">
      <c r="A12" s="100" t="s">
        <v>360</v>
      </c>
      <c r="B12">
        <f t="shared" si="2"/>
        <v>0</v>
      </c>
      <c r="C12">
        <f t="shared" si="3"/>
        <v>0</v>
      </c>
      <c r="D12">
        <f t="shared" ref="D12:AF12" si="6">SUM(D$5*SUMIFS(C$39:C$48,$B$39:$B$48,$A12),D$6*IF($B$2=TRUE,SUMIFS($B$147:$B$162,$A$147:$A$162,$A12),SUMIFS(E$125:E$140,$A$125:$A$140,$A12)))</f>
        <v>0</v>
      </c>
      <c r="E12">
        <f t="shared" si="6"/>
        <v>0</v>
      </c>
      <c r="F12">
        <f t="shared" si="6"/>
        <v>0</v>
      </c>
      <c r="G12">
        <f t="shared" si="6"/>
        <v>0</v>
      </c>
      <c r="H12">
        <f t="shared" si="6"/>
        <v>0</v>
      </c>
      <c r="I12">
        <f t="shared" si="6"/>
        <v>0</v>
      </c>
      <c r="J12">
        <f t="shared" si="6"/>
        <v>0</v>
      </c>
      <c r="K12">
        <f t="shared" si="6"/>
        <v>0</v>
      </c>
      <c r="L12">
        <f t="shared" si="6"/>
        <v>0</v>
      </c>
      <c r="M12">
        <f t="shared" si="6"/>
        <v>0</v>
      </c>
      <c r="N12">
        <f t="shared" si="6"/>
        <v>0</v>
      </c>
      <c r="O12">
        <f t="shared" si="6"/>
        <v>0</v>
      </c>
      <c r="P12">
        <f t="shared" si="6"/>
        <v>0</v>
      </c>
      <c r="Q12">
        <f t="shared" si="6"/>
        <v>0</v>
      </c>
      <c r="R12">
        <f t="shared" si="6"/>
        <v>0</v>
      </c>
      <c r="S12">
        <f t="shared" si="6"/>
        <v>0</v>
      </c>
      <c r="T12">
        <f t="shared" si="6"/>
        <v>0</v>
      </c>
      <c r="U12">
        <f t="shared" si="6"/>
        <v>0</v>
      </c>
      <c r="V12">
        <f t="shared" si="6"/>
        <v>0</v>
      </c>
      <c r="W12">
        <f t="shared" si="6"/>
        <v>0</v>
      </c>
      <c r="X12">
        <f t="shared" si="6"/>
        <v>0</v>
      </c>
      <c r="Y12">
        <f t="shared" si="6"/>
        <v>0</v>
      </c>
      <c r="Z12">
        <f t="shared" si="6"/>
        <v>0</v>
      </c>
      <c r="AA12">
        <f t="shared" si="6"/>
        <v>0</v>
      </c>
      <c r="AB12">
        <f t="shared" si="6"/>
        <v>0</v>
      </c>
      <c r="AC12">
        <f t="shared" si="6"/>
        <v>0</v>
      </c>
      <c r="AD12">
        <f t="shared" si="6"/>
        <v>0</v>
      </c>
      <c r="AE12">
        <f t="shared" si="6"/>
        <v>0</v>
      </c>
      <c r="AF12">
        <f t="shared" si="6"/>
        <v>0</v>
      </c>
    </row>
    <row r="13" spans="1:32">
      <c r="A13" s="100" t="s">
        <v>363</v>
      </c>
      <c r="B13">
        <f t="shared" si="2"/>
        <v>28062.105999681895</v>
      </c>
      <c r="C13">
        <f t="shared" si="3"/>
        <v>28062.105999681895</v>
      </c>
      <c r="D13">
        <f t="shared" ref="D13:AF13" si="7">SUM(D$5*SUMIFS(C$39:C$48,$B$39:$B$48,$A13),D$6*IF($B$2=TRUE,SUMIFS($B$147:$B$162,$A$147:$A$162,$A13),SUMIFS(E$125:E$140,$A$125:$A$140,$A13)))</f>
        <v>28062.105999681895</v>
      </c>
      <c r="E13">
        <f t="shared" si="7"/>
        <v>27457.161037467402</v>
      </c>
      <c r="F13">
        <f t="shared" si="7"/>
        <v>27548.01865034665</v>
      </c>
      <c r="G13">
        <f t="shared" si="7"/>
        <v>27828.887487351818</v>
      </c>
      <c r="H13">
        <f t="shared" si="7"/>
        <v>29494.425232938775</v>
      </c>
      <c r="I13">
        <f t="shared" si="7"/>
        <v>31155.779012336759</v>
      </c>
      <c r="J13">
        <f t="shared" si="7"/>
        <v>73172.579611127745</v>
      </c>
      <c r="K13">
        <f t="shared" si="7"/>
        <v>64462.510550805004</v>
      </c>
      <c r="L13">
        <f t="shared" si="7"/>
        <v>59116.249481245257</v>
      </c>
      <c r="M13">
        <f t="shared" si="7"/>
        <v>59116.249481245257</v>
      </c>
      <c r="N13">
        <f t="shared" si="7"/>
        <v>59116.249481245257</v>
      </c>
      <c r="O13">
        <f t="shared" si="7"/>
        <v>59116.249481245257</v>
      </c>
      <c r="P13">
        <f t="shared" si="7"/>
        <v>59116.249481245257</v>
      </c>
      <c r="Q13">
        <f t="shared" si="7"/>
        <v>59116.249481245257</v>
      </c>
      <c r="R13">
        <f t="shared" si="7"/>
        <v>59116.249481245257</v>
      </c>
      <c r="S13">
        <f t="shared" si="7"/>
        <v>59116.249481245257</v>
      </c>
      <c r="T13">
        <f t="shared" si="7"/>
        <v>59116.249481245257</v>
      </c>
      <c r="U13">
        <f t="shared" si="7"/>
        <v>59116.249481245257</v>
      </c>
      <c r="V13">
        <f t="shared" si="7"/>
        <v>59116.249481245257</v>
      </c>
      <c r="W13">
        <f t="shared" si="7"/>
        <v>59116.249481245257</v>
      </c>
      <c r="X13">
        <f t="shared" si="7"/>
        <v>59116.249481245257</v>
      </c>
      <c r="Y13">
        <f t="shared" si="7"/>
        <v>59116.249481245257</v>
      </c>
      <c r="Z13">
        <f t="shared" si="7"/>
        <v>59116.249481245257</v>
      </c>
      <c r="AA13">
        <f t="shared" si="7"/>
        <v>59116.249481245257</v>
      </c>
      <c r="AB13">
        <f t="shared" si="7"/>
        <v>59116.249481245257</v>
      </c>
      <c r="AC13">
        <f t="shared" si="7"/>
        <v>59116.249481245257</v>
      </c>
      <c r="AD13">
        <f t="shared" si="7"/>
        <v>59116.249481245257</v>
      </c>
      <c r="AE13">
        <f t="shared" si="7"/>
        <v>59116.249481245257</v>
      </c>
      <c r="AF13">
        <f t="shared" si="7"/>
        <v>59116.249481245257</v>
      </c>
    </row>
    <row r="14" spans="1:32">
      <c r="A14" s="100" t="s">
        <v>364</v>
      </c>
      <c r="B14">
        <f t="shared" si="2"/>
        <v>41057.249518873374</v>
      </c>
      <c r="C14">
        <f t="shared" si="3"/>
        <v>41057.249518873374</v>
      </c>
      <c r="D14">
        <f t="shared" ref="D14:AF14" si="8">SUM(D$5*SUMIFS(C$39:C$48,$B$39:$B$48,$A14),D$6*IF($B$2=TRUE,SUMIFS($B$147:$B$162,$A$147:$A$162,$A14),SUMIFS(E$125:E$140,$A$125:$A$140,$A14)))</f>
        <v>41057.249518873374</v>
      </c>
      <c r="E14">
        <f t="shared" si="8"/>
        <v>47085.476643473201</v>
      </c>
      <c r="F14">
        <f t="shared" si="8"/>
        <v>46390.63654317832</v>
      </c>
      <c r="G14">
        <f t="shared" si="8"/>
        <v>44907.315266219397</v>
      </c>
      <c r="H14">
        <f t="shared" si="8"/>
        <v>44600.533971594909</v>
      </c>
      <c r="I14">
        <f t="shared" si="8"/>
        <v>43298.13257639113</v>
      </c>
      <c r="J14">
        <f t="shared" si="8"/>
        <v>33149.750470103842</v>
      </c>
      <c r="K14">
        <f t="shared" si="8"/>
        <v>31773.389006669317</v>
      </c>
      <c r="L14">
        <f t="shared" si="8"/>
        <v>29847.763931790625</v>
      </c>
      <c r="M14">
        <f t="shared" si="8"/>
        <v>29847.763931790625</v>
      </c>
      <c r="N14">
        <f t="shared" si="8"/>
        <v>29847.763931790625</v>
      </c>
      <c r="O14">
        <f t="shared" si="8"/>
        <v>29847.763931790625</v>
      </c>
      <c r="P14">
        <f t="shared" si="8"/>
        <v>29847.763931790625</v>
      </c>
      <c r="Q14">
        <f t="shared" si="8"/>
        <v>29847.763931790625</v>
      </c>
      <c r="R14">
        <f t="shared" si="8"/>
        <v>29847.763931790625</v>
      </c>
      <c r="S14">
        <f t="shared" si="8"/>
        <v>29847.763931790625</v>
      </c>
      <c r="T14">
        <f t="shared" si="8"/>
        <v>29847.763931790625</v>
      </c>
      <c r="U14">
        <f t="shared" si="8"/>
        <v>29847.763931790625</v>
      </c>
      <c r="V14">
        <f t="shared" si="8"/>
        <v>29847.763931790625</v>
      </c>
      <c r="W14">
        <f t="shared" si="8"/>
        <v>29847.763931790625</v>
      </c>
      <c r="X14">
        <f t="shared" si="8"/>
        <v>29847.763931790625</v>
      </c>
      <c r="Y14">
        <f t="shared" si="8"/>
        <v>29847.763931790625</v>
      </c>
      <c r="Z14">
        <f t="shared" si="8"/>
        <v>29847.763931790625</v>
      </c>
      <c r="AA14">
        <f t="shared" si="8"/>
        <v>29847.763931790625</v>
      </c>
      <c r="AB14">
        <f t="shared" si="8"/>
        <v>29847.763931790625</v>
      </c>
      <c r="AC14">
        <f t="shared" si="8"/>
        <v>29847.763931790625</v>
      </c>
      <c r="AD14">
        <f t="shared" si="8"/>
        <v>29847.763931790625</v>
      </c>
      <c r="AE14">
        <f t="shared" si="8"/>
        <v>29847.763931790625</v>
      </c>
      <c r="AF14">
        <f t="shared" si="8"/>
        <v>29847.763931790625</v>
      </c>
    </row>
    <row r="15" spans="1:32">
      <c r="A15" s="100" t="s">
        <v>365</v>
      </c>
      <c r="B15">
        <f t="shared" si="2"/>
        <v>603982.84520427522</v>
      </c>
      <c r="C15">
        <f t="shared" si="3"/>
        <v>603982.84520427522</v>
      </c>
      <c r="D15">
        <f t="shared" ref="D15:AF15" si="9">SUM(D$5*SUMIFS(C$39:C$48,$B$39:$B$48,$A15),D$6*IF($B$2=TRUE,SUMIFS($B$147:$B$162,$A$147:$A$162,$A15),SUMIFS(E$125:E$140,$A$125:$A$140,$A15)))</f>
        <v>603982.84520427522</v>
      </c>
      <c r="E15">
        <f t="shared" si="9"/>
        <v>661745.64320759592</v>
      </c>
      <c r="F15">
        <f t="shared" si="9"/>
        <v>738627.36067064933</v>
      </c>
      <c r="G15">
        <f t="shared" si="9"/>
        <v>958201.1796321338</v>
      </c>
      <c r="H15">
        <f t="shared" si="9"/>
        <v>1164763.0672500005</v>
      </c>
      <c r="I15">
        <f t="shared" si="9"/>
        <v>1307401.4743332791</v>
      </c>
      <c r="J15">
        <f t="shared" si="9"/>
        <v>1801067.2867093764</v>
      </c>
      <c r="K15">
        <f t="shared" si="9"/>
        <v>1861576.243768374</v>
      </c>
      <c r="L15">
        <f t="shared" si="9"/>
        <v>1950604.3455501487</v>
      </c>
      <c r="M15">
        <f t="shared" si="9"/>
        <v>1950604.3455501487</v>
      </c>
      <c r="N15">
        <f t="shared" si="9"/>
        <v>1950604.3455501487</v>
      </c>
      <c r="O15">
        <f t="shared" si="9"/>
        <v>1950604.3455501487</v>
      </c>
      <c r="P15">
        <f t="shared" si="9"/>
        <v>1950604.3455501487</v>
      </c>
      <c r="Q15">
        <f t="shared" si="9"/>
        <v>1950604.3455501487</v>
      </c>
      <c r="R15">
        <f t="shared" si="9"/>
        <v>1950604.3455501487</v>
      </c>
      <c r="S15">
        <f t="shared" si="9"/>
        <v>1950604.3455501487</v>
      </c>
      <c r="T15">
        <f t="shared" si="9"/>
        <v>1950604.3455501487</v>
      </c>
      <c r="U15">
        <f t="shared" si="9"/>
        <v>1950604.3455501487</v>
      </c>
      <c r="V15">
        <f t="shared" si="9"/>
        <v>1950604.3455501487</v>
      </c>
      <c r="W15">
        <f t="shared" si="9"/>
        <v>1950604.3455501487</v>
      </c>
      <c r="X15">
        <f t="shared" si="9"/>
        <v>1950604.3455501487</v>
      </c>
      <c r="Y15">
        <f t="shared" si="9"/>
        <v>1950604.3455501487</v>
      </c>
      <c r="Z15">
        <f t="shared" si="9"/>
        <v>1950604.3455501487</v>
      </c>
      <c r="AA15">
        <f t="shared" si="9"/>
        <v>1950604.3455501487</v>
      </c>
      <c r="AB15">
        <f t="shared" si="9"/>
        <v>1950604.3455501487</v>
      </c>
      <c r="AC15">
        <f t="shared" si="9"/>
        <v>1950604.3455501487</v>
      </c>
      <c r="AD15">
        <f t="shared" si="9"/>
        <v>1950604.3455501487</v>
      </c>
      <c r="AE15">
        <f t="shared" si="9"/>
        <v>1950604.3455501487</v>
      </c>
      <c r="AF15">
        <f t="shared" si="9"/>
        <v>1950604.3455501487</v>
      </c>
    </row>
    <row r="16" spans="1:32">
      <c r="A16" s="100" t="s">
        <v>366</v>
      </c>
      <c r="B16">
        <f t="shared" si="2"/>
        <v>43095.025746833693</v>
      </c>
      <c r="C16">
        <f t="shared" si="3"/>
        <v>43095.025746833693</v>
      </c>
      <c r="D16">
        <f t="shared" ref="D16:AF16" si="10">SUM(D$5*SUMIFS(C$39:C$48,$B$39:$B$48,$A16),D$6*IF($B$2=TRUE,SUMIFS($B$147:$B$162,$A$147:$A$162,$A16),SUMIFS(E$125:E$140,$A$125:$A$140,$A16)))</f>
        <v>43095.025746833693</v>
      </c>
      <c r="E16">
        <f t="shared" si="10"/>
        <v>86038.547706554498</v>
      </c>
      <c r="F16">
        <f t="shared" si="10"/>
        <v>93467.200107908968</v>
      </c>
      <c r="G16">
        <f t="shared" si="10"/>
        <v>109856.75310443001</v>
      </c>
      <c r="H16">
        <f t="shared" si="10"/>
        <v>116403.1173177434</v>
      </c>
      <c r="I16">
        <f t="shared" si="10"/>
        <v>120546.33433536869</v>
      </c>
      <c r="J16">
        <f t="shared" si="10"/>
        <v>135774.6407843928</v>
      </c>
      <c r="K16">
        <f t="shared" si="10"/>
        <v>150467.39767576463</v>
      </c>
      <c r="L16">
        <f t="shared" si="10"/>
        <v>162021.40414271766</v>
      </c>
      <c r="M16">
        <f t="shared" si="10"/>
        <v>162021.40414271766</v>
      </c>
      <c r="N16">
        <f t="shared" si="10"/>
        <v>162021.40414271766</v>
      </c>
      <c r="O16">
        <f t="shared" si="10"/>
        <v>162021.40414271766</v>
      </c>
      <c r="P16">
        <f t="shared" si="10"/>
        <v>162021.40414271766</v>
      </c>
      <c r="Q16">
        <f t="shared" si="10"/>
        <v>162021.40414271766</v>
      </c>
      <c r="R16">
        <f t="shared" si="10"/>
        <v>162021.40414271766</v>
      </c>
      <c r="S16">
        <f t="shared" si="10"/>
        <v>162021.40414271766</v>
      </c>
      <c r="T16">
        <f t="shared" si="10"/>
        <v>162021.40414271766</v>
      </c>
      <c r="U16">
        <f t="shared" si="10"/>
        <v>162021.40414271766</v>
      </c>
      <c r="V16">
        <f t="shared" si="10"/>
        <v>162021.40414271766</v>
      </c>
      <c r="W16">
        <f t="shared" si="10"/>
        <v>162021.40414271766</v>
      </c>
      <c r="X16">
        <f t="shared" si="10"/>
        <v>162021.40414271766</v>
      </c>
      <c r="Y16">
        <f t="shared" si="10"/>
        <v>162021.40414271766</v>
      </c>
      <c r="Z16">
        <f t="shared" si="10"/>
        <v>162021.40414271766</v>
      </c>
      <c r="AA16">
        <f t="shared" si="10"/>
        <v>162021.40414271766</v>
      </c>
      <c r="AB16">
        <f t="shared" si="10"/>
        <v>162021.40414271766</v>
      </c>
      <c r="AC16">
        <f t="shared" si="10"/>
        <v>162021.40414271766</v>
      </c>
      <c r="AD16">
        <f t="shared" si="10"/>
        <v>162021.40414271766</v>
      </c>
      <c r="AE16">
        <f t="shared" si="10"/>
        <v>162021.40414271766</v>
      </c>
      <c r="AF16">
        <f t="shared" si="10"/>
        <v>162021.40414271766</v>
      </c>
    </row>
    <row r="17" spans="1:32">
      <c r="A17" s="100" t="s">
        <v>367</v>
      </c>
      <c r="B17">
        <f t="shared" si="2"/>
        <v>0</v>
      </c>
      <c r="C17">
        <f t="shared" si="3"/>
        <v>0</v>
      </c>
      <c r="D17">
        <f t="shared" ref="D17:AF17" si="11">SUM(D$5*SUMIFS(C$39:C$48,$B$39:$B$48,$A17),D$6*IF($B$2=TRUE,SUMIFS($B$147:$B$162,$A$147:$A$162,$A17),SUMIFS(E$125:E$140,$A$125:$A$140,$A17)))</f>
        <v>0</v>
      </c>
      <c r="E17">
        <f t="shared" si="11"/>
        <v>0</v>
      </c>
      <c r="F17">
        <f t="shared" si="11"/>
        <v>0</v>
      </c>
      <c r="G17">
        <f t="shared" si="11"/>
        <v>0</v>
      </c>
      <c r="H17">
        <f t="shared" si="11"/>
        <v>0</v>
      </c>
      <c r="I17">
        <f t="shared" si="11"/>
        <v>0</v>
      </c>
      <c r="J17">
        <f t="shared" si="11"/>
        <v>0</v>
      </c>
      <c r="K17">
        <f t="shared" si="11"/>
        <v>0</v>
      </c>
      <c r="L17">
        <f t="shared" si="11"/>
        <v>0</v>
      </c>
      <c r="M17">
        <f t="shared" si="11"/>
        <v>0</v>
      </c>
      <c r="N17">
        <f t="shared" si="11"/>
        <v>0</v>
      </c>
      <c r="O17">
        <f t="shared" si="11"/>
        <v>0</v>
      </c>
      <c r="P17">
        <f t="shared" si="11"/>
        <v>0</v>
      </c>
      <c r="Q17">
        <f t="shared" si="11"/>
        <v>0</v>
      </c>
      <c r="R17">
        <f t="shared" si="11"/>
        <v>0</v>
      </c>
      <c r="S17">
        <f t="shared" si="11"/>
        <v>0</v>
      </c>
      <c r="T17">
        <f t="shared" si="11"/>
        <v>0</v>
      </c>
      <c r="U17">
        <f t="shared" si="11"/>
        <v>0</v>
      </c>
      <c r="V17">
        <f t="shared" si="11"/>
        <v>0</v>
      </c>
      <c r="W17">
        <f t="shared" si="11"/>
        <v>0</v>
      </c>
      <c r="X17">
        <f t="shared" si="11"/>
        <v>0</v>
      </c>
      <c r="Y17">
        <f t="shared" si="11"/>
        <v>0</v>
      </c>
      <c r="Z17">
        <f t="shared" si="11"/>
        <v>0</v>
      </c>
      <c r="AA17">
        <f t="shared" si="11"/>
        <v>0</v>
      </c>
      <c r="AB17">
        <f t="shared" si="11"/>
        <v>0</v>
      </c>
      <c r="AC17">
        <f t="shared" si="11"/>
        <v>0</v>
      </c>
      <c r="AD17">
        <f t="shared" si="11"/>
        <v>0</v>
      </c>
      <c r="AE17">
        <f t="shared" si="11"/>
        <v>0</v>
      </c>
      <c r="AF17">
        <f t="shared" si="11"/>
        <v>0</v>
      </c>
    </row>
    <row r="18" spans="1:32">
      <c r="A18" s="100" t="s">
        <v>368</v>
      </c>
      <c r="B18">
        <f t="shared" si="2"/>
        <v>451.76626045332682</v>
      </c>
      <c r="C18">
        <f t="shared" si="3"/>
        <v>451.76626045332682</v>
      </c>
      <c r="D18">
        <f t="shared" ref="D18:AF18" si="12">SUM(D$5*SUMIFS(C$39:C$48,$B$39:$B$48,$A18),D$6*IF($B$2=TRUE,SUMIFS($B$147:$B$162,$A$147:$A$162,$A18),SUMIFS(E$125:E$140,$A$125:$A$140,$A18)))</f>
        <v>451.76626045332682</v>
      </c>
      <c r="E18">
        <f t="shared" si="12"/>
        <v>388.77084618570501</v>
      </c>
      <c r="F18">
        <f t="shared" si="12"/>
        <v>443.59630508193027</v>
      </c>
      <c r="G18">
        <f t="shared" si="12"/>
        <v>429.26548064571472</v>
      </c>
      <c r="H18">
        <f t="shared" si="12"/>
        <v>423.70455194631495</v>
      </c>
      <c r="I18">
        <f t="shared" si="12"/>
        <v>421.03300222666775</v>
      </c>
      <c r="J18">
        <f t="shared" si="12"/>
        <v>337.96948872834645</v>
      </c>
      <c r="K18">
        <f t="shared" si="12"/>
        <v>313.79577584702821</v>
      </c>
      <c r="L18">
        <f t="shared" si="12"/>
        <v>330.86049169343619</v>
      </c>
      <c r="M18">
        <f t="shared" si="12"/>
        <v>330.86049169343619</v>
      </c>
      <c r="N18">
        <f t="shared" si="12"/>
        <v>330.86049169343619</v>
      </c>
      <c r="O18">
        <f t="shared" si="12"/>
        <v>330.86049169343619</v>
      </c>
      <c r="P18">
        <f t="shared" si="12"/>
        <v>330.86049169343619</v>
      </c>
      <c r="Q18">
        <f t="shared" si="12"/>
        <v>330.86049169343619</v>
      </c>
      <c r="R18">
        <f t="shared" si="12"/>
        <v>330.86049169343619</v>
      </c>
      <c r="S18">
        <f t="shared" si="12"/>
        <v>330.86049169343619</v>
      </c>
      <c r="T18">
        <f t="shared" si="12"/>
        <v>330.86049169343619</v>
      </c>
      <c r="U18">
        <f t="shared" si="12"/>
        <v>330.86049169343619</v>
      </c>
      <c r="V18">
        <f t="shared" si="12"/>
        <v>330.86049169343619</v>
      </c>
      <c r="W18">
        <f t="shared" si="12"/>
        <v>330.86049169343619</v>
      </c>
      <c r="X18">
        <f t="shared" si="12"/>
        <v>330.86049169343619</v>
      </c>
      <c r="Y18">
        <f t="shared" si="12"/>
        <v>330.86049169343619</v>
      </c>
      <c r="Z18">
        <f t="shared" si="12"/>
        <v>330.86049169343619</v>
      </c>
      <c r="AA18">
        <f t="shared" si="12"/>
        <v>330.86049169343619</v>
      </c>
      <c r="AB18">
        <f t="shared" si="12"/>
        <v>330.86049169343619</v>
      </c>
      <c r="AC18">
        <f t="shared" si="12"/>
        <v>330.86049169343619</v>
      </c>
      <c r="AD18">
        <f t="shared" si="12"/>
        <v>330.86049169343619</v>
      </c>
      <c r="AE18">
        <f t="shared" si="12"/>
        <v>330.86049169343619</v>
      </c>
      <c r="AF18">
        <f t="shared" si="12"/>
        <v>330.86049169343619</v>
      </c>
    </row>
    <row r="19" spans="1:32">
      <c r="A19" s="100" t="s">
        <v>369</v>
      </c>
      <c r="B19">
        <f t="shared" si="2"/>
        <v>1585.9165518996608</v>
      </c>
      <c r="C19">
        <f t="shared" si="3"/>
        <v>1585.9165518996608</v>
      </c>
      <c r="D19">
        <f t="shared" ref="D19:AF19" si="13">SUM(D$5*SUMIFS(C$39:C$48,$B$39:$B$48,$A19),D$6*IF($B$2=TRUE,SUMIFS($B$147:$B$162,$A$147:$A$162,$A19),SUMIFS(E$125:E$140,$A$125:$A$140,$A19)))</f>
        <v>1585.9165518996608</v>
      </c>
      <c r="E19">
        <f t="shared" si="13"/>
        <v>1593.5519967273067</v>
      </c>
      <c r="F19">
        <f t="shared" si="13"/>
        <v>1944.0216550004805</v>
      </c>
      <c r="G19">
        <f t="shared" si="13"/>
        <v>1869.7073467692253</v>
      </c>
      <c r="H19">
        <f t="shared" si="13"/>
        <v>1819.8548155216242</v>
      </c>
      <c r="I19">
        <f t="shared" si="13"/>
        <v>5046.2129977532331</v>
      </c>
      <c r="J19">
        <f t="shared" si="13"/>
        <v>6548.7752341972518</v>
      </c>
      <c r="K19">
        <f t="shared" si="13"/>
        <v>5979.5403360496102</v>
      </c>
      <c r="L19">
        <f t="shared" si="13"/>
        <v>7041.9197878144278</v>
      </c>
      <c r="M19">
        <f t="shared" si="13"/>
        <v>7041.9197878144278</v>
      </c>
      <c r="N19">
        <f t="shared" si="13"/>
        <v>7041.9197878144278</v>
      </c>
      <c r="O19">
        <f t="shared" si="13"/>
        <v>7041.9197878144278</v>
      </c>
      <c r="P19">
        <f t="shared" si="13"/>
        <v>7041.9197878144278</v>
      </c>
      <c r="Q19">
        <f t="shared" si="13"/>
        <v>7041.9197878144278</v>
      </c>
      <c r="R19">
        <f t="shared" si="13"/>
        <v>7041.9197878144278</v>
      </c>
      <c r="S19">
        <f t="shared" si="13"/>
        <v>7041.9197878144278</v>
      </c>
      <c r="T19">
        <f t="shared" si="13"/>
        <v>7041.9197878144278</v>
      </c>
      <c r="U19">
        <f t="shared" si="13"/>
        <v>7041.9197878144278</v>
      </c>
      <c r="V19">
        <f t="shared" si="13"/>
        <v>7041.9197878144278</v>
      </c>
      <c r="W19">
        <f t="shared" si="13"/>
        <v>7041.9197878144278</v>
      </c>
      <c r="X19">
        <f t="shared" si="13"/>
        <v>7041.9197878144278</v>
      </c>
      <c r="Y19">
        <f t="shared" si="13"/>
        <v>7041.9197878144278</v>
      </c>
      <c r="Z19">
        <f t="shared" si="13"/>
        <v>7041.9197878144278</v>
      </c>
      <c r="AA19">
        <f t="shared" si="13"/>
        <v>7041.9197878144278</v>
      </c>
      <c r="AB19">
        <f t="shared" si="13"/>
        <v>7041.9197878144278</v>
      </c>
      <c r="AC19">
        <f t="shared" si="13"/>
        <v>7041.9197878144278</v>
      </c>
      <c r="AD19">
        <f t="shared" si="13"/>
        <v>7041.9197878144278</v>
      </c>
      <c r="AE19">
        <f t="shared" si="13"/>
        <v>7041.9197878144278</v>
      </c>
      <c r="AF19">
        <f t="shared" si="13"/>
        <v>7041.9197878144278</v>
      </c>
    </row>
    <row r="20" spans="1:32">
      <c r="A20" s="100" t="s">
        <v>370</v>
      </c>
      <c r="B20">
        <f t="shared" si="2"/>
        <v>89.669483479492101</v>
      </c>
      <c r="C20">
        <f t="shared" si="3"/>
        <v>89.669483479492101</v>
      </c>
      <c r="D20">
        <f t="shared" ref="D20:AF20" si="14">SUM(D$5*SUMIFS(C$39:C$48,$B$39:$B$48,$A20),D$6*IF($B$2=TRUE,SUMIFS($B$147:$B$162,$A$147:$A$162,$A20),SUMIFS(E$125:E$140,$A$125:$A$140,$A20)))</f>
        <v>89.669483479492101</v>
      </c>
      <c r="E20">
        <f t="shared" si="14"/>
        <v>575.6706472757412</v>
      </c>
      <c r="F20">
        <f t="shared" si="14"/>
        <v>420.27685673766189</v>
      </c>
      <c r="G20">
        <f t="shared" si="14"/>
        <v>23.866525963109343</v>
      </c>
      <c r="H20">
        <f t="shared" si="14"/>
        <v>73.290083661706305</v>
      </c>
      <c r="I20">
        <f t="shared" si="14"/>
        <v>428.01754127897163</v>
      </c>
      <c r="J20">
        <f t="shared" si="14"/>
        <v>713.73568102331933</v>
      </c>
      <c r="K20">
        <f t="shared" si="14"/>
        <v>685.87647066348109</v>
      </c>
      <c r="L20">
        <f t="shared" si="14"/>
        <v>605.21911520042397</v>
      </c>
      <c r="M20">
        <f t="shared" si="14"/>
        <v>605.21911520042397</v>
      </c>
      <c r="N20">
        <f t="shared" si="14"/>
        <v>605.21911520042397</v>
      </c>
      <c r="O20">
        <f t="shared" si="14"/>
        <v>605.21911520042397</v>
      </c>
      <c r="P20">
        <f t="shared" si="14"/>
        <v>605.21911520042397</v>
      </c>
      <c r="Q20">
        <f t="shared" si="14"/>
        <v>605.21911520042397</v>
      </c>
      <c r="R20">
        <f t="shared" si="14"/>
        <v>605.21911520042397</v>
      </c>
      <c r="S20">
        <f t="shared" si="14"/>
        <v>605.21911520042397</v>
      </c>
      <c r="T20">
        <f t="shared" si="14"/>
        <v>605.21911520042397</v>
      </c>
      <c r="U20">
        <f t="shared" si="14"/>
        <v>605.21911520042397</v>
      </c>
      <c r="V20">
        <f t="shared" si="14"/>
        <v>605.21911520042397</v>
      </c>
      <c r="W20">
        <f t="shared" si="14"/>
        <v>605.21911520042397</v>
      </c>
      <c r="X20">
        <f t="shared" si="14"/>
        <v>605.21911520042397</v>
      </c>
      <c r="Y20">
        <f t="shared" si="14"/>
        <v>605.21911520042397</v>
      </c>
      <c r="Z20">
        <f t="shared" si="14"/>
        <v>605.21911520042397</v>
      </c>
      <c r="AA20">
        <f t="shared" si="14"/>
        <v>605.21911520042397</v>
      </c>
      <c r="AB20">
        <f t="shared" si="14"/>
        <v>605.21911520042397</v>
      </c>
      <c r="AC20">
        <f t="shared" si="14"/>
        <v>605.21911520042397</v>
      </c>
      <c r="AD20">
        <f t="shared" si="14"/>
        <v>605.21911520042397</v>
      </c>
      <c r="AE20">
        <f t="shared" si="14"/>
        <v>605.21911520042397</v>
      </c>
      <c r="AF20">
        <f t="shared" si="14"/>
        <v>605.21911520042397</v>
      </c>
    </row>
    <row r="21" spans="1:32">
      <c r="A21" s="100" t="s">
        <v>361</v>
      </c>
      <c r="B21">
        <f t="shared" si="2"/>
        <v>0</v>
      </c>
      <c r="C21">
        <f t="shared" si="3"/>
        <v>0</v>
      </c>
      <c r="D21">
        <f t="shared" ref="D21:AF21" si="15">SUM(D$5*SUMIFS(C$39:C$48,$B$39:$B$48,$A21),D$6*IF($B$2=TRUE,SUMIFS($B$147:$B$162,$A$147:$A$162,$A21),SUMIFS(E$125:E$140,$A$125:$A$140,$A21)))</f>
        <v>0</v>
      </c>
      <c r="E21">
        <f t="shared" si="15"/>
        <v>0</v>
      </c>
      <c r="F21">
        <f t="shared" si="15"/>
        <v>0</v>
      </c>
      <c r="G21">
        <f t="shared" si="15"/>
        <v>0</v>
      </c>
      <c r="H21">
        <f t="shared" si="15"/>
        <v>0</v>
      </c>
      <c r="I21">
        <f t="shared" si="15"/>
        <v>0</v>
      </c>
      <c r="J21">
        <f t="shared" si="15"/>
        <v>0</v>
      </c>
      <c r="K21">
        <f t="shared" si="15"/>
        <v>0</v>
      </c>
      <c r="L21">
        <f t="shared" si="15"/>
        <v>0</v>
      </c>
      <c r="M21">
        <f t="shared" si="15"/>
        <v>0</v>
      </c>
      <c r="N21">
        <f t="shared" si="15"/>
        <v>0</v>
      </c>
      <c r="O21">
        <f t="shared" si="15"/>
        <v>0</v>
      </c>
      <c r="P21">
        <f t="shared" si="15"/>
        <v>0</v>
      </c>
      <c r="Q21">
        <f t="shared" si="15"/>
        <v>0</v>
      </c>
      <c r="R21">
        <f t="shared" si="15"/>
        <v>0</v>
      </c>
      <c r="S21">
        <f t="shared" si="15"/>
        <v>0</v>
      </c>
      <c r="T21">
        <f t="shared" si="15"/>
        <v>0</v>
      </c>
      <c r="U21">
        <f t="shared" si="15"/>
        <v>0</v>
      </c>
      <c r="V21">
        <f t="shared" si="15"/>
        <v>0</v>
      </c>
      <c r="W21">
        <f t="shared" si="15"/>
        <v>0</v>
      </c>
      <c r="X21">
        <f t="shared" si="15"/>
        <v>0</v>
      </c>
      <c r="Y21">
        <f t="shared" si="15"/>
        <v>0</v>
      </c>
      <c r="Z21">
        <f t="shared" si="15"/>
        <v>0</v>
      </c>
      <c r="AA21">
        <f t="shared" si="15"/>
        <v>0</v>
      </c>
      <c r="AB21">
        <f t="shared" si="15"/>
        <v>0</v>
      </c>
      <c r="AC21">
        <f t="shared" si="15"/>
        <v>0</v>
      </c>
      <c r="AD21">
        <f t="shared" si="15"/>
        <v>0</v>
      </c>
      <c r="AE21">
        <f t="shared" si="15"/>
        <v>0</v>
      </c>
      <c r="AF21">
        <f t="shared" si="15"/>
        <v>0</v>
      </c>
    </row>
    <row r="22" spans="1:32">
      <c r="A22" s="100" t="s">
        <v>371</v>
      </c>
      <c r="B22">
        <f t="shared" si="2"/>
        <v>0</v>
      </c>
      <c r="C22">
        <f t="shared" si="3"/>
        <v>0</v>
      </c>
      <c r="D22">
        <f t="shared" ref="D22:AF22" si="16">SUM(D$5*SUMIFS(C$39:C$48,$B$39:$B$48,$A22),D$6*IF($B$2=TRUE,SUMIFS($B$147:$B$162,$A$147:$A$162,$A22),SUMIFS(E$125:E$140,$A$125:$A$140,$A22)))</f>
        <v>0</v>
      </c>
      <c r="E22">
        <f t="shared" si="16"/>
        <v>0</v>
      </c>
      <c r="F22">
        <f t="shared" si="16"/>
        <v>0</v>
      </c>
      <c r="G22">
        <f t="shared" si="16"/>
        <v>0</v>
      </c>
      <c r="H22">
        <f t="shared" si="16"/>
        <v>0</v>
      </c>
      <c r="I22">
        <f t="shared" si="16"/>
        <v>0</v>
      </c>
      <c r="J22">
        <f t="shared" si="16"/>
        <v>0</v>
      </c>
      <c r="K22">
        <f t="shared" si="16"/>
        <v>0</v>
      </c>
      <c r="L22">
        <f t="shared" si="16"/>
        <v>0</v>
      </c>
      <c r="M22">
        <f t="shared" si="16"/>
        <v>0</v>
      </c>
      <c r="N22">
        <f t="shared" si="16"/>
        <v>0</v>
      </c>
      <c r="O22">
        <f t="shared" si="16"/>
        <v>0</v>
      </c>
      <c r="P22">
        <f t="shared" si="16"/>
        <v>0</v>
      </c>
      <c r="Q22">
        <f t="shared" si="16"/>
        <v>0</v>
      </c>
      <c r="R22">
        <f t="shared" si="16"/>
        <v>0</v>
      </c>
      <c r="S22">
        <f t="shared" si="16"/>
        <v>0</v>
      </c>
      <c r="T22">
        <f t="shared" si="16"/>
        <v>0</v>
      </c>
      <c r="U22">
        <f t="shared" si="16"/>
        <v>0</v>
      </c>
      <c r="V22">
        <f t="shared" si="16"/>
        <v>0</v>
      </c>
      <c r="W22">
        <f t="shared" si="16"/>
        <v>0</v>
      </c>
      <c r="X22">
        <f t="shared" si="16"/>
        <v>0</v>
      </c>
      <c r="Y22">
        <f t="shared" si="16"/>
        <v>0</v>
      </c>
      <c r="Z22">
        <f t="shared" si="16"/>
        <v>0</v>
      </c>
      <c r="AA22">
        <f t="shared" si="16"/>
        <v>0</v>
      </c>
      <c r="AB22">
        <f t="shared" si="16"/>
        <v>0</v>
      </c>
      <c r="AC22">
        <f t="shared" si="16"/>
        <v>0</v>
      </c>
      <c r="AD22">
        <f t="shared" si="16"/>
        <v>0</v>
      </c>
      <c r="AE22">
        <f t="shared" si="16"/>
        <v>0</v>
      </c>
      <c r="AF22">
        <f t="shared" si="16"/>
        <v>0</v>
      </c>
    </row>
    <row r="23" spans="1:32">
      <c r="A23" s="100" t="s">
        <v>372</v>
      </c>
      <c r="B23">
        <f t="shared" si="2"/>
        <v>0</v>
      </c>
      <c r="C23">
        <f t="shared" si="3"/>
        <v>0</v>
      </c>
      <c r="D23">
        <f t="shared" ref="D23:AF23" si="17">SUM(D$5*SUMIFS(C$39:C$48,$B$39:$B$48,$A23),D$6*IF($B$2=TRUE,SUMIFS($B$147:$B$162,$A$147:$A$162,$A23),SUMIFS(E$125:E$140,$A$125:$A$140,$A23)))</f>
        <v>0</v>
      </c>
      <c r="E23">
        <f t="shared" si="17"/>
        <v>0</v>
      </c>
      <c r="F23">
        <f t="shared" si="17"/>
        <v>0</v>
      </c>
      <c r="G23">
        <f t="shared" si="17"/>
        <v>0</v>
      </c>
      <c r="H23">
        <f t="shared" si="17"/>
        <v>0</v>
      </c>
      <c r="I23">
        <f t="shared" si="17"/>
        <v>0</v>
      </c>
      <c r="J23">
        <f t="shared" si="17"/>
        <v>0</v>
      </c>
      <c r="K23">
        <f t="shared" si="17"/>
        <v>0</v>
      </c>
      <c r="L23">
        <f t="shared" si="17"/>
        <v>0</v>
      </c>
      <c r="M23">
        <f t="shared" si="17"/>
        <v>0</v>
      </c>
      <c r="N23">
        <f t="shared" si="17"/>
        <v>0</v>
      </c>
      <c r="O23">
        <f t="shared" si="17"/>
        <v>0</v>
      </c>
      <c r="P23">
        <f t="shared" si="17"/>
        <v>0</v>
      </c>
      <c r="Q23">
        <f t="shared" si="17"/>
        <v>0</v>
      </c>
      <c r="R23">
        <f t="shared" si="17"/>
        <v>0</v>
      </c>
      <c r="S23">
        <f t="shared" si="17"/>
        <v>0</v>
      </c>
      <c r="T23">
        <f t="shared" si="17"/>
        <v>0</v>
      </c>
      <c r="U23">
        <f t="shared" si="17"/>
        <v>0</v>
      </c>
      <c r="V23">
        <f t="shared" si="17"/>
        <v>0</v>
      </c>
      <c r="W23">
        <f t="shared" si="17"/>
        <v>0</v>
      </c>
      <c r="X23">
        <f t="shared" si="17"/>
        <v>0</v>
      </c>
      <c r="Y23">
        <f t="shared" si="17"/>
        <v>0</v>
      </c>
      <c r="Z23">
        <f t="shared" si="17"/>
        <v>0</v>
      </c>
      <c r="AA23">
        <f t="shared" si="17"/>
        <v>0</v>
      </c>
      <c r="AB23">
        <f t="shared" si="17"/>
        <v>0</v>
      </c>
      <c r="AC23">
        <f t="shared" si="17"/>
        <v>0</v>
      </c>
      <c r="AD23">
        <f t="shared" si="17"/>
        <v>0</v>
      </c>
      <c r="AE23">
        <f t="shared" si="17"/>
        <v>0</v>
      </c>
      <c r="AF23">
        <f t="shared" si="17"/>
        <v>0</v>
      </c>
    </row>
    <row r="24" spans="1:32">
      <c r="A24" s="100" t="s">
        <v>373</v>
      </c>
      <c r="B24">
        <f t="shared" si="2"/>
        <v>0</v>
      </c>
      <c r="C24">
        <f t="shared" si="3"/>
        <v>0</v>
      </c>
      <c r="D24">
        <f t="shared" ref="D24:AF24" si="18">SUM(D$5*SUMIFS(C$39:C$48,$B$39:$B$48,$A24),D$6*IF($B$2=TRUE,SUMIFS($B$147:$B$162,$A$147:$A$162,$A24),SUMIFS(E$125:E$140,$A$125:$A$140,$A24)))</f>
        <v>0</v>
      </c>
      <c r="E24">
        <f t="shared" si="18"/>
        <v>0</v>
      </c>
      <c r="F24">
        <f t="shared" si="18"/>
        <v>0</v>
      </c>
      <c r="G24">
        <f t="shared" si="18"/>
        <v>0</v>
      </c>
      <c r="H24">
        <f t="shared" si="18"/>
        <v>0</v>
      </c>
      <c r="I24">
        <f t="shared" si="18"/>
        <v>0</v>
      </c>
      <c r="J24">
        <f t="shared" si="18"/>
        <v>0</v>
      </c>
      <c r="K24">
        <f t="shared" si="18"/>
        <v>0</v>
      </c>
      <c r="L24">
        <f t="shared" si="18"/>
        <v>0</v>
      </c>
      <c r="M24">
        <f t="shared" si="18"/>
        <v>0</v>
      </c>
      <c r="N24">
        <f t="shared" si="18"/>
        <v>0</v>
      </c>
      <c r="O24">
        <f t="shared" si="18"/>
        <v>0</v>
      </c>
      <c r="P24">
        <f t="shared" si="18"/>
        <v>0</v>
      </c>
      <c r="Q24">
        <f t="shared" si="18"/>
        <v>0</v>
      </c>
      <c r="R24">
        <f t="shared" si="18"/>
        <v>0</v>
      </c>
      <c r="S24">
        <f t="shared" si="18"/>
        <v>0</v>
      </c>
      <c r="T24">
        <f t="shared" si="18"/>
        <v>0</v>
      </c>
      <c r="U24">
        <f t="shared" si="18"/>
        <v>0</v>
      </c>
      <c r="V24">
        <f t="shared" si="18"/>
        <v>0</v>
      </c>
      <c r="W24">
        <f t="shared" si="18"/>
        <v>0</v>
      </c>
      <c r="X24">
        <f t="shared" si="18"/>
        <v>0</v>
      </c>
      <c r="Y24">
        <f t="shared" si="18"/>
        <v>0</v>
      </c>
      <c r="Z24">
        <f t="shared" si="18"/>
        <v>0</v>
      </c>
      <c r="AA24">
        <f t="shared" si="18"/>
        <v>0</v>
      </c>
      <c r="AB24">
        <f t="shared" si="18"/>
        <v>0</v>
      </c>
      <c r="AC24">
        <f t="shared" si="18"/>
        <v>0</v>
      </c>
      <c r="AD24">
        <f t="shared" si="18"/>
        <v>0</v>
      </c>
      <c r="AE24">
        <f t="shared" si="18"/>
        <v>0</v>
      </c>
      <c r="AF24">
        <f t="shared" si="18"/>
        <v>0</v>
      </c>
    </row>
    <row r="25" spans="1:32">
      <c r="A25" s="100" t="s">
        <v>374</v>
      </c>
      <c r="B25">
        <f t="shared" si="2"/>
        <v>0</v>
      </c>
      <c r="C25">
        <f t="shared" si="3"/>
        <v>0</v>
      </c>
      <c r="D25">
        <f t="shared" ref="D25:AF25" si="19">SUM(D$5*SUMIFS(C$39:C$48,$B$39:$B$48,$A25),D$6*IF($B$2=TRUE,SUMIFS($B$147:$B$162,$A$147:$A$162,$A25),SUMIFS(E$125:E$140,$A$125:$A$140,$A25)))</f>
        <v>0</v>
      </c>
      <c r="E25">
        <f t="shared" si="19"/>
        <v>0</v>
      </c>
      <c r="F25">
        <f t="shared" si="19"/>
        <v>0</v>
      </c>
      <c r="G25">
        <f t="shared" si="19"/>
        <v>0</v>
      </c>
      <c r="H25">
        <f t="shared" si="19"/>
        <v>0</v>
      </c>
      <c r="I25">
        <f t="shared" si="19"/>
        <v>0</v>
      </c>
      <c r="J25">
        <f t="shared" si="19"/>
        <v>0</v>
      </c>
      <c r="K25">
        <f t="shared" si="19"/>
        <v>0</v>
      </c>
      <c r="L25">
        <f t="shared" si="19"/>
        <v>0</v>
      </c>
      <c r="M25">
        <f t="shared" si="19"/>
        <v>0</v>
      </c>
      <c r="N25">
        <f t="shared" si="19"/>
        <v>0</v>
      </c>
      <c r="O25">
        <f t="shared" si="19"/>
        <v>0</v>
      </c>
      <c r="P25">
        <f t="shared" si="19"/>
        <v>0</v>
      </c>
      <c r="Q25">
        <f t="shared" si="19"/>
        <v>0</v>
      </c>
      <c r="R25">
        <f t="shared" si="19"/>
        <v>0</v>
      </c>
      <c r="S25">
        <f t="shared" si="19"/>
        <v>0</v>
      </c>
      <c r="T25">
        <f t="shared" si="19"/>
        <v>0</v>
      </c>
      <c r="U25">
        <f t="shared" si="19"/>
        <v>0</v>
      </c>
      <c r="V25">
        <f t="shared" si="19"/>
        <v>0</v>
      </c>
      <c r="W25">
        <f t="shared" si="19"/>
        <v>0</v>
      </c>
      <c r="X25">
        <f t="shared" si="19"/>
        <v>0</v>
      </c>
      <c r="Y25">
        <f t="shared" si="19"/>
        <v>0</v>
      </c>
      <c r="Z25">
        <f t="shared" si="19"/>
        <v>0</v>
      </c>
      <c r="AA25">
        <f t="shared" si="19"/>
        <v>0</v>
      </c>
      <c r="AB25">
        <f t="shared" si="19"/>
        <v>0</v>
      </c>
      <c r="AC25">
        <f t="shared" si="19"/>
        <v>0</v>
      </c>
      <c r="AD25">
        <f t="shared" si="19"/>
        <v>0</v>
      </c>
      <c r="AE25">
        <f t="shared" si="19"/>
        <v>0</v>
      </c>
      <c r="AF25">
        <f t="shared" si="19"/>
        <v>0</v>
      </c>
    </row>
    <row r="26" spans="1:32">
      <c r="A26" s="100" t="s">
        <v>375</v>
      </c>
      <c r="B26">
        <f t="shared" si="2"/>
        <v>0</v>
      </c>
      <c r="C26">
        <f t="shared" si="3"/>
        <v>0</v>
      </c>
      <c r="D26">
        <f t="shared" ref="D26:AF26" si="20">SUM(D$5*SUMIFS(C$39:C$48,$B$39:$B$48,$A26),D$6*IF($B$2=TRUE,SUMIFS($B$147:$B$162,$A$147:$A$162,$A26),SUMIFS(E$125:E$140,$A$125:$A$140,$A26)))</f>
        <v>0</v>
      </c>
      <c r="E26">
        <f t="shared" si="20"/>
        <v>0</v>
      </c>
      <c r="F26">
        <f t="shared" si="20"/>
        <v>0</v>
      </c>
      <c r="G26">
        <f t="shared" si="20"/>
        <v>0</v>
      </c>
      <c r="H26">
        <f t="shared" si="20"/>
        <v>0</v>
      </c>
      <c r="I26">
        <f t="shared" si="20"/>
        <v>0</v>
      </c>
      <c r="J26">
        <f t="shared" si="20"/>
        <v>0</v>
      </c>
      <c r="K26">
        <f t="shared" si="20"/>
        <v>0</v>
      </c>
      <c r="L26">
        <f t="shared" si="20"/>
        <v>0</v>
      </c>
      <c r="M26">
        <f t="shared" si="20"/>
        <v>0</v>
      </c>
      <c r="N26">
        <f t="shared" si="20"/>
        <v>0</v>
      </c>
      <c r="O26">
        <f t="shared" si="20"/>
        <v>0</v>
      </c>
      <c r="P26">
        <f t="shared" si="20"/>
        <v>0</v>
      </c>
      <c r="Q26">
        <f t="shared" si="20"/>
        <v>0</v>
      </c>
      <c r="R26">
        <f t="shared" si="20"/>
        <v>0</v>
      </c>
      <c r="S26">
        <f t="shared" si="20"/>
        <v>0</v>
      </c>
      <c r="T26">
        <f t="shared" si="20"/>
        <v>0</v>
      </c>
      <c r="U26">
        <f t="shared" si="20"/>
        <v>0</v>
      </c>
      <c r="V26">
        <f t="shared" si="20"/>
        <v>0</v>
      </c>
      <c r="W26">
        <f t="shared" si="20"/>
        <v>0</v>
      </c>
      <c r="X26">
        <f t="shared" si="20"/>
        <v>0</v>
      </c>
      <c r="Y26">
        <f t="shared" si="20"/>
        <v>0</v>
      </c>
      <c r="Z26">
        <f t="shared" si="20"/>
        <v>0</v>
      </c>
      <c r="AA26">
        <f t="shared" si="20"/>
        <v>0</v>
      </c>
      <c r="AB26">
        <f t="shared" si="20"/>
        <v>0</v>
      </c>
      <c r="AC26">
        <f t="shared" si="20"/>
        <v>0</v>
      </c>
      <c r="AD26">
        <f t="shared" si="20"/>
        <v>0</v>
      </c>
      <c r="AE26">
        <f t="shared" si="20"/>
        <v>0</v>
      </c>
      <c r="AF26">
        <f t="shared" si="20"/>
        <v>0</v>
      </c>
    </row>
    <row r="27" spans="1:32">
      <c r="A27" s="100" t="s">
        <v>893</v>
      </c>
      <c r="B27">
        <f t="shared" si="2"/>
        <v>0</v>
      </c>
      <c r="C27">
        <f t="shared" si="3"/>
        <v>0</v>
      </c>
      <c r="D27">
        <f t="shared" ref="D27:AF27" si="21">SUM(D$5*SUMIFS(C$39:C$48,$B$39:$B$48,$A27),D$6*IF($B$2=TRUE,SUMIFS($B$147:$B$162,$A$147:$A$162,$A27),SUMIFS(E$125:E$140,$A$125:$A$140,$A27)))</f>
        <v>0</v>
      </c>
      <c r="E27">
        <f t="shared" si="21"/>
        <v>0</v>
      </c>
      <c r="F27">
        <f t="shared" si="21"/>
        <v>0</v>
      </c>
      <c r="G27">
        <f t="shared" si="21"/>
        <v>0</v>
      </c>
      <c r="H27">
        <f t="shared" si="21"/>
        <v>0</v>
      </c>
      <c r="I27">
        <f t="shared" si="21"/>
        <v>0</v>
      </c>
      <c r="J27">
        <f t="shared" si="21"/>
        <v>0</v>
      </c>
      <c r="K27">
        <f t="shared" si="21"/>
        <v>0</v>
      </c>
      <c r="L27">
        <f t="shared" si="21"/>
        <v>0</v>
      </c>
      <c r="M27">
        <f t="shared" si="21"/>
        <v>0</v>
      </c>
      <c r="N27">
        <f t="shared" si="21"/>
        <v>0</v>
      </c>
      <c r="O27">
        <f t="shared" si="21"/>
        <v>0</v>
      </c>
      <c r="P27">
        <f t="shared" si="21"/>
        <v>0</v>
      </c>
      <c r="Q27">
        <f t="shared" si="21"/>
        <v>0</v>
      </c>
      <c r="R27">
        <f t="shared" si="21"/>
        <v>0</v>
      </c>
      <c r="S27">
        <f t="shared" si="21"/>
        <v>0</v>
      </c>
      <c r="T27">
        <f t="shared" si="21"/>
        <v>0</v>
      </c>
      <c r="U27">
        <f t="shared" si="21"/>
        <v>0</v>
      </c>
      <c r="V27">
        <f t="shared" si="21"/>
        <v>0</v>
      </c>
      <c r="W27">
        <f t="shared" si="21"/>
        <v>0</v>
      </c>
      <c r="X27">
        <f t="shared" si="21"/>
        <v>0</v>
      </c>
      <c r="Y27">
        <f t="shared" si="21"/>
        <v>0</v>
      </c>
      <c r="Z27">
        <f t="shared" si="21"/>
        <v>0</v>
      </c>
      <c r="AA27">
        <f t="shared" si="21"/>
        <v>0</v>
      </c>
      <c r="AB27">
        <f t="shared" si="21"/>
        <v>0</v>
      </c>
      <c r="AC27">
        <f t="shared" si="21"/>
        <v>0</v>
      </c>
      <c r="AD27">
        <f t="shared" si="21"/>
        <v>0</v>
      </c>
      <c r="AE27">
        <f t="shared" si="21"/>
        <v>0</v>
      </c>
      <c r="AF27">
        <f t="shared" si="21"/>
        <v>0</v>
      </c>
    </row>
    <row r="28" spans="1:32">
      <c r="A28" s="100" t="s">
        <v>894</v>
      </c>
      <c r="B28">
        <f t="shared" si="2"/>
        <v>0</v>
      </c>
      <c r="C28">
        <f t="shared" si="3"/>
        <v>0</v>
      </c>
      <c r="D28">
        <f t="shared" ref="D28:AF28" si="22">SUM(D$5*SUMIFS(C$39:C$48,$B$39:$B$48,$A28),D$6*IF($B$2=TRUE,SUMIFS($B$147:$B$162,$A$147:$A$162,$A28),SUMIFS(E$125:E$140,$A$125:$A$140,$A28)))</f>
        <v>0</v>
      </c>
      <c r="E28">
        <f t="shared" si="22"/>
        <v>0</v>
      </c>
      <c r="F28">
        <f t="shared" si="22"/>
        <v>0</v>
      </c>
      <c r="G28">
        <f t="shared" si="22"/>
        <v>0</v>
      </c>
      <c r="H28">
        <f t="shared" si="22"/>
        <v>0</v>
      </c>
      <c r="I28">
        <f t="shared" si="22"/>
        <v>0</v>
      </c>
      <c r="J28">
        <f t="shared" si="22"/>
        <v>0</v>
      </c>
      <c r="K28">
        <f t="shared" si="22"/>
        <v>0</v>
      </c>
      <c r="L28">
        <f t="shared" si="22"/>
        <v>0</v>
      </c>
      <c r="M28">
        <f t="shared" si="22"/>
        <v>0</v>
      </c>
      <c r="N28">
        <f t="shared" si="22"/>
        <v>0</v>
      </c>
      <c r="O28">
        <f t="shared" si="22"/>
        <v>0</v>
      </c>
      <c r="P28">
        <f t="shared" si="22"/>
        <v>0</v>
      </c>
      <c r="Q28">
        <f t="shared" si="22"/>
        <v>0</v>
      </c>
      <c r="R28">
        <f t="shared" si="22"/>
        <v>0</v>
      </c>
      <c r="S28">
        <f t="shared" si="22"/>
        <v>0</v>
      </c>
      <c r="T28">
        <f t="shared" si="22"/>
        <v>0</v>
      </c>
      <c r="U28">
        <f t="shared" si="22"/>
        <v>0</v>
      </c>
      <c r="V28">
        <f t="shared" si="22"/>
        <v>0</v>
      </c>
      <c r="W28">
        <f t="shared" si="22"/>
        <v>0</v>
      </c>
      <c r="X28">
        <f t="shared" si="22"/>
        <v>0</v>
      </c>
      <c r="Y28">
        <f t="shared" si="22"/>
        <v>0</v>
      </c>
      <c r="Z28">
        <f t="shared" si="22"/>
        <v>0</v>
      </c>
      <c r="AA28">
        <f t="shared" si="22"/>
        <v>0</v>
      </c>
      <c r="AB28">
        <f t="shared" si="22"/>
        <v>0</v>
      </c>
      <c r="AC28">
        <f t="shared" si="22"/>
        <v>0</v>
      </c>
      <c r="AD28">
        <f t="shared" si="22"/>
        <v>0</v>
      </c>
      <c r="AE28">
        <f t="shared" si="22"/>
        <v>0</v>
      </c>
      <c r="AF28">
        <f t="shared" si="22"/>
        <v>0</v>
      </c>
    </row>
    <row r="29" spans="1:32">
      <c r="A29" s="100" t="s">
        <v>895</v>
      </c>
      <c r="B29">
        <f t="shared" si="2"/>
        <v>0</v>
      </c>
      <c r="C29">
        <f t="shared" si="3"/>
        <v>0</v>
      </c>
      <c r="D29">
        <f t="shared" ref="D29:AF29" si="23">SUM(D$5*SUMIFS(C$39:C$48,$B$39:$B$48,$A29),D$6*IF($B$2=TRUE,SUMIFS($B$147:$B$162,$A$147:$A$162,$A29),SUMIFS(E$125:E$140,$A$125:$A$140,$A29)))</f>
        <v>0</v>
      </c>
      <c r="E29">
        <f t="shared" si="23"/>
        <v>0</v>
      </c>
      <c r="F29">
        <f t="shared" si="23"/>
        <v>0</v>
      </c>
      <c r="G29">
        <f t="shared" si="23"/>
        <v>0</v>
      </c>
      <c r="H29">
        <f t="shared" si="23"/>
        <v>0</v>
      </c>
      <c r="I29">
        <f t="shared" si="23"/>
        <v>0</v>
      </c>
      <c r="J29">
        <f t="shared" si="23"/>
        <v>0</v>
      </c>
      <c r="K29">
        <f t="shared" si="23"/>
        <v>0</v>
      </c>
      <c r="L29">
        <f t="shared" si="23"/>
        <v>0</v>
      </c>
      <c r="M29">
        <f t="shared" si="23"/>
        <v>0</v>
      </c>
      <c r="N29">
        <f t="shared" si="23"/>
        <v>0</v>
      </c>
      <c r="O29">
        <f t="shared" si="23"/>
        <v>0</v>
      </c>
      <c r="P29">
        <f t="shared" si="23"/>
        <v>0</v>
      </c>
      <c r="Q29">
        <f t="shared" si="23"/>
        <v>0</v>
      </c>
      <c r="R29">
        <f t="shared" si="23"/>
        <v>0</v>
      </c>
      <c r="S29">
        <f t="shared" si="23"/>
        <v>0</v>
      </c>
      <c r="T29">
        <f t="shared" si="23"/>
        <v>0</v>
      </c>
      <c r="U29">
        <f t="shared" si="23"/>
        <v>0</v>
      </c>
      <c r="V29">
        <f t="shared" si="23"/>
        <v>0</v>
      </c>
      <c r="W29">
        <f t="shared" si="23"/>
        <v>0</v>
      </c>
      <c r="X29">
        <f t="shared" si="23"/>
        <v>0</v>
      </c>
      <c r="Y29">
        <f t="shared" si="23"/>
        <v>0</v>
      </c>
      <c r="Z29">
        <f t="shared" si="23"/>
        <v>0</v>
      </c>
      <c r="AA29">
        <f t="shared" si="23"/>
        <v>0</v>
      </c>
      <c r="AB29">
        <f t="shared" si="23"/>
        <v>0</v>
      </c>
      <c r="AC29">
        <f t="shared" si="23"/>
        <v>0</v>
      </c>
      <c r="AD29">
        <f t="shared" si="23"/>
        <v>0</v>
      </c>
      <c r="AE29">
        <f t="shared" si="23"/>
        <v>0</v>
      </c>
      <c r="AF29">
        <f t="shared" si="23"/>
        <v>0</v>
      </c>
    </row>
    <row r="30" spans="1:32">
      <c r="A30" s="100" t="s">
        <v>896</v>
      </c>
      <c r="B30">
        <f t="shared" si="2"/>
        <v>0</v>
      </c>
      <c r="C30">
        <f t="shared" si="3"/>
        <v>0</v>
      </c>
      <c r="D30">
        <f t="shared" ref="D30:AF30" si="24">SUM(D$5*SUMIFS(C$39:C$48,$B$39:$B$48,$A30),D$6*IF($B$2=TRUE,SUMIFS($B$147:$B$162,$A$147:$A$162,$A30),SUMIFS(E$125:E$140,$A$125:$A$140,$A30)))</f>
        <v>0</v>
      </c>
      <c r="E30">
        <f t="shared" si="24"/>
        <v>0</v>
      </c>
      <c r="F30">
        <f t="shared" si="24"/>
        <v>0</v>
      </c>
      <c r="G30">
        <f t="shared" si="24"/>
        <v>0</v>
      </c>
      <c r="H30">
        <f t="shared" si="24"/>
        <v>0</v>
      </c>
      <c r="I30">
        <f t="shared" si="24"/>
        <v>0</v>
      </c>
      <c r="J30">
        <f t="shared" si="24"/>
        <v>0</v>
      </c>
      <c r="K30">
        <f t="shared" si="24"/>
        <v>0</v>
      </c>
      <c r="L30">
        <f t="shared" si="24"/>
        <v>0</v>
      </c>
      <c r="M30">
        <f t="shared" si="24"/>
        <v>0</v>
      </c>
      <c r="N30">
        <f t="shared" si="24"/>
        <v>0</v>
      </c>
      <c r="O30">
        <f t="shared" si="24"/>
        <v>0</v>
      </c>
      <c r="P30">
        <f t="shared" si="24"/>
        <v>0</v>
      </c>
      <c r="Q30">
        <f t="shared" si="24"/>
        <v>0</v>
      </c>
      <c r="R30">
        <f t="shared" si="24"/>
        <v>0</v>
      </c>
      <c r="S30">
        <f t="shared" si="24"/>
        <v>0</v>
      </c>
      <c r="T30">
        <f t="shared" si="24"/>
        <v>0</v>
      </c>
      <c r="U30">
        <f t="shared" si="24"/>
        <v>0</v>
      </c>
      <c r="V30">
        <f t="shared" si="24"/>
        <v>0</v>
      </c>
      <c r="W30">
        <f t="shared" si="24"/>
        <v>0</v>
      </c>
      <c r="X30">
        <f t="shared" si="24"/>
        <v>0</v>
      </c>
      <c r="Y30">
        <f t="shared" si="24"/>
        <v>0</v>
      </c>
      <c r="Z30">
        <f t="shared" si="24"/>
        <v>0</v>
      </c>
      <c r="AA30">
        <f t="shared" si="24"/>
        <v>0</v>
      </c>
      <c r="AB30">
        <f t="shared" si="24"/>
        <v>0</v>
      </c>
      <c r="AC30">
        <f t="shared" si="24"/>
        <v>0</v>
      </c>
      <c r="AD30">
        <f t="shared" si="24"/>
        <v>0</v>
      </c>
      <c r="AE30">
        <f t="shared" si="24"/>
        <v>0</v>
      </c>
      <c r="AF30">
        <f t="shared" si="24"/>
        <v>0</v>
      </c>
    </row>
    <row r="31" spans="1:32">
      <c r="A31" s="100" t="s">
        <v>897</v>
      </c>
      <c r="B31">
        <f t="shared" si="2"/>
        <v>0</v>
      </c>
      <c r="C31">
        <f t="shared" si="3"/>
        <v>0</v>
      </c>
      <c r="D31">
        <f t="shared" ref="D31:AF31" si="25">SUM(D$5*SUMIFS(C$39:C$48,$B$39:$B$48,$A31),D$6*IF($B$2=TRUE,SUMIFS($B$147:$B$162,$A$147:$A$162,$A31),SUMIFS(E$125:E$140,$A$125:$A$140,$A31)))</f>
        <v>0</v>
      </c>
      <c r="E31">
        <f t="shared" si="25"/>
        <v>0</v>
      </c>
      <c r="F31">
        <f t="shared" si="25"/>
        <v>0</v>
      </c>
      <c r="G31">
        <f t="shared" si="25"/>
        <v>0</v>
      </c>
      <c r="H31">
        <f t="shared" si="25"/>
        <v>0</v>
      </c>
      <c r="I31">
        <f t="shared" si="25"/>
        <v>0</v>
      </c>
      <c r="J31">
        <f t="shared" si="25"/>
        <v>0</v>
      </c>
      <c r="K31">
        <f t="shared" si="25"/>
        <v>0</v>
      </c>
      <c r="L31">
        <f t="shared" si="25"/>
        <v>0</v>
      </c>
      <c r="M31">
        <f t="shared" si="25"/>
        <v>0</v>
      </c>
      <c r="N31">
        <f t="shared" si="25"/>
        <v>0</v>
      </c>
      <c r="O31">
        <f t="shared" si="25"/>
        <v>0</v>
      </c>
      <c r="P31">
        <f t="shared" si="25"/>
        <v>0</v>
      </c>
      <c r="Q31">
        <f t="shared" si="25"/>
        <v>0</v>
      </c>
      <c r="R31">
        <f t="shared" si="25"/>
        <v>0</v>
      </c>
      <c r="S31">
        <f t="shared" si="25"/>
        <v>0</v>
      </c>
      <c r="T31">
        <f t="shared" si="25"/>
        <v>0</v>
      </c>
      <c r="U31">
        <f t="shared" si="25"/>
        <v>0</v>
      </c>
      <c r="V31">
        <f t="shared" si="25"/>
        <v>0</v>
      </c>
      <c r="W31">
        <f t="shared" si="25"/>
        <v>0</v>
      </c>
      <c r="X31">
        <f t="shared" si="25"/>
        <v>0</v>
      </c>
      <c r="Y31">
        <f t="shared" si="25"/>
        <v>0</v>
      </c>
      <c r="Z31">
        <f t="shared" si="25"/>
        <v>0</v>
      </c>
      <c r="AA31">
        <f t="shared" si="25"/>
        <v>0</v>
      </c>
      <c r="AB31">
        <f t="shared" si="25"/>
        <v>0</v>
      </c>
      <c r="AC31">
        <f t="shared" si="25"/>
        <v>0</v>
      </c>
      <c r="AD31">
        <f t="shared" si="25"/>
        <v>0</v>
      </c>
      <c r="AE31">
        <f t="shared" si="25"/>
        <v>0</v>
      </c>
      <c r="AF31">
        <f t="shared" si="25"/>
        <v>0</v>
      </c>
    </row>
    <row r="32" spans="1:32">
      <c r="A32" s="100" t="s">
        <v>898</v>
      </c>
      <c r="B32">
        <f t="shared" si="2"/>
        <v>0</v>
      </c>
      <c r="C32">
        <f t="shared" si="3"/>
        <v>0</v>
      </c>
      <c r="D32">
        <f t="shared" ref="D32:AF32" si="26">SUM(D$5*SUMIFS(C$39:C$48,$B$39:$B$48,$A32),D$6*IF($B$2=TRUE,SUMIFS($B$147:$B$162,$A$147:$A$162,$A32),SUMIFS(E$125:E$140,$A$125:$A$140,$A32)))</f>
        <v>0</v>
      </c>
      <c r="E32">
        <f t="shared" si="26"/>
        <v>0</v>
      </c>
      <c r="F32">
        <f t="shared" si="26"/>
        <v>0</v>
      </c>
      <c r="G32">
        <f t="shared" si="26"/>
        <v>0</v>
      </c>
      <c r="H32">
        <f t="shared" si="26"/>
        <v>0</v>
      </c>
      <c r="I32">
        <f t="shared" si="26"/>
        <v>0</v>
      </c>
      <c r="J32">
        <f t="shared" si="26"/>
        <v>0</v>
      </c>
      <c r="K32">
        <f t="shared" si="26"/>
        <v>0</v>
      </c>
      <c r="L32">
        <f t="shared" si="26"/>
        <v>0</v>
      </c>
      <c r="M32">
        <f t="shared" si="26"/>
        <v>0</v>
      </c>
      <c r="N32">
        <f t="shared" si="26"/>
        <v>0</v>
      </c>
      <c r="O32">
        <f t="shared" si="26"/>
        <v>0</v>
      </c>
      <c r="P32">
        <f t="shared" si="26"/>
        <v>0</v>
      </c>
      <c r="Q32">
        <f t="shared" si="26"/>
        <v>0</v>
      </c>
      <c r="R32">
        <f t="shared" si="26"/>
        <v>0</v>
      </c>
      <c r="S32">
        <f t="shared" si="26"/>
        <v>0</v>
      </c>
      <c r="T32">
        <f t="shared" si="26"/>
        <v>0</v>
      </c>
      <c r="U32">
        <f t="shared" si="26"/>
        <v>0</v>
      </c>
      <c r="V32">
        <f t="shared" si="26"/>
        <v>0</v>
      </c>
      <c r="W32">
        <f t="shared" si="26"/>
        <v>0</v>
      </c>
      <c r="X32">
        <f t="shared" si="26"/>
        <v>0</v>
      </c>
      <c r="Y32">
        <f t="shared" si="26"/>
        <v>0</v>
      </c>
      <c r="Z32">
        <f t="shared" si="26"/>
        <v>0</v>
      </c>
      <c r="AA32">
        <f t="shared" si="26"/>
        <v>0</v>
      </c>
      <c r="AB32">
        <f t="shared" si="26"/>
        <v>0</v>
      </c>
      <c r="AC32">
        <f t="shared" si="26"/>
        <v>0</v>
      </c>
      <c r="AD32">
        <f t="shared" si="26"/>
        <v>0</v>
      </c>
      <c r="AE32">
        <f t="shared" si="26"/>
        <v>0</v>
      </c>
      <c r="AF32">
        <f t="shared" si="26"/>
        <v>0</v>
      </c>
    </row>
    <row r="33" spans="1:32">
      <c r="A33" s="100" t="s">
        <v>899</v>
      </c>
      <c r="B33">
        <f t="shared" si="2"/>
        <v>0</v>
      </c>
      <c r="C33">
        <f t="shared" si="3"/>
        <v>0</v>
      </c>
      <c r="D33">
        <f t="shared" ref="D33:AF33" si="27">SUM(D$5*SUMIFS(C$39:C$48,$B$39:$B$48,$A33),D$6*IF($B$2=TRUE,SUMIFS($B$147:$B$162,$A$147:$A$162,$A33),SUMIFS(E$125:E$140,$A$125:$A$140,$A33)))</f>
        <v>0</v>
      </c>
      <c r="E33">
        <f t="shared" si="27"/>
        <v>0</v>
      </c>
      <c r="F33">
        <f t="shared" si="27"/>
        <v>0</v>
      </c>
      <c r="G33">
        <f t="shared" si="27"/>
        <v>0</v>
      </c>
      <c r="H33">
        <f t="shared" si="27"/>
        <v>0</v>
      </c>
      <c r="I33">
        <f t="shared" si="27"/>
        <v>0</v>
      </c>
      <c r="J33">
        <f t="shared" si="27"/>
        <v>0</v>
      </c>
      <c r="K33">
        <f t="shared" si="27"/>
        <v>0</v>
      </c>
      <c r="L33">
        <f t="shared" si="27"/>
        <v>0</v>
      </c>
      <c r="M33">
        <f t="shared" si="27"/>
        <v>0</v>
      </c>
      <c r="N33">
        <f t="shared" si="27"/>
        <v>0</v>
      </c>
      <c r="O33">
        <f t="shared" si="27"/>
        <v>0</v>
      </c>
      <c r="P33">
        <f t="shared" si="27"/>
        <v>0</v>
      </c>
      <c r="Q33">
        <f t="shared" si="27"/>
        <v>0</v>
      </c>
      <c r="R33">
        <f t="shared" si="27"/>
        <v>0</v>
      </c>
      <c r="S33">
        <f t="shared" si="27"/>
        <v>0</v>
      </c>
      <c r="T33">
        <f t="shared" si="27"/>
        <v>0</v>
      </c>
      <c r="U33">
        <f t="shared" si="27"/>
        <v>0</v>
      </c>
      <c r="V33">
        <f t="shared" si="27"/>
        <v>0</v>
      </c>
      <c r="W33">
        <f t="shared" si="27"/>
        <v>0</v>
      </c>
      <c r="X33">
        <f t="shared" si="27"/>
        <v>0</v>
      </c>
      <c r="Y33">
        <f t="shared" si="27"/>
        <v>0</v>
      </c>
      <c r="Z33">
        <f t="shared" si="27"/>
        <v>0</v>
      </c>
      <c r="AA33">
        <f t="shared" si="27"/>
        <v>0</v>
      </c>
      <c r="AB33">
        <f t="shared" si="27"/>
        <v>0</v>
      </c>
      <c r="AC33">
        <f t="shared" si="27"/>
        <v>0</v>
      </c>
      <c r="AD33">
        <f t="shared" si="27"/>
        <v>0</v>
      </c>
      <c r="AE33">
        <f t="shared" si="27"/>
        <v>0</v>
      </c>
      <c r="AF33">
        <f t="shared" si="27"/>
        <v>0</v>
      </c>
    </row>
    <row r="34" spans="1:32">
      <c r="A34" s="100"/>
    </row>
    <row r="35" spans="1:32" s="168" customFormat="1">
      <c r="A35" s="169"/>
      <c r="D35" s="168" t="b">
        <f t="shared" ref="D35:N35" si="28">SUM(D10:D33)=SUM(D5:D6)</f>
        <v>1</v>
      </c>
      <c r="E35" s="168" t="b">
        <f t="shared" si="28"/>
        <v>1</v>
      </c>
      <c r="F35" s="168" t="b">
        <f t="shared" si="28"/>
        <v>1</v>
      </c>
      <c r="G35" s="168" t="b">
        <f t="shared" si="28"/>
        <v>1</v>
      </c>
      <c r="H35" s="168" t="b">
        <f t="shared" si="28"/>
        <v>1</v>
      </c>
      <c r="I35" s="168" t="b">
        <f t="shared" si="28"/>
        <v>1</v>
      </c>
      <c r="J35" s="168" t="b">
        <f t="shared" si="28"/>
        <v>1</v>
      </c>
      <c r="K35" s="168" t="b">
        <f t="shared" si="28"/>
        <v>1</v>
      </c>
      <c r="L35" s="168" t="b">
        <f t="shared" si="28"/>
        <v>1</v>
      </c>
      <c r="M35" s="168" t="b">
        <f t="shared" si="28"/>
        <v>1</v>
      </c>
      <c r="N35" s="168" t="b">
        <f t="shared" si="28"/>
        <v>1</v>
      </c>
    </row>
    <row r="37" spans="1:32">
      <c r="A37" s="1" t="s">
        <v>900</v>
      </c>
      <c r="C37" t="s">
        <v>901</v>
      </c>
      <c r="D37" t="s">
        <v>901</v>
      </c>
      <c r="E37" t="s">
        <v>901</v>
      </c>
      <c r="F37" t="s">
        <v>901</v>
      </c>
      <c r="G37" t="s">
        <v>901</v>
      </c>
      <c r="H37" t="s">
        <v>901</v>
      </c>
      <c r="I37" t="s">
        <v>901</v>
      </c>
      <c r="J37" t="s">
        <v>901</v>
      </c>
      <c r="K37" t="s">
        <v>901</v>
      </c>
      <c r="L37" t="s">
        <v>902</v>
      </c>
    </row>
    <row r="38" spans="1:32">
      <c r="B38" s="1" t="s">
        <v>903</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368</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 t="shared" ref="L39:AE39" si="29">K39</f>
        <v>1.2724307278658923E-4</v>
      </c>
      <c r="M39" s="156">
        <f t="shared" si="29"/>
        <v>1.2724307278658923E-4</v>
      </c>
      <c r="N39" s="156">
        <f t="shared" si="29"/>
        <v>1.2724307278658923E-4</v>
      </c>
      <c r="O39" s="156">
        <f t="shared" si="29"/>
        <v>1.2724307278658923E-4</v>
      </c>
      <c r="P39" s="156">
        <f t="shared" si="29"/>
        <v>1.2724307278658923E-4</v>
      </c>
      <c r="Q39" s="156">
        <f t="shared" si="29"/>
        <v>1.2724307278658923E-4</v>
      </c>
      <c r="R39" s="156">
        <f t="shared" si="29"/>
        <v>1.2724307278658923E-4</v>
      </c>
      <c r="S39" s="156">
        <f t="shared" si="29"/>
        <v>1.2724307278658923E-4</v>
      </c>
      <c r="T39" s="156">
        <f t="shared" si="29"/>
        <v>1.2724307278658923E-4</v>
      </c>
      <c r="U39" s="156">
        <f t="shared" si="29"/>
        <v>1.2724307278658923E-4</v>
      </c>
      <c r="V39" s="156">
        <f t="shared" si="29"/>
        <v>1.2724307278658923E-4</v>
      </c>
      <c r="W39" s="156">
        <f t="shared" si="29"/>
        <v>1.2724307278658923E-4</v>
      </c>
      <c r="X39" s="156">
        <f t="shared" si="29"/>
        <v>1.2724307278658923E-4</v>
      </c>
      <c r="Y39" s="156">
        <f t="shared" si="29"/>
        <v>1.2724307278658923E-4</v>
      </c>
      <c r="Z39" s="156">
        <f t="shared" si="29"/>
        <v>1.2724307278658923E-4</v>
      </c>
      <c r="AA39" s="156">
        <f t="shared" si="29"/>
        <v>1.2724307278658923E-4</v>
      </c>
      <c r="AB39" s="156">
        <f t="shared" si="29"/>
        <v>1.2724307278658923E-4</v>
      </c>
      <c r="AC39" s="156">
        <f t="shared" si="29"/>
        <v>1.2724307278658923E-4</v>
      </c>
      <c r="AD39" s="156">
        <f t="shared" si="29"/>
        <v>1.2724307278658923E-4</v>
      </c>
      <c r="AE39" s="156">
        <f t="shared" si="29"/>
        <v>1.2724307278658923E-4</v>
      </c>
    </row>
    <row r="40" spans="1:32">
      <c r="B40" s="2" t="s">
        <v>362</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E40" si="30">K40</f>
        <v>0.14288584743996607</v>
      </c>
      <c r="M40" s="156">
        <f t="shared" si="30"/>
        <v>0.14288584743996607</v>
      </c>
      <c r="N40" s="156">
        <f t="shared" si="30"/>
        <v>0.14288584743996607</v>
      </c>
      <c r="O40" s="156">
        <f t="shared" si="30"/>
        <v>0.14288584743996607</v>
      </c>
      <c r="P40" s="156">
        <f t="shared" si="30"/>
        <v>0.14288584743996607</v>
      </c>
      <c r="Q40" s="156">
        <f t="shared" si="30"/>
        <v>0.14288584743996607</v>
      </c>
      <c r="R40" s="156">
        <f t="shared" si="30"/>
        <v>0.14288584743996607</v>
      </c>
      <c r="S40" s="156">
        <f t="shared" si="30"/>
        <v>0.14288584743996607</v>
      </c>
      <c r="T40" s="156">
        <f t="shared" si="30"/>
        <v>0.14288584743996607</v>
      </c>
      <c r="U40" s="156">
        <f t="shared" si="30"/>
        <v>0.14288584743996607</v>
      </c>
      <c r="V40" s="156">
        <f t="shared" si="30"/>
        <v>0.14288584743996607</v>
      </c>
      <c r="W40" s="156">
        <f t="shared" si="30"/>
        <v>0.14288584743996607</v>
      </c>
      <c r="X40" s="156">
        <f t="shared" si="30"/>
        <v>0.14288584743996607</v>
      </c>
      <c r="Y40" s="156">
        <f t="shared" si="30"/>
        <v>0.14288584743996607</v>
      </c>
      <c r="Z40" s="156">
        <f t="shared" si="30"/>
        <v>0.14288584743996607</v>
      </c>
      <c r="AA40" s="156">
        <f t="shared" si="30"/>
        <v>0.14288584743996607</v>
      </c>
      <c r="AB40" s="156">
        <f t="shared" si="30"/>
        <v>0.14288584743996607</v>
      </c>
      <c r="AC40" s="156">
        <f t="shared" si="30"/>
        <v>0.14288584743996607</v>
      </c>
      <c r="AD40" s="156">
        <f t="shared" si="30"/>
        <v>0.14288584743996607</v>
      </c>
      <c r="AE40" s="156">
        <f t="shared" si="30"/>
        <v>0.14288584743996607</v>
      </c>
    </row>
    <row r="41" spans="1:32">
      <c r="B41" s="2" t="s">
        <v>369</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ref="L41:AE41" si="31">K41</f>
        <v>2.7081973660017088E-3</v>
      </c>
      <c r="M41" s="156">
        <f t="shared" si="31"/>
        <v>2.7081973660017088E-3</v>
      </c>
      <c r="N41" s="156">
        <f t="shared" si="31"/>
        <v>2.7081973660017088E-3</v>
      </c>
      <c r="O41" s="156">
        <f t="shared" si="31"/>
        <v>2.7081973660017088E-3</v>
      </c>
      <c r="P41" s="156">
        <f t="shared" si="31"/>
        <v>2.7081973660017088E-3</v>
      </c>
      <c r="Q41" s="156">
        <f t="shared" si="31"/>
        <v>2.7081973660017088E-3</v>
      </c>
      <c r="R41" s="156">
        <f t="shared" si="31"/>
        <v>2.7081973660017088E-3</v>
      </c>
      <c r="S41" s="156">
        <f t="shared" si="31"/>
        <v>2.7081973660017088E-3</v>
      </c>
      <c r="T41" s="156">
        <f t="shared" si="31"/>
        <v>2.7081973660017088E-3</v>
      </c>
      <c r="U41" s="156">
        <f t="shared" si="31"/>
        <v>2.7081973660017088E-3</v>
      </c>
      <c r="V41" s="156">
        <f t="shared" si="31"/>
        <v>2.7081973660017088E-3</v>
      </c>
      <c r="W41" s="156">
        <f t="shared" si="31"/>
        <v>2.7081973660017088E-3</v>
      </c>
      <c r="X41" s="156">
        <f t="shared" si="31"/>
        <v>2.7081973660017088E-3</v>
      </c>
      <c r="Y41" s="156">
        <f t="shared" si="31"/>
        <v>2.7081973660017088E-3</v>
      </c>
      <c r="Z41" s="156">
        <f t="shared" si="31"/>
        <v>2.7081973660017088E-3</v>
      </c>
      <c r="AA41" s="156">
        <f t="shared" si="31"/>
        <v>2.7081973660017088E-3</v>
      </c>
      <c r="AB41" s="156">
        <f t="shared" si="31"/>
        <v>2.7081973660017088E-3</v>
      </c>
      <c r="AC41" s="156">
        <f t="shared" si="31"/>
        <v>2.7081973660017088E-3</v>
      </c>
      <c r="AD41" s="156">
        <f t="shared" si="31"/>
        <v>2.7081973660017088E-3</v>
      </c>
      <c r="AE41" s="156">
        <f t="shared" si="31"/>
        <v>2.7081973660017088E-3</v>
      </c>
    </row>
    <row r="42" spans="1:32">
      <c r="B42" s="2" t="s">
        <v>364</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ref="L42:AE42" si="32">K42</f>
        <v>1.1478920251405504E-2</v>
      </c>
      <c r="M42" s="156">
        <f t="shared" si="32"/>
        <v>1.1478920251405504E-2</v>
      </c>
      <c r="N42" s="156">
        <f t="shared" si="32"/>
        <v>1.1478920251405504E-2</v>
      </c>
      <c r="O42" s="156">
        <f t="shared" si="32"/>
        <v>1.1478920251405504E-2</v>
      </c>
      <c r="P42" s="156">
        <f t="shared" si="32"/>
        <v>1.1478920251405504E-2</v>
      </c>
      <c r="Q42" s="156">
        <f t="shared" si="32"/>
        <v>1.1478920251405504E-2</v>
      </c>
      <c r="R42" s="156">
        <f t="shared" si="32"/>
        <v>1.1478920251405504E-2</v>
      </c>
      <c r="S42" s="156">
        <f t="shared" si="32"/>
        <v>1.1478920251405504E-2</v>
      </c>
      <c r="T42" s="156">
        <f t="shared" si="32"/>
        <v>1.1478920251405504E-2</v>
      </c>
      <c r="U42" s="156">
        <f t="shared" si="32"/>
        <v>1.1478920251405504E-2</v>
      </c>
      <c r="V42" s="156">
        <f t="shared" si="32"/>
        <v>1.1478920251405504E-2</v>
      </c>
      <c r="W42" s="156">
        <f t="shared" si="32"/>
        <v>1.1478920251405504E-2</v>
      </c>
      <c r="X42" s="156">
        <f t="shared" si="32"/>
        <v>1.1478920251405504E-2</v>
      </c>
      <c r="Y42" s="156">
        <f t="shared" si="32"/>
        <v>1.1478920251405504E-2</v>
      </c>
      <c r="Z42" s="156">
        <f t="shared" si="32"/>
        <v>1.1478920251405504E-2</v>
      </c>
      <c r="AA42" s="156">
        <f t="shared" si="32"/>
        <v>1.1478920251405504E-2</v>
      </c>
      <c r="AB42" s="156">
        <f t="shared" si="32"/>
        <v>1.1478920251405504E-2</v>
      </c>
      <c r="AC42" s="156">
        <f t="shared" si="32"/>
        <v>1.1478920251405504E-2</v>
      </c>
      <c r="AD42" s="156">
        <f t="shared" si="32"/>
        <v>1.1478920251405504E-2</v>
      </c>
      <c r="AE42" s="156">
        <f t="shared" si="32"/>
        <v>1.1478920251405504E-2</v>
      </c>
    </row>
    <row r="43" spans="1:32">
      <c r="B43" s="2" t="s">
        <v>359</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ref="L43:AE43" si="33">K43</f>
        <v>7.3536078913398872E-3</v>
      </c>
      <c r="M43" s="156">
        <f t="shared" si="33"/>
        <v>7.3536078913398872E-3</v>
      </c>
      <c r="N43" s="156">
        <f t="shared" si="33"/>
        <v>7.3536078913398872E-3</v>
      </c>
      <c r="O43" s="156">
        <f t="shared" si="33"/>
        <v>7.3536078913398872E-3</v>
      </c>
      <c r="P43" s="156">
        <f t="shared" si="33"/>
        <v>7.3536078913398872E-3</v>
      </c>
      <c r="Q43" s="156">
        <f t="shared" si="33"/>
        <v>7.3536078913398872E-3</v>
      </c>
      <c r="R43" s="156">
        <f t="shared" si="33"/>
        <v>7.3536078913398872E-3</v>
      </c>
      <c r="S43" s="156">
        <f t="shared" si="33"/>
        <v>7.3536078913398872E-3</v>
      </c>
      <c r="T43" s="156">
        <f t="shared" si="33"/>
        <v>7.3536078913398872E-3</v>
      </c>
      <c r="U43" s="156">
        <f t="shared" si="33"/>
        <v>7.3536078913398872E-3</v>
      </c>
      <c r="V43" s="156">
        <f t="shared" si="33"/>
        <v>7.3536078913398872E-3</v>
      </c>
      <c r="W43" s="156">
        <f t="shared" si="33"/>
        <v>7.3536078913398872E-3</v>
      </c>
      <c r="X43" s="156">
        <f t="shared" si="33"/>
        <v>7.3536078913398872E-3</v>
      </c>
      <c r="Y43" s="156">
        <f t="shared" si="33"/>
        <v>7.3536078913398872E-3</v>
      </c>
      <c r="Z43" s="156">
        <f t="shared" si="33"/>
        <v>7.3536078913398872E-3</v>
      </c>
      <c r="AA43" s="156">
        <f t="shared" si="33"/>
        <v>7.3536078913398872E-3</v>
      </c>
      <c r="AB43" s="156">
        <f t="shared" si="33"/>
        <v>7.3536078913398872E-3</v>
      </c>
      <c r="AC43" s="156">
        <f t="shared" si="33"/>
        <v>7.3536078913398872E-3</v>
      </c>
      <c r="AD43" s="156">
        <f t="shared" si="33"/>
        <v>7.3536078913398872E-3</v>
      </c>
      <c r="AE43" s="156">
        <f t="shared" si="33"/>
        <v>7.3536078913398872E-3</v>
      </c>
    </row>
    <row r="44" spans="1:32">
      <c r="B44" s="2" t="s">
        <v>363</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ref="L44:AE44" si="34">K44</f>
        <v>2.2735060318359208E-2</v>
      </c>
      <c r="M44" s="156">
        <f t="shared" si="34"/>
        <v>2.2735060318359208E-2</v>
      </c>
      <c r="N44" s="156">
        <f t="shared" si="34"/>
        <v>2.2735060318359208E-2</v>
      </c>
      <c r="O44" s="156">
        <f t="shared" si="34"/>
        <v>2.2735060318359208E-2</v>
      </c>
      <c r="P44" s="156">
        <f t="shared" si="34"/>
        <v>2.2735060318359208E-2</v>
      </c>
      <c r="Q44" s="156">
        <f t="shared" si="34"/>
        <v>2.2735060318359208E-2</v>
      </c>
      <c r="R44" s="156">
        <f t="shared" si="34"/>
        <v>2.2735060318359208E-2</v>
      </c>
      <c r="S44" s="156">
        <f t="shared" si="34"/>
        <v>2.2735060318359208E-2</v>
      </c>
      <c r="T44" s="156">
        <f t="shared" si="34"/>
        <v>2.2735060318359208E-2</v>
      </c>
      <c r="U44" s="156">
        <f t="shared" si="34"/>
        <v>2.2735060318359208E-2</v>
      </c>
      <c r="V44" s="156">
        <f t="shared" si="34"/>
        <v>2.2735060318359208E-2</v>
      </c>
      <c r="W44" s="156">
        <f t="shared" si="34"/>
        <v>2.2735060318359208E-2</v>
      </c>
      <c r="X44" s="156">
        <f t="shared" si="34"/>
        <v>2.2735060318359208E-2</v>
      </c>
      <c r="Y44" s="156">
        <f t="shared" si="34"/>
        <v>2.2735060318359208E-2</v>
      </c>
      <c r="Z44" s="156">
        <f t="shared" si="34"/>
        <v>2.2735060318359208E-2</v>
      </c>
      <c r="AA44" s="156">
        <f t="shared" si="34"/>
        <v>2.2735060318359208E-2</v>
      </c>
      <c r="AB44" s="156">
        <f t="shared" si="34"/>
        <v>2.2735060318359208E-2</v>
      </c>
      <c r="AC44" s="156">
        <f t="shared" si="34"/>
        <v>2.2735060318359208E-2</v>
      </c>
      <c r="AD44" s="156">
        <f t="shared" si="34"/>
        <v>2.2735060318359208E-2</v>
      </c>
      <c r="AE44" s="156">
        <f t="shared" si="34"/>
        <v>2.2735060318359208E-2</v>
      </c>
    </row>
    <row r="45" spans="1:32">
      <c r="B45" s="2" t="s">
        <v>372</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ref="L45:AE45" si="35">K45</f>
        <v>0</v>
      </c>
      <c r="M45" s="156">
        <f t="shared" si="35"/>
        <v>0</v>
      </c>
      <c r="N45" s="156">
        <f t="shared" si="35"/>
        <v>0</v>
      </c>
      <c r="O45" s="156">
        <f t="shared" si="35"/>
        <v>0</v>
      </c>
      <c r="P45" s="156">
        <f t="shared" si="35"/>
        <v>0</v>
      </c>
      <c r="Q45" s="156">
        <f t="shared" si="35"/>
        <v>0</v>
      </c>
      <c r="R45" s="156">
        <f t="shared" si="35"/>
        <v>0</v>
      </c>
      <c r="S45" s="156">
        <f t="shared" si="35"/>
        <v>0</v>
      </c>
      <c r="T45" s="156">
        <f t="shared" si="35"/>
        <v>0</v>
      </c>
      <c r="U45" s="156">
        <f t="shared" si="35"/>
        <v>0</v>
      </c>
      <c r="V45" s="156">
        <f t="shared" si="35"/>
        <v>0</v>
      </c>
      <c r="W45" s="156">
        <f t="shared" si="35"/>
        <v>0</v>
      </c>
      <c r="X45" s="156">
        <f t="shared" si="35"/>
        <v>0</v>
      </c>
      <c r="Y45" s="156">
        <f t="shared" si="35"/>
        <v>0</v>
      </c>
      <c r="Z45" s="156">
        <f t="shared" si="35"/>
        <v>0</v>
      </c>
      <c r="AA45" s="156">
        <f t="shared" si="35"/>
        <v>0</v>
      </c>
      <c r="AB45" s="156">
        <f t="shared" si="35"/>
        <v>0</v>
      </c>
      <c r="AC45" s="156">
        <f t="shared" si="35"/>
        <v>0</v>
      </c>
      <c r="AD45" s="156">
        <f t="shared" si="35"/>
        <v>0</v>
      </c>
      <c r="AE45" s="156">
        <f t="shared" si="35"/>
        <v>0</v>
      </c>
    </row>
    <row r="46" spans="1:32">
      <c r="B46" s="2" t="s">
        <v>370</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ref="L46:AE46" si="36">K46</f>
        <v>2.3275652989912562E-4</v>
      </c>
      <c r="M46" s="156">
        <f t="shared" si="36"/>
        <v>2.3275652989912562E-4</v>
      </c>
      <c r="N46" s="156">
        <f t="shared" si="36"/>
        <v>2.3275652989912562E-4</v>
      </c>
      <c r="O46" s="156">
        <f t="shared" si="36"/>
        <v>2.3275652989912562E-4</v>
      </c>
      <c r="P46" s="156">
        <f t="shared" si="36"/>
        <v>2.3275652989912562E-4</v>
      </c>
      <c r="Q46" s="156">
        <f t="shared" si="36"/>
        <v>2.3275652989912562E-4</v>
      </c>
      <c r="R46" s="156">
        <f t="shared" si="36"/>
        <v>2.3275652989912562E-4</v>
      </c>
      <c r="S46" s="156">
        <f t="shared" si="36"/>
        <v>2.3275652989912562E-4</v>
      </c>
      <c r="T46" s="156">
        <f t="shared" si="36"/>
        <v>2.3275652989912562E-4</v>
      </c>
      <c r="U46" s="156">
        <f t="shared" si="36"/>
        <v>2.3275652989912562E-4</v>
      </c>
      <c r="V46" s="156">
        <f t="shared" si="36"/>
        <v>2.3275652989912562E-4</v>
      </c>
      <c r="W46" s="156">
        <f t="shared" si="36"/>
        <v>2.3275652989912562E-4</v>
      </c>
      <c r="X46" s="156">
        <f t="shared" si="36"/>
        <v>2.3275652989912562E-4</v>
      </c>
      <c r="Y46" s="156">
        <f t="shared" si="36"/>
        <v>2.3275652989912562E-4</v>
      </c>
      <c r="Z46" s="156">
        <f t="shared" si="36"/>
        <v>2.3275652989912562E-4</v>
      </c>
      <c r="AA46" s="156">
        <f t="shared" si="36"/>
        <v>2.3275652989912562E-4</v>
      </c>
      <c r="AB46" s="156">
        <f t="shared" si="36"/>
        <v>2.3275652989912562E-4</v>
      </c>
      <c r="AC46" s="156">
        <f t="shared" si="36"/>
        <v>2.3275652989912562E-4</v>
      </c>
      <c r="AD46" s="156">
        <f t="shared" si="36"/>
        <v>2.3275652989912562E-4</v>
      </c>
      <c r="AE46" s="156">
        <f t="shared" si="36"/>
        <v>2.3275652989912562E-4</v>
      </c>
    </row>
    <row r="47" spans="1:32">
      <c r="B47" s="2" t="s">
        <v>365</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ref="L47:AE47" si="37">K47</f>
        <v>0.75016781075405381</v>
      </c>
      <c r="M47" s="156">
        <f t="shared" si="37"/>
        <v>0.75016781075405381</v>
      </c>
      <c r="N47" s="156">
        <f t="shared" si="37"/>
        <v>0.75016781075405381</v>
      </c>
      <c r="O47" s="156">
        <f t="shared" si="37"/>
        <v>0.75016781075405381</v>
      </c>
      <c r="P47" s="156">
        <f t="shared" si="37"/>
        <v>0.75016781075405381</v>
      </c>
      <c r="Q47" s="156">
        <f t="shared" si="37"/>
        <v>0.75016781075405381</v>
      </c>
      <c r="R47" s="156">
        <f t="shared" si="37"/>
        <v>0.75016781075405381</v>
      </c>
      <c r="S47" s="156">
        <f t="shared" si="37"/>
        <v>0.75016781075405381</v>
      </c>
      <c r="T47" s="156">
        <f t="shared" si="37"/>
        <v>0.75016781075405381</v>
      </c>
      <c r="U47" s="156">
        <f t="shared" si="37"/>
        <v>0.75016781075405381</v>
      </c>
      <c r="V47" s="156">
        <f t="shared" si="37"/>
        <v>0.75016781075405381</v>
      </c>
      <c r="W47" s="156">
        <f t="shared" si="37"/>
        <v>0.75016781075405381</v>
      </c>
      <c r="X47" s="156">
        <f t="shared" si="37"/>
        <v>0.75016781075405381</v>
      </c>
      <c r="Y47" s="156">
        <f t="shared" si="37"/>
        <v>0.75016781075405381</v>
      </c>
      <c r="Z47" s="156">
        <f t="shared" si="37"/>
        <v>0.75016781075405381</v>
      </c>
      <c r="AA47" s="156">
        <f t="shared" si="37"/>
        <v>0.75016781075405381</v>
      </c>
      <c r="AB47" s="156">
        <f t="shared" si="37"/>
        <v>0.75016781075405381</v>
      </c>
      <c r="AC47" s="156">
        <f t="shared" si="37"/>
        <v>0.75016781075405381</v>
      </c>
      <c r="AD47" s="156">
        <f t="shared" si="37"/>
        <v>0.75016781075405381</v>
      </c>
      <c r="AE47" s="156">
        <f t="shared" si="37"/>
        <v>0.75016781075405381</v>
      </c>
    </row>
    <row r="48" spans="1:32">
      <c r="B48" s="2" t="s">
        <v>366</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ref="L48:AE48" si="38">K48</f>
        <v>6.2310556376188229E-2</v>
      </c>
      <c r="M48" s="156">
        <f t="shared" si="38"/>
        <v>6.2310556376188229E-2</v>
      </c>
      <c r="N48" s="156">
        <f t="shared" si="38"/>
        <v>6.2310556376188229E-2</v>
      </c>
      <c r="O48" s="156">
        <f t="shared" si="38"/>
        <v>6.2310556376188229E-2</v>
      </c>
      <c r="P48" s="156">
        <f t="shared" si="38"/>
        <v>6.2310556376188229E-2</v>
      </c>
      <c r="Q48" s="156">
        <f t="shared" si="38"/>
        <v>6.2310556376188229E-2</v>
      </c>
      <c r="R48" s="156">
        <f t="shared" si="38"/>
        <v>6.2310556376188229E-2</v>
      </c>
      <c r="S48" s="156">
        <f t="shared" si="38"/>
        <v>6.2310556376188229E-2</v>
      </c>
      <c r="T48" s="156">
        <f t="shared" si="38"/>
        <v>6.2310556376188229E-2</v>
      </c>
      <c r="U48" s="156">
        <f t="shared" si="38"/>
        <v>6.2310556376188229E-2</v>
      </c>
      <c r="V48" s="156">
        <f t="shared" si="38"/>
        <v>6.2310556376188229E-2</v>
      </c>
      <c r="W48" s="156">
        <f t="shared" si="38"/>
        <v>6.2310556376188229E-2</v>
      </c>
      <c r="X48" s="156">
        <f t="shared" si="38"/>
        <v>6.2310556376188229E-2</v>
      </c>
      <c r="Y48" s="156">
        <f t="shared" si="38"/>
        <v>6.2310556376188229E-2</v>
      </c>
      <c r="Z48" s="156">
        <f t="shared" si="38"/>
        <v>6.2310556376188229E-2</v>
      </c>
      <c r="AA48" s="156">
        <f t="shared" si="38"/>
        <v>6.2310556376188229E-2</v>
      </c>
      <c r="AB48" s="156">
        <f t="shared" si="38"/>
        <v>6.2310556376188229E-2</v>
      </c>
      <c r="AC48" s="156">
        <f t="shared" si="38"/>
        <v>6.2310556376188229E-2</v>
      </c>
      <c r="AD48" s="156">
        <f t="shared" si="38"/>
        <v>6.2310556376188229E-2</v>
      </c>
      <c r="AE48" s="156">
        <f t="shared" si="38"/>
        <v>6.2310556376188229E-2</v>
      </c>
    </row>
    <row r="49" spans="1:110">
      <c r="B49" s="1"/>
    </row>
    <row r="50" spans="1:110">
      <c r="B50" s="1"/>
      <c r="C50" s="160">
        <f t="shared" ref="C50:K50" si="39">SUM(C39:C48)</f>
        <v>1.0000000000000002</v>
      </c>
      <c r="D50" s="160">
        <f t="shared" si="39"/>
        <v>1</v>
      </c>
      <c r="E50" s="160">
        <f t="shared" si="39"/>
        <v>1</v>
      </c>
      <c r="F50" s="160">
        <f t="shared" si="39"/>
        <v>1.0000000000000002</v>
      </c>
      <c r="G50" s="160">
        <f t="shared" si="39"/>
        <v>1</v>
      </c>
      <c r="H50" s="160">
        <f t="shared" si="39"/>
        <v>1.0000000000000002</v>
      </c>
      <c r="I50" s="160">
        <f t="shared" si="39"/>
        <v>1</v>
      </c>
      <c r="J50" s="160">
        <f t="shared" si="39"/>
        <v>1.0000000000000002</v>
      </c>
      <c r="K50" s="160">
        <f t="shared" si="39"/>
        <v>1.0000000000000002</v>
      </c>
      <c r="L50" s="160">
        <f t="shared" ref="L50:AE50" si="40">K50</f>
        <v>1.0000000000000002</v>
      </c>
      <c r="M50" s="160">
        <f t="shared" si="40"/>
        <v>1.0000000000000002</v>
      </c>
      <c r="N50" s="160">
        <f t="shared" si="40"/>
        <v>1.0000000000000002</v>
      </c>
      <c r="O50" s="160">
        <f t="shared" si="40"/>
        <v>1.0000000000000002</v>
      </c>
      <c r="P50" s="160">
        <f t="shared" si="40"/>
        <v>1.0000000000000002</v>
      </c>
      <c r="Q50" s="160">
        <f t="shared" si="40"/>
        <v>1.0000000000000002</v>
      </c>
      <c r="R50" s="160">
        <f t="shared" si="40"/>
        <v>1.0000000000000002</v>
      </c>
      <c r="S50" s="160">
        <f t="shared" si="40"/>
        <v>1.0000000000000002</v>
      </c>
      <c r="T50" s="160">
        <f t="shared" si="40"/>
        <v>1.0000000000000002</v>
      </c>
      <c r="U50" s="160">
        <f t="shared" si="40"/>
        <v>1.0000000000000002</v>
      </c>
      <c r="V50" s="160">
        <f t="shared" si="40"/>
        <v>1.0000000000000002</v>
      </c>
      <c r="W50" s="160">
        <f t="shared" si="40"/>
        <v>1.0000000000000002</v>
      </c>
      <c r="X50" s="160">
        <f t="shared" si="40"/>
        <v>1.0000000000000002</v>
      </c>
      <c r="Y50" s="160">
        <f t="shared" si="40"/>
        <v>1.0000000000000002</v>
      </c>
      <c r="Z50" s="160">
        <f t="shared" si="40"/>
        <v>1.0000000000000002</v>
      </c>
      <c r="AA50" s="160">
        <f t="shared" si="40"/>
        <v>1.0000000000000002</v>
      </c>
      <c r="AB50" s="160">
        <f t="shared" si="40"/>
        <v>1.0000000000000002</v>
      </c>
      <c r="AC50" s="160">
        <f t="shared" si="40"/>
        <v>1.0000000000000002</v>
      </c>
      <c r="AD50" s="160">
        <f t="shared" si="40"/>
        <v>1.0000000000000002</v>
      </c>
      <c r="AE50" s="160">
        <f t="shared" si="40"/>
        <v>1.0000000000000002</v>
      </c>
    </row>
    <row r="54" spans="1:110" s="166" customFormat="1">
      <c r="A54" s="165" t="s">
        <v>904</v>
      </c>
    </row>
    <row r="55" spans="1:110" ht="30" customHeight="1">
      <c r="B55" s="101" t="s">
        <v>905</v>
      </c>
      <c r="D55" s="162" t="s">
        <v>368</v>
      </c>
      <c r="E55" s="162" t="s">
        <v>362</v>
      </c>
      <c r="F55" s="162" t="s">
        <v>369</v>
      </c>
      <c r="G55" s="162" t="s">
        <v>364</v>
      </c>
      <c r="H55" s="162" t="s">
        <v>359</v>
      </c>
      <c r="I55" s="162" t="s">
        <v>363</v>
      </c>
      <c r="J55" s="162" t="s">
        <v>372</v>
      </c>
      <c r="K55" s="162" t="s">
        <v>370</v>
      </c>
      <c r="L55" s="162" t="s">
        <v>365</v>
      </c>
      <c r="M55" s="162" t="s">
        <v>580</v>
      </c>
      <c r="N55" s="162" t="s">
        <v>579</v>
      </c>
      <c r="P55" s="162" t="s">
        <v>368</v>
      </c>
      <c r="Q55" s="162" t="s">
        <v>362</v>
      </c>
      <c r="R55" s="162" t="s">
        <v>369</v>
      </c>
      <c r="S55" s="162" t="s">
        <v>364</v>
      </c>
      <c r="T55" s="162" t="s">
        <v>359</v>
      </c>
      <c r="U55" s="162" t="s">
        <v>363</v>
      </c>
      <c r="V55" s="162" t="s">
        <v>372</v>
      </c>
      <c r="W55" s="162" t="s">
        <v>370</v>
      </c>
      <c r="X55" s="162" t="s">
        <v>365</v>
      </c>
      <c r="Y55" s="162" t="s">
        <v>580</v>
      </c>
      <c r="Z55" s="162" t="s">
        <v>579</v>
      </c>
      <c r="AB55" s="162" t="s">
        <v>368</v>
      </c>
      <c r="AC55" s="162" t="s">
        <v>362</v>
      </c>
      <c r="AD55" s="162" t="s">
        <v>369</v>
      </c>
      <c r="AE55" s="162" t="s">
        <v>364</v>
      </c>
      <c r="AF55" s="162" t="s">
        <v>359</v>
      </c>
      <c r="AG55" s="162" t="s">
        <v>363</v>
      </c>
      <c r="AH55" s="162" t="s">
        <v>372</v>
      </c>
      <c r="AI55" s="162" t="s">
        <v>370</v>
      </c>
      <c r="AJ55" s="162" t="s">
        <v>365</v>
      </c>
      <c r="AK55" s="162" t="s">
        <v>580</v>
      </c>
      <c r="AL55" s="162" t="s">
        <v>579</v>
      </c>
      <c r="AN55" s="162" t="s">
        <v>368</v>
      </c>
      <c r="AO55" s="162" t="s">
        <v>362</v>
      </c>
      <c r="AP55" s="162" t="s">
        <v>369</v>
      </c>
      <c r="AQ55" s="162" t="s">
        <v>364</v>
      </c>
      <c r="AR55" s="162" t="s">
        <v>359</v>
      </c>
      <c r="AS55" s="162" t="s">
        <v>363</v>
      </c>
      <c r="AT55" s="162" t="s">
        <v>372</v>
      </c>
      <c r="AU55" s="162" t="s">
        <v>370</v>
      </c>
      <c r="AV55" s="162" t="s">
        <v>365</v>
      </c>
      <c r="AW55" s="162" t="s">
        <v>580</v>
      </c>
      <c r="AX55" s="162" t="s">
        <v>579</v>
      </c>
      <c r="AZ55" s="162" t="s">
        <v>368</v>
      </c>
      <c r="BA55" s="162" t="s">
        <v>362</v>
      </c>
      <c r="BB55" s="162" t="s">
        <v>369</v>
      </c>
      <c r="BC55" s="162" t="s">
        <v>364</v>
      </c>
      <c r="BD55" s="162" t="s">
        <v>359</v>
      </c>
      <c r="BE55" s="162" t="s">
        <v>363</v>
      </c>
      <c r="BF55" s="162" t="s">
        <v>372</v>
      </c>
      <c r="BG55" s="162" t="s">
        <v>370</v>
      </c>
      <c r="BH55" s="162" t="s">
        <v>365</v>
      </c>
      <c r="BI55" s="162" t="s">
        <v>580</v>
      </c>
      <c r="BJ55" s="162" t="s">
        <v>579</v>
      </c>
      <c r="BL55" s="162" t="s">
        <v>368</v>
      </c>
      <c r="BM55" s="162" t="s">
        <v>362</v>
      </c>
      <c r="BN55" s="162" t="s">
        <v>369</v>
      </c>
      <c r="BO55" s="162" t="s">
        <v>364</v>
      </c>
      <c r="BP55" s="162" t="s">
        <v>359</v>
      </c>
      <c r="BQ55" s="162" t="s">
        <v>363</v>
      </c>
      <c r="BR55" s="162" t="s">
        <v>372</v>
      </c>
      <c r="BS55" s="162" t="s">
        <v>370</v>
      </c>
      <c r="BT55" s="162" t="s">
        <v>365</v>
      </c>
      <c r="BU55" s="162" t="s">
        <v>580</v>
      </c>
      <c r="BV55" s="162" t="s">
        <v>579</v>
      </c>
      <c r="BX55" s="162" t="s">
        <v>368</v>
      </c>
      <c r="BY55" s="162" t="s">
        <v>362</v>
      </c>
      <c r="BZ55" s="162" t="s">
        <v>369</v>
      </c>
      <c r="CA55" s="162" t="s">
        <v>364</v>
      </c>
      <c r="CB55" s="162" t="s">
        <v>359</v>
      </c>
      <c r="CC55" s="162" t="s">
        <v>363</v>
      </c>
      <c r="CD55" s="162" t="s">
        <v>372</v>
      </c>
      <c r="CE55" s="162" t="s">
        <v>370</v>
      </c>
      <c r="CF55" s="162" t="s">
        <v>365</v>
      </c>
      <c r="CG55" s="162" t="s">
        <v>580</v>
      </c>
      <c r="CH55" s="162" t="s">
        <v>579</v>
      </c>
      <c r="CJ55" s="162" t="s">
        <v>368</v>
      </c>
      <c r="CK55" s="162" t="s">
        <v>362</v>
      </c>
      <c r="CL55" s="162" t="s">
        <v>369</v>
      </c>
      <c r="CM55" s="162" t="s">
        <v>364</v>
      </c>
      <c r="CN55" s="162" t="s">
        <v>359</v>
      </c>
      <c r="CO55" s="162" t="s">
        <v>363</v>
      </c>
      <c r="CP55" s="162" t="s">
        <v>372</v>
      </c>
      <c r="CQ55" s="162" t="s">
        <v>370</v>
      </c>
      <c r="CR55" s="162" t="s">
        <v>365</v>
      </c>
      <c r="CS55" s="162" t="s">
        <v>580</v>
      </c>
      <c r="CT55" s="162" t="s">
        <v>579</v>
      </c>
      <c r="CV55" s="162" t="s">
        <v>368</v>
      </c>
      <c r="CW55" s="162" t="s">
        <v>362</v>
      </c>
      <c r="CX55" s="162" t="s">
        <v>369</v>
      </c>
      <c r="CY55" s="162" t="s">
        <v>364</v>
      </c>
      <c r="CZ55" s="162" t="s">
        <v>359</v>
      </c>
      <c r="DA55" s="162" t="s">
        <v>363</v>
      </c>
      <c r="DB55" s="162" t="s">
        <v>372</v>
      </c>
      <c r="DC55" s="162" t="s">
        <v>370</v>
      </c>
      <c r="DD55" s="162" t="s">
        <v>365</v>
      </c>
      <c r="DE55" s="162" t="s">
        <v>580</v>
      </c>
      <c r="DF55" s="162" t="s">
        <v>579</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3</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9</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12</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14</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17</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21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25</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29</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32</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35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37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40</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44</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46</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49</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53</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57</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59</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62</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65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68</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70</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73</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77</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80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83</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86</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88</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91</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94</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97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99</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102</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105</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108</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111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114</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117</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119</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122</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125</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127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130</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133</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136</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138</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141</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144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147</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820</v>
      </c>
    </row>
    <row r="111" spans="1:110" s="92" customFormat="1" ht="15.75" customHeight="1">
      <c r="A111" s="114" t="s">
        <v>821</v>
      </c>
    </row>
    <row r="112" spans="1:110" s="92" customFormat="1" ht="15.75" customHeight="1">
      <c r="A112" s="115" t="s">
        <v>247</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822</v>
      </c>
      <c r="Y112" s="107"/>
      <c r="Z112" s="107"/>
      <c r="AA112" s="107"/>
      <c r="AB112" s="107"/>
      <c r="AC112" s="107"/>
      <c r="AD112" s="107"/>
      <c r="AE112" s="107"/>
      <c r="AF112" s="107"/>
      <c r="AG112" s="107"/>
      <c r="AH112" s="107"/>
      <c r="AI112" s="107"/>
      <c r="AJ112" s="107"/>
      <c r="AK112" s="107"/>
    </row>
    <row r="113" spans="1:54" s="92" customFormat="1" ht="15.75" customHeight="1">
      <c r="A113" s="116" t="s">
        <v>248</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41">W113+1</f>
        <v>2041</v>
      </c>
      <c r="Y113" s="95">
        <f t="shared" si="41"/>
        <v>2042</v>
      </c>
      <c r="Z113" s="95">
        <f t="shared" si="41"/>
        <v>2043</v>
      </c>
      <c r="AA113" s="95">
        <f t="shared" si="41"/>
        <v>2044</v>
      </c>
      <c r="AB113" s="95">
        <f t="shared" si="41"/>
        <v>2045</v>
      </c>
      <c r="AC113" s="95">
        <f t="shared" si="41"/>
        <v>2046</v>
      </c>
      <c r="AD113" s="95">
        <f t="shared" si="41"/>
        <v>2047</v>
      </c>
      <c r="AE113" s="95">
        <f t="shared" si="41"/>
        <v>2048</v>
      </c>
      <c r="AF113" s="95">
        <f t="shared" si="41"/>
        <v>2049</v>
      </c>
      <c r="AG113" s="95">
        <f t="shared" si="41"/>
        <v>2050</v>
      </c>
    </row>
    <row r="114" spans="1:54" s="92" customFormat="1" ht="15.75" customHeight="1">
      <c r="A114" s="107" t="s">
        <v>364</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14" si="42">W114</f>
        <v>439408.5</v>
      </c>
      <c r="Y114" s="119">
        <f t="shared" si="42"/>
        <v>439408.5</v>
      </c>
      <c r="Z114" s="119">
        <f t="shared" si="42"/>
        <v>439408.5</v>
      </c>
      <c r="AA114" s="119">
        <f t="shared" si="42"/>
        <v>439408.5</v>
      </c>
      <c r="AB114" s="119">
        <f t="shared" si="42"/>
        <v>439408.5</v>
      </c>
      <c r="AC114" s="119">
        <f t="shared" si="42"/>
        <v>439408.5</v>
      </c>
      <c r="AD114" s="119">
        <f t="shared" si="42"/>
        <v>439408.5</v>
      </c>
      <c r="AE114" s="119">
        <f t="shared" si="42"/>
        <v>439408.5</v>
      </c>
      <c r="AF114" s="119">
        <f t="shared" si="42"/>
        <v>439408.5</v>
      </c>
      <c r="AG114" s="119">
        <f t="shared" si="42"/>
        <v>439408.5</v>
      </c>
    </row>
    <row r="115" spans="1:54" s="92" customFormat="1" ht="15.75" customHeight="1">
      <c r="A115" s="107" t="s">
        <v>296</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ref="X115:AG115" si="43">W115</f>
        <v>68042.429999999993</v>
      </c>
      <c r="Y115" s="119">
        <f t="shared" si="43"/>
        <v>68042.429999999993</v>
      </c>
      <c r="Z115" s="119">
        <f t="shared" si="43"/>
        <v>68042.429999999993</v>
      </c>
      <c r="AA115" s="119">
        <f t="shared" si="43"/>
        <v>68042.429999999993</v>
      </c>
      <c r="AB115" s="119">
        <f t="shared" si="43"/>
        <v>68042.429999999993</v>
      </c>
      <c r="AC115" s="119">
        <f t="shared" si="43"/>
        <v>68042.429999999993</v>
      </c>
      <c r="AD115" s="119">
        <f t="shared" si="43"/>
        <v>68042.429999999993</v>
      </c>
      <c r="AE115" s="119">
        <f t="shared" si="43"/>
        <v>68042.429999999993</v>
      </c>
      <c r="AF115" s="119">
        <f t="shared" si="43"/>
        <v>68042.429999999993</v>
      </c>
      <c r="AG115" s="119">
        <f t="shared" si="43"/>
        <v>68042.429999999993</v>
      </c>
    </row>
    <row r="116" spans="1:54" s="92" customFormat="1" ht="15.75" customHeight="1">
      <c r="A116" s="107" t="s">
        <v>297</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ref="X116:AG116" si="44">W116</f>
        <v>10278.23</v>
      </c>
      <c r="Y116" s="119">
        <f t="shared" si="44"/>
        <v>10278.23</v>
      </c>
      <c r="Z116" s="119">
        <f t="shared" si="44"/>
        <v>10278.23</v>
      </c>
      <c r="AA116" s="119">
        <f t="shared" si="44"/>
        <v>10278.23</v>
      </c>
      <c r="AB116" s="119">
        <f t="shared" si="44"/>
        <v>10278.23</v>
      </c>
      <c r="AC116" s="119">
        <f t="shared" si="44"/>
        <v>10278.23</v>
      </c>
      <c r="AD116" s="119">
        <f t="shared" si="44"/>
        <v>10278.23</v>
      </c>
      <c r="AE116" s="119">
        <f t="shared" si="44"/>
        <v>10278.23</v>
      </c>
      <c r="AF116" s="119">
        <f t="shared" si="44"/>
        <v>10278.23</v>
      </c>
      <c r="AG116" s="119">
        <f t="shared" si="44"/>
        <v>10278.23</v>
      </c>
    </row>
    <row r="117" spans="1:54" s="92" customFormat="1" ht="15.75" customHeight="1">
      <c r="A117" s="107" t="s">
        <v>298</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ref="X117:AG117" si="45">W117</f>
        <v>6899.39</v>
      </c>
      <c r="Y117" s="119">
        <f t="shared" si="45"/>
        <v>6899.39</v>
      </c>
      <c r="Z117" s="119">
        <f t="shared" si="45"/>
        <v>6899.39</v>
      </c>
      <c r="AA117" s="119">
        <f t="shared" si="45"/>
        <v>6899.39</v>
      </c>
      <c r="AB117" s="119">
        <f t="shared" si="45"/>
        <v>6899.39</v>
      </c>
      <c r="AC117" s="119">
        <f t="shared" si="45"/>
        <v>6899.39</v>
      </c>
      <c r="AD117" s="119">
        <f t="shared" si="45"/>
        <v>6899.39</v>
      </c>
      <c r="AE117" s="119">
        <f t="shared" si="45"/>
        <v>6899.39</v>
      </c>
      <c r="AF117" s="119">
        <f t="shared" si="45"/>
        <v>6899.39</v>
      </c>
      <c r="AG117" s="119">
        <f t="shared" si="45"/>
        <v>6899.39</v>
      </c>
    </row>
    <row r="118" spans="1:54" s="92" customFormat="1" ht="15.75" customHeight="1">
      <c r="A118" s="107" t="s">
        <v>299</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ref="X118:AG118" si="46">W118</f>
        <v>82208.649999999994</v>
      </c>
      <c r="Y118" s="119">
        <f t="shared" si="46"/>
        <v>82208.649999999994</v>
      </c>
      <c r="Z118" s="119">
        <f t="shared" si="46"/>
        <v>82208.649999999994</v>
      </c>
      <c r="AA118" s="119">
        <f t="shared" si="46"/>
        <v>82208.649999999994</v>
      </c>
      <c r="AB118" s="119">
        <f t="shared" si="46"/>
        <v>82208.649999999994</v>
      </c>
      <c r="AC118" s="119">
        <f t="shared" si="46"/>
        <v>82208.649999999994</v>
      </c>
      <c r="AD118" s="119">
        <f t="shared" si="46"/>
        <v>82208.649999999994</v>
      </c>
      <c r="AE118" s="119">
        <f t="shared" si="46"/>
        <v>82208.649999999994</v>
      </c>
      <c r="AF118" s="119">
        <f t="shared" si="46"/>
        <v>82208.649999999994</v>
      </c>
      <c r="AG118" s="119">
        <f t="shared" si="46"/>
        <v>82208.649999999994</v>
      </c>
    </row>
    <row r="119" spans="1:54" s="92" customFormat="1" ht="15.75" customHeight="1">
      <c r="A119" s="107" t="s">
        <v>300</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ref="X119:AG119" si="47">W119</f>
        <v>1383.67</v>
      </c>
      <c r="Y119" s="119">
        <f t="shared" si="47"/>
        <v>1383.67</v>
      </c>
      <c r="Z119" s="119">
        <f t="shared" si="47"/>
        <v>1383.67</v>
      </c>
      <c r="AA119" s="119">
        <f t="shared" si="47"/>
        <v>1383.67</v>
      </c>
      <c r="AB119" s="119">
        <f t="shared" si="47"/>
        <v>1383.67</v>
      </c>
      <c r="AC119" s="119">
        <f t="shared" si="47"/>
        <v>1383.67</v>
      </c>
      <c r="AD119" s="119">
        <f t="shared" si="47"/>
        <v>1383.67</v>
      </c>
      <c r="AE119" s="119">
        <f t="shared" si="47"/>
        <v>1383.67</v>
      </c>
      <c r="AF119" s="119">
        <f t="shared" si="47"/>
        <v>1383.67</v>
      </c>
      <c r="AG119" s="119">
        <f t="shared" si="47"/>
        <v>1383.67</v>
      </c>
    </row>
    <row r="120" spans="1:54" s="92" customFormat="1" ht="15.75" customHeight="1">
      <c r="A120" s="107" t="s">
        <v>301</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ref="X120:AG120" si="48">W120</f>
        <v>126905.8</v>
      </c>
      <c r="Y120" s="119">
        <f t="shared" si="48"/>
        <v>126905.8</v>
      </c>
      <c r="Z120" s="119">
        <f t="shared" si="48"/>
        <v>126905.8</v>
      </c>
      <c r="AA120" s="119">
        <f t="shared" si="48"/>
        <v>126905.8</v>
      </c>
      <c r="AB120" s="119">
        <f t="shared" si="48"/>
        <v>126905.8</v>
      </c>
      <c r="AC120" s="119">
        <f t="shared" si="48"/>
        <v>126905.8</v>
      </c>
      <c r="AD120" s="119">
        <f t="shared" si="48"/>
        <v>126905.8</v>
      </c>
      <c r="AE120" s="119">
        <f t="shared" si="48"/>
        <v>126905.8</v>
      </c>
      <c r="AF120" s="119">
        <f t="shared" si="48"/>
        <v>126905.8</v>
      </c>
      <c r="AG120" s="119">
        <f t="shared" si="48"/>
        <v>126905.8</v>
      </c>
    </row>
    <row r="121" spans="1:54" s="92" customFormat="1" ht="15.75" customHeight="1">
      <c r="A121" s="107" t="s">
        <v>302</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ref="X121:AG121" si="49">W121</f>
        <v>1690.29</v>
      </c>
      <c r="Y121" s="119">
        <f t="shared" si="49"/>
        <v>1690.29</v>
      </c>
      <c r="Z121" s="119">
        <f t="shared" si="49"/>
        <v>1690.29</v>
      </c>
      <c r="AA121" s="119">
        <f t="shared" si="49"/>
        <v>1690.29</v>
      </c>
      <c r="AB121" s="119">
        <f t="shared" si="49"/>
        <v>1690.29</v>
      </c>
      <c r="AC121" s="119">
        <f t="shared" si="49"/>
        <v>1690.29</v>
      </c>
      <c r="AD121" s="119">
        <f t="shared" si="49"/>
        <v>1690.29</v>
      </c>
      <c r="AE121" s="119">
        <f t="shared" si="49"/>
        <v>1690.29</v>
      </c>
      <c r="AF121" s="119">
        <f t="shared" si="49"/>
        <v>1690.29</v>
      </c>
      <c r="AG121" s="119">
        <f t="shared" si="49"/>
        <v>1690.29</v>
      </c>
    </row>
    <row r="122" spans="1:54" s="92" customFormat="1" ht="15.75" customHeight="1">
      <c r="A122" s="95" t="s">
        <v>593</v>
      </c>
      <c r="B122" s="120">
        <f t="shared" ref="B122:W122" si="50">SUM(B114:B121)</f>
        <v>650744.98999999987</v>
      </c>
      <c r="C122" s="120">
        <f t="shared" si="50"/>
        <v>655764.49000000011</v>
      </c>
      <c r="D122" s="120">
        <f t="shared" si="50"/>
        <v>657616.61</v>
      </c>
      <c r="E122" s="120">
        <f t="shared" si="50"/>
        <v>648901.29000000015</v>
      </c>
      <c r="F122" s="120">
        <f t="shared" si="50"/>
        <v>649148.92000000004</v>
      </c>
      <c r="G122" s="120">
        <f t="shared" si="50"/>
        <v>655322.79</v>
      </c>
      <c r="H122" s="120">
        <f t="shared" si="50"/>
        <v>657515.14</v>
      </c>
      <c r="I122" s="120">
        <f t="shared" si="50"/>
        <v>664851.41999999993</v>
      </c>
      <c r="J122" s="120">
        <f t="shared" si="50"/>
        <v>674303.29</v>
      </c>
      <c r="K122" s="120">
        <f t="shared" si="50"/>
        <v>686233.75</v>
      </c>
      <c r="L122" s="120">
        <f t="shared" si="50"/>
        <v>689344.91999999993</v>
      </c>
      <c r="M122" s="120">
        <f t="shared" si="50"/>
        <v>699809.64000000013</v>
      </c>
      <c r="N122" s="120">
        <f t="shared" si="50"/>
        <v>703236.64</v>
      </c>
      <c r="O122" s="120">
        <f t="shared" si="50"/>
        <v>709276.09</v>
      </c>
      <c r="P122" s="120">
        <f t="shared" si="50"/>
        <v>712333.19000000006</v>
      </c>
      <c r="Q122" s="120">
        <f t="shared" si="50"/>
        <v>718313.72</v>
      </c>
      <c r="R122" s="120">
        <f t="shared" si="50"/>
        <v>721762.81</v>
      </c>
      <c r="S122" s="120">
        <f t="shared" si="50"/>
        <v>724126.97000000009</v>
      </c>
      <c r="T122" s="95">
        <f t="shared" si="50"/>
        <v>727124.07999999984</v>
      </c>
      <c r="U122" s="95">
        <f t="shared" si="50"/>
        <v>730680.4</v>
      </c>
      <c r="V122" s="95">
        <f t="shared" si="50"/>
        <v>733915.96000000008</v>
      </c>
      <c r="W122" s="95">
        <f t="shared" si="50"/>
        <v>736816.96000000008</v>
      </c>
      <c r="X122" s="121">
        <f t="shared" ref="X122:AG122" si="51">W122</f>
        <v>736816.96000000008</v>
      </c>
      <c r="Y122" s="121">
        <f t="shared" si="51"/>
        <v>736816.96000000008</v>
      </c>
      <c r="Z122" s="121">
        <f t="shared" si="51"/>
        <v>736816.96000000008</v>
      </c>
      <c r="AA122" s="121">
        <f t="shared" si="51"/>
        <v>736816.96000000008</v>
      </c>
      <c r="AB122" s="121">
        <f t="shared" si="51"/>
        <v>736816.96000000008</v>
      </c>
      <c r="AC122" s="121">
        <f t="shared" si="51"/>
        <v>736816.96000000008</v>
      </c>
      <c r="AD122" s="121">
        <f t="shared" si="51"/>
        <v>736816.96000000008</v>
      </c>
      <c r="AE122" s="121">
        <f t="shared" si="51"/>
        <v>736816.96000000008</v>
      </c>
      <c r="AF122" s="121">
        <f t="shared" si="51"/>
        <v>736816.96000000008</v>
      </c>
      <c r="AG122" s="121">
        <f t="shared" si="51"/>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823</v>
      </c>
      <c r="B124" s="124"/>
      <c r="C124" s="95" t="s">
        <v>824</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362</v>
      </c>
      <c r="B125" s="91">
        <f t="shared" ref="B125:AG125" si="52">B119/B122</f>
        <v>8.2745285522674572E-2</v>
      </c>
      <c r="C125" s="91">
        <f t="shared" si="52"/>
        <v>7.2871085166566416E-2</v>
      </c>
      <c r="D125" s="91">
        <f t="shared" si="52"/>
        <v>6.200669110228222E-2</v>
      </c>
      <c r="E125" s="91">
        <f t="shared" si="52"/>
        <v>4.2820318634287188E-2</v>
      </c>
      <c r="F125" s="91">
        <f t="shared" si="52"/>
        <v>3.903236872057031E-2</v>
      </c>
      <c r="G125" s="91">
        <f t="shared" si="52"/>
        <v>3.367708301431116E-2</v>
      </c>
      <c r="H125" s="91">
        <f t="shared" si="52"/>
        <v>3.5208542878571586E-2</v>
      </c>
      <c r="I125" s="91">
        <f t="shared" si="52"/>
        <v>3.3794994376337505E-2</v>
      </c>
      <c r="J125" s="91">
        <f t="shared" si="52"/>
        <v>3.2877253201597165E-2</v>
      </c>
      <c r="K125" s="91">
        <f t="shared" si="52"/>
        <v>1.900279605892307E-2</v>
      </c>
      <c r="L125" s="91">
        <f t="shared" si="52"/>
        <v>4.4150466793894706E-3</v>
      </c>
      <c r="M125" s="91">
        <f t="shared" si="52"/>
        <v>4.5994793669889992E-3</v>
      </c>
      <c r="N125" s="91">
        <f t="shared" si="52"/>
        <v>4.6502838646177479E-3</v>
      </c>
      <c r="O125" s="91">
        <f t="shared" si="52"/>
        <v>3.0690446649625541E-3</v>
      </c>
      <c r="P125" s="91">
        <f t="shared" si="52"/>
        <v>3.2127521672828414E-3</v>
      </c>
      <c r="Q125" s="91">
        <f t="shared" si="52"/>
        <v>2.4777613881578095E-3</v>
      </c>
      <c r="R125" s="91">
        <f t="shared" si="52"/>
        <v>2.3529197909213412E-3</v>
      </c>
      <c r="S125" s="91">
        <f t="shared" si="52"/>
        <v>2.4141898761207582E-3</v>
      </c>
      <c r="T125" s="91">
        <f t="shared" si="52"/>
        <v>2.1185380079834521E-3</v>
      </c>
      <c r="U125" s="91">
        <f t="shared" si="52"/>
        <v>2.1141664673090996E-3</v>
      </c>
      <c r="V125" s="91">
        <f t="shared" si="52"/>
        <v>1.799129698719183E-3</v>
      </c>
      <c r="W125" s="91">
        <f t="shared" si="52"/>
        <v>1.8779019418879825E-3</v>
      </c>
      <c r="X125" s="91">
        <f t="shared" si="52"/>
        <v>1.8779019418879825E-3</v>
      </c>
      <c r="Y125" s="91">
        <f t="shared" si="52"/>
        <v>1.8779019418879825E-3</v>
      </c>
      <c r="Z125" s="91">
        <f t="shared" si="52"/>
        <v>1.8779019418879825E-3</v>
      </c>
      <c r="AA125" s="91">
        <f t="shared" si="52"/>
        <v>1.8779019418879825E-3</v>
      </c>
      <c r="AB125" s="91">
        <f t="shared" si="52"/>
        <v>1.8779019418879825E-3</v>
      </c>
      <c r="AC125" s="91">
        <f t="shared" si="52"/>
        <v>1.8779019418879825E-3</v>
      </c>
      <c r="AD125" s="91">
        <f t="shared" si="52"/>
        <v>1.8779019418879825E-3</v>
      </c>
      <c r="AE125" s="91">
        <f t="shared" si="52"/>
        <v>1.8779019418879825E-3</v>
      </c>
      <c r="AF125" s="91">
        <f t="shared" si="52"/>
        <v>1.8779019418879825E-3</v>
      </c>
      <c r="AG125" s="91">
        <f t="shared" si="52"/>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359</v>
      </c>
      <c r="B126" s="91">
        <f t="shared" ref="B126:AG126" si="53">B120/B122</f>
        <v>9.2297629521511979E-2</v>
      </c>
      <c r="C126" s="91">
        <f t="shared" si="53"/>
        <v>0.10612677426311996</v>
      </c>
      <c r="D126" s="91">
        <f t="shared" si="53"/>
        <v>0.10647199133245737</v>
      </c>
      <c r="E126" s="91">
        <f t="shared" si="53"/>
        <v>0.12930767944690014</v>
      </c>
      <c r="F126" s="91">
        <f t="shared" si="53"/>
        <v>0.13804752228502512</v>
      </c>
      <c r="G126" s="91">
        <f t="shared" si="53"/>
        <v>0.14041806786545605</v>
      </c>
      <c r="H126" s="91">
        <f t="shared" si="53"/>
        <v>0.14926389375611945</v>
      </c>
      <c r="I126" s="91">
        <f t="shared" si="53"/>
        <v>0.1431596100073006</v>
      </c>
      <c r="J126" s="91">
        <f t="shared" si="53"/>
        <v>0.13926043576029415</v>
      </c>
      <c r="K126" s="91">
        <f t="shared" si="53"/>
        <v>0.14968645887789692</v>
      </c>
      <c r="L126" s="91">
        <f t="shared" si="53"/>
        <v>0.16730115310054075</v>
      </c>
      <c r="M126" s="91">
        <f t="shared" si="53"/>
        <v>0.15945550564293454</v>
      </c>
      <c r="N126" s="91">
        <f t="shared" si="53"/>
        <v>0.16609984940488881</v>
      </c>
      <c r="O126" s="91">
        <f t="shared" si="53"/>
        <v>0.16420968032349717</v>
      </c>
      <c r="P126" s="91">
        <f t="shared" si="53"/>
        <v>0.16264593820203715</v>
      </c>
      <c r="Q126" s="91">
        <f t="shared" si="53"/>
        <v>0.16156617473490553</v>
      </c>
      <c r="R126" s="91">
        <f t="shared" si="53"/>
        <v>0.16462998419106686</v>
      </c>
      <c r="S126" s="91">
        <f t="shared" si="53"/>
        <v>0.16710674372479178</v>
      </c>
      <c r="T126" s="91">
        <f t="shared" si="53"/>
        <v>0.16891353673777387</v>
      </c>
      <c r="U126" s="91">
        <f t="shared" si="53"/>
        <v>0.17018877199935842</v>
      </c>
      <c r="V126" s="91">
        <f t="shared" si="53"/>
        <v>0.17154879694944905</v>
      </c>
      <c r="W126" s="91">
        <f t="shared" si="53"/>
        <v>0.17223517764846236</v>
      </c>
      <c r="X126" s="91">
        <f t="shared" si="53"/>
        <v>0.17223517764846236</v>
      </c>
      <c r="Y126" s="91">
        <f t="shared" si="53"/>
        <v>0.17223517764846236</v>
      </c>
      <c r="Z126" s="91">
        <f t="shared" si="53"/>
        <v>0.17223517764846236</v>
      </c>
      <c r="AA126" s="91">
        <f t="shared" si="53"/>
        <v>0.17223517764846236</v>
      </c>
      <c r="AB126" s="91">
        <f t="shared" si="53"/>
        <v>0.17223517764846236</v>
      </c>
      <c r="AC126" s="91">
        <f t="shared" si="53"/>
        <v>0.17223517764846236</v>
      </c>
      <c r="AD126" s="91">
        <f t="shared" si="53"/>
        <v>0.17223517764846236</v>
      </c>
      <c r="AE126" s="91">
        <f t="shared" si="53"/>
        <v>0.17223517764846236</v>
      </c>
      <c r="AF126" s="91">
        <f t="shared" si="53"/>
        <v>0.17223517764846236</v>
      </c>
      <c r="AG126" s="91">
        <f t="shared" si="53"/>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363</v>
      </c>
      <c r="B127" s="91">
        <f t="shared" ref="B127:AG127" si="54">B118/B122</f>
        <v>0.14611662242685883</v>
      </c>
      <c r="C127" s="91">
        <f t="shared" si="54"/>
        <v>0.13725374181209474</v>
      </c>
      <c r="D127" s="91">
        <f t="shared" si="54"/>
        <v>0.13816072863488044</v>
      </c>
      <c r="E127" s="91">
        <f t="shared" si="54"/>
        <v>0.11774191418235581</v>
      </c>
      <c r="F127" s="91">
        <f t="shared" si="54"/>
        <v>0.11086617844176649</v>
      </c>
      <c r="G127" s="91">
        <f t="shared" si="54"/>
        <v>0.11855063059839563</v>
      </c>
      <c r="H127" s="91">
        <f t="shared" si="54"/>
        <v>9.4974208502636159E-2</v>
      </c>
      <c r="I127" s="91">
        <f t="shared" si="54"/>
        <v>0.10439773145103609</v>
      </c>
      <c r="J127" s="91">
        <f t="shared" si="54"/>
        <v>0.10296749404856086</v>
      </c>
      <c r="K127" s="91">
        <f t="shared" si="54"/>
        <v>0.1102918065455102</v>
      </c>
      <c r="L127" s="91">
        <f t="shared" si="54"/>
        <v>0.100915141290952</v>
      </c>
      <c r="M127" s="91">
        <f t="shared" si="54"/>
        <v>0.10834372044374807</v>
      </c>
      <c r="N127" s="91">
        <f t="shared" si="54"/>
        <v>9.911225615320611E-2</v>
      </c>
      <c r="O127" s="91">
        <f t="shared" si="54"/>
        <v>0.10708666353041733</v>
      </c>
      <c r="P127" s="91">
        <f t="shared" si="54"/>
        <v>0.10662708275603441</v>
      </c>
      <c r="Q127" s="91">
        <f t="shared" si="54"/>
        <v>0.11444672113460397</v>
      </c>
      <c r="R127" s="91">
        <f t="shared" si="54"/>
        <v>0.11389981426169629</v>
      </c>
      <c r="S127" s="91">
        <f t="shared" si="54"/>
        <v>0.11318534372500998</v>
      </c>
      <c r="T127" s="91">
        <f t="shared" si="54"/>
        <v>0.11301119335781043</v>
      </c>
      <c r="U127" s="91">
        <f t="shared" si="54"/>
        <v>0.11250972381358525</v>
      </c>
      <c r="V127" s="91">
        <f t="shared" si="54"/>
        <v>0.11201371067063316</v>
      </c>
      <c r="W127" s="91">
        <f t="shared" si="54"/>
        <v>0.11157268964058589</v>
      </c>
      <c r="X127" s="91">
        <f t="shared" si="54"/>
        <v>0.11157268964058589</v>
      </c>
      <c r="Y127" s="91">
        <f t="shared" si="54"/>
        <v>0.11157268964058589</v>
      </c>
      <c r="Z127" s="91">
        <f t="shared" si="54"/>
        <v>0.11157268964058589</v>
      </c>
      <c r="AA127" s="91">
        <f t="shared" si="54"/>
        <v>0.11157268964058589</v>
      </c>
      <c r="AB127" s="91">
        <f t="shared" si="54"/>
        <v>0.11157268964058589</v>
      </c>
      <c r="AC127" s="91">
        <f t="shared" si="54"/>
        <v>0.11157268964058589</v>
      </c>
      <c r="AD127" s="91">
        <f t="shared" si="54"/>
        <v>0.11157268964058589</v>
      </c>
      <c r="AE127" s="91">
        <f t="shared" si="54"/>
        <v>0.11157268964058589</v>
      </c>
      <c r="AF127" s="91">
        <f t="shared" si="54"/>
        <v>0.11157268964058589</v>
      </c>
      <c r="AG127" s="91">
        <f t="shared" si="54"/>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364</v>
      </c>
      <c r="B128" s="91">
        <f t="shared" ref="B128:AG128" si="55">B114/B122</f>
        <v>0.61150420843040232</v>
      </c>
      <c r="C128" s="91">
        <f t="shared" si="55"/>
        <v>0.61398140054823636</v>
      </c>
      <c r="D128" s="91">
        <f t="shared" si="55"/>
        <v>0.62164062431452272</v>
      </c>
      <c r="E128" s="91">
        <f t="shared" si="55"/>
        <v>0.63045783126737187</v>
      </c>
      <c r="F128" s="91">
        <f t="shared" si="55"/>
        <v>0.63129304751827975</v>
      </c>
      <c r="G128" s="91">
        <f t="shared" si="55"/>
        <v>0.62627274110213682</v>
      </c>
      <c r="H128" s="91">
        <f t="shared" si="55"/>
        <v>0.63268307403537505</v>
      </c>
      <c r="I128" s="91">
        <f t="shared" si="55"/>
        <v>0.62724931835145969</v>
      </c>
      <c r="J128" s="91">
        <f t="shared" si="55"/>
        <v>0.62994531733635761</v>
      </c>
      <c r="K128" s="91">
        <f t="shared" si="55"/>
        <v>0.62264264909733746</v>
      </c>
      <c r="L128" s="91">
        <f t="shared" si="55"/>
        <v>0.62726537536535421</v>
      </c>
      <c r="M128" s="91">
        <f t="shared" si="55"/>
        <v>0.62083297394988723</v>
      </c>
      <c r="N128" s="91">
        <f t="shared" si="55"/>
        <v>0.6223684533843401</v>
      </c>
      <c r="O128" s="91">
        <f t="shared" si="55"/>
        <v>0.61763565158385647</v>
      </c>
      <c r="P128" s="91">
        <f t="shared" si="55"/>
        <v>0.6154948360611977</v>
      </c>
      <c r="Q128" s="91">
        <f t="shared" si="55"/>
        <v>0.61008120518705955</v>
      </c>
      <c r="R128" s="91">
        <f t="shared" si="55"/>
        <v>0.60638826763601184</v>
      </c>
      <c r="S128" s="91">
        <f t="shared" si="55"/>
        <v>0.603579231415728</v>
      </c>
      <c r="T128" s="91">
        <f t="shared" si="55"/>
        <v>0.60176029378644713</v>
      </c>
      <c r="U128" s="91">
        <f t="shared" si="55"/>
        <v>0.59950875923317493</v>
      </c>
      <c r="V128" s="91">
        <f t="shared" si="55"/>
        <v>0.59787703758343114</v>
      </c>
      <c r="W128" s="91">
        <f t="shared" si="55"/>
        <v>0.59636045836947071</v>
      </c>
      <c r="X128" s="91">
        <f t="shared" si="55"/>
        <v>0.59636045836947071</v>
      </c>
      <c r="Y128" s="91">
        <f t="shared" si="55"/>
        <v>0.59636045836947071</v>
      </c>
      <c r="Z128" s="91">
        <f t="shared" si="55"/>
        <v>0.59636045836947071</v>
      </c>
      <c r="AA128" s="91">
        <f t="shared" si="55"/>
        <v>0.59636045836947071</v>
      </c>
      <c r="AB128" s="91">
        <f t="shared" si="55"/>
        <v>0.59636045836947071</v>
      </c>
      <c r="AC128" s="91">
        <f t="shared" si="55"/>
        <v>0.59636045836947071</v>
      </c>
      <c r="AD128" s="91">
        <f t="shared" si="55"/>
        <v>0.59636045836947071</v>
      </c>
      <c r="AE128" s="91">
        <f t="shared" si="55"/>
        <v>0.59636045836947071</v>
      </c>
      <c r="AF128" s="91">
        <f t="shared" si="55"/>
        <v>0.59636045836947071</v>
      </c>
      <c r="AG128" s="91">
        <f t="shared" si="55"/>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365</v>
      </c>
      <c r="B129" s="91">
        <f t="shared" ref="B129:AG129" si="56">B115/B122</f>
        <v>4.6900184356394363E-2</v>
      </c>
      <c r="C129" s="91">
        <f t="shared" si="56"/>
        <v>4.8577668485830929E-2</v>
      </c>
      <c r="D129" s="91">
        <f t="shared" si="56"/>
        <v>4.9426853740814118E-2</v>
      </c>
      <c r="E129" s="91">
        <f t="shared" si="56"/>
        <v>5.5711693838673047E-2</v>
      </c>
      <c r="F129" s="91">
        <f t="shared" si="56"/>
        <v>5.5918694280504999E-2</v>
      </c>
      <c r="G129" s="91">
        <f t="shared" si="56"/>
        <v>5.6394559389579595E-2</v>
      </c>
      <c r="H129" s="91">
        <f t="shared" si="56"/>
        <v>6.2647850207677352E-2</v>
      </c>
      <c r="I129" s="91">
        <f t="shared" si="56"/>
        <v>6.5952149128296972E-2</v>
      </c>
      <c r="J129" s="91">
        <f t="shared" si="56"/>
        <v>6.9510991114992177E-2</v>
      </c>
      <c r="K129" s="91">
        <f t="shared" si="56"/>
        <v>7.2782022160816195E-2</v>
      </c>
      <c r="L129" s="91">
        <f t="shared" si="56"/>
        <v>7.4977835478935564E-2</v>
      </c>
      <c r="M129" s="91">
        <f t="shared" si="56"/>
        <v>8.1724295767060293E-2</v>
      </c>
      <c r="N129" s="91">
        <f t="shared" si="56"/>
        <v>8.2632270127449559E-2</v>
      </c>
      <c r="O129" s="91">
        <f t="shared" si="56"/>
        <v>8.2895886142165032E-2</v>
      </c>
      <c r="P129" s="91">
        <f t="shared" si="56"/>
        <v>8.6433414677757739E-2</v>
      </c>
      <c r="Q129" s="91">
        <f t="shared" si="56"/>
        <v>8.6665948688826377E-2</v>
      </c>
      <c r="R129" s="91">
        <f t="shared" si="56"/>
        <v>8.8128827252820077E-2</v>
      </c>
      <c r="S129" s="91">
        <f t="shared" si="56"/>
        <v>8.8838549957613089E-2</v>
      </c>
      <c r="T129" s="91">
        <f t="shared" si="56"/>
        <v>8.9143630066549323E-2</v>
      </c>
      <c r="U129" s="91">
        <f t="shared" si="56"/>
        <v>9.0480831290944724E-2</v>
      </c>
      <c r="V129" s="91">
        <f t="shared" si="56"/>
        <v>9.1404620768841149E-2</v>
      </c>
      <c r="W129" s="91">
        <f t="shared" si="56"/>
        <v>9.2346449245685094E-2</v>
      </c>
      <c r="X129" s="91">
        <f t="shared" si="56"/>
        <v>9.2346449245685094E-2</v>
      </c>
      <c r="Y129" s="91">
        <f t="shared" si="56"/>
        <v>9.2346449245685094E-2</v>
      </c>
      <c r="Z129" s="91">
        <f t="shared" si="56"/>
        <v>9.2346449245685094E-2</v>
      </c>
      <c r="AA129" s="91">
        <f t="shared" si="56"/>
        <v>9.2346449245685094E-2</v>
      </c>
      <c r="AB129" s="91">
        <f t="shared" si="56"/>
        <v>9.2346449245685094E-2</v>
      </c>
      <c r="AC129" s="91">
        <f t="shared" si="56"/>
        <v>9.2346449245685094E-2</v>
      </c>
      <c r="AD129" s="91">
        <f t="shared" si="56"/>
        <v>9.2346449245685094E-2</v>
      </c>
      <c r="AE129" s="91">
        <f t="shared" si="56"/>
        <v>9.2346449245685094E-2</v>
      </c>
      <c r="AF129" s="91">
        <f t="shared" si="56"/>
        <v>9.2346449245685094E-2</v>
      </c>
      <c r="AG129" s="91">
        <f t="shared" si="56"/>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366</v>
      </c>
      <c r="B130" s="91">
        <f t="shared" ref="B130:AG130" si="57">B117/B122</f>
        <v>5.0949912038508365E-3</v>
      </c>
      <c r="C130" s="91">
        <f t="shared" si="57"/>
        <v>5.166793950675797E-3</v>
      </c>
      <c r="D130" s="91">
        <f t="shared" si="57"/>
        <v>5.5997216980270617E-3</v>
      </c>
      <c r="E130" s="91">
        <f t="shared" si="57"/>
        <v>6.8427048434439065E-3</v>
      </c>
      <c r="F130" s="91">
        <f t="shared" si="57"/>
        <v>6.8994800145396528E-3</v>
      </c>
      <c r="G130" s="91">
        <f t="shared" si="57"/>
        <v>7.0043954979804686E-3</v>
      </c>
      <c r="H130" s="91">
        <f t="shared" si="57"/>
        <v>7.3131547967093197E-3</v>
      </c>
      <c r="I130" s="91">
        <f t="shared" si="57"/>
        <v>7.3881920865868055E-3</v>
      </c>
      <c r="J130" s="91">
        <f t="shared" si="57"/>
        <v>7.4113830884615737E-3</v>
      </c>
      <c r="K130" s="91">
        <f t="shared" si="57"/>
        <v>7.4300192900742636E-3</v>
      </c>
      <c r="L130" s="91">
        <f t="shared" si="57"/>
        <v>7.4818713395320311E-3</v>
      </c>
      <c r="M130" s="91">
        <f t="shared" si="57"/>
        <v>7.5820047291717775E-3</v>
      </c>
      <c r="N130" s="91">
        <f t="shared" si="57"/>
        <v>7.6291388912841634E-3</v>
      </c>
      <c r="O130" s="91">
        <f t="shared" si="57"/>
        <v>7.7479278908161144E-3</v>
      </c>
      <c r="P130" s="91">
        <f t="shared" si="57"/>
        <v>7.7996365717565384E-3</v>
      </c>
      <c r="Q130" s="91">
        <f t="shared" si="57"/>
        <v>7.955173124077319E-3</v>
      </c>
      <c r="R130" s="91">
        <f t="shared" si="57"/>
        <v>8.2940543860939575E-3</v>
      </c>
      <c r="S130" s="91">
        <f t="shared" si="57"/>
        <v>8.5983263404758956E-3</v>
      </c>
      <c r="T130" s="91">
        <f t="shared" si="57"/>
        <v>8.8210391821984518E-3</v>
      </c>
      <c r="U130" s="91">
        <f t="shared" si="57"/>
        <v>8.9147457629902213E-3</v>
      </c>
      <c r="V130" s="91">
        <f t="shared" si="57"/>
        <v>9.1098441298374262E-3</v>
      </c>
      <c r="W130" s="91">
        <f t="shared" si="57"/>
        <v>9.3637774027351371E-3</v>
      </c>
      <c r="X130" s="91">
        <f t="shared" si="57"/>
        <v>9.3637774027351371E-3</v>
      </c>
      <c r="Y130" s="91">
        <f t="shared" si="57"/>
        <v>9.3637774027351371E-3</v>
      </c>
      <c r="Z130" s="91">
        <f t="shared" si="57"/>
        <v>9.3637774027351371E-3</v>
      </c>
      <c r="AA130" s="91">
        <f t="shared" si="57"/>
        <v>9.3637774027351371E-3</v>
      </c>
      <c r="AB130" s="91">
        <f t="shared" si="57"/>
        <v>9.3637774027351371E-3</v>
      </c>
      <c r="AC130" s="91">
        <f t="shared" si="57"/>
        <v>9.3637774027351371E-3</v>
      </c>
      <c r="AD130" s="91">
        <f t="shared" si="57"/>
        <v>9.3637774027351371E-3</v>
      </c>
      <c r="AE130" s="91">
        <f t="shared" si="57"/>
        <v>9.3637774027351371E-3</v>
      </c>
      <c r="AF130" s="91">
        <f t="shared" si="57"/>
        <v>9.3637774027351371E-3</v>
      </c>
      <c r="AG130" s="91">
        <f t="shared" si="57"/>
        <v>9.3637774027351371E-3</v>
      </c>
      <c r="BA130" s="122">
        <f>SUM(BA114:BA129)</f>
        <v>0</v>
      </c>
    </row>
    <row r="131" spans="1:54" s="92" customFormat="1" ht="15.75" customHeight="1">
      <c r="A131" s="111" t="s">
        <v>367</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368</v>
      </c>
      <c r="B132" s="91">
        <f t="shared" ref="B132:AG132" si="58">B116/B122/2</f>
        <v>5.7636863251148513E-3</v>
      </c>
      <c r="C132" s="91">
        <f t="shared" si="58"/>
        <v>6.4176241077036657E-3</v>
      </c>
      <c r="D132" s="91">
        <f t="shared" si="58"/>
        <v>6.6096490476419073E-3</v>
      </c>
      <c r="E132" s="91">
        <f t="shared" si="58"/>
        <v>6.8300141613218228E-3</v>
      </c>
      <c r="F132" s="91">
        <f t="shared" si="58"/>
        <v>7.3174118505812194E-3</v>
      </c>
      <c r="G132" s="91">
        <f t="shared" si="58"/>
        <v>7.2742625050473209E-3</v>
      </c>
      <c r="H132" s="91">
        <f t="shared" si="58"/>
        <v>7.3629711401018089E-3</v>
      </c>
      <c r="I132" s="91">
        <f t="shared" si="58"/>
        <v>7.4153259686201775E-3</v>
      </c>
      <c r="J132" s="91">
        <f t="shared" si="58"/>
        <v>7.4609231107266288E-3</v>
      </c>
      <c r="K132" s="91">
        <f t="shared" si="58"/>
        <v>7.664939242641446E-3</v>
      </c>
      <c r="L132" s="91">
        <f t="shared" si="58"/>
        <v>7.4413401059080847E-3</v>
      </c>
      <c r="M132" s="91">
        <f t="shared" si="58"/>
        <v>7.3969615508583152E-3</v>
      </c>
      <c r="N132" s="91">
        <f t="shared" si="58"/>
        <v>7.3922271740562316E-3</v>
      </c>
      <c r="O132" s="91">
        <f t="shared" si="58"/>
        <v>7.3349363856322859E-3</v>
      </c>
      <c r="P132" s="91">
        <f t="shared" si="58"/>
        <v>7.5353711933596685E-3</v>
      </c>
      <c r="Q132" s="91">
        <f t="shared" si="58"/>
        <v>7.1843678553153633E-3</v>
      </c>
      <c r="R132" s="91">
        <f t="shared" si="58"/>
        <v>7.0399720373511615E-3</v>
      </c>
      <c r="S132" s="91">
        <f t="shared" si="58"/>
        <v>7.0225046306450923E-3</v>
      </c>
      <c r="T132" s="91">
        <f t="shared" si="58"/>
        <v>7.0006414861133485E-3</v>
      </c>
      <c r="U132" s="91">
        <f t="shared" si="58"/>
        <v>7.0175346156814934E-3</v>
      </c>
      <c r="V132" s="91">
        <f t="shared" si="58"/>
        <v>6.9977835064385287E-3</v>
      </c>
      <c r="W132" s="91">
        <f t="shared" si="58"/>
        <v>6.9747512326534923E-3</v>
      </c>
      <c r="X132" s="91">
        <f t="shared" si="58"/>
        <v>6.9747512326534923E-3</v>
      </c>
      <c r="Y132" s="91">
        <f t="shared" si="58"/>
        <v>6.9747512326534923E-3</v>
      </c>
      <c r="Z132" s="91">
        <f t="shared" si="58"/>
        <v>6.9747512326534923E-3</v>
      </c>
      <c r="AA132" s="91">
        <f t="shared" si="58"/>
        <v>6.9747512326534923E-3</v>
      </c>
      <c r="AB132" s="91">
        <f t="shared" si="58"/>
        <v>6.9747512326534923E-3</v>
      </c>
      <c r="AC132" s="91">
        <f t="shared" si="58"/>
        <v>6.9747512326534923E-3</v>
      </c>
      <c r="AD132" s="91">
        <f t="shared" si="58"/>
        <v>6.9747512326534923E-3</v>
      </c>
      <c r="AE132" s="91">
        <f t="shared" si="58"/>
        <v>6.9747512326534923E-3</v>
      </c>
      <c r="AF132" s="91">
        <f t="shared" si="58"/>
        <v>6.9747512326534923E-3</v>
      </c>
      <c r="AG132" s="91">
        <f t="shared" si="58"/>
        <v>6.9747512326534923E-3</v>
      </c>
    </row>
    <row r="133" spans="1:54" s="92" customFormat="1" ht="15.75" customHeight="1">
      <c r="A133" s="111" t="s">
        <v>369</v>
      </c>
      <c r="B133" s="91">
        <f t="shared" ref="B133:AG133" si="59">B116/B122/2</f>
        <v>5.7636863251148513E-3</v>
      </c>
      <c r="C133" s="91">
        <f t="shared" si="59"/>
        <v>6.4176241077036657E-3</v>
      </c>
      <c r="D133" s="91">
        <f t="shared" si="59"/>
        <v>6.6096490476419073E-3</v>
      </c>
      <c r="E133" s="91">
        <f t="shared" si="59"/>
        <v>6.8300141613218228E-3</v>
      </c>
      <c r="F133" s="91">
        <f t="shared" si="59"/>
        <v>7.3174118505812194E-3</v>
      </c>
      <c r="G133" s="91">
        <f t="shared" si="59"/>
        <v>7.2742625050473209E-3</v>
      </c>
      <c r="H133" s="91">
        <f t="shared" si="59"/>
        <v>7.3629711401018089E-3</v>
      </c>
      <c r="I133" s="91">
        <f t="shared" si="59"/>
        <v>7.4153259686201775E-3</v>
      </c>
      <c r="J133" s="91">
        <f t="shared" si="59"/>
        <v>7.4609231107266288E-3</v>
      </c>
      <c r="K133" s="91">
        <f t="shared" si="59"/>
        <v>7.664939242641446E-3</v>
      </c>
      <c r="L133" s="91">
        <f t="shared" si="59"/>
        <v>7.4413401059080847E-3</v>
      </c>
      <c r="M133" s="91">
        <f t="shared" si="59"/>
        <v>7.3969615508583152E-3</v>
      </c>
      <c r="N133" s="91">
        <f t="shared" si="59"/>
        <v>7.3922271740562316E-3</v>
      </c>
      <c r="O133" s="91">
        <f t="shared" si="59"/>
        <v>7.3349363856322859E-3</v>
      </c>
      <c r="P133" s="91">
        <f t="shared" si="59"/>
        <v>7.5353711933596685E-3</v>
      </c>
      <c r="Q133" s="91">
        <f t="shared" si="59"/>
        <v>7.1843678553153633E-3</v>
      </c>
      <c r="R133" s="91">
        <f t="shared" si="59"/>
        <v>7.0399720373511615E-3</v>
      </c>
      <c r="S133" s="91">
        <f t="shared" si="59"/>
        <v>7.0225046306450923E-3</v>
      </c>
      <c r="T133" s="91">
        <f t="shared" si="59"/>
        <v>7.0006414861133485E-3</v>
      </c>
      <c r="U133" s="91">
        <f t="shared" si="59"/>
        <v>7.0175346156814934E-3</v>
      </c>
      <c r="V133" s="91">
        <f t="shared" si="59"/>
        <v>6.9977835064385287E-3</v>
      </c>
      <c r="W133" s="91">
        <f t="shared" si="59"/>
        <v>6.9747512326534923E-3</v>
      </c>
      <c r="X133" s="91">
        <f t="shared" si="59"/>
        <v>6.9747512326534923E-3</v>
      </c>
      <c r="Y133" s="91">
        <f t="shared" si="59"/>
        <v>6.9747512326534923E-3</v>
      </c>
      <c r="Z133" s="91">
        <f t="shared" si="59"/>
        <v>6.9747512326534923E-3</v>
      </c>
      <c r="AA133" s="91">
        <f t="shared" si="59"/>
        <v>6.9747512326534923E-3</v>
      </c>
      <c r="AB133" s="91">
        <f t="shared" si="59"/>
        <v>6.9747512326534923E-3</v>
      </c>
      <c r="AC133" s="91">
        <f t="shared" si="59"/>
        <v>6.9747512326534923E-3</v>
      </c>
      <c r="AD133" s="91">
        <f t="shared" si="59"/>
        <v>6.9747512326534923E-3</v>
      </c>
      <c r="AE133" s="91">
        <f t="shared" si="59"/>
        <v>6.9747512326534923E-3</v>
      </c>
      <c r="AF133" s="91">
        <f t="shared" si="59"/>
        <v>6.9747512326534923E-3</v>
      </c>
      <c r="AG133" s="91">
        <f t="shared" si="59"/>
        <v>6.9747512326534923E-3</v>
      </c>
    </row>
    <row r="134" spans="1:54" s="92" customFormat="1" ht="15.75" customHeight="1">
      <c r="A134" s="111" t="s">
        <v>370</v>
      </c>
      <c r="B134" s="91">
        <f t="shared" ref="B134:AG134" si="60">B121/B122</f>
        <v>3.8137058880776025E-3</v>
      </c>
      <c r="C134" s="91">
        <f t="shared" si="60"/>
        <v>3.1872875580682934E-3</v>
      </c>
      <c r="D134" s="91">
        <f t="shared" si="60"/>
        <v>3.4740910817322571E-3</v>
      </c>
      <c r="E134" s="91">
        <f t="shared" si="60"/>
        <v>3.4578294643242261E-3</v>
      </c>
      <c r="F134" s="91">
        <f t="shared" si="60"/>
        <v>3.307885038151184E-3</v>
      </c>
      <c r="G134" s="91">
        <f t="shared" si="60"/>
        <v>3.1339975220455864E-3</v>
      </c>
      <c r="H134" s="91">
        <f t="shared" si="60"/>
        <v>3.1833335427074731E-3</v>
      </c>
      <c r="I134" s="91">
        <f t="shared" si="60"/>
        <v>3.227352661742078E-3</v>
      </c>
      <c r="J134" s="91">
        <f t="shared" si="60"/>
        <v>3.1052792282831661E-3</v>
      </c>
      <c r="K134" s="91">
        <f t="shared" si="60"/>
        <v>2.8343694841590056E-3</v>
      </c>
      <c r="L134" s="91">
        <f t="shared" si="60"/>
        <v>2.7608965334799309E-3</v>
      </c>
      <c r="M134" s="91">
        <f t="shared" si="60"/>
        <v>2.6680969984923327E-3</v>
      </c>
      <c r="N134" s="91">
        <f t="shared" si="60"/>
        <v>2.7232938261009835E-3</v>
      </c>
      <c r="O134" s="91">
        <f t="shared" si="60"/>
        <v>2.6852730930208009E-3</v>
      </c>
      <c r="P134" s="91">
        <f t="shared" si="60"/>
        <v>2.7155971772142191E-3</v>
      </c>
      <c r="Q134" s="91">
        <f t="shared" si="60"/>
        <v>2.4382800317387784E-3</v>
      </c>
      <c r="R134" s="91">
        <f t="shared" si="60"/>
        <v>2.2261884066872325E-3</v>
      </c>
      <c r="S134" s="91">
        <f t="shared" si="60"/>
        <v>2.2326056989701681E-3</v>
      </c>
      <c r="T134" s="91">
        <f t="shared" si="60"/>
        <v>2.2304858890108553E-3</v>
      </c>
      <c r="U134" s="91">
        <f t="shared" si="60"/>
        <v>2.2479322012743191E-3</v>
      </c>
      <c r="V134" s="91">
        <f t="shared" si="60"/>
        <v>2.2512931862116742E-3</v>
      </c>
      <c r="W134" s="91">
        <f t="shared" si="60"/>
        <v>2.2940432858657321E-3</v>
      </c>
      <c r="X134" s="91">
        <f t="shared" si="60"/>
        <v>2.2940432858657321E-3</v>
      </c>
      <c r="Y134" s="91">
        <f t="shared" si="60"/>
        <v>2.2940432858657321E-3</v>
      </c>
      <c r="Z134" s="91">
        <f t="shared" si="60"/>
        <v>2.2940432858657321E-3</v>
      </c>
      <c r="AA134" s="91">
        <f t="shared" si="60"/>
        <v>2.2940432858657321E-3</v>
      </c>
      <c r="AB134" s="91">
        <f t="shared" si="60"/>
        <v>2.2940432858657321E-3</v>
      </c>
      <c r="AC134" s="91">
        <f t="shared" si="60"/>
        <v>2.2940432858657321E-3</v>
      </c>
      <c r="AD134" s="91">
        <f t="shared" si="60"/>
        <v>2.2940432858657321E-3</v>
      </c>
      <c r="AE134" s="91">
        <f t="shared" si="60"/>
        <v>2.2940432858657321E-3</v>
      </c>
      <c r="AF134" s="91">
        <f t="shared" si="60"/>
        <v>2.2940432858657321E-3</v>
      </c>
      <c r="AG134" s="91">
        <f t="shared" si="60"/>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359</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371</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372</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373</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374</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375</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825</v>
      </c>
      <c r="J143" s="111"/>
    </row>
    <row r="144" spans="1:54" s="92" customFormat="1" ht="15.75" customHeight="1">
      <c r="A144" s="114" t="s">
        <v>826</v>
      </c>
      <c r="J144" s="111"/>
    </row>
    <row r="145" spans="1:10" s="92" customFormat="1" ht="15.75" customHeight="1">
      <c r="J145" s="111"/>
    </row>
    <row r="146" spans="1:10" s="92" customFormat="1" ht="15.75" customHeight="1">
      <c r="A146" s="123" t="s">
        <v>827</v>
      </c>
      <c r="B146" s="123">
        <v>2015</v>
      </c>
      <c r="J146" s="111"/>
    </row>
    <row r="147" spans="1:10" s="92" customFormat="1" ht="15.75" customHeight="1">
      <c r="A147" s="111" t="s">
        <v>362</v>
      </c>
      <c r="B147" s="91">
        <v>0.08</v>
      </c>
      <c r="J147" s="111"/>
    </row>
    <row r="148" spans="1:10" s="92" customFormat="1" ht="15.75" customHeight="1">
      <c r="A148" s="100" t="s">
        <v>359</v>
      </c>
      <c r="B148" s="91">
        <v>0.36</v>
      </c>
      <c r="J148" s="111"/>
    </row>
    <row r="149" spans="1:10" s="92" customFormat="1" ht="15.75" customHeight="1">
      <c r="A149" s="111" t="s">
        <v>363</v>
      </c>
      <c r="B149" s="91">
        <v>0.04</v>
      </c>
      <c r="J149" s="111"/>
    </row>
    <row r="150" spans="1:10" s="92" customFormat="1" ht="15.75" customHeight="1">
      <c r="A150" s="111" t="s">
        <v>364</v>
      </c>
      <c r="B150" s="91">
        <v>0.1</v>
      </c>
      <c r="J150" s="111"/>
    </row>
    <row r="151" spans="1:10" s="92" customFormat="1" ht="15.75" customHeight="1">
      <c r="A151" s="111" t="s">
        <v>365</v>
      </c>
      <c r="B151" s="91">
        <v>0.03</v>
      </c>
      <c r="J151" s="111"/>
    </row>
    <row r="152" spans="1:10" s="92" customFormat="1" ht="15.75" customHeight="1">
      <c r="A152" s="111" t="s">
        <v>366</v>
      </c>
      <c r="B152" s="91">
        <v>0</v>
      </c>
      <c r="J152" s="111"/>
    </row>
    <row r="153" spans="1:10" s="92" customFormat="1" ht="15.75" customHeight="1">
      <c r="A153" s="111" t="s">
        <v>367</v>
      </c>
      <c r="B153" s="91">
        <v>0</v>
      </c>
      <c r="J153" s="111"/>
    </row>
    <row r="154" spans="1:10" s="92" customFormat="1" ht="15.75" customHeight="1">
      <c r="A154" s="111" t="s">
        <v>368</v>
      </c>
      <c r="B154" s="91">
        <v>0</v>
      </c>
      <c r="J154" s="111"/>
    </row>
    <row r="155" spans="1:10" s="92" customFormat="1" ht="15.75" customHeight="1">
      <c r="A155" s="111" t="s">
        <v>369</v>
      </c>
      <c r="B155" s="91">
        <v>0.03</v>
      </c>
      <c r="J155" s="111"/>
    </row>
    <row r="156" spans="1:10" s="92" customFormat="1" ht="15.75" customHeight="1">
      <c r="A156" s="111" t="s">
        <v>370</v>
      </c>
      <c r="B156" s="91">
        <v>0.36</v>
      </c>
      <c r="J156" s="111"/>
    </row>
    <row r="157" spans="1:10" s="92" customFormat="1" ht="15.75" customHeight="1">
      <c r="A157" s="100" t="s">
        <v>359</v>
      </c>
      <c r="B157" s="91">
        <v>0</v>
      </c>
      <c r="J157" s="111"/>
    </row>
    <row r="158" spans="1:10" s="92" customFormat="1" ht="15.75" customHeight="1">
      <c r="A158" s="111" t="s">
        <v>371</v>
      </c>
      <c r="B158" s="91">
        <v>0</v>
      </c>
      <c r="J158" s="111"/>
    </row>
    <row r="159" spans="1:10" s="92" customFormat="1" ht="15.75" customHeight="1">
      <c r="A159" s="111" t="s">
        <v>372</v>
      </c>
      <c r="B159" s="91">
        <v>0</v>
      </c>
      <c r="J159" s="111"/>
    </row>
    <row r="160" spans="1:10" s="92" customFormat="1" ht="15.75" customHeight="1">
      <c r="A160" s="111" t="s">
        <v>373</v>
      </c>
      <c r="B160" s="91">
        <v>0</v>
      </c>
      <c r="J160" s="111"/>
    </row>
    <row r="161" spans="1:10" s="92" customFormat="1" ht="15.75" customHeight="1">
      <c r="A161" s="111" t="s">
        <v>374</v>
      </c>
      <c r="B161" s="91">
        <v>0</v>
      </c>
      <c r="J161" s="111"/>
    </row>
    <row r="162" spans="1:10" s="92" customFormat="1" ht="15.75" customHeight="1">
      <c r="A162" s="111" t="s">
        <v>375</v>
      </c>
      <c r="B162" s="91">
        <v>0</v>
      </c>
      <c r="J162" s="111"/>
    </row>
    <row r="163" spans="1:10" s="92" customFormat="1" ht="15.75" customHeight="1"/>
  </sheetData>
  <hyperlinks>
    <hyperlink ref="A111" r:id="rId1" xr:uid="{00000000-0004-0000-1500-000000000000}"/>
    <hyperlink ref="A144" r:id="rId2"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7" width="9.140625" style="92" customWidth="1"/>
    <col min="8" max="16384" width="9.140625" style="92"/>
  </cols>
  <sheetData>
    <row r="1" spans="1:34" ht="30" customHeight="1">
      <c r="A1" s="99" t="s">
        <v>882</v>
      </c>
      <c r="B1" s="101" t="s">
        <v>906</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ustomHeight="1">
      <c r="A2" s="100" t="s">
        <v>885</v>
      </c>
      <c r="B2" s="91" t="s">
        <v>907</v>
      </c>
      <c r="C2" s="91">
        <f>SUMIFS('EIA_State Elec Profiles'!$E:$E,'EIA_State Elec Profiles'!$A:$A,About!$B$1,'EIA_State Elec Profiles'!$B:$B,$A2)</f>
        <v>0</v>
      </c>
      <c r="D2" s="91">
        <f>SUMIFS('EIA_State Elec Profiles'!$D:$D,'EIA_State Elec Profiles'!$A:$A,About!$B$1,'EIA_State Elec Profiles'!$B:$B,$A2)</f>
        <v>0</v>
      </c>
      <c r="E2" s="91">
        <f>SUMIFS('EIA_State Elec Profiles'!$C:$C,'EIA_State Elec Profiles'!$A:$A,About!$B$1,'EIA_State Elec Profiles'!$B:$B,$A2)</f>
        <v>0</v>
      </c>
      <c r="F2" s="91">
        <f t="shared" ref="F2:AH2" si="0">E2</f>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ustomHeight="1">
      <c r="A3" s="10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F28"/>
  <sheetViews>
    <sheetView workbookViewId="0">
      <selection activeCell="B6" sqref="B6"/>
    </sheetView>
  </sheetViews>
  <sheetFormatPr defaultRowHeight="15"/>
  <cols>
    <col min="1" max="1" width="26.140625" style="2" customWidth="1"/>
    <col min="2" max="32" width="11.5703125" bestFit="1" customWidth="1"/>
  </cols>
  <sheetData>
    <row r="1" spans="1:32" ht="30" customHeight="1">
      <c r="A1" s="8" t="s">
        <v>892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362</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359</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360</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363</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364</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365</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366</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367</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368</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369</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370</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361</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371</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372</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373</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374</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375</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893</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894</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895</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896</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897</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898</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899</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F2"/>
  <sheetViews>
    <sheetView workbookViewId="0">
      <selection activeCell="D2" sqref="D2"/>
    </sheetView>
  </sheetViews>
  <sheetFormatPr defaultRowHeight="15"/>
  <cols>
    <col min="1" max="1" width="26.140625" customWidth="1"/>
  </cols>
  <sheetData>
    <row r="1" spans="1:32" ht="30" customHeight="1">
      <c r="A1" s="9" t="s">
        <v>906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907</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2"/>
  <sheetViews>
    <sheetView workbookViewId="0"/>
  </sheetViews>
  <sheetFormatPr defaultRowHeight="15"/>
  <cols>
    <col min="1" max="1" width="26.28515625" customWidth="1"/>
  </cols>
  <sheetData>
    <row r="1" spans="1:34">
      <c r="A1" s="9" t="s">
        <v>908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909</v>
      </c>
      <c r="B2" s="12">
        <f>SUMIFS('State Generation Costs Calcs'!B105:B155,'State Generation Costs Calcs'!$A$105:$A$155,About!$B$2)*About!$A$59</f>
        <v>51.403180523176303</v>
      </c>
      <c r="C2" s="12">
        <f>SUMIFS('State Generation Costs Calcs'!C105:C155,'State Generation Costs Calcs'!$A$105:$A$155,About!$B$2)*About!$A$59</f>
        <v>50.400774779522273</v>
      </c>
      <c r="D2" s="12">
        <f>SUMIFS('State Generation Costs Calcs'!D105:D155,'State Generation Costs Calcs'!$A$105:$A$155,About!$B$2)*About!$A$59</f>
        <v>49.464535715427807</v>
      </c>
      <c r="E2" s="12">
        <f>SUMIFS('State Generation Costs Calcs'!E105:E155,'State Generation Costs Calcs'!$A$105:$A$155,About!$B$2)*About!$A$59</f>
        <v>48.694603860701406</v>
      </c>
      <c r="F2" s="12">
        <f>SUMIFS('State Generation Costs Calcs'!F105:F155,'State Generation Costs Calcs'!$A$105:$A$155,About!$B$2)*About!$A$59</f>
        <v>48.483291495191679</v>
      </c>
      <c r="G2" s="12">
        <f>SUMIFS('State Generation Costs Calcs'!G105:G155,'State Generation Costs Calcs'!$A$105:$A$155,About!$B$2)*About!$A$59</f>
        <v>48.549951094263172</v>
      </c>
      <c r="H2" s="12">
        <f>SUMIFS('State Generation Costs Calcs'!H105:H155,'State Generation Costs Calcs'!$A$105:$A$155,About!$B$2)*About!$A$59</f>
        <v>49.010873760798518</v>
      </c>
      <c r="I2" s="12">
        <f>SUMIFS('State Generation Costs Calcs'!I105:I155,'State Generation Costs Calcs'!$A$105:$A$155,About!$B$2)*About!$A$59</f>
        <v>49.428216565616395</v>
      </c>
      <c r="J2" s="12">
        <f>SUMIFS('State Generation Costs Calcs'!J105:J155,'State Generation Costs Calcs'!$A$105:$A$155,About!$B$2)*About!$A$59</f>
        <v>49.206554539133855</v>
      </c>
      <c r="K2" s="12">
        <f>SUMIFS('State Generation Costs Calcs'!K105:K155,'State Generation Costs Calcs'!$A$105:$A$155,About!$B$2)*About!$A$59</f>
        <v>48.55994060236123</v>
      </c>
      <c r="L2" s="12">
        <f>SUMIFS('State Generation Costs Calcs'!L105:L155,'State Generation Costs Calcs'!$A$105:$A$155,About!$B$2)*About!$A$59</f>
        <v>47.817711337764507</v>
      </c>
      <c r="M2" s="12">
        <f>SUMIFS('State Generation Costs Calcs'!M105:M155,'State Generation Costs Calcs'!$A$105:$A$155,About!$B$2)*About!$A$59</f>
        <v>47.166129513772468</v>
      </c>
      <c r="N2" s="12">
        <f>SUMIFS('State Generation Costs Calcs'!N105:N155,'State Generation Costs Calcs'!$A$105:$A$155,About!$B$2)*About!$A$59</f>
        <v>46.476254003524154</v>
      </c>
      <c r="O2" s="12">
        <f>SUMIFS('State Generation Costs Calcs'!O105:O155,'State Generation Costs Calcs'!$A$105:$A$155,About!$B$2)*About!$A$59</f>
        <v>46.11262517683614</v>
      </c>
      <c r="P2" s="12">
        <f>SUMIFS('State Generation Costs Calcs'!P105:P155,'State Generation Costs Calcs'!$A$105:$A$155,About!$B$2)*About!$A$59</f>
        <v>46.022156036802521</v>
      </c>
      <c r="Q2" s="12">
        <f>SUMIFS('State Generation Costs Calcs'!Q105:Q155,'State Generation Costs Calcs'!$A$105:$A$155,About!$B$2)*About!$A$59</f>
        <v>45.606291046040752</v>
      </c>
      <c r="R2" s="12">
        <f>SUMIFS('State Generation Costs Calcs'!R105:R155,'State Generation Costs Calcs'!$A$105:$A$155,About!$B$2)*About!$A$59</f>
        <v>45.102039899062397</v>
      </c>
      <c r="S2" s="12">
        <f>SUMIFS('State Generation Costs Calcs'!S105:S155,'State Generation Costs Calcs'!$A$105:$A$155,About!$B$2)*About!$A$59</f>
        <v>44.743559479118979</v>
      </c>
      <c r="T2" s="12">
        <f>SUMIFS('State Generation Costs Calcs'!T105:T155,'State Generation Costs Calcs'!$A$105:$A$155,About!$B$2)*About!$A$59</f>
        <v>44.595248767919244</v>
      </c>
      <c r="U2" s="12">
        <f>SUMIFS('State Generation Costs Calcs'!U105:U155,'State Generation Costs Calcs'!$A$105:$A$155,About!$B$2)*About!$A$59</f>
        <v>44.472328939244356</v>
      </c>
      <c r="V2" s="12">
        <f>SUMIFS('State Generation Costs Calcs'!V105:V155,'State Generation Costs Calcs'!$A$105:$A$155,About!$B$2)*About!$A$59</f>
        <v>44.003450332537348</v>
      </c>
      <c r="W2" s="12">
        <f>SUMIFS('State Generation Costs Calcs'!W105:W155,'State Generation Costs Calcs'!$A$105:$A$155,About!$B$2)*About!$A$59</f>
        <v>43.573628309967063</v>
      </c>
      <c r="X2" s="12">
        <f>SUMIFS('State Generation Costs Calcs'!X105:X155,'State Generation Costs Calcs'!$A$105:$A$155,About!$B$2)*About!$A$59</f>
        <v>43.330014804212375</v>
      </c>
      <c r="Y2" s="12">
        <f>SUMIFS('State Generation Costs Calcs'!Y105:Y155,'State Generation Costs Calcs'!$A$105:$A$155,About!$B$2)*About!$A$59</f>
        <v>43.05648540869776</v>
      </c>
      <c r="Z2" s="12">
        <f>SUMIFS('State Generation Costs Calcs'!Z105:Z155,'State Generation Costs Calcs'!$A$105:$A$155,About!$B$2)*About!$A$59</f>
        <v>42.896834842178698</v>
      </c>
      <c r="AA2" s="12">
        <f>SUMIFS('State Generation Costs Calcs'!AA105:AA155,'State Generation Costs Calcs'!$A$105:$A$155,About!$B$2)*About!$A$59</f>
        <v>42.782203959764075</v>
      </c>
      <c r="AB2" s="12">
        <f>SUMIFS('State Generation Costs Calcs'!AB105:AB155,'State Generation Costs Calcs'!$A$105:$A$155,About!$B$2)*About!$A$59</f>
        <v>42.609293409210871</v>
      </c>
      <c r="AC2" s="12">
        <f>SUMIFS('State Generation Costs Calcs'!AC105:AC155,'State Generation Costs Calcs'!$A$105:$A$155,About!$B$2)*About!$A$59</f>
        <v>42.613685627527353</v>
      </c>
      <c r="AD2" s="12">
        <f>SUMIFS('State Generation Costs Calcs'!AD105:AD155,'State Generation Costs Calcs'!$A$105:$A$155,About!$B$2)*About!$A$59</f>
        <v>42.656099609708008</v>
      </c>
      <c r="AE2" s="12">
        <f>SUMIFS('State Generation Costs Calcs'!AE105:AE155,'State Generation Costs Calcs'!$A$105:$A$155,About!$B$2)*About!$A$59</f>
        <v>42.605670694558512</v>
      </c>
      <c r="AF2" s="12">
        <f>SUMIFS('State Generation Costs Calcs'!AF105:AF155,'State Generation Costs Calcs'!$A$105:$A$155,About!$B$2)*About!$A$59</f>
        <v>42.581904739756219</v>
      </c>
      <c r="AG2" s="12"/>
      <c r="AH2" s="12"/>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2"/>
  <sheetViews>
    <sheetView workbookViewId="0"/>
  </sheetViews>
  <sheetFormatPr defaultRowHeight="15"/>
  <cols>
    <col min="1" max="1" width="26.28515625" customWidth="1"/>
  </cols>
  <sheetData>
    <row r="1" spans="1:34">
      <c r="A1" s="9" t="s">
        <v>908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910</v>
      </c>
      <c r="B2" s="12">
        <f>SUMIFS('State Generation Costs Calcs'!B105:B155,'State Generation Costs Calcs'!$A$105:$A$155,About!$B$2)*About!$A$59</f>
        <v>51.403180523176303</v>
      </c>
      <c r="C2" s="12">
        <f>SUMIFS('State Generation Costs Calcs'!C105:C155,'State Generation Costs Calcs'!$A$105:$A$155,About!$B$2)*About!$A$59</f>
        <v>50.400774779522273</v>
      </c>
      <c r="D2" s="12">
        <f>SUMIFS('State Generation Costs Calcs'!D105:D155,'State Generation Costs Calcs'!$A$105:$A$155,About!$B$2)*About!$A$59</f>
        <v>49.464535715427807</v>
      </c>
      <c r="E2" s="12">
        <f>SUMIFS('State Generation Costs Calcs'!E105:E155,'State Generation Costs Calcs'!$A$105:$A$155,About!$B$2)*About!$A$59</f>
        <v>48.694603860701406</v>
      </c>
      <c r="F2" s="12">
        <f>SUMIFS('State Generation Costs Calcs'!F105:F155,'State Generation Costs Calcs'!$A$105:$A$155,About!$B$2)*About!$A$59</f>
        <v>48.483291495191679</v>
      </c>
      <c r="G2" s="12">
        <f>SUMIFS('State Generation Costs Calcs'!G105:G155,'State Generation Costs Calcs'!$A$105:$A$155,About!$B$2)*About!$A$59</f>
        <v>48.549951094263172</v>
      </c>
      <c r="H2" s="12">
        <f>SUMIFS('State Generation Costs Calcs'!H105:H155,'State Generation Costs Calcs'!$A$105:$A$155,About!$B$2)*About!$A$59</f>
        <v>49.010873760798518</v>
      </c>
      <c r="I2" s="12">
        <f>SUMIFS('State Generation Costs Calcs'!I105:I155,'State Generation Costs Calcs'!$A$105:$A$155,About!$B$2)*About!$A$59</f>
        <v>49.428216565616395</v>
      </c>
      <c r="J2" s="12">
        <f>SUMIFS('State Generation Costs Calcs'!J105:J155,'State Generation Costs Calcs'!$A$105:$A$155,About!$B$2)*About!$A$59</f>
        <v>49.206554539133855</v>
      </c>
      <c r="K2" s="12">
        <f>SUMIFS('State Generation Costs Calcs'!K105:K155,'State Generation Costs Calcs'!$A$105:$A$155,About!$B$2)*About!$A$59</f>
        <v>48.55994060236123</v>
      </c>
      <c r="L2" s="12">
        <f>SUMIFS('State Generation Costs Calcs'!L105:L155,'State Generation Costs Calcs'!$A$105:$A$155,About!$B$2)*About!$A$59</f>
        <v>47.817711337764507</v>
      </c>
      <c r="M2" s="12">
        <f>SUMIFS('State Generation Costs Calcs'!M105:M155,'State Generation Costs Calcs'!$A$105:$A$155,About!$B$2)*About!$A$59</f>
        <v>47.166129513772468</v>
      </c>
      <c r="N2" s="12">
        <f>SUMIFS('State Generation Costs Calcs'!N105:N155,'State Generation Costs Calcs'!$A$105:$A$155,About!$B$2)*About!$A$59</f>
        <v>46.476254003524154</v>
      </c>
      <c r="O2" s="12">
        <f>SUMIFS('State Generation Costs Calcs'!O105:O155,'State Generation Costs Calcs'!$A$105:$A$155,About!$B$2)*About!$A$59</f>
        <v>46.11262517683614</v>
      </c>
      <c r="P2" s="12">
        <f>SUMIFS('State Generation Costs Calcs'!P105:P155,'State Generation Costs Calcs'!$A$105:$A$155,About!$B$2)*About!$A$59</f>
        <v>46.022156036802521</v>
      </c>
      <c r="Q2" s="12">
        <f>SUMIFS('State Generation Costs Calcs'!Q105:Q155,'State Generation Costs Calcs'!$A$105:$A$155,About!$B$2)*About!$A$59</f>
        <v>45.606291046040752</v>
      </c>
      <c r="R2" s="12">
        <f>SUMIFS('State Generation Costs Calcs'!R105:R155,'State Generation Costs Calcs'!$A$105:$A$155,About!$B$2)*About!$A$59</f>
        <v>45.102039899062397</v>
      </c>
      <c r="S2" s="12">
        <f>SUMIFS('State Generation Costs Calcs'!S105:S155,'State Generation Costs Calcs'!$A$105:$A$155,About!$B$2)*About!$A$59</f>
        <v>44.743559479118979</v>
      </c>
      <c r="T2" s="12">
        <f>SUMIFS('State Generation Costs Calcs'!T105:T155,'State Generation Costs Calcs'!$A$105:$A$155,About!$B$2)*About!$A$59</f>
        <v>44.595248767919244</v>
      </c>
      <c r="U2" s="12">
        <f>SUMIFS('State Generation Costs Calcs'!U105:U155,'State Generation Costs Calcs'!$A$105:$A$155,About!$B$2)*About!$A$59</f>
        <v>44.472328939244356</v>
      </c>
      <c r="V2" s="12">
        <f>SUMIFS('State Generation Costs Calcs'!V105:V155,'State Generation Costs Calcs'!$A$105:$A$155,About!$B$2)*About!$A$59</f>
        <v>44.003450332537348</v>
      </c>
      <c r="W2" s="12">
        <f>SUMIFS('State Generation Costs Calcs'!W105:W155,'State Generation Costs Calcs'!$A$105:$A$155,About!$B$2)*About!$A$59</f>
        <v>43.573628309967063</v>
      </c>
      <c r="X2" s="12">
        <f>SUMIFS('State Generation Costs Calcs'!X105:X155,'State Generation Costs Calcs'!$A$105:$A$155,About!$B$2)*About!$A$59</f>
        <v>43.330014804212375</v>
      </c>
      <c r="Y2" s="12">
        <f>SUMIFS('State Generation Costs Calcs'!Y105:Y155,'State Generation Costs Calcs'!$A$105:$A$155,About!$B$2)*About!$A$59</f>
        <v>43.05648540869776</v>
      </c>
      <c r="Z2" s="12">
        <f>SUMIFS('State Generation Costs Calcs'!Z105:Z155,'State Generation Costs Calcs'!$A$105:$A$155,About!$B$2)*About!$A$59</f>
        <v>42.896834842178698</v>
      </c>
      <c r="AA2" s="12">
        <f>SUMIFS('State Generation Costs Calcs'!AA105:AA155,'State Generation Costs Calcs'!$A$105:$A$155,About!$B$2)*About!$A$59</f>
        <v>42.782203959764075</v>
      </c>
      <c r="AB2" s="12">
        <f>SUMIFS('State Generation Costs Calcs'!AB105:AB155,'State Generation Costs Calcs'!$A$105:$A$155,About!$B$2)*About!$A$59</f>
        <v>42.609293409210871</v>
      </c>
      <c r="AC2" s="12">
        <f>SUMIFS('State Generation Costs Calcs'!AC105:AC155,'State Generation Costs Calcs'!$A$105:$A$155,About!$B$2)*About!$A$59</f>
        <v>42.613685627527353</v>
      </c>
      <c r="AD2" s="12">
        <f>SUMIFS('State Generation Costs Calcs'!AD105:AD155,'State Generation Costs Calcs'!$A$105:$A$155,About!$B$2)*About!$A$59</f>
        <v>42.656099609708008</v>
      </c>
      <c r="AE2" s="12">
        <f>SUMIFS('State Generation Costs Calcs'!AE105:AE155,'State Generation Costs Calcs'!$A$105:$A$155,About!$B$2)*About!$A$59</f>
        <v>42.605670694558512</v>
      </c>
      <c r="AF2" s="12">
        <f>SUMIFS('State Generation Costs Calcs'!AF105:AF155,'State Generation Costs Calcs'!$A$105:$A$155,About!$B$2)*About!$A$59</f>
        <v>42.581904739756219</v>
      </c>
      <c r="AG2" s="12"/>
      <c r="AH2" s="12"/>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2023-09-29T17:45:47Z</dcterms:modified>
</cp:coreProperties>
</file>