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F5C9F93B-47E3-43AC-BE05-022149A5E936}" xr6:coauthVersionLast="45" xr6:coauthVersionMax="45" xr10:uidLastSave="{00000000-0000-0000-0000-000000000000}"/>
  <bookViews>
    <workbookView xWindow="840" yWindow="735" windowWidth="25875" windowHeight="16290"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M11" i="22" l="1"/>
  <c r="M36" i="22" s="1"/>
  <c r="L11" i="22"/>
  <c r="L36" i="22" s="1"/>
  <c r="B8" i="21"/>
  <c r="C11" i="21"/>
  <c r="B22" i="21"/>
  <c r="B19" i="21"/>
  <c r="B18" i="21"/>
  <c r="B14" i="21"/>
  <c r="G9" i="21"/>
  <c r="F8" i="21"/>
  <c r="I8" i="21" s="1"/>
  <c r="G7" i="21"/>
  <c r="G6" i="21"/>
  <c r="M14" i="22" s="1"/>
  <c r="M38" i="22" s="1"/>
  <c r="F6" i="21"/>
  <c r="L14" i="22" s="1"/>
  <c r="L38" i="22" s="1"/>
  <c r="G5" i="21"/>
  <c r="M12" i="22" s="1"/>
  <c r="M37" i="22" s="1"/>
  <c r="F5" i="21"/>
  <c r="L12" i="22" s="1"/>
  <c r="L37" i="22" s="1"/>
  <c r="G4" i="21"/>
  <c r="F4" i="2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3" i="1"/>
  <c r="M149" i="1" s="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I10" i="21"/>
  <c r="F11" i="21"/>
  <c r="L3" i="22" s="1"/>
  <c r="D10" i="21"/>
  <c r="G11" i="21"/>
  <c r="M3" i="22" s="1"/>
  <c r="J10" i="21"/>
  <c r="E10" i="21"/>
  <c r="J12" i="20"/>
  <c r="J13" i="20"/>
  <c r="B673" i="1" l="1"/>
  <c r="B672" i="1"/>
  <c r="B668" i="1"/>
  <c r="B671" i="1"/>
  <c r="B669" i="1"/>
  <c r="B670" i="1"/>
  <c r="Q2" i="22"/>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<sst xmlns="http://schemas.openxmlformats.org/spreadsheetml/2006/main" count="7918" uniqueCount="1993">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</sst>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zoomScale="60" zoomScaleNormal="60" workbookViewId="0">
      <pane ySplit="1" topLeftCell="A188" activePane="bottomLeft" state="frozen"/>
      <selection pane="bottomLeft" activeCell="I196" sqref="I196"/>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1948</v>
      </c>
      <c r="C64" s="88" t="s">
        <v>513</v>
      </c>
      <c r="D64" s="52" t="s">
        <v>48</v>
      </c>
      <c r="E64" s="52" t="s">
        <v>40</v>
      </c>
      <c r="F64" s="52" t="s">
        <v>88</v>
      </c>
      <c r="G64" s="52" t="s">
        <v>40</v>
      </c>
      <c r="H64" s="55">
        <v>186</v>
      </c>
      <c r="I64" s="155" t="s">
        <v>46</v>
      </c>
      <c r="J64" s="74" t="s">
        <v>1949</v>
      </c>
      <c r="K64" s="75" t="s">
        <v>618</v>
      </c>
      <c r="L64" s="61">
        <v>0</v>
      </c>
      <c r="M64" s="61">
        <v>1</v>
      </c>
      <c r="N64" s="61">
        <v>0.01</v>
      </c>
      <c r="O64" s="52" t="s">
        <v>514</v>
      </c>
      <c r="P64" s="159" t="s">
        <v>1950</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1951</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1952</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1953</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1954</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1955</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1956</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1957</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1958</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1959</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1960</v>
      </c>
      <c r="C101" s="88" t="s">
        <v>982</v>
      </c>
      <c r="D101" s="52" t="s">
        <v>48</v>
      </c>
      <c r="E101" s="52" t="s">
        <v>40</v>
      </c>
      <c r="F101" s="52" t="s">
        <v>88</v>
      </c>
      <c r="G101" s="52" t="s">
        <v>40</v>
      </c>
      <c r="H101" s="55">
        <v>460</v>
      </c>
      <c r="I101" s="155" t="s">
        <v>46</v>
      </c>
      <c r="J101" s="88" t="s">
        <v>1961</v>
      </c>
      <c r="K101" s="87" t="s">
        <v>983</v>
      </c>
      <c r="L101" s="61">
        <v>0</v>
      </c>
      <c r="M101" s="61">
        <v>1</v>
      </c>
      <c r="N101" s="61">
        <v>0.01</v>
      </c>
      <c r="O101" s="52" t="s">
        <v>514</v>
      </c>
      <c r="P101" s="217" t="s">
        <v>1962</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1963</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1964</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1965</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1924</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1925</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1926</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1927</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1928</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1929</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1930</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1931</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1932</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1933</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1934</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1935</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1936</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1937</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1938</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1939</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1940</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1941</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1980</v>
      </c>
      <c r="D188" s="220" t="s">
        <v>496</v>
      </c>
      <c r="E188" s="220"/>
      <c r="F188" s="220" t="s">
        <v>495</v>
      </c>
      <c r="G188" s="221"/>
      <c r="H188" s="90">
        <v>876</v>
      </c>
      <c r="I188" s="221" t="s">
        <v>46</v>
      </c>
      <c r="J188" s="2" t="s">
        <v>1981</v>
      </c>
      <c r="K188" s="2" t="s">
        <v>1982</v>
      </c>
      <c r="L188" s="99">
        <v>0</v>
      </c>
      <c r="M188" s="99">
        <v>1</v>
      </c>
      <c r="N188" s="99">
        <v>0.01</v>
      </c>
      <c r="O188" s="221" t="s">
        <v>1388</v>
      </c>
      <c r="P188" s="220" t="s">
        <v>1983</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1966</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1984</v>
      </c>
      <c r="C242" s="4" t="s">
        <v>1985</v>
      </c>
      <c r="D242" s="220" t="s">
        <v>496</v>
      </c>
      <c r="E242" s="220"/>
      <c r="F242" s="220" t="s">
        <v>495</v>
      </c>
      <c r="G242" s="220"/>
      <c r="H242" s="181">
        <v>860</v>
      </c>
      <c r="I242" s="155" t="s">
        <v>46</v>
      </c>
      <c r="J242" s="4" t="s">
        <v>1984</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1986</v>
      </c>
      <c r="D351" s="220" t="s">
        <v>141</v>
      </c>
      <c r="E351" s="221" t="s">
        <v>1987</v>
      </c>
      <c r="F351" s="221" t="s">
        <v>824</v>
      </c>
      <c r="G351" s="220" t="s">
        <v>1988</v>
      </c>
      <c r="H351" s="181">
        <v>892</v>
      </c>
      <c r="I351" s="220" t="s">
        <v>46</v>
      </c>
      <c r="J351" s="4" t="s">
        <v>1989</v>
      </c>
      <c r="K351" s="4" t="s">
        <v>1990</v>
      </c>
      <c r="L351" s="225">
        <v>0</v>
      </c>
      <c r="M351" s="140">
        <v>1</v>
      </c>
      <c r="N351" s="140">
        <v>0.01</v>
      </c>
      <c r="O351" s="220" t="s">
        <v>1388</v>
      </c>
      <c r="P351" s="220" t="s">
        <v>1991</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1992</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1987</v>
      </c>
      <c r="F353" s="221" t="s">
        <v>825</v>
      </c>
      <c r="G353" s="220" t="s">
        <v>1988</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1992</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1987</v>
      </c>
      <c r="F355" s="221" t="s">
        <v>826</v>
      </c>
      <c r="G355" s="220" t="s">
        <v>1988</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1992</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1987</v>
      </c>
      <c r="F357" s="221" t="s">
        <v>827</v>
      </c>
      <c r="G357" s="220" t="s">
        <v>1988</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1992</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1987</v>
      </c>
      <c r="F359" s="220" t="s">
        <v>1317</v>
      </c>
      <c r="G359" s="220" t="s">
        <v>1988</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1992</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1987</v>
      </c>
      <c r="F361" s="221" t="s">
        <v>897</v>
      </c>
      <c r="G361" s="220" t="s">
        <v>1988</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1992</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1987</v>
      </c>
      <c r="F363" s="221" t="s">
        <v>148</v>
      </c>
      <c r="G363" s="220" t="s">
        <v>1988</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1992</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1987</v>
      </c>
      <c r="F365" s="221" t="s">
        <v>149</v>
      </c>
      <c r="G365" s="220" t="s">
        <v>1988</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1992</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60" zoomScaleNormal="60" workbookViewId="0">
      <pane ySplit="1" topLeftCell="A2" activePane="bottomLeft" state="frozen"/>
      <selection pane="bottomLeft" activeCell="A32" sqref="A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55.092165000000008</v>
      </c>
      <c r="M2" s="204">
        <f>'Target Calculations'!G10</f>
        <v>73.996943999999985</v>
      </c>
      <c r="N2" s="4" t="str">
        <f>'Target Calculations'!K10</f>
        <v>In a scenario limiting global warming to 1.5 °C, Colorado would need to cut its total (including land use) emissions by 40 to 55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63.057975000000006</v>
      </c>
      <c r="M3" s="204">
        <f>'Target Calculations'!G11</f>
        <v>81.96275399999999</v>
      </c>
      <c r="N3" s="4" t="str">
        <f>'Target Calculations'!K11</f>
        <v>In a scenario limiting global warming to 1.5 °C, Colorado would need to cut its total (excluding land use) emissions by 38 to 52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3.4547149999999998</v>
      </c>
      <c r="M11" s="204">
        <f>'Target Calculations'!G4</f>
        <v>10.67821</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23.902906000000002</v>
      </c>
      <c r="M12" s="204">
        <f>'Target Calculations'!G5</f>
        <v>27.143977999999994</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14.996904000000001</v>
      </c>
      <c r="M14" s="204">
        <f>'Target Calculations'!G6</f>
        <v>21.053345999999998</v>
      </c>
      <c r="N14" s="4" t="str">
        <f>'Target Calculations'!K6</f>
        <v>In a scenario limiting global warming to 1.5 °C, Colorado would need to cut its transportation emissions by 32 to 51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1975</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1945</v>
      </c>
      <c r="J32" s="4" t="s">
        <v>1921</v>
      </c>
      <c r="K32" s="4">
        <v>2030</v>
      </c>
      <c r="L32" s="204">
        <f>L2</f>
        <v>55.092165000000008</v>
      </c>
      <c r="M32" s="204">
        <f>M2</f>
        <v>73.996943999999985</v>
      </c>
      <c r="N32" s="204" t="str">
        <f>N2</f>
        <v>In a scenario limiting global warming to 1.5 °C, Colorado would need to cut its total (including land use) emissions by 40 to 55 percent of 2005 levels.</v>
      </c>
      <c r="O32" s="4" t="s">
        <v>1922</v>
      </c>
      <c r="P32" s="4">
        <v>2050</v>
      </c>
      <c r="Q32" s="204">
        <f>'Target Calculations'!H10</f>
        <v>12.362599154116063</v>
      </c>
      <c r="R32" s="204">
        <f>Q32</f>
        <v>12.362599154116063</v>
      </c>
      <c r="S32" s="4" t="s">
        <v>1923</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0">L11</f>
        <v>3.4547149999999998</v>
      </c>
      <c r="M36" s="204">
        <f t="shared" si="0"/>
        <v>10.67821</v>
      </c>
      <c r="N36" s="204" t="str">
        <f t="shared" si="0"/>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1946</v>
      </c>
      <c r="J37" s="4" t="s">
        <v>1921</v>
      </c>
      <c r="K37" s="4">
        <v>2030</v>
      </c>
      <c r="L37" s="204">
        <f t="shared" si="0"/>
        <v>23.902906000000002</v>
      </c>
      <c r="M37" s="204">
        <f t="shared" si="0"/>
        <v>27.143977999999994</v>
      </c>
      <c r="N37" s="204" t="str">
        <f t="shared" si="0"/>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14.996904000000001</v>
      </c>
      <c r="M38" s="212">
        <f>M14</f>
        <v>21.053345999999998</v>
      </c>
      <c r="N38" s="212" t="str">
        <f>N14</f>
        <v>In a scenario limiting global warming to 1.5 °C, Colorado would need to cut its transportation emissions by 32 to 51 percent of 2005 levels.</v>
      </c>
      <c r="O38" s="132"/>
      <c r="P38" s="132"/>
      <c r="Q38" s="132"/>
      <c r="R38" s="132"/>
      <c r="S38" s="132"/>
    </row>
    <row r="39" spans="1:19" ht="45">
      <c r="A39" s="2" t="s">
        <v>398</v>
      </c>
      <c r="B39" s="2" t="s">
        <v>1546</v>
      </c>
      <c r="C39" s="181">
        <v>1</v>
      </c>
      <c r="D39" s="4" t="s">
        <v>68</v>
      </c>
      <c r="E39" s="4" t="s">
        <v>486</v>
      </c>
      <c r="F39" s="4" t="s">
        <v>1642</v>
      </c>
      <c r="G39" s="4" t="s">
        <v>1947</v>
      </c>
      <c r="L39" s="204"/>
      <c r="M39" s="204"/>
    </row>
    <row r="40" spans="1:19" ht="45.75" thickBot="1">
      <c r="A40" s="210" t="s">
        <v>398</v>
      </c>
      <c r="B40" s="210" t="s">
        <v>1547</v>
      </c>
      <c r="C40" s="138">
        <v>1</v>
      </c>
      <c r="D40" s="132" t="s">
        <v>68</v>
      </c>
      <c r="E40" s="132" t="s">
        <v>486</v>
      </c>
      <c r="F40" s="132" t="s">
        <v>1642</v>
      </c>
      <c r="G40" s="132" t="s">
        <v>1947</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1976</v>
      </c>
      <c r="C46" s="181">
        <v>1</v>
      </c>
      <c r="D46" s="4" t="s">
        <v>68</v>
      </c>
      <c r="E46" s="4" t="s">
        <v>67</v>
      </c>
      <c r="F46" s="4" t="s">
        <v>1497</v>
      </c>
      <c r="G46" s="4" t="s">
        <v>1977</v>
      </c>
      <c r="H46" s="4" t="s">
        <v>1978</v>
      </c>
      <c r="I46" s="4" t="s">
        <v>1979</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1967</v>
      </c>
      <c r="I77" s="4" t="s">
        <v>992</v>
      </c>
    </row>
    <row r="78" spans="1:19" ht="165">
      <c r="A78" s="2" t="s">
        <v>950</v>
      </c>
      <c r="B78" s="2" t="s">
        <v>741</v>
      </c>
      <c r="C78" s="181">
        <v>1</v>
      </c>
      <c r="D78" s="4" t="s">
        <v>68</v>
      </c>
      <c r="E78" s="4" t="s">
        <v>67</v>
      </c>
      <c r="F78" s="4" t="s">
        <v>396</v>
      </c>
      <c r="G78" s="4" t="s">
        <v>989</v>
      </c>
      <c r="H78" s="4" t="s">
        <v>1968</v>
      </c>
      <c r="I78" s="4" t="s">
        <v>993</v>
      </c>
    </row>
    <row r="79" spans="1:19" ht="135">
      <c r="A79" s="2" t="s">
        <v>950</v>
      </c>
      <c r="B79" s="2" t="s">
        <v>742</v>
      </c>
      <c r="C79" s="181">
        <v>1</v>
      </c>
      <c r="D79" s="4" t="s">
        <v>68</v>
      </c>
      <c r="E79" s="4" t="s">
        <v>69</v>
      </c>
      <c r="F79" s="4" t="s">
        <v>397</v>
      </c>
      <c r="G79" s="4" t="s">
        <v>990</v>
      </c>
      <c r="H79" s="4" t="s">
        <v>1969</v>
      </c>
      <c r="I79" s="4" t="s">
        <v>994</v>
      </c>
    </row>
    <row r="80" spans="1:19" ht="150.75" thickBot="1">
      <c r="A80" s="210" t="s">
        <v>950</v>
      </c>
      <c r="B80" s="210" t="s">
        <v>743</v>
      </c>
      <c r="C80" s="138">
        <v>1</v>
      </c>
      <c r="D80" s="132" t="s">
        <v>68</v>
      </c>
      <c r="E80" s="132" t="s">
        <v>67</v>
      </c>
      <c r="F80" s="132" t="s">
        <v>397</v>
      </c>
      <c r="G80" s="132" t="s">
        <v>991</v>
      </c>
      <c r="H80" s="132" t="s">
        <v>1970</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1971</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1972</v>
      </c>
      <c r="I84" s="132" t="s">
        <v>1000</v>
      </c>
    </row>
    <row r="85" spans="1:19" ht="120">
      <c r="A85" s="2" t="s">
        <v>943</v>
      </c>
      <c r="B85" s="2" t="s">
        <v>945</v>
      </c>
      <c r="C85" s="181">
        <v>1</v>
      </c>
      <c r="D85" s="4" t="s">
        <v>68</v>
      </c>
      <c r="E85" s="4" t="s">
        <v>69</v>
      </c>
      <c r="F85" s="4" t="s">
        <v>946</v>
      </c>
      <c r="G85" s="4" t="s">
        <v>1001</v>
      </c>
      <c r="H85" s="4" t="s">
        <v>1973</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1974</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1943</v>
      </c>
      <c r="B5" s="7" t="s">
        <v>1944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1785</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1942</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33" t="s">
        <v>11</v>
      </c>
      <c r="B1" s="233"/>
      <c r="C1" s="233"/>
      <c r="D1" s="233"/>
      <c r="E1" s="233"/>
    </row>
    <row r="2" spans="1:5">
      <c r="A2" s="234" t="s">
        <v>171</v>
      </c>
      <c r="B2" s="234"/>
      <c r="C2" s="234"/>
      <c r="D2" s="234"/>
      <c r="E2" s="234"/>
    </row>
    <row r="19" spans="1:5">
      <c r="A19" s="7" t="s">
        <v>172</v>
      </c>
    </row>
    <row r="20" spans="1:5">
      <c r="A20" s="7">
        <v>155400</v>
      </c>
      <c r="B20" s="7" t="s">
        <v>173</v>
      </c>
    </row>
    <row r="21" spans="1:5">
      <c r="A21" s="234" t="s">
        <v>174</v>
      </c>
      <c r="B21" s="234"/>
      <c r="C21" s="234"/>
      <c r="D21" s="234"/>
      <c r="E21" s="234"/>
    </row>
    <row r="38" spans="1:5">
      <c r="A38" s="7" t="s">
        <v>172</v>
      </c>
    </row>
    <row r="39" spans="1:5">
      <c r="A39" s="7">
        <v>100800</v>
      </c>
      <c r="B39" s="7" t="s">
        <v>173</v>
      </c>
    </row>
    <row r="40" spans="1:5">
      <c r="A40" s="234" t="s">
        <v>175</v>
      </c>
      <c r="B40" s="234"/>
      <c r="C40" s="234"/>
      <c r="D40" s="234"/>
      <c r="E40" s="234"/>
    </row>
    <row r="57" spans="1:5" ht="15.75" thickBot="1">
      <c r="A57" s="7" t="s">
        <v>172</v>
      </c>
    </row>
    <row r="58" spans="1:5" ht="15.75" thickBot="1">
      <c r="A58" s="9">
        <v>194000</v>
      </c>
      <c r="B58" s="7" t="s">
        <v>176</v>
      </c>
    </row>
    <row r="60" spans="1:5">
      <c r="A60" s="233" t="s">
        <v>177</v>
      </c>
      <c r="B60" s="233"/>
      <c r="C60" s="233"/>
      <c r="D60" s="233"/>
      <c r="E60" s="233"/>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33" t="s">
        <v>178</v>
      </c>
      <c r="B89" s="233"/>
      <c r="C89" s="233"/>
      <c r="D89" s="233"/>
      <c r="E89" s="233"/>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33" t="s">
        <v>179</v>
      </c>
      <c r="B98" s="233"/>
      <c r="C98" s="233"/>
      <c r="D98" s="233"/>
      <c r="E98" s="233"/>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33" t="s">
        <v>181</v>
      </c>
      <c r="B109" s="233"/>
      <c r="C109" s="233"/>
      <c r="D109" s="233"/>
      <c r="E109" s="233"/>
    </row>
    <row r="110" spans="1:5" ht="15.75" thickBot="1"/>
    <row r="111" spans="1:5" ht="15.75" thickBot="1">
      <c r="A111" s="17">
        <f>A122</f>
        <v>0.20481927710843381</v>
      </c>
      <c r="B111" s="7" t="s">
        <v>427</v>
      </c>
    </row>
    <row r="113" spans="1:12">
      <c r="A113" s="233" t="s">
        <v>180</v>
      </c>
      <c r="B113" s="233"/>
      <c r="C113" s="233"/>
      <c r="D113" s="233"/>
      <c r="E113" s="233"/>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33" t="s">
        <v>428</v>
      </c>
      <c r="B124" s="233"/>
      <c r="C124" s="233"/>
      <c r="D124" s="233"/>
      <c r="E124" s="233"/>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33" t="s">
        <v>106</v>
      </c>
      <c r="B134" s="233"/>
      <c r="C134" s="233"/>
      <c r="D134" s="233"/>
      <c r="E134" s="233"/>
    </row>
    <row r="135" spans="1:12">
      <c r="A135" s="24" t="s">
        <v>447</v>
      </c>
      <c r="B135" s="25"/>
      <c r="C135" s="25"/>
      <c r="D135" s="25"/>
      <c r="E135" s="25"/>
      <c r="F135" s="25"/>
      <c r="G135" s="25"/>
    </row>
    <row r="136" spans="1:12" ht="15.75">
      <c r="A136" s="26"/>
      <c r="B136" s="230" t="s">
        <v>448</v>
      </c>
      <c r="C136" s="231"/>
      <c r="D136" s="231"/>
      <c r="E136" s="232"/>
      <c r="F136" s="25"/>
      <c r="G136" s="25"/>
    </row>
    <row r="137" spans="1:12" ht="15.75">
      <c r="A137" s="27"/>
      <c r="B137" s="230" t="s">
        <v>449</v>
      </c>
      <c r="C137" s="232"/>
      <c r="D137" s="230" t="s">
        <v>450</v>
      </c>
      <c r="E137" s="232"/>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33" t="s">
        <v>184</v>
      </c>
      <c r="B165" s="233"/>
      <c r="C165" s="233"/>
      <c r="D165" s="233"/>
      <c r="E165" s="233"/>
    </row>
    <row r="166" spans="1:7" ht="15.75" thickBot="1">
      <c r="A166" s="21" t="s">
        <v>185</v>
      </c>
      <c r="B166" s="15">
        <v>0.4</v>
      </c>
    </row>
    <row r="167" spans="1:7" ht="15.75" thickBot="1">
      <c r="A167" s="7" t="s">
        <v>186</v>
      </c>
      <c r="B167" s="42">
        <f>(1+B166)^(1/(2020-2010))-1</f>
        <v>3.4219694129380196E-2</v>
      </c>
    </row>
    <row r="168" spans="1:7">
      <c r="B168" s="43"/>
    </row>
    <row r="169" spans="1:7">
      <c r="A169" s="233" t="s">
        <v>436</v>
      </c>
      <c r="B169" s="233"/>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33" t="s">
        <v>193</v>
      </c>
      <c r="B174" s="233"/>
      <c r="C174" s="233"/>
      <c r="D174" s="233"/>
      <c r="E174" s="233"/>
    </row>
    <row r="175" spans="1:7" ht="15.75" thickBot="1">
      <c r="A175" s="21" t="s">
        <v>446</v>
      </c>
      <c r="B175" s="43">
        <v>0.1246</v>
      </c>
    </row>
    <row r="176" spans="1:7" ht="15.75" thickBot="1">
      <c r="A176" s="21" t="s">
        <v>441</v>
      </c>
      <c r="B176" s="42">
        <f>1-B175</f>
        <v>0.87539999999999996</v>
      </c>
    </row>
    <row r="178" spans="1:5">
      <c r="A178" s="233" t="s">
        <v>187</v>
      </c>
      <c r="B178" s="233"/>
      <c r="C178" s="233"/>
      <c r="D178" s="233"/>
      <c r="E178" s="233"/>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33" t="s">
        <v>189</v>
      </c>
      <c r="B183" s="233"/>
      <c r="C183" s="233"/>
      <c r="D183" s="233"/>
      <c r="E183" s="233"/>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33" t="s">
        <v>203</v>
      </c>
      <c r="B191" s="233"/>
      <c r="C191" s="233"/>
      <c r="D191" s="233"/>
      <c r="E191" s="233"/>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29" t="s">
        <v>1661</v>
      </c>
      <c r="C201" s="229"/>
      <c r="D201" s="229"/>
      <c r="E201" s="229"/>
      <c r="F201" s="229"/>
      <c r="G201" s="229"/>
      <c r="H201" s="229"/>
      <c r="I201" s="229"/>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29" t="s">
        <v>1661</v>
      </c>
      <c r="C209" s="229"/>
      <c r="D209" s="229"/>
      <c r="E209" s="229"/>
      <c r="F209" s="229"/>
      <c r="G209" s="229"/>
      <c r="H209" s="229"/>
      <c r="I209" s="229"/>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29" t="s">
        <v>1661</v>
      </c>
      <c r="C217" s="229"/>
      <c r="D217" s="229"/>
      <c r="E217" s="229"/>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2021-01-06T19:19:39Z</dcterms:modified>
</cp:coreProperties>
</file>