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5600" windowHeight="144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ross border connections" sheetId="2" state="visible" r:id="rId2"/>
    <sheet xmlns:r="http://schemas.openxmlformats.org/officeDocument/2006/relationships" name="AEO Table 3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ReEDs Generation Data" sheetId="5" state="visible" r:id="rId5"/>
    <sheet xmlns:r="http://schemas.openxmlformats.org/officeDocument/2006/relationships" name="EIA SEDS data" sheetId="6" state="visible" r:id="rId6"/>
    <sheet xmlns:r="http://schemas.openxmlformats.org/officeDocument/2006/relationships" name="State Generation Costs Calcs" sheetId="7" state="visible" r:id="rId7"/>
    <sheet xmlns:r="http://schemas.openxmlformats.org/officeDocument/2006/relationships" name="EIaE-BIE" sheetId="8" state="visible" r:id="rId8"/>
    <sheet xmlns:r="http://schemas.openxmlformats.org/officeDocument/2006/relationships" name="EIaE-BEE" sheetId="9" state="visible" r:id="rId9"/>
    <sheet xmlns:r="http://schemas.openxmlformats.org/officeDocument/2006/relationships" name="EIaE-IEP" sheetId="10" state="visible" r:id="rId10"/>
    <sheet xmlns:r="http://schemas.openxmlformats.org/officeDocument/2006/relationships" name="EIaE-BEEP" sheetId="11" state="visible" r:id="rId11"/>
  </sheets>
  <definedNames>
    <definedName name="_xlnm._FilterDatabase" localSheetId="4" hidden="1">'ReEDs Generation Data'!$B$2:$R$722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.000"/>
    <numFmt numFmtId="165" formatCode="0.0%"/>
    <numFmt numFmtId="166" formatCode="0.0000"/>
  </numFmts>
  <fonts count="28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rgb="FF000000"/>
      <sz val="11"/>
    </font>
    <font>
      <name val="Calibri"/>
      <family val="2"/>
      <color theme="1"/>
      <sz val="11"/>
    </font>
    <font>
      <name val="Calibri"/>
      <family val="2"/>
      <b val="1"/>
      <color theme="1"/>
      <sz val="11"/>
    </font>
    <font>
      <name val="Calibri"/>
      <family val="2"/>
      <color rgb="FF0000FF"/>
      <sz val="11"/>
      <u val="single"/>
    </font>
    <font>
      <name val="Helvetica Neue"/>
      <family val="2"/>
      <color rgb="FF24292E"/>
      <sz val="12"/>
    </font>
    <font>
      <name val="Helvetica Neue"/>
      <family val="2"/>
      <b val="1"/>
      <color rgb="FF24292E"/>
      <sz val="12"/>
    </font>
    <font>
      <name val="Calibri"/>
      <family val="2"/>
      <color theme="1"/>
      <sz val="12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Arial"/>
      <family val="2"/>
      <sz val="11"/>
    </font>
    <font>
      <name val="Calibri"/>
      <family val="2"/>
      <color theme="1"/>
      <sz val="9"/>
    </font>
    <font>
      <name val="Arial"/>
      <family val="2"/>
      <color rgb="FF0000FF"/>
      <sz val="11"/>
      <u val="single"/>
    </font>
    <font>
      <name val="Calibri"/>
      <family val="2"/>
      <b val="1"/>
      <color rgb="FF000000"/>
      <sz val="14"/>
    </font>
    <font>
      <name val="Calibri"/>
      <family val="2"/>
      <b val="1"/>
      <color rgb="FFFFFFFF"/>
      <sz val="11"/>
    </font>
    <font>
      <name val="Arial"/>
      <family val="2"/>
      <color rgb="FF0000FF"/>
      <sz val="11"/>
      <u val="single"/>
    </font>
    <font>
      <name val="Calibri"/>
      <family val="2"/>
      <b val="1"/>
      <color rgb="FF000000"/>
      <sz val="11"/>
    </font>
    <font>
      <name val="Calibri"/>
      <family val="2"/>
      <color rgb="FF000000"/>
      <sz val="11"/>
      <u val="single"/>
    </font>
    <font>
      <name val="Inconsolata"/>
      <color theme="1"/>
      <sz val="11"/>
    </font>
    <font>
      <name val="Calibri"/>
      <family val="2"/>
      <b val="1"/>
      <color rgb="FF000000"/>
      <sz val="12"/>
    </font>
    <font>
      <name val="Calibri"/>
      <family val="2"/>
      <color rgb="FF000000"/>
      <sz val="12"/>
    </font>
    <font>
      <name val="Calibri"/>
      <family val="2"/>
      <color theme="10"/>
      <sz val="11"/>
      <u val="single"/>
    </font>
    <font>
      <name val="Calibri"/>
      <family val="2"/>
      <color rgb="FF0070C0"/>
      <sz val="11"/>
      <u val="single"/>
    </font>
  </fonts>
  <fills count="12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4F81BD"/>
        <bgColor rgb="FF4F81BD"/>
      </patternFill>
    </fill>
    <fill>
      <patternFill patternType="solid">
        <fgColor rgb="FFB7B7B7"/>
        <bgColor rgb="FFB7B7B7"/>
      </patternFill>
    </fill>
    <fill>
      <patternFill patternType="solid">
        <fgColor rgb="FF00B0F0"/>
        <bgColor rgb="FF00B0F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4D4D4"/>
        <bgColor rgb="FFD4D4D4"/>
      </patternFill>
    </fill>
    <fill>
      <patternFill patternType="solid">
        <fgColor rgb="FFEAF1DD"/>
        <bgColor rgb="FFEAF1DD"/>
      </patternFill>
    </fill>
    <fill>
      <patternFill patternType="solid">
        <fgColor rgb="FFD8E5F1"/>
        <bgColor rgb="FFD8E5F1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8"/>
  </cellStyleXfs>
  <cellXfs count="8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1" fillId="2" borderId="1" pivotButton="0" quotePrefix="0" xfId="0"/>
    <xf numFmtId="0" fontId="2" fillId="2" borderId="1" pivotButton="0" quotePrefix="0" xfId="0"/>
    <xf numFmtId="0" fontId="2" fillId="0" borderId="0" applyAlignment="1" pivotButton="0" quotePrefix="0" xfId="0">
      <alignment horizontal="left"/>
    </xf>
    <xf numFmtId="0" fontId="6" fillId="0" borderId="0" pivotButton="0" quotePrefix="0" xfId="0"/>
    <xf numFmtId="11" fontId="2" fillId="0" borderId="0" pivotButton="0" quotePrefix="0" xfId="0"/>
    <xf numFmtId="164" fontId="2" fillId="0" borderId="0" pivotButton="0" quotePrefix="0" xfId="0"/>
    <xf numFmtId="0" fontId="7" fillId="0" borderId="2" pivotButton="0" quotePrefix="0" xfId="0"/>
    <xf numFmtId="0" fontId="7" fillId="3" borderId="2" pivotButton="0" quotePrefix="0" xfId="0"/>
    <xf numFmtId="0" fontId="8" fillId="0" borderId="0" pivotButton="0" quotePrefix="0" xfId="0"/>
    <xf numFmtId="0" fontId="7" fillId="0" borderId="2" applyAlignment="1" pivotButton="0" quotePrefix="0" xfId="0">
      <alignment horizontal="right"/>
    </xf>
    <xf numFmtId="0" fontId="9" fillId="0" borderId="2" pivotButton="0" quotePrefix="0" xfId="0"/>
    <xf numFmtId="0" fontId="9" fillId="0" borderId="0" pivotButton="0" quotePrefix="0" xfId="0"/>
    <xf numFmtId="0" fontId="2" fillId="0" borderId="0" applyAlignment="1" pivotButton="0" quotePrefix="0" xfId="0">
      <alignment wrapText="1"/>
    </xf>
    <xf numFmtId="0" fontId="10" fillId="0" borderId="0" pivotButton="0" quotePrefix="0" xfId="0"/>
    <xf numFmtId="0" fontId="11" fillId="0" borderId="3" applyAlignment="1" pivotButton="0" quotePrefix="0" xfId="0">
      <alignment wrapText="1"/>
    </xf>
    <xf numFmtId="0" fontId="12" fillId="0" borderId="0" pivotButton="0" quotePrefix="0" xfId="0"/>
    <xf numFmtId="0" fontId="13" fillId="0" borderId="0" pivotButton="0" quotePrefix="0" xfId="0"/>
    <xf numFmtId="0" fontId="14" fillId="0" borderId="0" applyAlignment="1" pivotButton="0" quotePrefix="0" xfId="0">
      <alignment horizontal="left"/>
    </xf>
    <xf numFmtId="0" fontId="11" fillId="0" borderId="4" applyAlignment="1" pivotButton="0" quotePrefix="0" xfId="0">
      <alignment wrapText="1"/>
    </xf>
    <xf numFmtId="0" fontId="2" fillId="0" borderId="5" applyAlignment="1" pivotButton="0" quotePrefix="0" xfId="0">
      <alignment wrapText="1"/>
    </xf>
    <xf numFmtId="4" fontId="2" fillId="0" borderId="5" applyAlignment="1" pivotButton="0" quotePrefix="0" xfId="0">
      <alignment horizontal="right" wrapText="1"/>
    </xf>
    <xf numFmtId="165" fontId="2" fillId="0" borderId="5" applyAlignment="1" pivotButton="0" quotePrefix="0" xfId="0">
      <alignment horizontal="right" wrapText="1"/>
    </xf>
    <xf numFmtId="3" fontId="2" fillId="0" borderId="5" applyAlignment="1" pivotButton="0" quotePrefix="0" xfId="0">
      <alignment horizontal="right" wrapText="1"/>
    </xf>
    <xf numFmtId="3" fontId="11" fillId="0" borderId="4" applyAlignment="1" pivotButton="0" quotePrefix="0" xfId="0">
      <alignment horizontal="right" wrapText="1"/>
    </xf>
    <xf numFmtId="165" fontId="11" fillId="0" borderId="4" applyAlignment="1" pivotButton="0" quotePrefix="0" xfId="0">
      <alignment horizontal="right" wrapText="1"/>
    </xf>
    <xf numFmtId="0" fontId="16" fillId="0" borderId="0" pivotButton="0" quotePrefix="0" xfId="0"/>
    <xf numFmtId="0" fontId="1" fillId="0" borderId="0" applyAlignment="1" pivotButton="0" quotePrefix="0" xfId="0">
      <alignment horizontal="left"/>
    </xf>
    <xf numFmtId="0" fontId="4" fillId="0" borderId="0" pivotButton="0" quotePrefix="0" xfId="0"/>
    <xf numFmtId="0" fontId="17" fillId="0" borderId="0" pivotButton="0" quotePrefix="0" xfId="0"/>
    <xf numFmtId="0" fontId="18" fillId="0" borderId="0" pivotButton="0" quotePrefix="0" xfId="0"/>
    <xf numFmtId="0" fontId="19" fillId="4" borderId="0" pivotButton="0" quotePrefix="0" xfId="0"/>
    <xf numFmtId="0" fontId="5" fillId="0" borderId="0" pivotButton="0" quotePrefix="0" xfId="0"/>
    <xf numFmtId="164" fontId="3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/>
    </xf>
    <xf numFmtId="0" fontId="4" fillId="3" borderId="0" pivotButton="0" quotePrefix="0" xfId="0"/>
    <xf numFmtId="164" fontId="5" fillId="0" borderId="0" pivotButton="0" quotePrefix="0" xfId="0"/>
    <xf numFmtId="0" fontId="5" fillId="3" borderId="0" pivotButton="0" quotePrefix="0" xfId="0"/>
    <xf numFmtId="0" fontId="5" fillId="5" borderId="0" pivotButton="0" quotePrefix="0" xfId="0"/>
    <xf numFmtId="0" fontId="4" fillId="5" borderId="0" pivotButton="0" quotePrefix="0" xfId="0"/>
    <xf numFmtId="0" fontId="20" fillId="0" borderId="0" pivotButton="0" quotePrefix="0" xfId="0"/>
    <xf numFmtId="0" fontId="5" fillId="5" borderId="0" pivotButton="0" quotePrefix="0" xfId="0"/>
    <xf numFmtId="0" fontId="5" fillId="0" borderId="0" pivotButton="0" quotePrefix="0" xfId="0"/>
    <xf numFmtId="0" fontId="21" fillId="6" borderId="1" pivotButton="0" quotePrefix="0" xfId="0"/>
    <xf numFmtId="0" fontId="3" fillId="6" borderId="1" pivotButton="0" quotePrefix="0" xfId="0"/>
    <xf numFmtId="0" fontId="3" fillId="0" borderId="0" pivotButton="0" quotePrefix="0" xfId="0"/>
    <xf numFmtId="0" fontId="21" fillId="0" borderId="0" pivotButton="0" quotePrefix="0" xfId="0"/>
    <xf numFmtId="0" fontId="22" fillId="0" borderId="0" pivotButton="0" quotePrefix="0" xfId="0"/>
    <xf numFmtId="0" fontId="21" fillId="7" borderId="1" pivotButton="0" quotePrefix="0" xfId="0"/>
    <xf numFmtId="0" fontId="2" fillId="3" borderId="1" pivotButton="0" quotePrefix="0" xfId="0"/>
    <xf numFmtId="0" fontId="23" fillId="8" borderId="0" pivotButton="0" quotePrefix="0" xfId="0"/>
    <xf numFmtId="0" fontId="24" fillId="0" borderId="0" pivotButton="0" quotePrefix="0" xfId="0"/>
    <xf numFmtId="0" fontId="25" fillId="0" borderId="0" pivotButton="0" quotePrefix="0" xfId="0"/>
    <xf numFmtId="0" fontId="24" fillId="0" borderId="0" applyAlignment="1" pivotButton="0" quotePrefix="0" xfId="0">
      <alignment horizontal="right"/>
    </xf>
    <xf numFmtId="0" fontId="25" fillId="0" borderId="0" applyAlignment="1" pivotButton="0" quotePrefix="0" xfId="0">
      <alignment horizontal="right"/>
    </xf>
    <xf numFmtId="0" fontId="14" fillId="8" borderId="1" applyAlignment="1" pivotButton="0" quotePrefix="0" xfId="0">
      <alignment horizontal="left"/>
    </xf>
    <xf numFmtId="0" fontId="21" fillId="9" borderId="9" applyAlignment="1" pivotButton="0" quotePrefix="0" xfId="0">
      <alignment horizontal="center"/>
    </xf>
    <xf numFmtId="0" fontId="21" fillId="9" borderId="10" applyAlignment="1" pivotButton="0" quotePrefix="0" xfId="0">
      <alignment horizontal="center"/>
    </xf>
    <xf numFmtId="0" fontId="3" fillId="10" borderId="11" applyAlignment="1" pivotButton="0" quotePrefix="0" xfId="0">
      <alignment horizontal="left"/>
    </xf>
    <xf numFmtId="0" fontId="3" fillId="10" borderId="12" applyAlignment="1" pivotButton="0" quotePrefix="0" xfId="0">
      <alignment horizontal="left"/>
    </xf>
    <xf numFmtId="0" fontId="3" fillId="11" borderId="12" applyAlignment="1" pivotButton="0" quotePrefix="0" xfId="0">
      <alignment horizontal="right"/>
    </xf>
    <xf numFmtId="0" fontId="21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11" fontId="2" fillId="3" borderId="1" pivotButton="0" quotePrefix="0" xfId="0"/>
    <xf numFmtId="11" fontId="4" fillId="0" borderId="0" pivotButton="0" quotePrefix="0" xfId="0"/>
    <xf numFmtId="0" fontId="1" fillId="0" borderId="0" applyAlignment="1" pivotButton="0" quotePrefix="0" xfId="0">
      <alignment wrapText="1"/>
    </xf>
    <xf numFmtId="0" fontId="2" fillId="3" borderId="0" pivotButton="0" quotePrefix="0" xfId="0"/>
    <xf numFmtId="166" fontId="2" fillId="0" borderId="0" pivotButton="0" quotePrefix="0" xfId="0"/>
    <xf numFmtId="2" fontId="2" fillId="0" borderId="0" pivotButton="0" quotePrefix="0" xfId="0"/>
    <xf numFmtId="43" fontId="2" fillId="0" borderId="0" pivotButton="0" quotePrefix="0" xfId="0"/>
    <xf numFmtId="11" fontId="0" fillId="0" borderId="0" pivotButton="0" quotePrefix="0" xfId="0"/>
    <xf numFmtId="0" fontId="1" fillId="0" borderId="0" pivotButton="0" quotePrefix="0" xfId="0"/>
    <xf numFmtId="0" fontId="1" fillId="3" borderId="0" pivotButton="0" quotePrefix="0" xfId="0"/>
    <xf numFmtId="0" fontId="26" fillId="0" borderId="0" pivotButton="0" quotePrefix="0" xfId="0"/>
    <xf numFmtId="0" fontId="27" fillId="0" borderId="0" pivotButton="0" quotePrefix="0" xfId="0"/>
    <xf numFmtId="0" fontId="10" fillId="0" borderId="6" applyAlignment="1" pivotButton="0" quotePrefix="0" xfId="0">
      <alignment wrapText="1"/>
    </xf>
    <xf numFmtId="0" fontId="15" fillId="0" borderId="6" pivotButton="0" quotePrefix="0" xfId="0"/>
    <xf numFmtId="0" fontId="14" fillId="8" borderId="7" applyAlignment="1" pivotButton="0" quotePrefix="0" xfId="0">
      <alignment horizontal="left"/>
    </xf>
    <xf numFmtId="0" fontId="15" fillId="0" borderId="8" pivotButton="0" quotePrefix="0" xfId="0"/>
    <xf numFmtId="0" fontId="0" fillId="0" borderId="6" pivotButton="0" quotePrefix="0" xfId="0"/>
    <xf numFmtId="0" fontId="14" fillId="8" borderId="8" applyAlignment="1" pivotButton="0" quotePrefix="0" xfId="0">
      <alignment horizontal="left"/>
    </xf>
    <xf numFmtId="0" fontId="0" fillId="0" borderId="8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10.xlsx" TargetMode="External" Id="rId1"/><Relationship Type="http://schemas.openxmlformats.org/officeDocument/2006/relationships/hyperlink" Target="https://apps.neb-one.gc.ca/ftrppndc/dflt.aspx?GoCTemplateCulture=en-CA" TargetMode="External" Id="rId2"/><Relationship Type="http://schemas.openxmlformats.org/officeDocument/2006/relationships/hyperlink" Target="http://www.eia.gov/forecasts/aeo/excel/aeotab_3.xlsx" TargetMode="External" Id="rId3"/></Relationships>
</file>

<file path=xl/worksheets/_rels/sheet4.xml.rels><Relationships xmlns="http://schemas.openxmlformats.org/package/2006/relationships"><Relationship Type="http://schemas.openxmlformats.org/officeDocument/2006/relationships/hyperlink" Target="https://apps.cer-rec.gc.ca/ftrppndc/dflt.aspx?GoCTemplateCulture=en-CA" TargetMode="External" Id="rId1"/><Relationship Type="http://schemas.openxmlformats.org/officeDocument/2006/relationships/hyperlink" Target="https://www-pub.iaea.org/MTCD/Publications/PDF/cnpp2018/countryprofiles/Mexico/Mexico.htm" TargetMode="External" Id="rId2"/></Relationships>
</file>

<file path=xl/worksheets/_rels/sheet7.xml.rels><Relationships xmlns="http://schemas.openxmlformats.org/package/2006/relationships"><Relationship Type="http://schemas.openxmlformats.org/officeDocument/2006/relationships/hyperlink" Target="https://www.eia.gov/electricity/data/state/avgprice_annual.xlsx" TargetMode="External" Id="rId1"/><Relationship Type="http://schemas.openxmlformats.org/officeDocument/2006/relationships/hyperlink" Target="https://www.eia.gov/outlooks/aeo/data/browser/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8"/>
  <sheetViews>
    <sheetView tabSelected="1" workbookViewId="0">
      <selection activeCell="B21" sqref="B21"/>
    </sheetView>
  </sheetViews>
  <sheetFormatPr baseColWidth="10" defaultColWidth="12.6640625" defaultRowHeight="15" customHeight="1"/>
  <cols>
    <col width="7.6640625" customWidth="1" style="4" min="1" max="1"/>
    <col width="61.33203125" customWidth="1" style="4" min="2" max="2"/>
    <col width="7.6640625" customWidth="1" style="4" min="3" max="4"/>
    <col width="64.6640625" customWidth="1" style="4" min="5" max="5"/>
    <col width="7.6640625" customWidth="1" style="4" min="6" max="26"/>
    <col width="12.6640625" customWidth="1" style="4" min="27" max="16384"/>
  </cols>
  <sheetData>
    <row r="1">
      <c r="A1" s="77" t="inlineStr">
        <is>
          <t>EIaE BAU Imported Electricity</t>
        </is>
      </c>
      <c r="B1" s="4" t="inlineStr">
        <is>
          <t>Colorado</t>
        </is>
      </c>
      <c r="K1" s="50" t="inlineStr">
        <is>
          <t>Alabama</t>
        </is>
      </c>
      <c r="L1" s="50" t="inlineStr">
        <is>
          <t>AL</t>
        </is>
      </c>
    </row>
    <row r="2">
      <c r="A2" s="77" t="inlineStr">
        <is>
          <t>EIaE BAU Exported Electricity</t>
        </is>
      </c>
      <c r="B2" s="4">
        <f>LOOKUP(B1,K1:L50,L1:L50)</f>
        <v/>
      </c>
      <c r="K2" s="50" t="inlineStr">
        <is>
          <t>Alaska</t>
        </is>
      </c>
      <c r="L2" s="50" t="inlineStr">
        <is>
          <t>AK</t>
        </is>
      </c>
      <c r="N2" s="4" t="inlineStr">
        <is>
          <t>States that import from MX</t>
        </is>
      </c>
    </row>
    <row r="3">
      <c r="A3" s="77" t="inlineStr">
        <is>
          <t>EIaE Imported Electricity Price</t>
        </is>
      </c>
      <c r="K3" s="50" t="inlineStr">
        <is>
          <t>Arizona</t>
        </is>
      </c>
      <c r="L3" s="50" t="inlineStr">
        <is>
          <t>AZ</t>
        </is>
      </c>
      <c r="N3" s="77" t="inlineStr">
        <is>
          <t>NM</t>
        </is>
      </c>
      <c r="O3" s="4">
        <f>IF(N3=$B$2,1,0)</f>
        <v/>
      </c>
    </row>
    <row r="4">
      <c r="A4" s="77" t="inlineStr">
        <is>
          <t>EIaE BAU Exported Electricity Price</t>
        </is>
      </c>
      <c r="K4" s="50" t="inlineStr">
        <is>
          <t>Arkansas</t>
        </is>
      </c>
      <c r="L4" s="50" t="inlineStr">
        <is>
          <t>AR</t>
        </is>
      </c>
      <c r="N4" s="77" t="inlineStr">
        <is>
          <t>AZ</t>
        </is>
      </c>
      <c r="O4" s="4">
        <f>IF(N4=$B$2,1,0)</f>
        <v/>
      </c>
    </row>
    <row r="5">
      <c r="K5" s="50" t="inlineStr">
        <is>
          <t>California</t>
        </is>
      </c>
      <c r="L5" s="50" t="inlineStr">
        <is>
          <t>CA</t>
        </is>
      </c>
      <c r="N5" s="77" t="n"/>
      <c r="O5" s="4">
        <f>IF(N5=$B$2,1,0)</f>
        <v/>
      </c>
    </row>
    <row r="6">
      <c r="A6" s="77" t="inlineStr">
        <is>
          <t>Source:</t>
        </is>
      </c>
      <c r="B6" s="6" t="inlineStr">
        <is>
          <t>Quantity of Imports and Exports</t>
        </is>
      </c>
      <c r="E6" s="6" t="inlineStr">
        <is>
          <t>State Imports Weighted by Fuel Mix of External States</t>
        </is>
      </c>
      <c r="F6" s="7" t="n"/>
      <c r="G6" s="7" t="n"/>
      <c r="H6" s="7" t="n"/>
      <c r="I6" s="7" t="n"/>
      <c r="J6" s="7" t="n"/>
      <c r="K6" s="50" t="inlineStr">
        <is>
          <t>Colorado</t>
        </is>
      </c>
      <c r="L6" s="50" t="inlineStr">
        <is>
          <t>CO</t>
        </is>
      </c>
      <c r="N6" s="77" t="n"/>
      <c r="O6" s="4">
        <f>IF(N6=$B$2,1,0)</f>
        <v/>
      </c>
    </row>
    <row r="7">
      <c r="B7" s="4" t="inlineStr">
        <is>
          <t>Energy Information Administration</t>
        </is>
      </c>
      <c r="E7" s="4" t="inlineStr">
        <is>
          <t>From EPS Outputs from TCAMRB</t>
        </is>
      </c>
      <c r="K7" s="50" t="inlineStr">
        <is>
          <t>Connecticut</t>
        </is>
      </c>
      <c r="L7" s="50" t="inlineStr">
        <is>
          <t>CT</t>
        </is>
      </c>
      <c r="N7" s="77" t="inlineStr">
        <is>
          <t>NV</t>
        </is>
      </c>
      <c r="O7" s="4">
        <f>IF(N7=$B$2,1,0)</f>
        <v/>
      </c>
    </row>
    <row r="8">
      <c r="B8" s="8" t="n">
        <v>2019</v>
      </c>
      <c r="E8" s="4" t="inlineStr">
        <is>
          <t>ReEDs generation by resource (Mid-case)</t>
        </is>
      </c>
      <c r="K8" s="50" t="inlineStr">
        <is>
          <t>Delaware</t>
        </is>
      </c>
      <c r="L8" s="50" t="inlineStr">
        <is>
          <t>DE</t>
        </is>
      </c>
      <c r="N8" s="77" t="n"/>
      <c r="O8" s="4">
        <f>SUM(O3:O7)</f>
        <v/>
      </c>
    </row>
    <row r="9">
      <c r="B9" s="4" t="inlineStr">
        <is>
          <t>Annual Energy Outlook 2019</t>
        </is>
      </c>
      <c r="E9" s="4" t="n"/>
      <c r="K9" s="50" t="inlineStr">
        <is>
          <t>Florida</t>
        </is>
      </c>
      <c r="L9" s="50" t="inlineStr">
        <is>
          <t>FL</t>
        </is>
      </c>
      <c r="N9" s="4" t="inlineStr">
        <is>
          <t>*Note, California has state specific data</t>
        </is>
      </c>
    </row>
    <row r="10">
      <c r="B10" s="79" t="inlineStr">
        <is>
          <t>http://www.eia.gov/forecasts/aeo/excel/aeotab_10.xlsx</t>
        </is>
      </c>
      <c r="E10" s="4" t="n"/>
      <c r="K10" s="50" t="inlineStr">
        <is>
          <t>Georgia</t>
        </is>
      </c>
      <c r="L10" s="50" t="inlineStr">
        <is>
          <t>GA</t>
        </is>
      </c>
    </row>
    <row r="11">
      <c r="B11" s="4" t="inlineStr">
        <is>
          <t>Table 10</t>
        </is>
      </c>
      <c r="K11" s="50" t="inlineStr">
        <is>
          <t>Hawaii</t>
        </is>
      </c>
      <c r="L11" s="50" t="inlineStr">
        <is>
          <t>HI</t>
        </is>
      </c>
      <c r="N11" s="78" t="inlineStr">
        <is>
          <t>Import from Mexico?</t>
        </is>
      </c>
    </row>
    <row r="12">
      <c r="K12" s="50" t="inlineStr">
        <is>
          <t>Idaho</t>
        </is>
      </c>
      <c r="L12" s="50" t="inlineStr">
        <is>
          <t>ID</t>
        </is>
      </c>
      <c r="N12" s="72">
        <f>IF(O8=1,"TRUE","FALSE")</f>
        <v/>
      </c>
    </row>
    <row r="13">
      <c r="B13" s="6" t="inlineStr">
        <is>
          <t>Canadian Electricity Generation by Type</t>
        </is>
      </c>
      <c r="E13" s="6" t="inlineStr">
        <is>
          <t>Imports and Export EIA SEDS</t>
        </is>
      </c>
      <c r="F13" s="6" t="n"/>
      <c r="G13" s="6" t="n"/>
      <c r="H13" s="6" t="n"/>
      <c r="K13" s="50" t="inlineStr">
        <is>
          <t>Illinois</t>
        </is>
      </c>
      <c r="L13" s="50" t="inlineStr">
        <is>
          <t>IL</t>
        </is>
      </c>
    </row>
    <row r="14">
      <c r="B14" s="4" t="inlineStr">
        <is>
          <t>National Energy Board, Government of Canada</t>
        </is>
      </c>
      <c r="E14" s="4" t="inlineStr">
        <is>
          <t>Energy Information Administration</t>
        </is>
      </c>
      <c r="K14" s="50" t="inlineStr">
        <is>
          <t>Indiana</t>
        </is>
      </c>
      <c r="L14" s="50" t="inlineStr">
        <is>
          <t>IN</t>
        </is>
      </c>
    </row>
    <row r="15">
      <c r="B15" s="8" t="n">
        <v>2018</v>
      </c>
      <c r="E15" s="8" t="n">
        <v>2019</v>
      </c>
      <c r="K15" s="50" t="inlineStr">
        <is>
          <t>Iowa</t>
        </is>
      </c>
      <c r="L15" s="50" t="inlineStr">
        <is>
          <t>IA</t>
        </is>
      </c>
    </row>
    <row r="16">
      <c r="B16" s="4" t="inlineStr">
        <is>
          <t>Canada's Energy Future 2018, Appendices</t>
        </is>
      </c>
      <c r="E16" s="4" t="inlineStr">
        <is>
          <t>Example Link: https://www.eia.gov/electricity/state/virginia/state_tables.php</t>
        </is>
      </c>
      <c r="F16" s="77" t="inlineStr">
        <is>
          <t>&lt;-- Change the state in the URL to access all other states</t>
        </is>
      </c>
      <c r="K16" s="50" t="inlineStr">
        <is>
          <t>Kansas</t>
        </is>
      </c>
      <c r="L16" s="50" t="inlineStr">
        <is>
          <t>KS</t>
        </is>
      </c>
    </row>
    <row r="17">
      <c r="B17" s="9" t="inlineStr">
        <is>
          <t>https://apps.neb-one.gc.ca/ftrppndc/dflt.aspx?GoCTemplateCulture=en-CA</t>
        </is>
      </c>
      <c r="E17" s="77" t="inlineStr">
        <is>
          <t>Tab 10: Imports and Exports (lines 15,28)</t>
        </is>
      </c>
      <c r="K17" s="50" t="inlineStr">
        <is>
          <t>Kentucky</t>
        </is>
      </c>
      <c r="L17" s="50" t="inlineStr">
        <is>
          <t>KY</t>
        </is>
      </c>
    </row>
    <row r="18">
      <c r="B18" s="4" t="inlineStr">
        <is>
          <t>Table "Electricity Generation," Reference Case, Canada</t>
        </is>
      </c>
      <c r="K18" s="50" t="inlineStr">
        <is>
          <t>Louisiana</t>
        </is>
      </c>
      <c r="L18" s="50" t="inlineStr">
        <is>
          <t>LA</t>
        </is>
      </c>
    </row>
    <row r="19">
      <c r="K19" s="50" t="inlineStr">
        <is>
          <t>Maine</t>
        </is>
      </c>
      <c r="L19" s="50" t="inlineStr">
        <is>
          <t>ME</t>
        </is>
      </c>
    </row>
    <row r="20">
      <c r="B20" s="6" t="inlineStr">
        <is>
          <t>Imported and Exported Electricity Prices</t>
        </is>
      </c>
      <c r="E20" s="6" t="inlineStr">
        <is>
          <t>Mexican Electricity Generation by Type</t>
        </is>
      </c>
      <c r="K20" s="50" t="inlineStr">
        <is>
          <t>Maryland</t>
        </is>
      </c>
      <c r="L20" s="50" t="inlineStr">
        <is>
          <t>MD</t>
        </is>
      </c>
    </row>
    <row r="21" ht="15.75" customHeight="1">
      <c r="B21" s="4" t="inlineStr">
        <is>
          <t>Energy Information Administration</t>
        </is>
      </c>
      <c r="E21" s="4" t="inlineStr">
        <is>
          <t>Energy Information Agency</t>
        </is>
      </c>
      <c r="K21" s="50" t="inlineStr">
        <is>
          <t>Massachusetts</t>
        </is>
      </c>
      <c r="L21" s="50" t="inlineStr">
        <is>
          <t>MA</t>
        </is>
      </c>
    </row>
    <row r="22" ht="15.75" customHeight="1">
      <c r="B22" s="8" t="n">
        <v>2019</v>
      </c>
      <c r="E22" s="4" t="n">
        <v>2016</v>
      </c>
      <c r="K22" s="50" t="inlineStr">
        <is>
          <t>Michigan</t>
        </is>
      </c>
      <c r="L22" s="50" t="inlineStr">
        <is>
          <t>MI</t>
        </is>
      </c>
    </row>
    <row r="23" ht="15.75" customHeight="1">
      <c r="B23" s="4" t="inlineStr">
        <is>
          <t>Annual Energy Outlook 2019</t>
        </is>
      </c>
      <c r="E23" s="4" t="inlineStr">
        <is>
          <t>Mexico Analysis</t>
        </is>
      </c>
      <c r="K23" s="50" t="inlineStr">
        <is>
          <t>Minnesota</t>
        </is>
      </c>
      <c r="L23" s="50" t="inlineStr">
        <is>
          <t>MN</t>
        </is>
      </c>
    </row>
    <row r="24" ht="15.75" customHeight="1">
      <c r="B24" s="80" t="inlineStr">
        <is>
          <t>http://www.eia.gov/forecasts/aeo/excel/aeotab_3.xlsx</t>
        </is>
      </c>
      <c r="E24" s="4" t="inlineStr">
        <is>
          <t>https://www.eia.gov/international/analysis/country/MEX</t>
        </is>
      </c>
      <c r="K24" s="50" t="inlineStr">
        <is>
          <t>Mississippi</t>
        </is>
      </c>
      <c r="L24" s="50" t="inlineStr">
        <is>
          <t>MS</t>
        </is>
      </c>
    </row>
    <row r="25" ht="15.75" customHeight="1">
      <c r="B25" s="4" t="inlineStr">
        <is>
          <t>Table 3</t>
        </is>
      </c>
      <c r="E25" s="4" t="inlineStr">
        <is>
          <t>Table 12, 14</t>
        </is>
      </c>
      <c r="K25" s="50" t="inlineStr">
        <is>
          <t>Missouri</t>
        </is>
      </c>
      <c r="L25" s="50" t="inlineStr">
        <is>
          <t>MO</t>
        </is>
      </c>
    </row>
    <row r="26" ht="15.75" customHeight="1">
      <c r="K26" s="50" t="inlineStr">
        <is>
          <t>Montana</t>
        </is>
      </c>
      <c r="L26" s="50" t="inlineStr">
        <is>
          <t>MT</t>
        </is>
      </c>
    </row>
    <row r="27" ht="15.75" customHeight="1">
      <c r="A27" s="77" t="inlineStr">
        <is>
          <t>Notes</t>
        </is>
      </c>
      <c r="K27" s="50" t="inlineStr">
        <is>
          <t>Nebraska</t>
        </is>
      </c>
      <c r="L27" s="50" t="inlineStr">
        <is>
          <t>NE</t>
        </is>
      </c>
    </row>
    <row r="28" ht="15.75" customHeight="1">
      <c r="A28" s="4" t="inlineStr">
        <is>
          <t>We need to know the mix of imported electricity types if we will be including</t>
        </is>
      </c>
      <c r="K28" s="50" t="inlineStr">
        <is>
          <t>Nevada</t>
        </is>
      </c>
      <c r="L28" s="50" t="inlineStr">
        <is>
          <t>NV</t>
        </is>
      </c>
    </row>
    <row r="29" ht="15.75" customHeight="1">
      <c r="A29" s="4" t="inlineStr">
        <is>
          <t>pollutant emissions associated with imported electricity into the totals, which</t>
        </is>
      </c>
      <c r="K29" s="50" t="inlineStr">
        <is>
          <t>New Hampshire</t>
        </is>
      </c>
      <c r="L29" s="50" t="inlineStr">
        <is>
          <t>NH</t>
        </is>
      </c>
    </row>
    <row r="30" ht="15.75" customHeight="1">
      <c r="A30" s="4" t="inlineStr">
        <is>
          <t>is managed by a control lever.  If these emissions will not be included in the</t>
        </is>
      </c>
      <c r="K30" s="50" t="inlineStr">
        <is>
          <t>New Jersey</t>
        </is>
      </c>
      <c r="L30" s="50" t="inlineStr">
        <is>
          <t>NJ</t>
        </is>
      </c>
    </row>
    <row r="31" ht="15.75" customHeight="1">
      <c r="A31" s="4" t="inlineStr">
        <is>
          <t>emissions totals, the breakdown is unimportant, and you may assign all</t>
        </is>
      </c>
      <c r="K31" s="50" t="inlineStr">
        <is>
          <t>New Mexico</t>
        </is>
      </c>
      <c r="L31" s="50" t="inlineStr">
        <is>
          <t>NM</t>
        </is>
      </c>
    </row>
    <row r="32" ht="15.75" customHeight="1">
      <c r="A32" s="4" t="inlineStr">
        <is>
          <t>imported electricity emissions to any one electricity source, if you prefer.</t>
        </is>
      </c>
      <c r="K32" s="50" t="inlineStr">
        <is>
          <t>New York</t>
        </is>
      </c>
      <c r="L32" s="50" t="inlineStr">
        <is>
          <t>NY</t>
        </is>
      </c>
    </row>
    <row r="33" ht="15.75" customHeight="1">
      <c r="K33" s="50" t="inlineStr">
        <is>
          <t>North Carolina</t>
        </is>
      </c>
      <c r="L33" s="50" t="inlineStr">
        <is>
          <t>NC</t>
        </is>
      </c>
    </row>
    <row r="34" ht="15.75" customHeight="1">
      <c r="A34" s="4" t="inlineStr">
        <is>
          <t>Electricity exports are supplied by power plants in the modeled region and</t>
        </is>
      </c>
      <c r="K34" s="50" t="inlineStr">
        <is>
          <t>North Dakota</t>
        </is>
      </c>
      <c r="L34" s="50" t="inlineStr">
        <is>
          <t>ND</t>
        </is>
      </c>
    </row>
    <row r="35" ht="15.75" customHeight="1">
      <c r="A35" s="4" t="inlineStr">
        <is>
          <t>hence do not need their electricity source to be specified here.</t>
        </is>
      </c>
      <c r="K35" s="50" t="inlineStr">
        <is>
          <t>Ohio</t>
        </is>
      </c>
      <c r="L35" s="50" t="inlineStr">
        <is>
          <t>OH</t>
        </is>
      </c>
    </row>
    <row r="36" ht="15.75" customHeight="1">
      <c r="K36" s="50" t="inlineStr">
        <is>
          <t>Oklahoma</t>
        </is>
      </c>
      <c r="L36" s="50" t="inlineStr">
        <is>
          <t>OK</t>
        </is>
      </c>
    </row>
    <row r="37" ht="15.75" customHeight="1">
      <c r="A37" s="4" t="inlineStr">
        <is>
          <t>Since electricity imported to the U.S. comes overwhelmingly from Canada,</t>
        </is>
      </c>
      <c r="K37" s="50" t="inlineStr">
        <is>
          <t>Oregon</t>
        </is>
      </c>
      <c r="L37" s="50" t="inlineStr">
        <is>
          <t>OR</t>
        </is>
      </c>
    </row>
    <row r="38" ht="15.75" customHeight="1">
      <c r="A38" s="4" t="inlineStr">
        <is>
          <t>we use Canada's electricity generation mix to approximate the mix</t>
        </is>
      </c>
      <c r="K38" s="50" t="inlineStr">
        <is>
          <t>Pennsylvania</t>
        </is>
      </c>
      <c r="L38" s="50" t="inlineStr">
        <is>
          <t>PA</t>
        </is>
      </c>
    </row>
    <row r="39" ht="15.75" customHeight="1">
      <c r="A39" s="4" t="inlineStr">
        <is>
          <t>of all imported electricity.</t>
        </is>
      </c>
      <c r="K39" s="50" t="inlineStr">
        <is>
          <t>Rhode Island</t>
        </is>
      </c>
      <c r="L39" s="50" t="inlineStr">
        <is>
          <t>RI</t>
        </is>
      </c>
    </row>
    <row r="40" ht="15.75" customHeight="1">
      <c r="K40" s="50" t="inlineStr">
        <is>
          <t>South Carolina</t>
        </is>
      </c>
      <c r="L40" s="50" t="inlineStr">
        <is>
          <t>SC</t>
        </is>
      </c>
    </row>
    <row r="41" ht="15.75" customHeight="1">
      <c r="A41" s="4" t="inlineStr">
        <is>
          <t>All Canadian natural gas was assigned to the "natural gas nonpeaker" plant type</t>
        </is>
      </c>
      <c r="K41" s="50" t="inlineStr">
        <is>
          <t>South Dakota</t>
        </is>
      </c>
      <c r="L41" s="50" t="inlineStr">
        <is>
          <t>SD</t>
        </is>
      </c>
    </row>
    <row r="42" ht="15.75" customHeight="1">
      <c r="A42" s="4" t="inlineStr">
        <is>
          <t>because the breakdown between NG peaker and NG nonpeaker for imported</t>
        </is>
      </c>
      <c r="K42" s="50" t="inlineStr">
        <is>
          <t>Tennessee</t>
        </is>
      </c>
      <c r="L42" s="50" t="inlineStr">
        <is>
          <t>TN</t>
        </is>
      </c>
    </row>
    <row r="43" ht="15.75" customHeight="1">
      <c r="A43" s="4" t="inlineStr">
        <is>
          <t>electricity is not important.</t>
        </is>
      </c>
      <c r="K43" s="50" t="inlineStr">
        <is>
          <t>Texas</t>
        </is>
      </c>
      <c r="L43" s="50" t="inlineStr">
        <is>
          <t>TX</t>
        </is>
      </c>
    </row>
    <row r="44" ht="15.75" customHeight="1">
      <c r="K44" s="50" t="inlineStr">
        <is>
          <t>Utah</t>
        </is>
      </c>
      <c r="L44" s="50" t="inlineStr">
        <is>
          <t>UT</t>
        </is>
      </c>
    </row>
    <row r="45" ht="15.75" customHeight="1">
      <c r="A45" s="77" t="inlineStr">
        <is>
          <t>Electricity Prices</t>
        </is>
      </c>
      <c r="K45" s="50" t="inlineStr">
        <is>
          <t>Vermont</t>
        </is>
      </c>
      <c r="L45" s="50" t="inlineStr">
        <is>
          <t>VT</t>
        </is>
      </c>
    </row>
    <row r="46" ht="15.75" customHeight="1">
      <c r="A46" s="4" t="inlineStr">
        <is>
          <t>We do not have explicit data on the prices of electricity imported to or exported</t>
        </is>
      </c>
      <c r="K46" s="50" t="inlineStr">
        <is>
          <t>Virginia</t>
        </is>
      </c>
      <c r="L46" s="50" t="inlineStr">
        <is>
          <t>VA</t>
        </is>
      </c>
    </row>
    <row r="47" ht="15.75" customHeight="1">
      <c r="A47" s="4" t="inlineStr">
        <is>
          <t>from the United States (i.e. via transmission lines to Canada and Mexico), so we</t>
        </is>
      </c>
      <c r="K47" s="50" t="inlineStr">
        <is>
          <t>Washington</t>
        </is>
      </c>
      <c r="L47" s="50" t="inlineStr">
        <is>
          <t>WA</t>
        </is>
      </c>
    </row>
    <row r="48" ht="15.75" customHeight="1">
      <c r="A48" s="4" t="inlineStr">
        <is>
          <t>use the average U.S. electricity price to all consumers from AEO Table 3.</t>
        </is>
      </c>
      <c r="K48" s="50" t="inlineStr">
        <is>
          <t>West Virginia</t>
        </is>
      </c>
      <c r="L48" s="50" t="inlineStr">
        <is>
          <t>WV</t>
        </is>
      </c>
    </row>
    <row r="49" ht="15.75" customHeight="1">
      <c r="K49" s="50" t="inlineStr">
        <is>
          <t>Wisconsin</t>
        </is>
      </c>
      <c r="L49" s="50" t="inlineStr">
        <is>
          <t>WI</t>
        </is>
      </c>
    </row>
    <row r="50" ht="15.75" customHeight="1">
      <c r="A50" s="77" t="inlineStr">
        <is>
          <t>Conversion Factors</t>
        </is>
      </c>
      <c r="K50" s="50" t="inlineStr">
        <is>
          <t>Wyoming</t>
        </is>
      </c>
      <c r="L50" s="50" t="inlineStr">
        <is>
          <t>WY</t>
        </is>
      </c>
    </row>
    <row r="51" ht="15.75" customHeight="1">
      <c r="A51" s="10" t="n">
        <v>2.931e-07</v>
      </c>
      <c r="B51" s="4" t="inlineStr">
        <is>
          <t>MWh/BTU</t>
        </is>
      </c>
    </row>
    <row r="52" ht="15.75" customHeight="1">
      <c r="A52" s="11" t="n">
        <v>0.914</v>
      </c>
      <c r="B52" s="4" t="inlineStr">
        <is>
          <t>2012 USD/2018 USD</t>
        </is>
      </c>
    </row>
    <row r="53" ht="15.75" customHeight="1">
      <c r="A53" s="11" t="n"/>
    </row>
    <row r="54" ht="15.75" customHeight="1">
      <c r="A54" s="77" t="inlineStr">
        <is>
          <t>State Import Resource Mix</t>
        </is>
      </c>
    </row>
    <row r="55" ht="15.75" customHeight="1">
      <c r="A55" s="4" t="inlineStr">
        <is>
          <t>To weight the resource profile of electricity imports from several states, we weighed resource generation projected from 2020-2030 from the ReEDs midcase output file</t>
        </is>
      </c>
    </row>
    <row r="56" ht="15.75" customHeight="1">
      <c r="A56" s="4" t="inlineStr">
        <is>
          <t xml:space="preserve"> weighed by the capacity of transmission available between each surrounding state. Only states that are net exporters are qualified.</t>
        </is>
      </c>
    </row>
    <row r="57" ht="15.75" customHeight="1"/>
    <row r="58" ht="15.75" customHeight="1">
      <c r="A58" s="4" t="inlineStr">
        <is>
          <t xml:space="preserve">More detailed documentation of this data can be found in SYC (Start Year Capacity) </t>
        </is>
      </c>
    </row>
    <row r="59" ht="15.75" customHeight="1">
      <c r="A59" s="4" t="inlineStr">
        <is>
          <t>and TCAMRB (Transmission Capacity Across Modeled Border Region)</t>
        </is>
      </c>
    </row>
    <row r="60" ht="15.75" customHeight="1"/>
    <row r="61" ht="15.75" customHeight="1">
      <c r="A61" s="77" t="inlineStr">
        <is>
          <t>State Import and Export Prices (VA ONLY)</t>
        </is>
      </c>
    </row>
    <row r="62" ht="15.75" customHeight="1">
      <c r="A62" s="4" t="inlineStr">
        <is>
          <t>Prices are equivalent for imports and exports, with changes over time derived from the national AEO projections</t>
        </is>
      </c>
    </row>
    <row r="63" ht="15.75" customHeight="1">
      <c r="A63" s="50" t="inlineStr">
        <is>
          <t>Wholesale prices are approximated by taking the average retail price and the national fraction of generation costs versus transmission and distribution</t>
        </is>
      </c>
    </row>
    <row r="64" ht="15.75" customHeight="1"/>
    <row r="65" ht="15.75" customHeight="1">
      <c r="A65" s="77" t="inlineStr">
        <is>
          <t>International Imports/Exports</t>
        </is>
      </c>
    </row>
    <row r="66" ht="15.75" customHeight="1"/>
    <row r="67" ht="15.75" customHeight="1">
      <c r="A67" s="4" t="inlineStr">
        <is>
          <t xml:space="preserve">Canadian and mexican imports are approximated based on their aggregate generation mix. </t>
        </is>
      </c>
    </row>
    <row r="68" ht="15.75" customHeight="1">
      <c r="A68" s="4" t="inlineStr">
        <is>
          <t>Attribute NM, AZ, and NV imports are attributed to the average energy generation profile of Mexico</t>
        </is>
      </c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xmlns:r="http://schemas.openxmlformats.org/officeDocument/2006/relationships" ref="B10" r:id="rId1"/>
    <hyperlink xmlns:r="http://schemas.openxmlformats.org/officeDocument/2006/relationships" ref="B17" r:id="rId2"/>
    <hyperlink xmlns:r="http://schemas.openxmlformats.org/officeDocument/2006/relationships" ref="B24" r:id="rId3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tabColor rgb="FF1F497D"/>
    <outlinePr summaryBelow="1" summaryRight="1"/>
    <pageSetUpPr/>
  </sheetPr>
  <dimension ref="A1:AI3"/>
  <sheetViews>
    <sheetView workbookViewId="0">
      <selection activeCell="A1" sqref="A1"/>
    </sheetView>
  </sheetViews>
  <sheetFormatPr baseColWidth="10" defaultColWidth="12.6640625" defaultRowHeight="15" customHeight="1"/>
  <cols>
    <col width="23" customWidth="1" min="1" max="1"/>
    <col width="16.1640625" customWidth="1" min="2" max="2"/>
    <col width="7.6640625" customWidth="1" min="3" max="35"/>
  </cols>
  <sheetData>
    <row r="1" ht="16" customHeight="1">
      <c r="A1" s="71" t="inlineStr">
        <is>
          <t>Unit: 2012 USD/MWh</t>
        </is>
      </c>
      <c r="B1" s="4" t="n">
        <v>2019</v>
      </c>
      <c r="C1" s="4" t="n">
        <v>2020</v>
      </c>
      <c r="D1" s="4" t="n">
        <v>2021</v>
      </c>
      <c r="E1" s="4" t="n">
        <v>2022</v>
      </c>
      <c r="F1" s="4" t="n">
        <v>2023</v>
      </c>
      <c r="G1" s="4" t="n">
        <v>2024</v>
      </c>
      <c r="H1" s="4" t="n">
        <v>2025</v>
      </c>
      <c r="I1" s="4" t="n">
        <v>2026</v>
      </c>
      <c r="J1" s="4" t="n">
        <v>2027</v>
      </c>
      <c r="K1" s="4" t="n">
        <v>2028</v>
      </c>
      <c r="L1" s="4" t="n">
        <v>2029</v>
      </c>
      <c r="M1" s="4" t="n">
        <v>2030</v>
      </c>
      <c r="N1" s="4" t="n">
        <v>2031</v>
      </c>
      <c r="O1" s="4" t="n">
        <v>2032</v>
      </c>
      <c r="P1" s="4" t="n">
        <v>2033</v>
      </c>
      <c r="Q1" s="4" t="n">
        <v>2034</v>
      </c>
      <c r="R1" s="4" t="n">
        <v>2035</v>
      </c>
      <c r="S1" s="4" t="n">
        <v>2036</v>
      </c>
      <c r="T1" s="4" t="n">
        <v>2037</v>
      </c>
      <c r="U1" s="4" t="n">
        <v>2038</v>
      </c>
      <c r="V1" s="4" t="n">
        <v>2039</v>
      </c>
      <c r="W1" s="4" t="n">
        <v>2040</v>
      </c>
      <c r="X1" s="4" t="n">
        <v>2041</v>
      </c>
      <c r="Y1" s="4" t="n">
        <v>2042</v>
      </c>
      <c r="Z1" s="4" t="n">
        <v>2043</v>
      </c>
      <c r="AA1" s="4" t="n">
        <v>2044</v>
      </c>
      <c r="AB1" s="4" t="n">
        <v>2045</v>
      </c>
      <c r="AC1" s="4" t="n">
        <v>2046</v>
      </c>
      <c r="AD1" s="4" t="n">
        <v>2047</v>
      </c>
      <c r="AE1" s="4" t="n">
        <v>2048</v>
      </c>
      <c r="AF1" s="4" t="n">
        <v>2049</v>
      </c>
      <c r="AG1" s="4" t="n">
        <v>2050</v>
      </c>
    </row>
    <row r="2">
      <c r="A2" s="4" t="inlineStr">
        <is>
          <t>Imported Electricity Price</t>
        </is>
      </c>
      <c r="B2" s="73">
        <f>SUMIFS('State Generation Costs Calcs'!B105:B155,'State Generation Costs Calcs'!$A$105:$A$155,About!$B$2)*About!$A$52</f>
        <v/>
      </c>
      <c r="C2" s="73">
        <f>SUMIFS('State Generation Costs Calcs'!C105:C155,'State Generation Costs Calcs'!$A$105:$A$155,About!$B$2)*About!$A$52</f>
        <v/>
      </c>
      <c r="D2" s="73">
        <f>SUMIFS('State Generation Costs Calcs'!D105:D155,'State Generation Costs Calcs'!$A$105:$A$155,About!$B$2)*About!$A$52</f>
        <v/>
      </c>
      <c r="E2" s="73">
        <f>SUMIFS('State Generation Costs Calcs'!E105:E155,'State Generation Costs Calcs'!$A$105:$A$155,About!$B$2)*About!$A$52</f>
        <v/>
      </c>
      <c r="F2" s="73">
        <f>SUMIFS('State Generation Costs Calcs'!F105:F155,'State Generation Costs Calcs'!$A$105:$A$155,About!$B$2)*About!$A$52</f>
        <v/>
      </c>
      <c r="G2" s="73">
        <f>SUMIFS('State Generation Costs Calcs'!G105:G155,'State Generation Costs Calcs'!$A$105:$A$155,About!$B$2)*About!$A$52</f>
        <v/>
      </c>
      <c r="H2" s="73">
        <f>SUMIFS('State Generation Costs Calcs'!H105:H155,'State Generation Costs Calcs'!$A$105:$A$155,About!$B$2)*About!$A$52</f>
        <v/>
      </c>
      <c r="I2" s="73">
        <f>SUMIFS('State Generation Costs Calcs'!I105:I155,'State Generation Costs Calcs'!$A$105:$A$155,About!$B$2)*About!$A$52</f>
        <v/>
      </c>
      <c r="J2" s="73">
        <f>SUMIFS('State Generation Costs Calcs'!J105:J155,'State Generation Costs Calcs'!$A$105:$A$155,About!$B$2)*About!$A$52</f>
        <v/>
      </c>
      <c r="K2" s="73">
        <f>SUMIFS('State Generation Costs Calcs'!K105:K155,'State Generation Costs Calcs'!$A$105:$A$155,About!$B$2)*About!$A$52</f>
        <v/>
      </c>
      <c r="L2" s="73">
        <f>SUMIFS('State Generation Costs Calcs'!L105:L155,'State Generation Costs Calcs'!$A$105:$A$155,About!$B$2)*About!$A$52</f>
        <v/>
      </c>
      <c r="M2" s="73">
        <f>SUMIFS('State Generation Costs Calcs'!M105:M155,'State Generation Costs Calcs'!$A$105:$A$155,About!$B$2)*About!$A$52</f>
        <v/>
      </c>
      <c r="N2" s="73">
        <f>SUMIFS('State Generation Costs Calcs'!N105:N155,'State Generation Costs Calcs'!$A$105:$A$155,About!$B$2)*About!$A$52</f>
        <v/>
      </c>
      <c r="O2" s="73">
        <f>SUMIFS('State Generation Costs Calcs'!O105:O155,'State Generation Costs Calcs'!$A$105:$A$155,About!$B$2)*About!$A$52</f>
        <v/>
      </c>
      <c r="P2" s="73">
        <f>SUMIFS('State Generation Costs Calcs'!P105:P155,'State Generation Costs Calcs'!$A$105:$A$155,About!$B$2)*About!$A$52</f>
        <v/>
      </c>
      <c r="Q2" s="73">
        <f>SUMIFS('State Generation Costs Calcs'!Q105:Q155,'State Generation Costs Calcs'!$A$105:$A$155,About!$B$2)*About!$A$52</f>
        <v/>
      </c>
      <c r="R2" s="73">
        <f>SUMIFS('State Generation Costs Calcs'!R105:R155,'State Generation Costs Calcs'!$A$105:$A$155,About!$B$2)*About!$A$52</f>
        <v/>
      </c>
      <c r="S2" s="73">
        <f>SUMIFS('State Generation Costs Calcs'!S105:S155,'State Generation Costs Calcs'!$A$105:$A$155,About!$B$2)*About!$A$52</f>
        <v/>
      </c>
      <c r="T2" s="73">
        <f>SUMIFS('State Generation Costs Calcs'!T105:T155,'State Generation Costs Calcs'!$A$105:$A$155,About!$B$2)*About!$A$52</f>
        <v/>
      </c>
      <c r="U2" s="73">
        <f>SUMIFS('State Generation Costs Calcs'!U105:U155,'State Generation Costs Calcs'!$A$105:$A$155,About!$B$2)*About!$A$52</f>
        <v/>
      </c>
      <c r="V2" s="73">
        <f>SUMIFS('State Generation Costs Calcs'!V105:V155,'State Generation Costs Calcs'!$A$105:$A$155,About!$B$2)*About!$A$52</f>
        <v/>
      </c>
      <c r="W2" s="73">
        <f>SUMIFS('State Generation Costs Calcs'!W105:W155,'State Generation Costs Calcs'!$A$105:$A$155,About!$B$2)*About!$A$52</f>
        <v/>
      </c>
      <c r="X2" s="73">
        <f>SUMIFS('State Generation Costs Calcs'!X105:X155,'State Generation Costs Calcs'!$A$105:$A$155,About!$B$2)*About!$A$52</f>
        <v/>
      </c>
      <c r="Y2" s="73">
        <f>SUMIFS('State Generation Costs Calcs'!Y105:Y155,'State Generation Costs Calcs'!$A$105:$A$155,About!$B$2)*About!$A$52</f>
        <v/>
      </c>
      <c r="Z2" s="73">
        <f>SUMIFS('State Generation Costs Calcs'!Z105:Z155,'State Generation Costs Calcs'!$A$105:$A$155,About!$B$2)*About!$A$52</f>
        <v/>
      </c>
      <c r="AA2" s="73">
        <f>SUMIFS('State Generation Costs Calcs'!AA105:AA155,'State Generation Costs Calcs'!$A$105:$A$155,About!$B$2)*About!$A$52</f>
        <v/>
      </c>
      <c r="AB2" s="73">
        <f>SUMIFS('State Generation Costs Calcs'!AB105:AB155,'State Generation Costs Calcs'!$A$105:$A$155,About!$B$2)*About!$A$52</f>
        <v/>
      </c>
      <c r="AC2" s="73">
        <f>SUMIFS('State Generation Costs Calcs'!AC105:AC155,'State Generation Costs Calcs'!$A$105:$A$155,About!$B$2)*About!$A$52</f>
        <v/>
      </c>
      <c r="AD2" s="73">
        <f>SUMIFS('State Generation Costs Calcs'!AD105:AD155,'State Generation Costs Calcs'!$A$105:$A$155,About!$B$2)*About!$A$52</f>
        <v/>
      </c>
      <c r="AE2" s="73">
        <f>SUMIFS('State Generation Costs Calcs'!AE105:AE155,'State Generation Costs Calcs'!$A$105:$A$155,About!$B$2)*About!$A$52</f>
        <v/>
      </c>
      <c r="AF2" s="73">
        <f>SUMIFS('State Generation Costs Calcs'!AF105:AF155,'State Generation Costs Calcs'!$A$105:$A$155,About!$B$2)*About!$A$52</f>
        <v/>
      </c>
      <c r="AG2" s="73">
        <f>SUMIFS('State Generation Costs Calcs'!AG105:AG155,'State Generation Costs Calcs'!$A$105:$A$155,About!$B$2)*About!$A$52</f>
        <v/>
      </c>
      <c r="AH2" s="74" t="n"/>
      <c r="AI2" s="74" t="n"/>
    </row>
    <row r="3">
      <c r="B3" s="75" t="n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>
  <sheetPr>
    <tabColor rgb="FF1F497D"/>
    <outlinePr summaryBelow="1" summaryRight="1"/>
    <pageSetUpPr/>
  </sheetPr>
  <dimension ref="A1:AI2"/>
  <sheetViews>
    <sheetView workbookViewId="0">
      <selection activeCell="A1" sqref="A1"/>
    </sheetView>
  </sheetViews>
  <sheetFormatPr baseColWidth="10" defaultColWidth="12.6640625" defaultRowHeight="15" customHeight="1"/>
  <cols>
    <col width="23" customWidth="1" min="1" max="1"/>
    <col width="7.6640625" customWidth="1" min="2" max="35"/>
  </cols>
  <sheetData>
    <row r="1" ht="16" customHeight="1">
      <c r="A1" s="71" t="inlineStr">
        <is>
          <t>Unit: 2012 USD/MWh</t>
        </is>
      </c>
      <c r="B1" s="4" t="n">
        <v>2019</v>
      </c>
      <c r="C1" s="4" t="n">
        <v>2020</v>
      </c>
      <c r="D1" s="4" t="n">
        <v>2021</v>
      </c>
      <c r="E1" s="4" t="n">
        <v>2022</v>
      </c>
      <c r="F1" s="4" t="n">
        <v>2023</v>
      </c>
      <c r="G1" s="4" t="n">
        <v>2024</v>
      </c>
      <c r="H1" s="4" t="n">
        <v>2025</v>
      </c>
      <c r="I1" s="4" t="n">
        <v>2026</v>
      </c>
      <c r="J1" s="4" t="n">
        <v>2027</v>
      </c>
      <c r="K1" s="4" t="n">
        <v>2028</v>
      </c>
      <c r="L1" s="4" t="n">
        <v>2029</v>
      </c>
      <c r="M1" s="4" t="n">
        <v>2030</v>
      </c>
      <c r="N1" s="4" t="n">
        <v>2031</v>
      </c>
      <c r="O1" s="4" t="n">
        <v>2032</v>
      </c>
      <c r="P1" s="4" t="n">
        <v>2033</v>
      </c>
      <c r="Q1" s="4" t="n">
        <v>2034</v>
      </c>
      <c r="R1" s="4" t="n">
        <v>2035</v>
      </c>
      <c r="S1" s="4" t="n">
        <v>2036</v>
      </c>
      <c r="T1" s="4" t="n">
        <v>2037</v>
      </c>
      <c r="U1" s="4" t="n">
        <v>2038</v>
      </c>
      <c r="V1" s="4" t="n">
        <v>2039</v>
      </c>
      <c r="W1" s="4" t="n">
        <v>2040</v>
      </c>
      <c r="X1" s="4" t="n">
        <v>2041</v>
      </c>
      <c r="Y1" s="4" t="n">
        <v>2042</v>
      </c>
      <c r="Z1" s="4" t="n">
        <v>2043</v>
      </c>
      <c r="AA1" s="4" t="n">
        <v>2044</v>
      </c>
      <c r="AB1" s="4" t="n">
        <v>2045</v>
      </c>
      <c r="AC1" s="4" t="n">
        <v>2046</v>
      </c>
      <c r="AD1" s="4" t="n">
        <v>2047</v>
      </c>
      <c r="AE1" s="4" t="n">
        <v>2048</v>
      </c>
      <c r="AF1" s="4" t="n">
        <v>2049</v>
      </c>
      <c r="AG1" s="4" t="n">
        <v>2050</v>
      </c>
    </row>
    <row r="2">
      <c r="A2" s="4" t="inlineStr">
        <is>
          <t>Exported Electricity Price</t>
        </is>
      </c>
      <c r="B2" s="74">
        <f>SUMIFS('State Generation Costs Calcs'!B105:B155,'State Generation Costs Calcs'!$A$105:$A$155,About!$B$2)*About!$A$52</f>
        <v/>
      </c>
      <c r="C2" s="74">
        <f>SUMIFS('State Generation Costs Calcs'!C105:C155,'State Generation Costs Calcs'!$A$105:$A$155,About!$B$2)*About!$A$52</f>
        <v/>
      </c>
      <c r="D2" s="74">
        <f>SUMIFS('State Generation Costs Calcs'!D105:D155,'State Generation Costs Calcs'!$A$105:$A$155,About!$B$2)*About!$A$52</f>
        <v/>
      </c>
      <c r="E2" s="74">
        <f>SUMIFS('State Generation Costs Calcs'!E105:E155,'State Generation Costs Calcs'!$A$105:$A$155,About!$B$2)*About!$A$52</f>
        <v/>
      </c>
      <c r="F2" s="74">
        <f>SUMIFS('State Generation Costs Calcs'!F105:F155,'State Generation Costs Calcs'!$A$105:$A$155,About!$B$2)*About!$A$52</f>
        <v/>
      </c>
      <c r="G2" s="74">
        <f>SUMIFS('State Generation Costs Calcs'!G105:G155,'State Generation Costs Calcs'!$A$105:$A$155,About!$B$2)*About!$A$52</f>
        <v/>
      </c>
      <c r="H2" s="74">
        <f>SUMIFS('State Generation Costs Calcs'!H105:H155,'State Generation Costs Calcs'!$A$105:$A$155,About!$B$2)*About!$A$52</f>
        <v/>
      </c>
      <c r="I2" s="74">
        <f>SUMIFS('State Generation Costs Calcs'!I105:I155,'State Generation Costs Calcs'!$A$105:$A$155,About!$B$2)*About!$A$52</f>
        <v/>
      </c>
      <c r="J2" s="74">
        <f>SUMIFS('State Generation Costs Calcs'!J105:J155,'State Generation Costs Calcs'!$A$105:$A$155,About!$B$2)*About!$A$52</f>
        <v/>
      </c>
      <c r="K2" s="74">
        <f>SUMIFS('State Generation Costs Calcs'!K105:K155,'State Generation Costs Calcs'!$A$105:$A$155,About!$B$2)*About!$A$52</f>
        <v/>
      </c>
      <c r="L2" s="74">
        <f>SUMIFS('State Generation Costs Calcs'!L105:L155,'State Generation Costs Calcs'!$A$105:$A$155,About!$B$2)*About!$A$52</f>
        <v/>
      </c>
      <c r="M2" s="74">
        <f>SUMIFS('State Generation Costs Calcs'!M105:M155,'State Generation Costs Calcs'!$A$105:$A$155,About!$B$2)*About!$A$52</f>
        <v/>
      </c>
      <c r="N2" s="74">
        <f>SUMIFS('State Generation Costs Calcs'!N105:N155,'State Generation Costs Calcs'!$A$105:$A$155,About!$B$2)*About!$A$52</f>
        <v/>
      </c>
      <c r="O2" s="74">
        <f>SUMIFS('State Generation Costs Calcs'!O105:O155,'State Generation Costs Calcs'!$A$105:$A$155,About!$B$2)*About!$A$52</f>
        <v/>
      </c>
      <c r="P2" s="74">
        <f>SUMIFS('State Generation Costs Calcs'!P105:P155,'State Generation Costs Calcs'!$A$105:$A$155,About!$B$2)*About!$A$52</f>
        <v/>
      </c>
      <c r="Q2" s="74">
        <f>SUMIFS('State Generation Costs Calcs'!Q105:Q155,'State Generation Costs Calcs'!$A$105:$A$155,About!$B$2)*About!$A$52</f>
        <v/>
      </c>
      <c r="R2" s="74">
        <f>SUMIFS('State Generation Costs Calcs'!R105:R155,'State Generation Costs Calcs'!$A$105:$A$155,About!$B$2)*About!$A$52</f>
        <v/>
      </c>
      <c r="S2" s="74">
        <f>SUMIFS('State Generation Costs Calcs'!S105:S155,'State Generation Costs Calcs'!$A$105:$A$155,About!$B$2)*About!$A$52</f>
        <v/>
      </c>
      <c r="T2" s="74">
        <f>SUMIFS('State Generation Costs Calcs'!T105:T155,'State Generation Costs Calcs'!$A$105:$A$155,About!$B$2)*About!$A$52</f>
        <v/>
      </c>
      <c r="U2" s="74">
        <f>SUMIFS('State Generation Costs Calcs'!U105:U155,'State Generation Costs Calcs'!$A$105:$A$155,About!$B$2)*About!$A$52</f>
        <v/>
      </c>
      <c r="V2" s="74">
        <f>SUMIFS('State Generation Costs Calcs'!V105:V155,'State Generation Costs Calcs'!$A$105:$A$155,About!$B$2)*About!$A$52</f>
        <v/>
      </c>
      <c r="W2" s="74">
        <f>SUMIFS('State Generation Costs Calcs'!W105:W155,'State Generation Costs Calcs'!$A$105:$A$155,About!$B$2)*About!$A$52</f>
        <v/>
      </c>
      <c r="X2" s="74">
        <f>SUMIFS('State Generation Costs Calcs'!X105:X155,'State Generation Costs Calcs'!$A$105:$A$155,About!$B$2)*About!$A$52</f>
        <v/>
      </c>
      <c r="Y2" s="74">
        <f>SUMIFS('State Generation Costs Calcs'!Y105:Y155,'State Generation Costs Calcs'!$A$105:$A$155,About!$B$2)*About!$A$52</f>
        <v/>
      </c>
      <c r="Z2" s="74">
        <f>SUMIFS('State Generation Costs Calcs'!Z105:Z155,'State Generation Costs Calcs'!$A$105:$A$155,About!$B$2)*About!$A$52</f>
        <v/>
      </c>
      <c r="AA2" s="74">
        <f>SUMIFS('State Generation Costs Calcs'!AA105:AA155,'State Generation Costs Calcs'!$A$105:$A$155,About!$B$2)*About!$A$52</f>
        <v/>
      </c>
      <c r="AB2" s="74">
        <f>SUMIFS('State Generation Costs Calcs'!AB105:AB155,'State Generation Costs Calcs'!$A$105:$A$155,About!$B$2)*About!$A$52</f>
        <v/>
      </c>
      <c r="AC2" s="74">
        <f>SUMIFS('State Generation Costs Calcs'!AC105:AC155,'State Generation Costs Calcs'!$A$105:$A$155,About!$B$2)*About!$A$52</f>
        <v/>
      </c>
      <c r="AD2" s="74">
        <f>SUMIFS('State Generation Costs Calcs'!AD105:AD155,'State Generation Costs Calcs'!$A$105:$A$155,About!$B$2)*About!$A$52</f>
        <v/>
      </c>
      <c r="AE2" s="74">
        <f>SUMIFS('State Generation Costs Calcs'!AE105:AE155,'State Generation Costs Calcs'!$A$105:$A$155,About!$B$2)*About!$A$52</f>
        <v/>
      </c>
      <c r="AF2" s="74">
        <f>SUMIFS('State Generation Costs Calcs'!AF105:AF155,'State Generation Costs Calcs'!$A$105:$A$155,About!$B$2)*About!$A$52</f>
        <v/>
      </c>
      <c r="AG2" s="74">
        <f>SUMIFS('State Generation Costs Calcs'!AG105:AG155,'State Generation Costs Calcs'!$A$105:$A$155,About!$B$2)*About!$A$52</f>
        <v/>
      </c>
      <c r="AH2" s="74" t="n"/>
      <c r="AI2" s="74" t="n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13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min="1" max="16"/>
    <col width="29.83203125" customWidth="1" min="17" max="17"/>
    <col width="13" customWidth="1" min="18" max="18"/>
    <col width="7.6640625" customWidth="1" min="19" max="33"/>
  </cols>
  <sheetData>
    <row r="1" ht="16" customHeight="1">
      <c r="A1" s="12" t="inlineStr">
        <is>
          <t>r</t>
        </is>
      </c>
      <c r="B1" s="12" t="inlineStr">
        <is>
          <t>rr</t>
        </is>
      </c>
      <c r="C1" s="12" t="inlineStr">
        <is>
          <t>AC</t>
        </is>
      </c>
      <c r="D1" s="12" t="inlineStr">
        <is>
          <t>DC</t>
        </is>
      </c>
      <c r="E1" s="12" t="inlineStr">
        <is>
          <t>DC Converted to AC</t>
        </is>
      </c>
      <c r="F1" s="12" t="inlineStr">
        <is>
          <t>Notes</t>
        </is>
      </c>
      <c r="G1" s="12" t="inlineStr">
        <is>
          <t>rnum</t>
        </is>
      </c>
      <c r="H1" s="12" t="inlineStr">
        <is>
          <t>rrnum</t>
        </is>
      </c>
      <c r="I1" s="13" t="inlineStr">
        <is>
          <t>State1</t>
        </is>
      </c>
      <c r="J1" s="13" t="inlineStr">
        <is>
          <t>State2</t>
        </is>
      </c>
      <c r="K1" s="13" t="inlineStr">
        <is>
          <t>In-state vs out-of-state</t>
        </is>
      </c>
      <c r="L1" s="4" t="n"/>
      <c r="M1" s="4" t="n"/>
      <c r="N1" s="14" t="inlineStr">
        <is>
          <t>State</t>
        </is>
      </c>
      <c r="O1" s="4">
        <f>About!B2</f>
        <v/>
      </c>
      <c r="P1" s="4" t="n"/>
      <c r="Q1" s="4" t="n"/>
      <c r="R1" s="4" t="n"/>
    </row>
    <row r="2" ht="16" customHeight="1">
      <c r="A2" s="12" t="inlineStr">
        <is>
          <t>p1</t>
        </is>
      </c>
      <c r="B2" s="12" t="inlineStr">
        <is>
          <t>p2</t>
        </is>
      </c>
      <c r="C2" s="15" t="n">
        <v>9000</v>
      </c>
      <c r="D2" s="15" t="n">
        <v>0</v>
      </c>
      <c r="E2" s="15" t="n">
        <v>9000</v>
      </c>
      <c r="F2" s="12" t="n"/>
      <c r="G2" s="15" t="n">
        <v>1</v>
      </c>
      <c r="H2" s="15" t="n">
        <v>2</v>
      </c>
      <c r="I2" s="16" t="inlineStr">
        <is>
          <t>WA</t>
        </is>
      </c>
      <c r="J2" s="16" t="inlineStr">
        <is>
          <t>WA</t>
        </is>
      </c>
      <c r="K2" s="16" t="inlineStr">
        <is>
          <t>Same</t>
        </is>
      </c>
      <c r="L2" s="4">
        <f>IF(AND(K2="Different",OR(I2 = $O$1,J2=$O$1)),E2,"")</f>
        <v/>
      </c>
      <c r="M2" s="4">
        <f>IF(L2&lt;&gt;"",IF(I2=$O$1,J2,I2),"")</f>
        <v/>
      </c>
      <c r="N2" s="17" t="n"/>
      <c r="O2" s="4" t="n"/>
      <c r="P2" s="4" t="n"/>
      <c r="Q2" s="4" t="n"/>
      <c r="R2" s="4" t="n"/>
    </row>
    <row r="3" ht="37.5" customHeight="1">
      <c r="A3" s="12" t="inlineStr">
        <is>
          <t>p1</t>
        </is>
      </c>
      <c r="B3" s="12" t="inlineStr">
        <is>
          <t>p4</t>
        </is>
      </c>
      <c r="C3" s="15" t="n">
        <v>9804</v>
      </c>
      <c r="D3" s="15" t="n">
        <v>0</v>
      </c>
      <c r="E3" s="15" t="n">
        <v>9804</v>
      </c>
      <c r="F3" s="12" t="n"/>
      <c r="G3" s="15" t="n">
        <v>1</v>
      </c>
      <c r="H3" s="15" t="n">
        <v>4</v>
      </c>
      <c r="I3" s="16" t="inlineStr">
        <is>
          <t>WA</t>
        </is>
      </c>
      <c r="J3" s="16" t="inlineStr">
        <is>
          <t>WA</t>
        </is>
      </c>
      <c r="K3" s="16" t="inlineStr">
        <is>
          <t>Same</t>
        </is>
      </c>
      <c r="L3" s="4">
        <f>IF(AND(K3="Different",OR(I3 = $O$1,J3=$O$1)),E3,"")</f>
        <v/>
      </c>
      <c r="M3" s="4">
        <f>IF(L3&lt;&gt;"",IF(I3=$O$1,J3,I3),"")</f>
        <v/>
      </c>
      <c r="N3" s="4" t="n"/>
      <c r="O3" s="4" t="n"/>
      <c r="P3" s="4" t="n"/>
      <c r="Q3" s="18" t="inlineStr">
        <is>
          <t>Total capacity between state and surrounding states</t>
        </is>
      </c>
      <c r="R3" s="4" t="inlineStr">
        <is>
          <t>Fraction of total</t>
        </is>
      </c>
    </row>
    <row r="4" ht="16" customHeight="1">
      <c r="A4" s="12" t="inlineStr">
        <is>
          <t>p2</t>
        </is>
      </c>
      <c r="B4" s="12" t="inlineStr">
        <is>
          <t>p3</t>
        </is>
      </c>
      <c r="C4" s="15" t="n">
        <v>1942</v>
      </c>
      <c r="D4" s="15" t="n">
        <v>0</v>
      </c>
      <c r="E4" s="15" t="n">
        <v>1942</v>
      </c>
      <c r="F4" s="12" t="n"/>
      <c r="G4" s="15" t="n">
        <v>2</v>
      </c>
      <c r="H4" s="15" t="n">
        <v>3</v>
      </c>
      <c r="I4" s="16" t="inlineStr">
        <is>
          <t>WA</t>
        </is>
      </c>
      <c r="J4" s="16" t="inlineStr">
        <is>
          <t>WA</t>
        </is>
      </c>
      <c r="K4" s="16" t="inlineStr">
        <is>
          <t>Same</t>
        </is>
      </c>
      <c r="L4" s="4">
        <f>IF(AND(K4="Different",OR(I4 = $O$1,J4=$O$1)),E4,"")</f>
        <v/>
      </c>
      <c r="M4" s="4">
        <f>IF(L4&lt;&gt;"",IF(I4=$O$1,J4,I4),"")</f>
        <v/>
      </c>
      <c r="N4" s="4" t="n"/>
      <c r="O4" s="4" t="n"/>
      <c r="P4" s="4" t="inlineStr">
        <is>
          <t>AL</t>
        </is>
      </c>
      <c r="Q4" s="4">
        <f>SUMIFS($L$2:$L$312,$M$2:$M$312,P4)</f>
        <v/>
      </c>
      <c r="R4" s="4">
        <f>Q4/$Q$54</f>
        <v/>
      </c>
    </row>
    <row r="5" ht="16" customHeight="1">
      <c r="A5" s="12" t="inlineStr">
        <is>
          <t>p2</t>
        </is>
      </c>
      <c r="B5" s="12" t="inlineStr">
        <is>
          <t>p4</t>
        </is>
      </c>
      <c r="C5" s="15" t="n">
        <v>4252</v>
      </c>
      <c r="D5" s="15" t="n">
        <v>0</v>
      </c>
      <c r="E5" s="15" t="n">
        <v>4252</v>
      </c>
      <c r="F5" s="12" t="n"/>
      <c r="G5" s="15" t="n">
        <v>2</v>
      </c>
      <c r="H5" s="15" t="n">
        <v>4</v>
      </c>
      <c r="I5" s="16" t="inlineStr">
        <is>
          <t>WA</t>
        </is>
      </c>
      <c r="J5" s="16" t="inlineStr">
        <is>
          <t>WA</t>
        </is>
      </c>
      <c r="K5" s="16" t="inlineStr">
        <is>
          <t>Same</t>
        </is>
      </c>
      <c r="L5" s="4">
        <f>IF(AND(K5="Different",OR(I5 = $O$1,J5=$O$1)),E5,"")</f>
        <v/>
      </c>
      <c r="M5" s="4">
        <f>IF(L5&lt;&gt;"",IF(I5=$O$1,J5,I5),"")</f>
        <v/>
      </c>
      <c r="N5" s="4" t="n"/>
      <c r="O5" s="4" t="n"/>
      <c r="P5" s="4" t="inlineStr">
        <is>
          <t>AK</t>
        </is>
      </c>
      <c r="Q5" s="4">
        <f>SUMIFS($L$2:$L$312,$M$2:$M$312,P5)</f>
        <v/>
      </c>
      <c r="R5" s="4">
        <f>Q5/$Q$54</f>
        <v/>
      </c>
    </row>
    <row r="6" ht="16" customHeight="1">
      <c r="A6" s="12" t="inlineStr">
        <is>
          <t>p2</t>
        </is>
      </c>
      <c r="B6" s="12" t="inlineStr">
        <is>
          <t>p5</t>
        </is>
      </c>
      <c r="C6" s="15" t="n">
        <v>15397</v>
      </c>
      <c r="D6" s="15" t="n">
        <v>0</v>
      </c>
      <c r="E6" s="15" t="n">
        <v>15397</v>
      </c>
      <c r="F6" s="12" t="n"/>
      <c r="G6" s="15" t="n">
        <v>2</v>
      </c>
      <c r="H6" s="15" t="n">
        <v>5</v>
      </c>
      <c r="I6" s="16" t="inlineStr">
        <is>
          <t>WA</t>
        </is>
      </c>
      <c r="J6" s="16" t="inlineStr">
        <is>
          <t>OR</t>
        </is>
      </c>
      <c r="K6" s="16" t="inlineStr">
        <is>
          <t>Different</t>
        </is>
      </c>
      <c r="L6" s="4">
        <f>IF(AND(K6="Different",OR(I6 = $O$1,J6=$O$1)),E6,"")</f>
        <v/>
      </c>
      <c r="M6" s="4">
        <f>IF(L6&lt;&gt;"",IF(I6=$O$1,J6,I6),"")</f>
        <v/>
      </c>
      <c r="N6" s="4" t="n"/>
      <c r="O6" s="4" t="n"/>
      <c r="P6" s="4" t="inlineStr">
        <is>
          <t>AZ</t>
        </is>
      </c>
      <c r="Q6" s="4">
        <f>SUMIFS($L$2:$L$312,$M$2:$M$312,P6)</f>
        <v/>
      </c>
      <c r="R6" s="4">
        <f>Q6/$Q$54</f>
        <v/>
      </c>
    </row>
    <row r="7" ht="16" customHeight="1">
      <c r="A7" s="12" t="inlineStr">
        <is>
          <t>p2</t>
        </is>
      </c>
      <c r="B7" s="12" t="inlineStr">
        <is>
          <t>p14</t>
        </is>
      </c>
      <c r="C7" s="15" t="n">
        <v>5207</v>
      </c>
      <c r="D7" s="15" t="n">
        <v>0</v>
      </c>
      <c r="E7" s="15" t="n">
        <v>5207</v>
      </c>
      <c r="F7" s="12" t="n"/>
      <c r="G7" s="15" t="n">
        <v>2</v>
      </c>
      <c r="H7" s="15" t="n">
        <v>14</v>
      </c>
      <c r="I7" s="16" t="inlineStr">
        <is>
          <t>WA</t>
        </is>
      </c>
      <c r="J7" s="16" t="inlineStr">
        <is>
          <t>ID</t>
        </is>
      </c>
      <c r="K7" s="16" t="inlineStr">
        <is>
          <t>Different</t>
        </is>
      </c>
      <c r="L7" s="4">
        <f>IF(AND(K7="Different",OR(I7 = $O$1,J7=$O$1)),E7,"")</f>
        <v/>
      </c>
      <c r="M7" s="4">
        <f>IF(L7&lt;&gt;"",IF(I7=$O$1,J7,I7),"")</f>
        <v/>
      </c>
      <c r="N7" s="4" t="n"/>
      <c r="O7" s="4" t="n"/>
      <c r="P7" s="4" t="inlineStr">
        <is>
          <t>AR</t>
        </is>
      </c>
      <c r="Q7" s="4">
        <f>SUMIFS($L$2:$L$312,$M$2:$M$312,P7)</f>
        <v/>
      </c>
      <c r="R7" s="4">
        <f>Q7/$Q$54</f>
        <v/>
      </c>
    </row>
    <row r="8" ht="16" customHeight="1">
      <c r="A8" s="12" t="inlineStr">
        <is>
          <t>p3</t>
        </is>
      </c>
      <c r="B8" s="12" t="inlineStr">
        <is>
          <t>p4</t>
        </is>
      </c>
      <c r="C8" s="15" t="n">
        <v>9721</v>
      </c>
      <c r="D8" s="15" t="n">
        <v>0</v>
      </c>
      <c r="E8" s="15" t="n">
        <v>9721</v>
      </c>
      <c r="F8" s="12" t="n"/>
      <c r="G8" s="15" t="n">
        <v>3</v>
      </c>
      <c r="H8" s="15" t="n">
        <v>4</v>
      </c>
      <c r="I8" s="16" t="inlineStr">
        <is>
          <t>WA</t>
        </is>
      </c>
      <c r="J8" s="16" t="inlineStr">
        <is>
          <t>WA</t>
        </is>
      </c>
      <c r="K8" s="16" t="inlineStr">
        <is>
          <t>Same</t>
        </is>
      </c>
      <c r="L8" s="4">
        <f>IF(AND(K8="Different",OR(I8 = $O$1,J8=$O$1)),E8,"")</f>
        <v/>
      </c>
      <c r="M8" s="4">
        <f>IF(L8&lt;&gt;"",IF(I8=$O$1,J8,I8),"")</f>
        <v/>
      </c>
      <c r="N8" s="4" t="n"/>
      <c r="O8" s="4" t="n"/>
      <c r="P8" s="4" t="inlineStr">
        <is>
          <t>CA</t>
        </is>
      </c>
      <c r="Q8" s="4">
        <f>SUMIFS($L$2:$L$312,$M$2:$M$312,P8)</f>
        <v/>
      </c>
      <c r="R8" s="4">
        <f>Q8/$Q$54</f>
        <v/>
      </c>
    </row>
    <row r="9" ht="16" customHeight="1">
      <c r="A9" s="12" t="inlineStr">
        <is>
          <t>p3</t>
        </is>
      </c>
      <c r="B9" s="12" t="inlineStr">
        <is>
          <t>p5</t>
        </is>
      </c>
      <c r="C9" s="15" t="n">
        <v>762</v>
      </c>
      <c r="D9" s="15" t="n">
        <v>0</v>
      </c>
      <c r="E9" s="15" t="n">
        <v>762</v>
      </c>
      <c r="F9" s="12" t="n"/>
      <c r="G9" s="15" t="n">
        <v>3</v>
      </c>
      <c r="H9" s="15" t="n">
        <v>5</v>
      </c>
      <c r="I9" s="16" t="inlineStr">
        <is>
          <t>WA</t>
        </is>
      </c>
      <c r="J9" s="16" t="inlineStr">
        <is>
          <t>OR</t>
        </is>
      </c>
      <c r="K9" s="16" t="inlineStr">
        <is>
          <t>Different</t>
        </is>
      </c>
      <c r="L9" s="4">
        <f>IF(AND(K9="Different",OR(I9 = $O$1,J9=$O$1)),E9,"")</f>
        <v/>
      </c>
      <c r="M9" s="4">
        <f>IF(L9&lt;&gt;"",IF(I9=$O$1,J9,I9),"")</f>
        <v/>
      </c>
      <c r="N9" s="4" t="n"/>
      <c r="O9" s="4" t="n"/>
      <c r="P9" s="4" t="inlineStr">
        <is>
          <t>CO</t>
        </is>
      </c>
      <c r="Q9" s="4">
        <f>SUMIFS($L$2:$L$312,$M$2:$M$312,P9)</f>
        <v/>
      </c>
      <c r="R9" s="4">
        <f>Q9/$Q$54</f>
        <v/>
      </c>
    </row>
    <row r="10" ht="16" customHeight="1">
      <c r="A10" s="12" t="inlineStr">
        <is>
          <t>p3</t>
        </is>
      </c>
      <c r="B10" s="12" t="inlineStr">
        <is>
          <t>p14</t>
        </is>
      </c>
      <c r="C10" s="15" t="n">
        <v>8360</v>
      </c>
      <c r="D10" s="15" t="n">
        <v>0</v>
      </c>
      <c r="E10" s="15" t="n">
        <v>8360</v>
      </c>
      <c r="F10" s="12" t="n"/>
      <c r="G10" s="15" t="n">
        <v>3</v>
      </c>
      <c r="H10" s="15" t="n">
        <v>14</v>
      </c>
      <c r="I10" s="16" t="inlineStr">
        <is>
          <t>WA</t>
        </is>
      </c>
      <c r="J10" s="16" t="inlineStr">
        <is>
          <t>ID</t>
        </is>
      </c>
      <c r="K10" s="16" t="inlineStr">
        <is>
          <t>Different</t>
        </is>
      </c>
      <c r="L10" s="4">
        <f>IF(AND(K10="Different",OR(I10 = $O$1,J10=$O$1)),E10,"")</f>
        <v/>
      </c>
      <c r="M10" s="4">
        <f>IF(L10&lt;&gt;"",IF(I10=$O$1,J10,I10),"")</f>
        <v/>
      </c>
      <c r="N10" s="4" t="n"/>
      <c r="O10" s="4" t="n"/>
      <c r="P10" s="4" t="inlineStr">
        <is>
          <t>CT</t>
        </is>
      </c>
      <c r="Q10" s="4">
        <f>SUMIFS($L$2:$L$312,$M$2:$M$312,P10)</f>
        <v/>
      </c>
      <c r="R10" s="4">
        <f>Q10/$Q$54</f>
        <v/>
      </c>
    </row>
    <row r="11" ht="16" customHeight="1">
      <c r="A11" s="12" t="inlineStr">
        <is>
          <t>p3</t>
        </is>
      </c>
      <c r="B11" s="12" t="inlineStr">
        <is>
          <t>p17</t>
        </is>
      </c>
      <c r="C11" s="15" t="n">
        <v>2843</v>
      </c>
      <c r="D11" s="15" t="n">
        <v>0</v>
      </c>
      <c r="E11" s="15" t="n">
        <v>2843</v>
      </c>
      <c r="F11" s="12" t="n"/>
      <c r="G11" s="15" t="n">
        <v>3</v>
      </c>
      <c r="H11" s="15" t="n">
        <v>17</v>
      </c>
      <c r="I11" s="16" t="inlineStr">
        <is>
          <t>WA</t>
        </is>
      </c>
      <c r="J11" s="16" t="inlineStr">
        <is>
          <t>MT</t>
        </is>
      </c>
      <c r="K11" s="16" t="inlineStr">
        <is>
          <t>Different</t>
        </is>
      </c>
      <c r="L11" s="4">
        <f>IF(AND(K11="Different",OR(I11 = $O$1,J11=$O$1)),E11,"")</f>
        <v/>
      </c>
      <c r="M11" s="4">
        <f>IF(L11&lt;&gt;"",IF(I11=$O$1,J11,I11),"")</f>
        <v/>
      </c>
      <c r="N11" s="4" t="n"/>
      <c r="O11" s="4" t="n"/>
      <c r="P11" s="4" t="inlineStr">
        <is>
          <t>DE</t>
        </is>
      </c>
      <c r="Q11" s="4">
        <f>SUMIFS($L$2:$L$312,$M$2:$M$312,P11)</f>
        <v/>
      </c>
      <c r="R11" s="4">
        <f>Q11/$Q$54</f>
        <v/>
      </c>
    </row>
    <row r="12" ht="16" customHeight="1">
      <c r="A12" s="12" t="inlineStr">
        <is>
          <t>p5</t>
        </is>
      </c>
      <c r="B12" s="12" t="inlineStr">
        <is>
          <t>p6</t>
        </is>
      </c>
      <c r="C12" s="15" t="n">
        <v>3809</v>
      </c>
      <c r="D12" s="15" t="n">
        <v>0</v>
      </c>
      <c r="E12" s="15" t="n">
        <v>3809</v>
      </c>
      <c r="F12" s="12" t="n"/>
      <c r="G12" s="15" t="n">
        <v>5</v>
      </c>
      <c r="H12" s="15" t="n">
        <v>6</v>
      </c>
      <c r="I12" s="16" t="inlineStr">
        <is>
          <t>OR</t>
        </is>
      </c>
      <c r="J12" s="16" t="inlineStr">
        <is>
          <t>OR</t>
        </is>
      </c>
      <c r="K12" s="16" t="inlineStr">
        <is>
          <t>Same</t>
        </is>
      </c>
      <c r="L12" s="4">
        <f>IF(AND(K12="Different",OR(I12 = $O$1,J12=$O$1)),E12,"")</f>
        <v/>
      </c>
      <c r="M12" s="4">
        <f>IF(L12&lt;&gt;"",IF(I12=$O$1,J12,I12),"")</f>
        <v/>
      </c>
      <c r="N12" s="4" t="n"/>
      <c r="O12" s="4" t="n"/>
      <c r="P12" s="4" t="inlineStr">
        <is>
          <t>FL</t>
        </is>
      </c>
      <c r="Q12" s="4">
        <f>SUMIFS($L$2:$L$312,$M$2:$M$312,P12)</f>
        <v/>
      </c>
      <c r="R12" s="4">
        <f>Q12/$Q$54</f>
        <v/>
      </c>
    </row>
    <row r="13" ht="16" customHeight="1">
      <c r="A13" s="12" t="inlineStr">
        <is>
          <t>p5</t>
        </is>
      </c>
      <c r="B13" s="12" t="inlineStr">
        <is>
          <t>p7</t>
        </is>
      </c>
      <c r="C13" s="15" t="n">
        <v>1778</v>
      </c>
      <c r="D13" s="15" t="n">
        <v>0</v>
      </c>
      <c r="E13" s="15" t="n">
        <v>1778</v>
      </c>
      <c r="F13" s="12" t="n"/>
      <c r="G13" s="15" t="n">
        <v>5</v>
      </c>
      <c r="H13" s="15" t="n">
        <v>7</v>
      </c>
      <c r="I13" s="16" t="inlineStr">
        <is>
          <t>OR</t>
        </is>
      </c>
      <c r="J13" s="16" t="inlineStr">
        <is>
          <t>OR</t>
        </is>
      </c>
      <c r="K13" s="16" t="inlineStr">
        <is>
          <t>Same</t>
        </is>
      </c>
      <c r="L13" s="4">
        <f>IF(AND(K13="Different",OR(I13 = $O$1,J13=$O$1)),E13,"")</f>
        <v/>
      </c>
      <c r="M13" s="4">
        <f>IF(L13&lt;&gt;"",IF(I13=$O$1,J13,I13),"")</f>
        <v/>
      </c>
      <c r="N13" s="4" t="n"/>
      <c r="O13" s="4" t="n"/>
      <c r="P13" s="4" t="inlineStr">
        <is>
          <t>GA</t>
        </is>
      </c>
      <c r="Q13" s="4">
        <f>SUMIFS($L$2:$L$312,$M$2:$M$312,P13)</f>
        <v/>
      </c>
      <c r="R13" s="4">
        <f>Q13/$Q$54</f>
        <v/>
      </c>
    </row>
    <row r="14" ht="16" customHeight="1">
      <c r="A14" s="12" t="inlineStr">
        <is>
          <t>p5</t>
        </is>
      </c>
      <c r="B14" s="12" t="inlineStr">
        <is>
          <t>p10</t>
        </is>
      </c>
      <c r="C14" s="15" t="n">
        <v>0</v>
      </c>
      <c r="D14" s="15" t="n">
        <v>2780</v>
      </c>
      <c r="E14" s="15" t="n">
        <v>4370.994</v>
      </c>
      <c r="F14" s="12" t="n"/>
      <c r="G14" s="15" t="n">
        <v>5</v>
      </c>
      <c r="H14" s="15" t="n">
        <v>10</v>
      </c>
      <c r="I14" s="16" t="inlineStr">
        <is>
          <t>OR</t>
        </is>
      </c>
      <c r="J14" s="16" t="inlineStr">
        <is>
          <t>CA</t>
        </is>
      </c>
      <c r="K14" s="16" t="inlineStr">
        <is>
          <t>Different</t>
        </is>
      </c>
      <c r="L14" s="4">
        <f>IF(AND(K14="Different",OR(I14 = $O$1,J14=$O$1)),E14,"")</f>
        <v/>
      </c>
      <c r="M14" s="4">
        <f>IF(L14&lt;&gt;"",IF(I14=$O$1,J14,I14),"")</f>
        <v/>
      </c>
      <c r="N14" s="4" t="n"/>
      <c r="O14" s="4" t="n"/>
      <c r="P14" s="4" t="inlineStr">
        <is>
          <t>HI</t>
        </is>
      </c>
      <c r="Q14" s="4">
        <f>SUMIFS($L$2:$L$312,$M$2:$M$312,P14)</f>
        <v/>
      </c>
      <c r="R14" s="4">
        <f>Q14/$Q$54</f>
        <v/>
      </c>
    </row>
    <row r="15" ht="16" customHeight="1">
      <c r="A15" s="12" t="inlineStr">
        <is>
          <t>p5</t>
        </is>
      </c>
      <c r="B15" s="12" t="inlineStr">
        <is>
          <t>p14</t>
        </is>
      </c>
      <c r="C15" s="15" t="n">
        <v>352</v>
      </c>
      <c r="D15" s="15" t="n">
        <v>0</v>
      </c>
      <c r="E15" s="15" t="n">
        <v>352</v>
      </c>
      <c r="F15" s="12" t="n"/>
      <c r="G15" s="15" t="n">
        <v>5</v>
      </c>
      <c r="H15" s="15" t="n">
        <v>14</v>
      </c>
      <c r="I15" s="16" t="inlineStr">
        <is>
          <t>OR</t>
        </is>
      </c>
      <c r="J15" s="16" t="inlineStr">
        <is>
          <t>ID</t>
        </is>
      </c>
      <c r="K15" s="16" t="inlineStr">
        <is>
          <t>Different</t>
        </is>
      </c>
      <c r="L15" s="4">
        <f>IF(AND(K15="Different",OR(I15 = $O$1,J15=$O$1)),E15,"")</f>
        <v/>
      </c>
      <c r="M15" s="4">
        <f>IF(L15&lt;&gt;"",IF(I15=$O$1,J15,I15),"")</f>
        <v/>
      </c>
      <c r="N15" s="4" t="n"/>
      <c r="O15" s="4" t="n"/>
      <c r="P15" s="4" t="inlineStr">
        <is>
          <t>ID</t>
        </is>
      </c>
      <c r="Q15" s="4">
        <f>SUMIFS($L$2:$L$312,$M$2:$M$312,P15)</f>
        <v/>
      </c>
      <c r="R15" s="4">
        <f>Q15/$Q$54</f>
        <v/>
      </c>
    </row>
    <row r="16" ht="16" customHeight="1">
      <c r="A16" s="12" t="inlineStr">
        <is>
          <t>p5</t>
        </is>
      </c>
      <c r="B16" s="12" t="inlineStr">
        <is>
          <t>p15</t>
        </is>
      </c>
      <c r="C16" s="15" t="n">
        <v>478</v>
      </c>
      <c r="D16" s="15" t="n">
        <v>0</v>
      </c>
      <c r="E16" s="15" t="n">
        <v>478</v>
      </c>
      <c r="F16" s="12" t="n"/>
      <c r="G16" s="15" t="n">
        <v>5</v>
      </c>
      <c r="H16" s="15" t="n">
        <v>15</v>
      </c>
      <c r="I16" s="16" t="inlineStr">
        <is>
          <t>OR</t>
        </is>
      </c>
      <c r="J16" s="16" t="inlineStr">
        <is>
          <t>ID</t>
        </is>
      </c>
      <c r="K16" s="16" t="inlineStr">
        <is>
          <t>Different</t>
        </is>
      </c>
      <c r="L16" s="4">
        <f>IF(AND(K16="Different",OR(I16 = $O$1,J16=$O$1)),E16,"")</f>
        <v/>
      </c>
      <c r="M16" s="4">
        <f>IF(L16&lt;&gt;"",IF(I16=$O$1,J16,I16),"")</f>
        <v/>
      </c>
      <c r="N16" s="4" t="n"/>
      <c r="O16" s="4" t="n"/>
      <c r="P16" s="4" t="inlineStr">
        <is>
          <t>IL</t>
        </is>
      </c>
      <c r="Q16" s="4">
        <f>SUMIFS($L$2:$L$312,$M$2:$M$312,P16)</f>
        <v/>
      </c>
      <c r="R16" s="4">
        <f>Q16/$Q$54</f>
        <v/>
      </c>
    </row>
    <row r="17" ht="16" customHeight="1">
      <c r="A17" s="12" t="inlineStr">
        <is>
          <t>p6</t>
        </is>
      </c>
      <c r="B17" s="12" t="inlineStr">
        <is>
          <t>p7</t>
        </is>
      </c>
      <c r="C17" s="15" t="n">
        <v>797</v>
      </c>
      <c r="D17" s="15" t="n">
        <v>0</v>
      </c>
      <c r="E17" s="15" t="n">
        <v>797</v>
      </c>
      <c r="F17" s="12" t="n"/>
      <c r="G17" s="15" t="n">
        <v>6</v>
      </c>
      <c r="H17" s="15" t="n">
        <v>7</v>
      </c>
      <c r="I17" s="16" t="inlineStr">
        <is>
          <t>OR</t>
        </is>
      </c>
      <c r="J17" s="16" t="inlineStr">
        <is>
          <t>OR</t>
        </is>
      </c>
      <c r="K17" s="16" t="inlineStr">
        <is>
          <t>Same</t>
        </is>
      </c>
      <c r="L17" s="4">
        <f>IF(AND(K17="Different",OR(I17 = $O$1,J17=$O$1)),E17,"")</f>
        <v/>
      </c>
      <c r="M17" s="4">
        <f>IF(L17&lt;&gt;"",IF(I17=$O$1,J17,I17),"")</f>
        <v/>
      </c>
      <c r="N17" s="4" t="n"/>
      <c r="O17" s="4" t="n"/>
      <c r="P17" s="4" t="inlineStr">
        <is>
          <t>IN</t>
        </is>
      </c>
      <c r="Q17" s="4">
        <f>SUMIFS($L$2:$L$312,$M$2:$M$312,P17)</f>
        <v/>
      </c>
      <c r="R17" s="4">
        <f>Q17/$Q$54</f>
        <v/>
      </c>
    </row>
    <row r="18" ht="16" customHeight="1">
      <c r="A18" s="12" t="inlineStr">
        <is>
          <t>p6</t>
        </is>
      </c>
      <c r="B18" s="12" t="inlineStr">
        <is>
          <t>p8</t>
        </is>
      </c>
      <c r="C18" s="15" t="n">
        <v>1939</v>
      </c>
      <c r="D18" s="15" t="n">
        <v>0</v>
      </c>
      <c r="E18" s="15" t="n">
        <v>1939</v>
      </c>
      <c r="F18" s="12" t="n"/>
      <c r="G18" s="15" t="n">
        <v>6</v>
      </c>
      <c r="H18" s="15" t="n">
        <v>8</v>
      </c>
      <c r="I18" s="16" t="inlineStr">
        <is>
          <t>OR</t>
        </is>
      </c>
      <c r="J18" s="16" t="inlineStr">
        <is>
          <t>CA</t>
        </is>
      </c>
      <c r="K18" s="16" t="inlineStr">
        <is>
          <t>Different</t>
        </is>
      </c>
      <c r="L18" s="4">
        <f>IF(AND(K18="Different",OR(I18 = $O$1,J18=$O$1)),E18,"")</f>
        <v/>
      </c>
      <c r="M18" s="4">
        <f>IF(L18&lt;&gt;"",IF(I18=$O$1,J18,I18),"")</f>
        <v/>
      </c>
      <c r="N18" s="4" t="n"/>
      <c r="O18" s="4" t="n"/>
      <c r="P18" s="4" t="inlineStr">
        <is>
          <t>IA</t>
        </is>
      </c>
      <c r="Q18" s="4">
        <f>SUMIFS($L$2:$L$312,$M$2:$M$312,P18)</f>
        <v/>
      </c>
      <c r="R18" s="4">
        <f>Q18/$Q$54</f>
        <v/>
      </c>
    </row>
    <row r="19" ht="16" customHeight="1">
      <c r="A19" s="12" t="inlineStr">
        <is>
          <t>p6</t>
        </is>
      </c>
      <c r="B19" s="12" t="inlineStr">
        <is>
          <t>p9</t>
        </is>
      </c>
      <c r="C19" s="15" t="n">
        <v>2366.881243</v>
      </c>
      <c r="D19" s="15" t="n">
        <v>0</v>
      </c>
      <c r="E19" s="15" t="n">
        <v>2366.881243</v>
      </c>
      <c r="F19" s="12" t="n"/>
      <c r="G19" s="15" t="n">
        <v>6</v>
      </c>
      <c r="H19" s="15" t="n">
        <v>9</v>
      </c>
      <c r="I19" s="16" t="inlineStr">
        <is>
          <t>OR</t>
        </is>
      </c>
      <c r="J19" s="16" t="inlineStr">
        <is>
          <t>CA</t>
        </is>
      </c>
      <c r="K19" s="16" t="inlineStr">
        <is>
          <t>Different</t>
        </is>
      </c>
      <c r="L19" s="4">
        <f>IF(AND(K19="Different",OR(I19 = $O$1,J19=$O$1)),E19,"")</f>
        <v/>
      </c>
      <c r="M19" s="4">
        <f>IF(L19&lt;&gt;"",IF(I19=$O$1,J19,I19),"")</f>
        <v/>
      </c>
      <c r="N19" s="4" t="n"/>
      <c r="O19" s="4" t="n"/>
      <c r="P19" s="4" t="inlineStr">
        <is>
          <t>KS</t>
        </is>
      </c>
      <c r="Q19" s="4">
        <f>SUMIFS($L$2:$L$312,$M$2:$M$312,P19)</f>
        <v/>
      </c>
      <c r="R19" s="4">
        <f>Q19/$Q$54</f>
        <v/>
      </c>
    </row>
    <row r="20" ht="16" customHeight="1">
      <c r="A20" s="12" t="inlineStr">
        <is>
          <t>p7</t>
        </is>
      </c>
      <c r="B20" s="12" t="inlineStr">
        <is>
          <t>p8</t>
        </is>
      </c>
      <c r="C20" s="15" t="n">
        <v>50</v>
      </c>
      <c r="D20" s="15" t="n">
        <v>0</v>
      </c>
      <c r="E20" s="15" t="n">
        <v>50</v>
      </c>
      <c r="F20" s="12" t="n"/>
      <c r="G20" s="15" t="n">
        <v>7</v>
      </c>
      <c r="H20" s="15" t="n">
        <v>8</v>
      </c>
      <c r="I20" s="16" t="inlineStr">
        <is>
          <t>OR</t>
        </is>
      </c>
      <c r="J20" s="16" t="inlineStr">
        <is>
          <t>CA</t>
        </is>
      </c>
      <c r="K20" s="16" t="inlineStr">
        <is>
          <t>Different</t>
        </is>
      </c>
      <c r="L20" s="4">
        <f>IF(AND(K20="Different",OR(I20 = $O$1,J20=$O$1)),E20,"")</f>
        <v/>
      </c>
      <c r="M20" s="4">
        <f>IF(L20&lt;&gt;"",IF(I20=$O$1,J20,I20),"")</f>
        <v/>
      </c>
      <c r="N20" s="4" t="n"/>
      <c r="O20" s="4" t="n"/>
      <c r="P20" s="4" t="inlineStr">
        <is>
          <t>KY</t>
        </is>
      </c>
      <c r="Q20" s="4">
        <f>SUMIFS($L$2:$L$312,$M$2:$M$312,P20)</f>
        <v/>
      </c>
      <c r="R20" s="4">
        <f>Q20/$Q$54</f>
        <v/>
      </c>
    </row>
    <row r="21" ht="15.75" customHeight="1">
      <c r="A21" s="12" t="inlineStr">
        <is>
          <t>p7</t>
        </is>
      </c>
      <c r="B21" s="12" t="inlineStr">
        <is>
          <t>p12</t>
        </is>
      </c>
      <c r="C21" s="15" t="n">
        <v>1</v>
      </c>
      <c r="D21" s="15" t="n">
        <v>0</v>
      </c>
      <c r="E21" s="15" t="n">
        <v>1</v>
      </c>
      <c r="F21" s="12" t="n"/>
      <c r="G21" s="15" t="n">
        <v>7</v>
      </c>
      <c r="H21" s="15" t="n">
        <v>12</v>
      </c>
      <c r="I21" s="16" t="inlineStr">
        <is>
          <t>OR</t>
        </is>
      </c>
      <c r="J21" s="16" t="inlineStr">
        <is>
          <t>NV</t>
        </is>
      </c>
      <c r="K21" s="16" t="inlineStr">
        <is>
          <t>Different</t>
        </is>
      </c>
      <c r="L21" s="4">
        <f>IF(AND(K21="Different",OR(I21 = $O$1,J21=$O$1)),E21,"")</f>
        <v/>
      </c>
      <c r="M21" s="4">
        <f>IF(L21&lt;&gt;"",IF(I21=$O$1,J21,I21),"")</f>
        <v/>
      </c>
      <c r="N21" s="4" t="n"/>
      <c r="O21" s="4" t="n"/>
      <c r="P21" s="4" t="inlineStr">
        <is>
          <t>LA</t>
        </is>
      </c>
      <c r="Q21" s="4">
        <f>SUMIFS($L$2:$L$312,$M$2:$M$312,P21)</f>
        <v/>
      </c>
      <c r="R21" s="4">
        <f>Q21/$Q$54</f>
        <v/>
      </c>
    </row>
    <row r="22" ht="15.75" customHeight="1">
      <c r="A22" s="12" t="inlineStr">
        <is>
          <t>p7</t>
        </is>
      </c>
      <c r="B22" s="12" t="inlineStr">
        <is>
          <t>p15</t>
        </is>
      </c>
      <c r="C22" s="15" t="n">
        <v>1303</v>
      </c>
      <c r="D22" s="15" t="n">
        <v>0</v>
      </c>
      <c r="E22" s="15" t="n">
        <v>1303</v>
      </c>
      <c r="F22" s="12" t="n"/>
      <c r="G22" s="15" t="n">
        <v>7</v>
      </c>
      <c r="H22" s="15" t="n">
        <v>15</v>
      </c>
      <c r="I22" s="16" t="inlineStr">
        <is>
          <t>OR</t>
        </is>
      </c>
      <c r="J22" s="16" t="inlineStr">
        <is>
          <t>ID</t>
        </is>
      </c>
      <c r="K22" s="16" t="inlineStr">
        <is>
          <t>Different</t>
        </is>
      </c>
      <c r="L22" s="4">
        <f>IF(AND(K22="Different",OR(I22 = $O$1,J22=$O$1)),E22,"")</f>
        <v/>
      </c>
      <c r="M22" s="4">
        <f>IF(L22&lt;&gt;"",IF(I22=$O$1,J22,I22),"")</f>
        <v/>
      </c>
      <c r="N22" s="4" t="n"/>
      <c r="O22" s="4" t="n"/>
      <c r="P22" s="4" t="inlineStr">
        <is>
          <t>ME</t>
        </is>
      </c>
      <c r="Q22" s="4">
        <f>SUMIFS($L$2:$L$312,$M$2:$M$312,P22)</f>
        <v/>
      </c>
      <c r="R22" s="4">
        <f>Q22/$Q$54</f>
        <v/>
      </c>
    </row>
    <row r="23" ht="15.75" customHeight="1">
      <c r="A23" s="12" t="inlineStr">
        <is>
          <t>p8</t>
        </is>
      </c>
      <c r="B23" s="12" t="inlineStr">
        <is>
          <t>p9</t>
        </is>
      </c>
      <c r="C23" s="15" t="n">
        <v>85.18212088</v>
      </c>
      <c r="D23" s="15" t="n">
        <v>0</v>
      </c>
      <c r="E23" s="15" t="n">
        <v>85.18212088</v>
      </c>
      <c r="F23" s="12" t="n"/>
      <c r="G23" s="15" t="n">
        <v>8</v>
      </c>
      <c r="H23" s="15" t="n">
        <v>9</v>
      </c>
      <c r="I23" s="16" t="inlineStr">
        <is>
          <t>CA</t>
        </is>
      </c>
      <c r="J23" s="16" t="inlineStr">
        <is>
          <t>CA</t>
        </is>
      </c>
      <c r="K23" s="16" t="inlineStr">
        <is>
          <t>Same</t>
        </is>
      </c>
      <c r="L23" s="4">
        <f>IF(AND(K23="Different",OR(I23 = $O$1,J23=$O$1)),E23,"")</f>
        <v/>
      </c>
      <c r="M23" s="4">
        <f>IF(L23&lt;&gt;"",IF(I23=$O$1,J23,I23),"")</f>
        <v/>
      </c>
      <c r="N23" s="4" t="n"/>
      <c r="O23" s="4" t="n"/>
      <c r="P23" s="4" t="inlineStr">
        <is>
          <t>MD</t>
        </is>
      </c>
      <c r="Q23" s="4">
        <f>SUMIFS($L$2:$L$312,$M$2:$M$312,P23)</f>
        <v/>
      </c>
      <c r="R23" s="4">
        <f>Q23/$Q$54</f>
        <v/>
      </c>
    </row>
    <row r="24" ht="15.75" customHeight="1">
      <c r="A24" s="12" t="inlineStr">
        <is>
          <t>p8</t>
        </is>
      </c>
      <c r="B24" s="12" t="inlineStr">
        <is>
          <t>p12</t>
        </is>
      </c>
      <c r="C24" s="15" t="n">
        <v>300</v>
      </c>
      <c r="D24" s="15" t="n">
        <v>0</v>
      </c>
      <c r="E24" s="15" t="n">
        <v>300</v>
      </c>
      <c r="F24" s="12" t="n"/>
      <c r="G24" s="15" t="n">
        <v>8</v>
      </c>
      <c r="H24" s="15" t="n">
        <v>12</v>
      </c>
      <c r="I24" s="16" t="inlineStr">
        <is>
          <t>CA</t>
        </is>
      </c>
      <c r="J24" s="16" t="inlineStr">
        <is>
          <t>NV</t>
        </is>
      </c>
      <c r="K24" s="16" t="inlineStr">
        <is>
          <t>Different</t>
        </is>
      </c>
      <c r="L24" s="4">
        <f>IF(AND(K24="Different",OR(I24 = $O$1,J24=$O$1)),E24,"")</f>
        <v/>
      </c>
      <c r="M24" s="4">
        <f>IF(L24&lt;&gt;"",IF(I24=$O$1,J24,I24),"")</f>
        <v/>
      </c>
      <c r="N24" s="4" t="n"/>
      <c r="O24" s="4" t="n"/>
      <c r="P24" s="4" t="inlineStr">
        <is>
          <t>MA</t>
        </is>
      </c>
      <c r="Q24" s="4">
        <f>SUMIFS($L$2:$L$312,$M$2:$M$312,P24)</f>
        <v/>
      </c>
      <c r="R24" s="4">
        <f>Q24/$Q$54</f>
        <v/>
      </c>
    </row>
    <row r="25" ht="15.75" customHeight="1">
      <c r="A25" s="12" t="inlineStr">
        <is>
          <t>p9</t>
        </is>
      </c>
      <c r="B25" s="12" t="inlineStr">
        <is>
          <t>p10</t>
        </is>
      </c>
      <c r="C25" s="15" t="n">
        <v>8242</v>
      </c>
      <c r="D25" s="15" t="n">
        <v>0</v>
      </c>
      <c r="E25" s="15" t="n">
        <v>8242</v>
      </c>
      <c r="F25" s="12" t="n"/>
      <c r="G25" s="15" t="n">
        <v>9</v>
      </c>
      <c r="H25" s="15" t="n">
        <v>10</v>
      </c>
      <c r="I25" s="16" t="inlineStr">
        <is>
          <t>CA</t>
        </is>
      </c>
      <c r="J25" s="16" t="inlineStr">
        <is>
          <t>CA</t>
        </is>
      </c>
      <c r="K25" s="16" t="inlineStr">
        <is>
          <t>Same</t>
        </is>
      </c>
      <c r="L25" s="4">
        <f>IF(AND(K25="Different",OR(I25 = $O$1,J25=$O$1)),E25,"")</f>
        <v/>
      </c>
      <c r="M25" s="4">
        <f>IF(L25&lt;&gt;"",IF(I25=$O$1,J25,I25),"")</f>
        <v/>
      </c>
      <c r="N25" s="4" t="n"/>
      <c r="O25" s="4" t="n"/>
      <c r="P25" s="4" t="inlineStr">
        <is>
          <t>MI</t>
        </is>
      </c>
      <c r="Q25" s="4">
        <f>SUMIFS($L$2:$L$312,$M$2:$M$312,P25)</f>
        <v/>
      </c>
      <c r="R25" s="4">
        <f>Q25/$Q$54</f>
        <v/>
      </c>
    </row>
    <row r="26" ht="15.75" customHeight="1">
      <c r="A26" s="12" t="inlineStr">
        <is>
          <t>p9</t>
        </is>
      </c>
      <c r="B26" s="12" t="inlineStr">
        <is>
          <t>p12</t>
        </is>
      </c>
      <c r="C26" s="15" t="n">
        <v>105.8621733</v>
      </c>
      <c r="D26" s="15" t="n">
        <v>0</v>
      </c>
      <c r="E26" s="15" t="n">
        <v>105.8621733</v>
      </c>
      <c r="F26" s="12" t="n"/>
      <c r="G26" s="15" t="n">
        <v>9</v>
      </c>
      <c r="H26" s="15" t="n">
        <v>12</v>
      </c>
      <c r="I26" s="16" t="inlineStr">
        <is>
          <t>CA</t>
        </is>
      </c>
      <c r="J26" s="16" t="inlineStr">
        <is>
          <t>NV</t>
        </is>
      </c>
      <c r="K26" s="16" t="inlineStr">
        <is>
          <t>Different</t>
        </is>
      </c>
      <c r="L26" s="4">
        <f>IF(AND(K26="Different",OR(I26 = $O$1,J26=$O$1)),E26,"")</f>
        <v/>
      </c>
      <c r="M26" s="4">
        <f>IF(L26&lt;&gt;"",IF(I26=$O$1,J26,I26),"")</f>
        <v/>
      </c>
      <c r="N26" s="4" t="n"/>
      <c r="O26" s="4" t="n"/>
      <c r="P26" s="4" t="inlineStr">
        <is>
          <t>MN</t>
        </is>
      </c>
      <c r="Q26" s="4">
        <f>SUMIFS($L$2:$L$312,$M$2:$M$312,P26)</f>
        <v/>
      </c>
      <c r="R26" s="4">
        <f>Q26/$Q$54</f>
        <v/>
      </c>
    </row>
    <row r="27" ht="15.75" customHeight="1">
      <c r="A27" s="12" t="inlineStr">
        <is>
          <t>p10</t>
        </is>
      </c>
      <c r="B27" s="12" t="inlineStr">
        <is>
          <t>p11</t>
        </is>
      </c>
      <c r="C27" s="15" t="n">
        <v>7240</v>
      </c>
      <c r="D27" s="15" t="n">
        <v>0</v>
      </c>
      <c r="E27" s="15" t="n">
        <v>7240</v>
      </c>
      <c r="F27" s="12" t="n"/>
      <c r="G27" s="15" t="n">
        <v>10</v>
      </c>
      <c r="H27" s="15" t="n">
        <v>11</v>
      </c>
      <c r="I27" s="16" t="inlineStr">
        <is>
          <t>CA</t>
        </is>
      </c>
      <c r="J27" s="16" t="inlineStr">
        <is>
          <t>CA</t>
        </is>
      </c>
      <c r="K27" s="16" t="inlineStr">
        <is>
          <t>Same</t>
        </is>
      </c>
      <c r="L27" s="4">
        <f>IF(AND(K27="Different",OR(I27 = $O$1,J27=$O$1)),E27,"")</f>
        <v/>
      </c>
      <c r="M27" s="4">
        <f>IF(L27&lt;&gt;"",IF(I27=$O$1,J27,I27),"")</f>
        <v/>
      </c>
      <c r="N27" s="4" t="n"/>
      <c r="O27" s="4" t="n"/>
      <c r="P27" s="4" t="inlineStr">
        <is>
          <t>MS</t>
        </is>
      </c>
      <c r="Q27" s="4">
        <f>SUMIFS($L$2:$L$312,$M$2:$M$312,P27)</f>
        <v/>
      </c>
      <c r="R27" s="4">
        <f>Q27/$Q$54</f>
        <v/>
      </c>
    </row>
    <row r="28" ht="15.75" customHeight="1">
      <c r="A28" s="12" t="inlineStr">
        <is>
          <t>p10</t>
        </is>
      </c>
      <c r="B28" s="12" t="inlineStr">
        <is>
          <t>p12</t>
        </is>
      </c>
      <c r="C28" s="15" t="n">
        <v>7.878115226</v>
      </c>
      <c r="D28" s="15" t="n">
        <v>0</v>
      </c>
      <c r="E28" s="15" t="n">
        <v>7.878115226</v>
      </c>
      <c r="F28" s="12" t="n"/>
      <c r="G28" s="15" t="n">
        <v>10</v>
      </c>
      <c r="H28" s="15" t="n">
        <v>12</v>
      </c>
      <c r="I28" s="16" t="inlineStr">
        <is>
          <t>CA</t>
        </is>
      </c>
      <c r="J28" s="16" t="inlineStr">
        <is>
          <t>NV</t>
        </is>
      </c>
      <c r="K28" s="16" t="inlineStr">
        <is>
          <t>Different</t>
        </is>
      </c>
      <c r="L28" s="4">
        <f>IF(AND(K28="Different",OR(I28 = $O$1,J28=$O$1)),E28,"")</f>
        <v/>
      </c>
      <c r="M28" s="4">
        <f>IF(L28&lt;&gt;"",IF(I28=$O$1,J28,I28),"")</f>
        <v/>
      </c>
      <c r="N28" s="4" t="n"/>
      <c r="O28" s="4" t="n"/>
      <c r="P28" s="4" t="inlineStr">
        <is>
          <t>MO</t>
        </is>
      </c>
      <c r="Q28" s="4">
        <f>SUMIFS($L$2:$L$312,$M$2:$M$312,P28)</f>
        <v/>
      </c>
      <c r="R28" s="4">
        <f>Q28/$Q$54</f>
        <v/>
      </c>
    </row>
    <row r="29" ht="15.75" customHeight="1">
      <c r="A29" s="12" t="inlineStr">
        <is>
          <t>p10</t>
        </is>
      </c>
      <c r="B29" s="12" t="inlineStr">
        <is>
          <t>p13</t>
        </is>
      </c>
      <c r="C29" s="15" t="n">
        <v>2283</v>
      </c>
      <c r="D29" s="15" t="n">
        <v>0</v>
      </c>
      <c r="E29" s="15" t="n">
        <v>2283</v>
      </c>
      <c r="F29" s="12" t="n"/>
      <c r="G29" s="15" t="n">
        <v>10</v>
      </c>
      <c r="H29" s="15" t="n">
        <v>13</v>
      </c>
      <c r="I29" s="16" t="inlineStr">
        <is>
          <t>CA</t>
        </is>
      </c>
      <c r="J29" s="16" t="inlineStr">
        <is>
          <t>NV</t>
        </is>
      </c>
      <c r="K29" s="16" t="inlineStr">
        <is>
          <t>Different</t>
        </is>
      </c>
      <c r="L29" s="4">
        <f>IF(AND(K29="Different",OR(I29 = $O$1,J29=$O$1)),E29,"")</f>
        <v/>
      </c>
      <c r="M29" s="4">
        <f>IF(L29&lt;&gt;"",IF(I29=$O$1,J29,I29),"")</f>
        <v/>
      </c>
      <c r="N29" s="4" t="n"/>
      <c r="O29" s="4" t="n"/>
      <c r="P29" s="4" t="inlineStr">
        <is>
          <t>MT</t>
        </is>
      </c>
      <c r="Q29" s="4">
        <f>SUMIFS($L$2:$L$312,$M$2:$M$312,P29)</f>
        <v/>
      </c>
      <c r="R29" s="4">
        <f>Q29/$Q$54</f>
        <v/>
      </c>
    </row>
    <row r="30" ht="15.75" customHeight="1">
      <c r="A30" s="12" t="inlineStr">
        <is>
          <t>p10</t>
        </is>
      </c>
      <c r="B30" s="12" t="inlineStr">
        <is>
          <t>p25</t>
        </is>
      </c>
      <c r="C30" s="15" t="n">
        <v>0</v>
      </c>
      <c r="D30" s="15" t="n">
        <v>1920</v>
      </c>
      <c r="E30" s="15" t="n">
        <v>3018.816</v>
      </c>
      <c r="F30" s="12" t="n"/>
      <c r="G30" s="15" t="n">
        <v>10</v>
      </c>
      <c r="H30" s="15" t="n">
        <v>25</v>
      </c>
      <c r="I30" s="16" t="inlineStr">
        <is>
          <t>CA</t>
        </is>
      </c>
      <c r="J30" s="16" t="inlineStr">
        <is>
          <t>UT</t>
        </is>
      </c>
      <c r="K30" s="16" t="inlineStr">
        <is>
          <t>Different</t>
        </is>
      </c>
      <c r="L30" s="4">
        <f>IF(AND(K30="Different",OR(I30 = $O$1,J30=$O$1)),E30,"")</f>
        <v/>
      </c>
      <c r="M30" s="4">
        <f>IF(L30&lt;&gt;"",IF(I30=$O$1,J30,I30),"")</f>
        <v/>
      </c>
      <c r="N30" s="4" t="n"/>
      <c r="O30" s="4" t="n"/>
      <c r="P30" s="4" t="inlineStr">
        <is>
          <t>NE</t>
        </is>
      </c>
      <c r="Q30" s="4">
        <f>SUMIFS($L$2:$L$312,$M$2:$M$312,P30)</f>
        <v/>
      </c>
      <c r="R30" s="4">
        <f>Q30/$Q$54</f>
        <v/>
      </c>
    </row>
    <row r="31" ht="15.75" customHeight="1">
      <c r="A31" s="12" t="inlineStr">
        <is>
          <t>p10</t>
        </is>
      </c>
      <c r="B31" s="12" t="inlineStr">
        <is>
          <t>p27</t>
        </is>
      </c>
      <c r="C31" s="15" t="n">
        <v>1746</v>
      </c>
      <c r="D31" s="15" t="n">
        <v>0</v>
      </c>
      <c r="E31" s="15" t="n">
        <v>1746</v>
      </c>
      <c r="F31" s="12" t="n"/>
      <c r="G31" s="15" t="n">
        <v>10</v>
      </c>
      <c r="H31" s="15" t="n">
        <v>27</v>
      </c>
      <c r="I31" s="16" t="inlineStr">
        <is>
          <t>CA</t>
        </is>
      </c>
      <c r="J31" s="16" t="inlineStr">
        <is>
          <t>AZ</t>
        </is>
      </c>
      <c r="K31" s="16" t="inlineStr">
        <is>
          <t>Different</t>
        </is>
      </c>
      <c r="L31" s="4">
        <f>IF(AND(K31="Different",OR(I31 = $O$1,J31=$O$1)),E31,"")</f>
        <v/>
      </c>
      <c r="M31" s="4">
        <f>IF(L31&lt;&gt;"",IF(I31=$O$1,J31,I31),"")</f>
        <v/>
      </c>
      <c r="N31" s="4" t="n"/>
      <c r="O31" s="4" t="n"/>
      <c r="P31" s="4" t="inlineStr">
        <is>
          <t>NV</t>
        </is>
      </c>
      <c r="Q31" s="4">
        <f>SUMIFS($L$2:$L$312,$M$2:$M$312,P31)</f>
        <v/>
      </c>
      <c r="R31" s="4">
        <f>Q31/$Q$54</f>
        <v/>
      </c>
    </row>
    <row r="32" ht="15.75" customHeight="1">
      <c r="A32" s="12" t="inlineStr">
        <is>
          <t>p10</t>
        </is>
      </c>
      <c r="B32" s="12" t="inlineStr">
        <is>
          <t>p28</t>
        </is>
      </c>
      <c r="C32" s="15" t="n">
        <v>1204.407438</v>
      </c>
      <c r="D32" s="15" t="n">
        <v>0</v>
      </c>
      <c r="E32" s="15" t="n">
        <v>1204.407438</v>
      </c>
      <c r="F32" s="12" t="n"/>
      <c r="G32" s="15" t="n">
        <v>10</v>
      </c>
      <c r="H32" s="15" t="n">
        <v>28</v>
      </c>
      <c r="I32" s="16" t="inlineStr">
        <is>
          <t>CA</t>
        </is>
      </c>
      <c r="J32" s="16" t="inlineStr">
        <is>
          <t>AZ</t>
        </is>
      </c>
      <c r="K32" s="16" t="inlineStr">
        <is>
          <t>Different</t>
        </is>
      </c>
      <c r="L32" s="4">
        <f>IF(AND(K32="Different",OR(I32 = $O$1,J32=$O$1)),E32,"")</f>
        <v/>
      </c>
      <c r="M32" s="4">
        <f>IF(L32&lt;&gt;"",IF(I32=$O$1,J32,I32),"")</f>
        <v/>
      </c>
      <c r="N32" s="4" t="n"/>
      <c r="O32" s="4" t="n"/>
      <c r="P32" s="4" t="inlineStr">
        <is>
          <t>NH</t>
        </is>
      </c>
      <c r="Q32" s="4">
        <f>SUMIFS($L$2:$L$312,$M$2:$M$312,P32)</f>
        <v/>
      </c>
      <c r="R32" s="4">
        <f>Q32/$Q$54</f>
        <v/>
      </c>
    </row>
    <row r="33" ht="15.75" customHeight="1">
      <c r="A33" s="12" t="inlineStr">
        <is>
          <t>p10</t>
        </is>
      </c>
      <c r="B33" s="12" t="inlineStr">
        <is>
          <t>p136</t>
        </is>
      </c>
      <c r="C33" s="15" t="n">
        <v>947</v>
      </c>
      <c r="D33" s="15" t="n">
        <v>0</v>
      </c>
      <c r="E33" s="15" t="n">
        <v>947</v>
      </c>
      <c r="F33" s="12" t="n"/>
      <c r="G33" s="15" t="n">
        <v>10</v>
      </c>
      <c r="H33" s="15" t="n">
        <v>136</v>
      </c>
      <c r="I33" s="16" t="inlineStr">
        <is>
          <t>CA</t>
        </is>
      </c>
      <c r="J33" s="16" t="inlineStr">
        <is>
          <t>mex</t>
        </is>
      </c>
      <c r="K33" s="16" t="inlineStr">
        <is>
          <t>Different</t>
        </is>
      </c>
      <c r="L33" s="4">
        <f>IF(AND(K33="Different",OR(I33 = $O$1,J33=$O$1)),E33,"")</f>
        <v/>
      </c>
      <c r="M33" s="4">
        <f>IF(L33&lt;&gt;"",IF(I33=$O$1,J33,I33),"")</f>
        <v/>
      </c>
      <c r="N33" s="4" t="n"/>
      <c r="O33" s="4" t="n"/>
      <c r="P33" s="4" t="inlineStr">
        <is>
          <t>NJ</t>
        </is>
      </c>
      <c r="Q33" s="4">
        <f>SUMIFS($L$2:$L$312,$M$2:$M$312,P33)</f>
        <v/>
      </c>
      <c r="R33" s="4">
        <f>Q33/$Q$54</f>
        <v/>
      </c>
    </row>
    <row r="34" ht="15.75" customHeight="1">
      <c r="A34" s="12" t="inlineStr">
        <is>
          <t>p11</t>
        </is>
      </c>
      <c r="B34" s="12" t="inlineStr">
        <is>
          <t>p135</t>
        </is>
      </c>
      <c r="C34" s="15" t="n">
        <v>500</v>
      </c>
      <c r="D34" s="15" t="n">
        <v>0</v>
      </c>
      <c r="E34" s="15" t="n">
        <v>500</v>
      </c>
      <c r="F34" s="12" t="n"/>
      <c r="G34" s="15" t="n">
        <v>11</v>
      </c>
      <c r="H34" s="15" t="n">
        <v>135</v>
      </c>
      <c r="I34" s="16" t="inlineStr">
        <is>
          <t>CA</t>
        </is>
      </c>
      <c r="J34" s="16" t="inlineStr">
        <is>
          <t>mex</t>
        </is>
      </c>
      <c r="K34" s="16" t="inlineStr">
        <is>
          <t>Different</t>
        </is>
      </c>
      <c r="L34" s="4">
        <f>IF(AND(K34="Different",OR(I34 = $O$1,J34=$O$1)),E34,"")</f>
        <v/>
      </c>
      <c r="M34" s="4">
        <f>IF(L34&lt;&gt;"",IF(I34=$O$1,J34,I34),"")</f>
        <v/>
      </c>
      <c r="N34" s="4" t="n"/>
      <c r="O34" s="4" t="n"/>
      <c r="P34" s="4" t="inlineStr">
        <is>
          <t>NM</t>
        </is>
      </c>
      <c r="Q34" s="4">
        <f>SUMIFS($L$2:$L$312,$M$2:$M$312,P34)</f>
        <v/>
      </c>
      <c r="R34" s="4">
        <f>Q34/$Q$54</f>
        <v/>
      </c>
    </row>
    <row r="35" ht="15.75" customHeight="1">
      <c r="A35" s="12" t="inlineStr">
        <is>
          <t>p12</t>
        </is>
      </c>
      <c r="B35" s="12" t="inlineStr">
        <is>
          <t>p13</t>
        </is>
      </c>
      <c r="C35" s="15" t="n">
        <v>252.8711057</v>
      </c>
      <c r="D35" s="15" t="n">
        <v>0</v>
      </c>
      <c r="E35" s="15" t="n">
        <v>252.8711057</v>
      </c>
      <c r="F35" s="12" t="n"/>
      <c r="G35" s="15" t="n">
        <v>12</v>
      </c>
      <c r="H35" s="15" t="n">
        <v>13</v>
      </c>
      <c r="I35" s="16" t="inlineStr">
        <is>
          <t>NV</t>
        </is>
      </c>
      <c r="J35" s="16" t="inlineStr">
        <is>
          <t>NV</t>
        </is>
      </c>
      <c r="K35" s="16" t="inlineStr">
        <is>
          <t>Same</t>
        </is>
      </c>
      <c r="L35" s="4">
        <f>IF(AND(K35="Different",OR(I35 = $O$1,J35=$O$1)),E35,"")</f>
        <v/>
      </c>
      <c r="M35" s="4">
        <f>IF(L35&lt;&gt;"",IF(I35=$O$1,J35,I35),"")</f>
        <v/>
      </c>
      <c r="N35" s="4" t="n"/>
      <c r="O35" s="4" t="n"/>
      <c r="P35" s="4" t="inlineStr">
        <is>
          <t>NY</t>
        </is>
      </c>
      <c r="Q35" s="4">
        <f>SUMIFS($L$2:$L$312,$M$2:$M$312,P35)</f>
        <v/>
      </c>
      <c r="R35" s="4">
        <f>Q35/$Q$54</f>
        <v/>
      </c>
    </row>
    <row r="36" ht="15.75" customHeight="1">
      <c r="A36" s="12" t="inlineStr">
        <is>
          <t>p12</t>
        </is>
      </c>
      <c r="B36" s="12" t="inlineStr">
        <is>
          <t>p15</t>
        </is>
      </c>
      <c r="C36" s="15" t="n">
        <v>863</v>
      </c>
      <c r="D36" s="15" t="n">
        <v>0</v>
      </c>
      <c r="E36" s="15" t="n">
        <v>863</v>
      </c>
      <c r="F36" s="12" t="n"/>
      <c r="G36" s="15" t="n">
        <v>12</v>
      </c>
      <c r="H36" s="15" t="n">
        <v>15</v>
      </c>
      <c r="I36" s="16" t="inlineStr">
        <is>
          <t>NV</t>
        </is>
      </c>
      <c r="J36" s="16" t="inlineStr">
        <is>
          <t>ID</t>
        </is>
      </c>
      <c r="K36" s="16" t="inlineStr">
        <is>
          <t>Different</t>
        </is>
      </c>
      <c r="L36" s="4">
        <f>IF(AND(K36="Different",OR(I36 = $O$1,J36=$O$1)),E36,"")</f>
        <v/>
      </c>
      <c r="M36" s="4">
        <f>IF(L36&lt;&gt;"",IF(I36=$O$1,J36,I36),"")</f>
        <v/>
      </c>
      <c r="N36" s="4" t="n"/>
      <c r="O36" s="4" t="n"/>
      <c r="P36" s="4" t="inlineStr">
        <is>
          <t>NC</t>
        </is>
      </c>
      <c r="Q36" s="4">
        <f>SUMIFS($L$2:$L$312,$M$2:$M$312,P36)</f>
        <v/>
      </c>
      <c r="R36" s="4">
        <f>Q36/$Q$54</f>
        <v/>
      </c>
    </row>
    <row r="37" ht="15.75" customHeight="1">
      <c r="A37" s="12" t="inlineStr">
        <is>
          <t>p12</t>
        </is>
      </c>
      <c r="B37" s="12" t="inlineStr">
        <is>
          <t>p25</t>
        </is>
      </c>
      <c r="C37" s="15" t="n">
        <v>319</v>
      </c>
      <c r="D37" s="15" t="n">
        <v>0</v>
      </c>
      <c r="E37" s="15" t="n">
        <v>319</v>
      </c>
      <c r="F37" s="12" t="n"/>
      <c r="G37" s="15" t="n">
        <v>12</v>
      </c>
      <c r="H37" s="15" t="n">
        <v>25</v>
      </c>
      <c r="I37" s="16" t="inlineStr">
        <is>
          <t>NV</t>
        </is>
      </c>
      <c r="J37" s="16" t="inlineStr">
        <is>
          <t>UT</t>
        </is>
      </c>
      <c r="K37" s="16" t="inlineStr">
        <is>
          <t>Different</t>
        </is>
      </c>
      <c r="L37" s="4">
        <f>IF(AND(K37="Different",OR(I37 = $O$1,J37=$O$1)),E37,"")</f>
        <v/>
      </c>
      <c r="M37" s="4">
        <f>IF(L37&lt;&gt;"",IF(I37=$O$1,J37,I37),"")</f>
        <v/>
      </c>
      <c r="N37" s="4" t="n"/>
      <c r="O37" s="4" t="n"/>
      <c r="P37" s="4" t="inlineStr">
        <is>
          <t>ND</t>
        </is>
      </c>
      <c r="Q37" s="4">
        <f>SUMIFS($L$2:$L$312,$M$2:$M$312,P37)</f>
        <v/>
      </c>
      <c r="R37" s="4">
        <f>Q37/$Q$54</f>
        <v/>
      </c>
    </row>
    <row r="38" ht="15.75" customHeight="1">
      <c r="A38" s="12" t="inlineStr">
        <is>
          <t>p13</t>
        </is>
      </c>
      <c r="B38" s="12" t="inlineStr">
        <is>
          <t>p25</t>
        </is>
      </c>
      <c r="C38" s="15" t="n">
        <v>155.772755</v>
      </c>
      <c r="D38" s="15" t="n">
        <v>0</v>
      </c>
      <c r="E38" s="15" t="n">
        <v>155.772755</v>
      </c>
      <c r="F38" s="12" t="n"/>
      <c r="G38" s="15" t="n">
        <v>13</v>
      </c>
      <c r="H38" s="15" t="n">
        <v>25</v>
      </c>
      <c r="I38" s="16" t="inlineStr">
        <is>
          <t>NV</t>
        </is>
      </c>
      <c r="J38" s="16" t="inlineStr">
        <is>
          <t>UT</t>
        </is>
      </c>
      <c r="K38" s="16" t="inlineStr">
        <is>
          <t>Different</t>
        </is>
      </c>
      <c r="L38" s="4">
        <f>IF(AND(K38="Different",OR(I38 = $O$1,J38=$O$1)),E38,"")</f>
        <v/>
      </c>
      <c r="M38" s="4">
        <f>IF(L38&lt;&gt;"",IF(I38=$O$1,J38,I38),"")</f>
        <v/>
      </c>
      <c r="N38" s="4" t="n"/>
      <c r="O38" s="4" t="n"/>
      <c r="P38" s="4" t="inlineStr">
        <is>
          <t>OH</t>
        </is>
      </c>
      <c r="Q38" s="4">
        <f>SUMIFS($L$2:$L$312,$M$2:$M$312,P38)</f>
        <v/>
      </c>
      <c r="R38" s="4">
        <f>Q38/$Q$54</f>
        <v/>
      </c>
    </row>
    <row r="39" ht="15.75" customHeight="1">
      <c r="A39" s="12" t="inlineStr">
        <is>
          <t>p13</t>
        </is>
      </c>
      <c r="B39" s="12" t="inlineStr">
        <is>
          <t>p27</t>
        </is>
      </c>
      <c r="C39" s="15" t="n">
        <v>1955</v>
      </c>
      <c r="D39" s="15" t="n">
        <v>0</v>
      </c>
      <c r="E39" s="15" t="n">
        <v>1955</v>
      </c>
      <c r="F39" s="12" t="n"/>
      <c r="G39" s="15" t="n">
        <v>13</v>
      </c>
      <c r="H39" s="15" t="n">
        <v>27</v>
      </c>
      <c r="I39" s="16" t="inlineStr">
        <is>
          <t>NV</t>
        </is>
      </c>
      <c r="J39" s="16" t="inlineStr">
        <is>
          <t>AZ</t>
        </is>
      </c>
      <c r="K39" s="16" t="inlineStr">
        <is>
          <t>Different</t>
        </is>
      </c>
      <c r="L39" s="4">
        <f>IF(AND(K39="Different",OR(I39 = $O$1,J39=$O$1)),E39,"")</f>
        <v/>
      </c>
      <c r="M39" s="4">
        <f>IF(L39&lt;&gt;"",IF(I39=$O$1,J39,I39),"")</f>
        <v/>
      </c>
      <c r="N39" s="4" t="n"/>
      <c r="O39" s="4" t="n"/>
      <c r="P39" s="4" t="inlineStr">
        <is>
          <t>OK</t>
        </is>
      </c>
      <c r="Q39" s="4">
        <f>SUMIFS($L$2:$L$312,$M$2:$M$312,P39)</f>
        <v/>
      </c>
      <c r="R39" s="4">
        <f>Q39/$Q$54</f>
        <v/>
      </c>
    </row>
    <row r="40" ht="15.75" customHeight="1">
      <c r="A40" s="12" t="inlineStr">
        <is>
          <t>p13</t>
        </is>
      </c>
      <c r="B40" s="12" t="inlineStr">
        <is>
          <t>p28</t>
        </is>
      </c>
      <c r="C40" s="15" t="n">
        <v>2492</v>
      </c>
      <c r="D40" s="15" t="n">
        <v>0</v>
      </c>
      <c r="E40" s="15" t="n">
        <v>2492</v>
      </c>
      <c r="F40" s="12" t="n"/>
      <c r="G40" s="15" t="n">
        <v>13</v>
      </c>
      <c r="H40" s="15" t="n">
        <v>28</v>
      </c>
      <c r="I40" s="16" t="inlineStr">
        <is>
          <t>NV</t>
        </is>
      </c>
      <c r="J40" s="16" t="inlineStr">
        <is>
          <t>AZ</t>
        </is>
      </c>
      <c r="K40" s="16" t="inlineStr">
        <is>
          <t>Different</t>
        </is>
      </c>
      <c r="L40" s="4">
        <f>IF(AND(K40="Different",OR(I40 = $O$1,J40=$O$1)),E40,"")</f>
        <v/>
      </c>
      <c r="M40" s="4">
        <f>IF(L40&lt;&gt;"",IF(I40=$O$1,J40,I40),"")</f>
        <v/>
      </c>
      <c r="N40" s="4" t="n"/>
      <c r="O40" s="4" t="n"/>
      <c r="P40" s="4" t="inlineStr">
        <is>
          <t>OR</t>
        </is>
      </c>
      <c r="Q40" s="4">
        <f>SUMIFS($L$2:$L$312,$M$2:$M$312,P40)</f>
        <v/>
      </c>
      <c r="R40" s="4">
        <f>Q40/$Q$54</f>
        <v/>
      </c>
    </row>
    <row r="41" ht="15.75" customHeight="1">
      <c r="A41" s="12" t="inlineStr">
        <is>
          <t>p14</t>
        </is>
      </c>
      <c r="B41" s="12" t="inlineStr">
        <is>
          <t>p15</t>
        </is>
      </c>
      <c r="C41" s="15" t="n">
        <v>1204</v>
      </c>
      <c r="D41" s="15" t="n">
        <v>0</v>
      </c>
      <c r="E41" s="15" t="n">
        <v>1204</v>
      </c>
      <c r="F41" s="12" t="n"/>
      <c r="G41" s="15" t="n">
        <v>14</v>
      </c>
      <c r="H41" s="15" t="n">
        <v>15</v>
      </c>
      <c r="I41" s="16" t="inlineStr">
        <is>
          <t>ID</t>
        </is>
      </c>
      <c r="J41" s="16" t="inlineStr">
        <is>
          <t>ID</t>
        </is>
      </c>
      <c r="K41" s="16" t="inlineStr">
        <is>
          <t>Same</t>
        </is>
      </c>
      <c r="L41" s="4">
        <f>IF(AND(K41="Different",OR(I41 = $O$1,J41=$O$1)),E41,"")</f>
        <v/>
      </c>
      <c r="M41" s="4">
        <f>IF(L41&lt;&gt;"",IF(I41=$O$1,J41,I41),"")</f>
        <v/>
      </c>
      <c r="N41" s="4" t="n"/>
      <c r="O41" s="4" t="n"/>
      <c r="P41" s="4" t="inlineStr">
        <is>
          <t>PA</t>
        </is>
      </c>
      <c r="Q41" s="4">
        <f>SUMIFS($L$2:$L$312,$M$2:$M$312,P41)</f>
        <v/>
      </c>
      <c r="R41" s="4">
        <f>Q41/$Q$54</f>
        <v/>
      </c>
    </row>
    <row r="42" ht="15.75" customHeight="1">
      <c r="A42" s="12" t="inlineStr">
        <is>
          <t>p14</t>
        </is>
      </c>
      <c r="B42" s="12" t="inlineStr">
        <is>
          <t>p17</t>
        </is>
      </c>
      <c r="C42" s="15" t="n">
        <v>1593</v>
      </c>
      <c r="D42" s="15" t="n">
        <v>0</v>
      </c>
      <c r="E42" s="15" t="n">
        <v>1593</v>
      </c>
      <c r="F42" s="12" t="n"/>
      <c r="G42" s="15" t="n">
        <v>14</v>
      </c>
      <c r="H42" s="15" t="n">
        <v>17</v>
      </c>
      <c r="I42" s="16" t="inlineStr">
        <is>
          <t>ID</t>
        </is>
      </c>
      <c r="J42" s="16" t="inlineStr">
        <is>
          <t>MT</t>
        </is>
      </c>
      <c r="K42" s="16" t="inlineStr">
        <is>
          <t>Different</t>
        </is>
      </c>
      <c r="L42" s="4">
        <f>IF(AND(K42="Different",OR(I42 = $O$1,J42=$O$1)),E42,"")</f>
        <v/>
      </c>
      <c r="M42" s="4">
        <f>IF(L42&lt;&gt;"",IF(I42=$O$1,J42,I42),"")</f>
        <v/>
      </c>
      <c r="N42" s="4" t="n"/>
      <c r="O42" s="4" t="n"/>
      <c r="P42" s="4" t="inlineStr">
        <is>
          <t>RI</t>
        </is>
      </c>
      <c r="Q42" s="4">
        <f>SUMIFS($L$2:$L$312,$M$2:$M$312,P42)</f>
        <v/>
      </c>
      <c r="R42" s="4">
        <f>Q42/$Q$54</f>
        <v/>
      </c>
    </row>
    <row r="43" ht="15.75" customHeight="1">
      <c r="A43" s="12" t="inlineStr">
        <is>
          <t>p15</t>
        </is>
      </c>
      <c r="B43" s="12" t="inlineStr">
        <is>
          <t>p16</t>
        </is>
      </c>
      <c r="C43" s="15" t="n">
        <v>4469</v>
      </c>
      <c r="D43" s="15" t="n">
        <v>0</v>
      </c>
      <c r="E43" s="15" t="n">
        <v>4469</v>
      </c>
      <c r="F43" s="12" t="n"/>
      <c r="G43" s="15" t="n">
        <v>15</v>
      </c>
      <c r="H43" s="15" t="n">
        <v>16</v>
      </c>
      <c r="I43" s="16" t="inlineStr">
        <is>
          <t>ID</t>
        </is>
      </c>
      <c r="J43" s="16" t="inlineStr">
        <is>
          <t>ID</t>
        </is>
      </c>
      <c r="K43" s="16" t="inlineStr">
        <is>
          <t>Same</t>
        </is>
      </c>
      <c r="L43" s="4">
        <f>IF(AND(K43="Different",OR(I43 = $O$1,J43=$O$1)),E43,"")</f>
        <v/>
      </c>
      <c r="M43" s="4">
        <f>IF(L43&lt;&gt;"",IF(I43=$O$1,J43,I43),"")</f>
        <v/>
      </c>
      <c r="N43" s="4" t="n"/>
      <c r="O43" s="4" t="n"/>
      <c r="P43" s="4" t="inlineStr">
        <is>
          <t>SC</t>
        </is>
      </c>
      <c r="Q43" s="4">
        <f>SUMIFS($L$2:$L$312,$M$2:$M$312,P43)</f>
        <v/>
      </c>
      <c r="R43" s="4">
        <f>Q43/$Q$54</f>
        <v/>
      </c>
    </row>
    <row r="44" ht="15.75" customHeight="1">
      <c r="A44" s="12" t="inlineStr">
        <is>
          <t>p15</t>
        </is>
      </c>
      <c r="B44" s="12" t="inlineStr">
        <is>
          <t>p17</t>
        </is>
      </c>
      <c r="C44" s="15" t="n">
        <v>2537</v>
      </c>
      <c r="D44" s="15" t="n">
        <v>0</v>
      </c>
      <c r="E44" s="15" t="n">
        <v>2537</v>
      </c>
      <c r="F44" s="12" t="n"/>
      <c r="G44" s="15" t="n">
        <v>15</v>
      </c>
      <c r="H44" s="15" t="n">
        <v>17</v>
      </c>
      <c r="I44" s="16" t="inlineStr">
        <is>
          <t>ID</t>
        </is>
      </c>
      <c r="J44" s="16" t="inlineStr">
        <is>
          <t>MT</t>
        </is>
      </c>
      <c r="K44" s="16" t="inlineStr">
        <is>
          <t>Different</t>
        </is>
      </c>
      <c r="L44" s="4">
        <f>IF(AND(K44="Different",OR(I44 = $O$1,J44=$O$1)),E44,"")</f>
        <v/>
      </c>
      <c r="M44" s="4">
        <f>IF(L44&lt;&gt;"",IF(I44=$O$1,J44,I44),"")</f>
        <v/>
      </c>
      <c r="N44" s="4" t="n"/>
      <c r="O44" s="4" t="n"/>
      <c r="P44" s="4" t="inlineStr">
        <is>
          <t>SD</t>
        </is>
      </c>
      <c r="Q44" s="4">
        <f>SUMIFS($L$2:$L$312,$M$2:$M$312,P44)</f>
        <v/>
      </c>
      <c r="R44" s="4">
        <f>Q44/$Q$54</f>
        <v/>
      </c>
    </row>
    <row r="45" ht="15.75" customHeight="1">
      <c r="A45" s="12" t="inlineStr">
        <is>
          <t>p15</t>
        </is>
      </c>
      <c r="B45" s="12" t="inlineStr">
        <is>
          <t>p21</t>
        </is>
      </c>
      <c r="C45" s="15" t="n">
        <v>847</v>
      </c>
      <c r="D45" s="15" t="n">
        <v>0</v>
      </c>
      <c r="E45" s="15" t="n">
        <v>847</v>
      </c>
      <c r="F45" s="12" t="n"/>
      <c r="G45" s="15" t="n">
        <v>15</v>
      </c>
      <c r="H45" s="15" t="n">
        <v>21</v>
      </c>
      <c r="I45" s="16" t="inlineStr">
        <is>
          <t>ID</t>
        </is>
      </c>
      <c r="J45" s="16" t="inlineStr">
        <is>
          <t>WY</t>
        </is>
      </c>
      <c r="K45" s="16" t="inlineStr">
        <is>
          <t>Different</t>
        </is>
      </c>
      <c r="L45" s="4">
        <f>IF(AND(K45="Different",OR(I45 = $O$1,J45=$O$1)),E45,"")</f>
        <v/>
      </c>
      <c r="M45" s="4">
        <f>IF(L45&lt;&gt;"",IF(I45=$O$1,J45,I45),"")</f>
        <v/>
      </c>
      <c r="N45" s="4" t="n"/>
      <c r="O45" s="4" t="n"/>
      <c r="P45" s="4" t="inlineStr">
        <is>
          <t>TN</t>
        </is>
      </c>
      <c r="Q45" s="4">
        <f>SUMIFS($L$2:$L$312,$M$2:$M$312,P45)</f>
        <v/>
      </c>
      <c r="R45" s="4">
        <f>Q45/$Q$54</f>
        <v/>
      </c>
    </row>
    <row r="46" ht="15.75" customHeight="1">
      <c r="A46" s="12" t="inlineStr">
        <is>
          <t>p15</t>
        </is>
      </c>
      <c r="B46" s="12" t="inlineStr">
        <is>
          <t>p25</t>
        </is>
      </c>
      <c r="C46" s="15" t="n">
        <v>680</v>
      </c>
      <c r="D46" s="15" t="n">
        <v>0</v>
      </c>
      <c r="E46" s="15" t="n">
        <v>680</v>
      </c>
      <c r="F46" s="12" t="n"/>
      <c r="G46" s="15" t="n">
        <v>15</v>
      </c>
      <c r="H46" s="15" t="n">
        <v>25</v>
      </c>
      <c r="I46" s="16" t="inlineStr">
        <is>
          <t>ID</t>
        </is>
      </c>
      <c r="J46" s="16" t="inlineStr">
        <is>
          <t>UT</t>
        </is>
      </c>
      <c r="K46" s="16" t="inlineStr">
        <is>
          <t>Different</t>
        </is>
      </c>
      <c r="L46" s="4">
        <f>IF(AND(K46="Different",OR(I46 = $O$1,J46=$O$1)),E46,"")</f>
        <v/>
      </c>
      <c r="M46" s="4">
        <f>IF(L46&lt;&gt;"",IF(I46=$O$1,J46,I46),"")</f>
        <v/>
      </c>
      <c r="N46" s="4" t="n"/>
      <c r="O46" s="4" t="n"/>
      <c r="P46" s="4" t="inlineStr">
        <is>
          <t>TX</t>
        </is>
      </c>
      <c r="Q46" s="4">
        <f>SUMIFS($L$2:$L$312,$M$2:$M$312,P46)</f>
        <v/>
      </c>
      <c r="R46" s="4">
        <f>Q46/$Q$54</f>
        <v/>
      </c>
    </row>
    <row r="47" ht="15.75" customHeight="1">
      <c r="A47" s="12" t="inlineStr">
        <is>
          <t>p16</t>
        </is>
      </c>
      <c r="B47" s="12" t="inlineStr">
        <is>
          <t>p17</t>
        </is>
      </c>
      <c r="C47" s="15" t="n">
        <v>179</v>
      </c>
      <c r="D47" s="15" t="n">
        <v>0</v>
      </c>
      <c r="E47" s="15" t="n">
        <v>179</v>
      </c>
      <c r="F47" s="12" t="n"/>
      <c r="G47" s="15" t="n">
        <v>16</v>
      </c>
      <c r="H47" s="15" t="n">
        <v>17</v>
      </c>
      <c r="I47" s="16" t="inlineStr">
        <is>
          <t>ID</t>
        </is>
      </c>
      <c r="J47" s="16" t="inlineStr">
        <is>
          <t>MT</t>
        </is>
      </c>
      <c r="K47" s="16" t="inlineStr">
        <is>
          <t>Different</t>
        </is>
      </c>
      <c r="L47" s="4">
        <f>IF(AND(K47="Different",OR(I47 = $O$1,J47=$O$1)),E47,"")</f>
        <v/>
      </c>
      <c r="M47" s="4">
        <f>IF(L47&lt;&gt;"",IF(I47=$O$1,J47,I47),"")</f>
        <v/>
      </c>
      <c r="N47" s="4" t="n"/>
      <c r="O47" s="4" t="n"/>
      <c r="P47" s="4" t="inlineStr">
        <is>
          <t>UT</t>
        </is>
      </c>
      <c r="Q47" s="4">
        <f>SUMIFS($L$2:$L$312,$M$2:$M$312,P47)</f>
        <v/>
      </c>
      <c r="R47" s="4">
        <f>Q47/$Q$54</f>
        <v/>
      </c>
    </row>
    <row r="48" ht="15.75" customHeight="1">
      <c r="A48" s="12" t="inlineStr">
        <is>
          <t>p16</t>
        </is>
      </c>
      <c r="B48" s="12" t="inlineStr">
        <is>
          <t>p18</t>
        </is>
      </c>
      <c r="C48" s="15" t="n">
        <v>48</v>
      </c>
      <c r="D48" s="15" t="n">
        <v>0</v>
      </c>
      <c r="E48" s="15" t="n">
        <v>48</v>
      </c>
      <c r="F48" s="12" t="n"/>
      <c r="G48" s="15" t="n">
        <v>16</v>
      </c>
      <c r="H48" s="15" t="n">
        <v>18</v>
      </c>
      <c r="I48" s="16" t="inlineStr">
        <is>
          <t>ID</t>
        </is>
      </c>
      <c r="J48" s="16" t="inlineStr">
        <is>
          <t>MT</t>
        </is>
      </c>
      <c r="K48" s="16" t="inlineStr">
        <is>
          <t>Different</t>
        </is>
      </c>
      <c r="L48" s="4">
        <f>IF(AND(K48="Different",OR(I48 = $O$1,J48=$O$1)),E48,"")</f>
        <v/>
      </c>
      <c r="M48" s="4">
        <f>IF(L48&lt;&gt;"",IF(I48=$O$1,J48,I48),"")</f>
        <v/>
      </c>
      <c r="N48" s="4" t="n"/>
      <c r="O48" s="4" t="n"/>
      <c r="P48" s="4" t="inlineStr">
        <is>
          <t>VT</t>
        </is>
      </c>
      <c r="Q48" s="4">
        <f>SUMIFS($L$2:$L$312,$M$2:$M$312,P48)</f>
        <v/>
      </c>
      <c r="R48" s="4">
        <f>Q48/$Q$54</f>
        <v/>
      </c>
    </row>
    <row r="49" ht="15.75" customHeight="1">
      <c r="A49" s="12" t="inlineStr">
        <is>
          <t>p16</t>
        </is>
      </c>
      <c r="B49" s="12" t="inlineStr">
        <is>
          <t>p21</t>
        </is>
      </c>
      <c r="C49" s="15" t="n">
        <v>2853</v>
      </c>
      <c r="D49" s="15" t="n">
        <v>0</v>
      </c>
      <c r="E49" s="15" t="n">
        <v>2853</v>
      </c>
      <c r="F49" s="12" t="n"/>
      <c r="G49" s="15" t="n">
        <v>16</v>
      </c>
      <c r="H49" s="15" t="n">
        <v>21</v>
      </c>
      <c r="I49" s="16" t="inlineStr">
        <is>
          <t>ID</t>
        </is>
      </c>
      <c r="J49" s="16" t="inlineStr">
        <is>
          <t>WY</t>
        </is>
      </c>
      <c r="K49" s="16" t="inlineStr">
        <is>
          <t>Different</t>
        </is>
      </c>
      <c r="L49" s="4">
        <f>IF(AND(K49="Different",OR(I49 = $O$1,J49=$O$1)),E49,"")</f>
        <v/>
      </c>
      <c r="M49" s="4">
        <f>IF(L49&lt;&gt;"",IF(I49=$O$1,J49,I49),"")</f>
        <v/>
      </c>
      <c r="N49" s="4" t="n"/>
      <c r="O49" s="4" t="n"/>
      <c r="P49" s="4" t="inlineStr">
        <is>
          <t>VA</t>
        </is>
      </c>
      <c r="Q49" s="4">
        <f>SUMIFS($L$2:$L$312,$M$2:$M$312,P49)</f>
        <v/>
      </c>
      <c r="R49" s="4">
        <f>Q49/$Q$54</f>
        <v/>
      </c>
    </row>
    <row r="50" ht="15.75" customHeight="1">
      <c r="A50" s="12" t="inlineStr">
        <is>
          <t>p16</t>
        </is>
      </c>
      <c r="B50" s="12" t="inlineStr">
        <is>
          <t>p25</t>
        </is>
      </c>
      <c r="C50" s="15" t="n">
        <v>785</v>
      </c>
      <c r="D50" s="15" t="n">
        <v>0</v>
      </c>
      <c r="E50" s="15" t="n">
        <v>785</v>
      </c>
      <c r="F50" s="12" t="n"/>
      <c r="G50" s="15" t="n">
        <v>16</v>
      </c>
      <c r="H50" s="15" t="n">
        <v>25</v>
      </c>
      <c r="I50" s="16" t="inlineStr">
        <is>
          <t>ID</t>
        </is>
      </c>
      <c r="J50" s="16" t="inlineStr">
        <is>
          <t>UT</t>
        </is>
      </c>
      <c r="K50" s="16" t="inlineStr">
        <is>
          <t>Different</t>
        </is>
      </c>
      <c r="L50" s="4">
        <f>IF(AND(K50="Different",OR(I50 = $O$1,J50=$O$1)),E50,"")</f>
        <v/>
      </c>
      <c r="M50" s="4">
        <f>IF(L50&lt;&gt;"",IF(I50=$O$1,J50,I50),"")</f>
        <v/>
      </c>
      <c r="N50" s="4" t="n"/>
      <c r="O50" s="4" t="n"/>
      <c r="P50" s="4" t="inlineStr">
        <is>
          <t>WA</t>
        </is>
      </c>
      <c r="Q50" s="4">
        <f>SUMIFS($L$2:$L$312,$M$2:$M$312,P50)</f>
        <v/>
      </c>
      <c r="R50" s="4">
        <f>Q50/$Q$54</f>
        <v/>
      </c>
    </row>
    <row r="51" ht="15.75" customHeight="1">
      <c r="A51" s="12" t="inlineStr">
        <is>
          <t>p17</t>
        </is>
      </c>
      <c r="B51" s="12" t="inlineStr">
        <is>
          <t>p18</t>
        </is>
      </c>
      <c r="C51" s="15" t="n">
        <v>2077</v>
      </c>
      <c r="D51" s="15" t="n">
        <v>0</v>
      </c>
      <c r="E51" s="15" t="n">
        <v>2077</v>
      </c>
      <c r="F51" s="12" t="n"/>
      <c r="G51" s="15" t="n">
        <v>17</v>
      </c>
      <c r="H51" s="15" t="n">
        <v>18</v>
      </c>
      <c r="I51" s="16" t="inlineStr">
        <is>
          <t>MT</t>
        </is>
      </c>
      <c r="J51" s="16" t="inlineStr">
        <is>
          <t>MT</t>
        </is>
      </c>
      <c r="K51" s="16" t="inlineStr">
        <is>
          <t>Same</t>
        </is>
      </c>
      <c r="L51" s="4">
        <f>IF(AND(K51="Different",OR(I51 = $O$1,J51=$O$1)),E51,"")</f>
        <v/>
      </c>
      <c r="M51" s="4">
        <f>IF(L51&lt;&gt;"",IF(I51=$O$1,J51,I51),"")</f>
        <v/>
      </c>
      <c r="N51" s="4" t="n"/>
      <c r="O51" s="4" t="n"/>
      <c r="P51" s="4" t="inlineStr">
        <is>
          <t>WV</t>
        </is>
      </c>
      <c r="Q51" s="4">
        <f>SUMIFS($L$2:$L$312,$M$2:$M$312,P51)</f>
        <v/>
      </c>
      <c r="R51" s="4">
        <f>Q51/$Q$54</f>
        <v/>
      </c>
    </row>
    <row r="52" ht="15.75" customHeight="1">
      <c r="A52" s="12" t="inlineStr">
        <is>
          <t>p17</t>
        </is>
      </c>
      <c r="B52" s="12" t="inlineStr">
        <is>
          <t>p20</t>
        </is>
      </c>
      <c r="C52" s="15" t="n">
        <v>1789</v>
      </c>
      <c r="D52" s="15" t="n">
        <v>0</v>
      </c>
      <c r="E52" s="15" t="n">
        <v>1789</v>
      </c>
      <c r="F52" s="12" t="n"/>
      <c r="G52" s="15" t="n">
        <v>17</v>
      </c>
      <c r="H52" s="15" t="n">
        <v>20</v>
      </c>
      <c r="I52" s="16" t="inlineStr">
        <is>
          <t>MT</t>
        </is>
      </c>
      <c r="J52" s="16" t="inlineStr">
        <is>
          <t>MT</t>
        </is>
      </c>
      <c r="K52" s="16" t="inlineStr">
        <is>
          <t>Same</t>
        </is>
      </c>
      <c r="L52" s="4">
        <f>IF(AND(K52="Different",OR(I52 = $O$1,J52=$O$1)),E52,"")</f>
        <v/>
      </c>
      <c r="M52" s="4">
        <f>IF(L52&lt;&gt;"",IF(I52=$O$1,J52,I52),"")</f>
        <v/>
      </c>
      <c r="N52" s="4" t="n"/>
      <c r="O52" s="4" t="n"/>
      <c r="P52" s="4" t="inlineStr">
        <is>
          <t>WI</t>
        </is>
      </c>
      <c r="Q52" s="4">
        <f>SUMIFS($L$2:$L$312,$M$2:$M$312,P52)</f>
        <v/>
      </c>
      <c r="R52" s="4">
        <f>Q52/$Q$54</f>
        <v/>
      </c>
    </row>
    <row r="53" ht="15.75" customHeight="1">
      <c r="A53" s="12" t="inlineStr">
        <is>
          <t>p18</t>
        </is>
      </c>
      <c r="B53" s="12" t="inlineStr">
        <is>
          <t>p19</t>
        </is>
      </c>
      <c r="C53" s="15" t="n">
        <v>262</v>
      </c>
      <c r="D53" s="15" t="n">
        <v>0</v>
      </c>
      <c r="E53" s="15" t="n">
        <v>262</v>
      </c>
      <c r="F53" s="12" t="n"/>
      <c r="G53" s="15" t="n">
        <v>18</v>
      </c>
      <c r="H53" s="15" t="n">
        <v>19</v>
      </c>
      <c r="I53" s="16" t="inlineStr">
        <is>
          <t>MT</t>
        </is>
      </c>
      <c r="J53" s="16" t="inlineStr">
        <is>
          <t>MT</t>
        </is>
      </c>
      <c r="K53" s="16" t="inlineStr">
        <is>
          <t>Same</t>
        </is>
      </c>
      <c r="L53" s="4">
        <f>IF(AND(K53="Different",OR(I53 = $O$1,J53=$O$1)),E53,"")</f>
        <v/>
      </c>
      <c r="M53" s="4">
        <f>IF(L53&lt;&gt;"",IF(I53=$O$1,J53,I53),"")</f>
        <v/>
      </c>
      <c r="N53" s="4" t="n"/>
      <c r="O53" s="4" t="n"/>
      <c r="P53" s="4" t="inlineStr">
        <is>
          <t>WY</t>
        </is>
      </c>
      <c r="Q53" s="4">
        <f>SUMIFS($L$2:$L$312,$M$2:$M$312,P53)</f>
        <v/>
      </c>
      <c r="R53" s="4">
        <f>Q53/$Q$54</f>
        <v/>
      </c>
    </row>
    <row r="54" ht="15.75" customHeight="1">
      <c r="A54" s="12" t="inlineStr">
        <is>
          <t>p18</t>
        </is>
      </c>
      <c r="B54" s="12" t="inlineStr">
        <is>
          <t>p20</t>
        </is>
      </c>
      <c r="C54" s="15" t="n">
        <v>2321</v>
      </c>
      <c r="D54" s="15" t="n">
        <v>0</v>
      </c>
      <c r="E54" s="15" t="n">
        <v>2321</v>
      </c>
      <c r="F54" s="12" t="n"/>
      <c r="G54" s="15" t="n">
        <v>18</v>
      </c>
      <c r="H54" s="15" t="n">
        <v>20</v>
      </c>
      <c r="I54" s="16" t="inlineStr">
        <is>
          <t>MT</t>
        </is>
      </c>
      <c r="J54" s="16" t="inlineStr">
        <is>
          <t>MT</t>
        </is>
      </c>
      <c r="K54" s="16" t="inlineStr">
        <is>
          <t>Same</t>
        </is>
      </c>
      <c r="L54" s="4">
        <f>IF(AND(K54="Different",OR(I54 = $O$1,J54=$O$1)),E54,"")</f>
        <v/>
      </c>
      <c r="M54" s="4">
        <f>IF(L54&lt;&gt;"",IF(I54=$O$1,J54,I54),"")</f>
        <v/>
      </c>
      <c r="N54" s="4" t="n"/>
      <c r="O54" s="4" t="n"/>
      <c r="P54" s="4" t="n"/>
      <c r="Q54" s="4">
        <f>SUM(Q4:Q53)</f>
        <v/>
      </c>
      <c r="R54" s="4" t="n"/>
    </row>
    <row r="55" ht="15.75" customHeight="1">
      <c r="A55" s="12" t="inlineStr">
        <is>
          <t>p18</t>
        </is>
      </c>
      <c r="B55" s="12" t="inlineStr">
        <is>
          <t>p21</t>
        </is>
      </c>
      <c r="C55" s="15" t="n">
        <v>1361</v>
      </c>
      <c r="D55" s="15" t="n">
        <v>0</v>
      </c>
      <c r="E55" s="15" t="n">
        <v>1361</v>
      </c>
      <c r="F55" s="12" t="n"/>
      <c r="G55" s="15" t="n">
        <v>18</v>
      </c>
      <c r="H55" s="15" t="n">
        <v>21</v>
      </c>
      <c r="I55" s="16" t="inlineStr">
        <is>
          <t>MT</t>
        </is>
      </c>
      <c r="J55" s="16" t="inlineStr">
        <is>
          <t>WY</t>
        </is>
      </c>
      <c r="K55" s="16" t="inlineStr">
        <is>
          <t>Different</t>
        </is>
      </c>
      <c r="L55" s="4">
        <f>IF(AND(K55="Different",OR(I55 = $O$1,J55=$O$1)),E55,"")</f>
        <v/>
      </c>
      <c r="M55" s="4">
        <f>IF(L55&lt;&gt;"",IF(I55=$O$1,J55,I55),"")</f>
        <v/>
      </c>
      <c r="N55" s="4" t="n"/>
      <c r="O55" s="4" t="n"/>
      <c r="P55" s="4" t="n"/>
      <c r="Q55" s="4" t="n"/>
      <c r="R55" s="4" t="n"/>
    </row>
    <row r="56" ht="15.75" customHeight="1">
      <c r="A56" s="12" t="inlineStr">
        <is>
          <t>p18</t>
        </is>
      </c>
      <c r="B56" s="12" t="inlineStr">
        <is>
          <t>p22</t>
        </is>
      </c>
      <c r="C56" s="15" t="n">
        <v>94.55927052</v>
      </c>
      <c r="D56" s="15" t="n">
        <v>0</v>
      </c>
      <c r="E56" s="15" t="n">
        <v>94.55927052</v>
      </c>
      <c r="F56" s="12" t="n"/>
      <c r="G56" s="15" t="n">
        <v>18</v>
      </c>
      <c r="H56" s="15" t="n">
        <v>22</v>
      </c>
      <c r="I56" s="16" t="inlineStr">
        <is>
          <t>MT</t>
        </is>
      </c>
      <c r="J56" s="16" t="inlineStr">
        <is>
          <t>WY</t>
        </is>
      </c>
      <c r="K56" s="16" t="inlineStr">
        <is>
          <t>Different</t>
        </is>
      </c>
      <c r="L56" s="4">
        <f>IF(AND(K56="Different",OR(I56 = $O$1,J56=$O$1)),E56,"")</f>
        <v/>
      </c>
      <c r="M56" s="4">
        <f>IF(L56&lt;&gt;"",IF(I56=$O$1,J56,I56),"")</f>
        <v/>
      </c>
      <c r="N56" s="4" t="n"/>
      <c r="O56" s="4" t="n"/>
      <c r="P56" s="4" t="n"/>
      <c r="Q56" s="4" t="n"/>
      <c r="R56" s="4" t="n"/>
    </row>
    <row r="57" ht="15.75" customHeight="1">
      <c r="A57" s="12" t="inlineStr">
        <is>
          <t>p20</t>
        </is>
      </c>
      <c r="B57" s="12" t="inlineStr">
        <is>
          <t>p35</t>
        </is>
      </c>
      <c r="C57" s="15" t="n">
        <v>0</v>
      </c>
      <c r="D57" s="15" t="n">
        <v>200</v>
      </c>
      <c r="E57" s="15" t="n">
        <v>314.46</v>
      </c>
      <c r="F57" s="12" t="n"/>
      <c r="G57" s="15" t="n">
        <v>20</v>
      </c>
      <c r="H57" s="15" t="n">
        <v>35</v>
      </c>
      <c r="I57" s="16" t="inlineStr">
        <is>
          <t>MT</t>
        </is>
      </c>
      <c r="J57" s="16" t="inlineStr">
        <is>
          <t>MT</t>
        </is>
      </c>
      <c r="K57" s="16" t="inlineStr">
        <is>
          <t>Same</t>
        </is>
      </c>
      <c r="L57" s="4">
        <f>IF(AND(K57="Different",OR(I57 = $O$1,J57=$O$1)),E57,"")</f>
        <v/>
      </c>
      <c r="M57" s="4">
        <f>IF(L57&lt;&gt;"",IF(I57=$O$1,J57,I57),"")</f>
        <v/>
      </c>
      <c r="N57" s="4" t="n"/>
      <c r="O57" s="4" t="n"/>
      <c r="P57" s="4" t="n"/>
      <c r="Q57" s="4" t="n"/>
      <c r="R57" s="4" t="n"/>
    </row>
    <row r="58" ht="15.75" customHeight="1">
      <c r="A58" s="12" t="inlineStr">
        <is>
          <t>p21</t>
        </is>
      </c>
      <c r="B58" s="12" t="inlineStr">
        <is>
          <t>p24</t>
        </is>
      </c>
      <c r="C58" s="15" t="n">
        <v>295.8206687</v>
      </c>
      <c r="D58" s="15" t="n">
        <v>0</v>
      </c>
      <c r="E58" s="15" t="n">
        <v>295.8206687</v>
      </c>
      <c r="F58" s="12" t="n"/>
      <c r="G58" s="15" t="n">
        <v>21</v>
      </c>
      <c r="H58" s="15" t="n">
        <v>24</v>
      </c>
      <c r="I58" s="16" t="inlineStr">
        <is>
          <t>WY</t>
        </is>
      </c>
      <c r="J58" s="16" t="inlineStr">
        <is>
          <t>WY</t>
        </is>
      </c>
      <c r="K58" s="16" t="inlineStr">
        <is>
          <t>Same</t>
        </is>
      </c>
      <c r="L58" s="4">
        <f>IF(AND(K58="Different",OR(I58 = $O$1,J58=$O$1)),E58,"")</f>
        <v/>
      </c>
      <c r="M58" s="4">
        <f>IF(L58&lt;&gt;"",IF(I58=$O$1,J58,I58),"")</f>
        <v/>
      </c>
      <c r="N58" s="4" t="n"/>
      <c r="O58" s="4" t="n"/>
      <c r="P58" s="4" t="n"/>
      <c r="Q58" s="4" t="n"/>
      <c r="R58" s="4" t="n"/>
    </row>
    <row r="59" ht="15.75" customHeight="1">
      <c r="A59" s="12" t="inlineStr">
        <is>
          <t>p21</t>
        </is>
      </c>
      <c r="B59" s="12" t="inlineStr">
        <is>
          <t>p25</t>
        </is>
      </c>
      <c r="C59" s="15" t="n">
        <v>1282</v>
      </c>
      <c r="D59" s="15" t="n">
        <v>0</v>
      </c>
      <c r="E59" s="15" t="n">
        <v>1282</v>
      </c>
      <c r="F59" s="12" t="n"/>
      <c r="G59" s="15" t="n">
        <v>21</v>
      </c>
      <c r="H59" s="15" t="n">
        <v>25</v>
      </c>
      <c r="I59" s="16" t="inlineStr">
        <is>
          <t>WY</t>
        </is>
      </c>
      <c r="J59" s="16" t="inlineStr">
        <is>
          <t>UT</t>
        </is>
      </c>
      <c r="K59" s="16" t="inlineStr">
        <is>
          <t>Different</t>
        </is>
      </c>
      <c r="L59" s="4">
        <f>IF(AND(K59="Different",OR(I59 = $O$1,J59=$O$1)),E59,"")</f>
        <v/>
      </c>
      <c r="M59" s="4">
        <f>IF(L59&lt;&gt;"",IF(I59=$O$1,J59,I59),"")</f>
        <v/>
      </c>
      <c r="N59" s="4" t="n"/>
      <c r="O59" s="4" t="n"/>
      <c r="P59" s="4" t="n"/>
      <c r="Q59" s="4" t="n"/>
      <c r="R59" s="4" t="n"/>
    </row>
    <row r="60" ht="15.75" customHeight="1">
      <c r="A60" s="12" t="inlineStr">
        <is>
          <t>p21</t>
        </is>
      </c>
      <c r="B60" s="12" t="inlineStr">
        <is>
          <t>p26</t>
        </is>
      </c>
      <c r="C60" s="15" t="n">
        <v>628</v>
      </c>
      <c r="D60" s="15" t="n">
        <v>0</v>
      </c>
      <c r="E60" s="15" t="n">
        <v>628</v>
      </c>
      <c r="F60" s="12" t="n"/>
      <c r="G60" s="15" t="n">
        <v>21</v>
      </c>
      <c r="H60" s="15" t="n">
        <v>26</v>
      </c>
      <c r="I60" s="16" t="inlineStr">
        <is>
          <t>WY</t>
        </is>
      </c>
      <c r="J60" s="16" t="inlineStr">
        <is>
          <t>UT</t>
        </is>
      </c>
      <c r="K60" s="16" t="inlineStr">
        <is>
          <t>Different</t>
        </is>
      </c>
      <c r="L60" s="4">
        <f>IF(AND(K60="Different",OR(I60 = $O$1,J60=$O$1)),E60,"")</f>
        <v/>
      </c>
      <c r="M60" s="4">
        <f>IF(L60&lt;&gt;"",IF(I60=$O$1,J60,I60),"")</f>
        <v/>
      </c>
      <c r="N60" s="4" t="n"/>
      <c r="O60" s="4" t="n"/>
      <c r="P60" s="4" t="n"/>
      <c r="Q60" s="4" t="n"/>
      <c r="R60" s="4" t="n"/>
    </row>
    <row r="61" ht="15.75" customHeight="1">
      <c r="A61" s="12" t="inlineStr">
        <is>
          <t>p22</t>
        </is>
      </c>
      <c r="B61" s="12" t="inlineStr">
        <is>
          <t>p23</t>
        </is>
      </c>
      <c r="C61" s="15" t="n">
        <v>1010</v>
      </c>
      <c r="D61" s="15" t="n">
        <v>0</v>
      </c>
      <c r="E61" s="15" t="n">
        <v>1010</v>
      </c>
      <c r="F61" s="12" t="n"/>
      <c r="G61" s="15" t="n">
        <v>22</v>
      </c>
      <c r="H61" s="15" t="n">
        <v>23</v>
      </c>
      <c r="I61" s="16" t="inlineStr">
        <is>
          <t>WY</t>
        </is>
      </c>
      <c r="J61" s="16" t="inlineStr">
        <is>
          <t>WY</t>
        </is>
      </c>
      <c r="K61" s="16" t="inlineStr">
        <is>
          <t>Same</t>
        </is>
      </c>
      <c r="L61" s="4">
        <f>IF(AND(K61="Different",OR(I61 = $O$1,J61=$O$1)),E61,"")</f>
        <v/>
      </c>
      <c r="M61" s="4">
        <f>IF(L61&lt;&gt;"",IF(I61=$O$1,J61,I61),"")</f>
        <v/>
      </c>
      <c r="N61" s="4" t="n"/>
      <c r="O61" s="4" t="n"/>
      <c r="P61" s="4" t="n"/>
      <c r="Q61" s="4" t="n"/>
      <c r="R61" s="4" t="n"/>
    </row>
    <row r="62" ht="15.75" customHeight="1">
      <c r="A62" s="12" t="inlineStr">
        <is>
          <t>p22</t>
        </is>
      </c>
      <c r="B62" s="12" t="inlineStr">
        <is>
          <t>p24</t>
        </is>
      </c>
      <c r="C62" s="15" t="n">
        <v>518</v>
      </c>
      <c r="D62" s="15" t="n">
        <v>0</v>
      </c>
      <c r="E62" s="15" t="n">
        <v>518</v>
      </c>
      <c r="F62" s="12" t="n"/>
      <c r="G62" s="15" t="n">
        <v>22</v>
      </c>
      <c r="H62" s="15" t="n">
        <v>24</v>
      </c>
      <c r="I62" s="16" t="inlineStr">
        <is>
          <t>WY</t>
        </is>
      </c>
      <c r="J62" s="16" t="inlineStr">
        <is>
          <t>WY</t>
        </is>
      </c>
      <c r="K62" s="16" t="inlineStr">
        <is>
          <t>Same</t>
        </is>
      </c>
      <c r="L62" s="4">
        <f>IF(AND(K62="Different",OR(I62 = $O$1,J62=$O$1)),E62,"")</f>
        <v/>
      </c>
      <c r="M62" s="4">
        <f>IF(L62&lt;&gt;"",IF(I62=$O$1,J62,I62),"")</f>
        <v/>
      </c>
      <c r="N62" s="4" t="n"/>
      <c r="O62" s="4" t="n"/>
      <c r="P62" s="4" t="n"/>
      <c r="Q62" s="4" t="n"/>
      <c r="R62" s="4" t="n"/>
    </row>
    <row r="63" ht="15.75" customHeight="1">
      <c r="A63" s="12" t="inlineStr">
        <is>
          <t>p23</t>
        </is>
      </c>
      <c r="B63" s="12" t="inlineStr">
        <is>
          <t>p24</t>
        </is>
      </c>
      <c r="C63" s="15" t="n">
        <v>868</v>
      </c>
      <c r="D63" s="15" t="n">
        <v>0</v>
      </c>
      <c r="E63" s="15" t="n">
        <v>868</v>
      </c>
      <c r="F63" s="12" t="n"/>
      <c r="G63" s="15" t="n">
        <v>23</v>
      </c>
      <c r="H63" s="15" t="n">
        <v>24</v>
      </c>
      <c r="I63" s="16" t="inlineStr">
        <is>
          <t>WY</t>
        </is>
      </c>
      <c r="J63" s="16" t="inlineStr">
        <is>
          <t>WY</t>
        </is>
      </c>
      <c r="K63" s="16" t="inlineStr">
        <is>
          <t>Same</t>
        </is>
      </c>
      <c r="L63" s="4">
        <f>IF(AND(K63="Different",OR(I63 = $O$1,J63=$O$1)),E63,"")</f>
        <v/>
      </c>
      <c r="M63" s="4">
        <f>IF(L63&lt;&gt;"",IF(I63=$O$1,J63,I63),"")</f>
        <v/>
      </c>
      <c r="N63" s="4" t="n"/>
      <c r="O63" s="4" t="n"/>
      <c r="P63" s="4" t="n"/>
      <c r="Q63" s="4" t="n"/>
      <c r="R63" s="4" t="n"/>
    </row>
    <row r="64" ht="15.75" customHeight="1">
      <c r="A64" s="12" t="inlineStr">
        <is>
          <t>p23</t>
        </is>
      </c>
      <c r="B64" s="12" t="inlineStr">
        <is>
          <t>p32</t>
        </is>
      </c>
      <c r="C64" s="15" t="n">
        <v>2063</v>
      </c>
      <c r="D64" s="15" t="n">
        <v>0</v>
      </c>
      <c r="E64" s="15" t="n">
        <v>2063</v>
      </c>
      <c r="F64" s="12" t="n"/>
      <c r="G64" s="15" t="n">
        <v>23</v>
      </c>
      <c r="H64" s="15" t="n">
        <v>32</v>
      </c>
      <c r="I64" s="16" t="inlineStr">
        <is>
          <t>WY</t>
        </is>
      </c>
      <c r="J64" s="16" t="inlineStr">
        <is>
          <t>SD</t>
        </is>
      </c>
      <c r="K64" s="16" t="inlineStr">
        <is>
          <t>Different</t>
        </is>
      </c>
      <c r="L64" s="4">
        <f>IF(AND(K64="Different",OR(I64 = $O$1,J64=$O$1)),E64,"")</f>
        <v/>
      </c>
      <c r="M64" s="4">
        <f>IF(L64&lt;&gt;"",IF(I64=$O$1,J64,I64),"")</f>
        <v/>
      </c>
      <c r="N64" s="4" t="n"/>
      <c r="O64" s="4" t="n"/>
      <c r="P64" s="4" t="n"/>
      <c r="Q64" s="4" t="n"/>
      <c r="R64" s="4" t="n"/>
    </row>
    <row r="65" ht="15.75" customHeight="1">
      <c r="A65" s="12" t="inlineStr">
        <is>
          <t>p24</t>
        </is>
      </c>
      <c r="B65" s="12" t="inlineStr">
        <is>
          <t>p32</t>
        </is>
      </c>
      <c r="C65" s="15" t="n">
        <v>422</v>
      </c>
      <c r="D65" s="15" t="n">
        <v>0</v>
      </c>
      <c r="E65" s="15" t="n">
        <v>422</v>
      </c>
      <c r="F65" s="12" t="n"/>
      <c r="G65" s="15" t="n">
        <v>24</v>
      </c>
      <c r="H65" s="15" t="n">
        <v>32</v>
      </c>
      <c r="I65" s="16" t="inlineStr">
        <is>
          <t>WY</t>
        </is>
      </c>
      <c r="J65" s="16" t="inlineStr">
        <is>
          <t>SD</t>
        </is>
      </c>
      <c r="K65" s="16" t="inlineStr">
        <is>
          <t>Different</t>
        </is>
      </c>
      <c r="L65" s="4">
        <f>IF(AND(K65="Different",OR(I65 = $O$1,J65=$O$1)),E65,"")</f>
        <v/>
      </c>
      <c r="M65" s="4">
        <f>IF(L65&lt;&gt;"",IF(I65=$O$1,J65,I65),"")</f>
        <v/>
      </c>
      <c r="N65" s="4" t="n"/>
      <c r="O65" s="4" t="n"/>
      <c r="P65" s="4" t="n"/>
      <c r="Q65" s="4" t="n"/>
      <c r="R65" s="4" t="n"/>
    </row>
    <row r="66" ht="15.75" customHeight="1">
      <c r="A66" s="12" t="inlineStr">
        <is>
          <t>p24</t>
        </is>
      </c>
      <c r="B66" s="12" t="inlineStr">
        <is>
          <t>p33</t>
        </is>
      </c>
      <c r="C66" s="15" t="n">
        <v>3320</v>
      </c>
      <c r="D66" s="15" t="n">
        <v>0</v>
      </c>
      <c r="E66" s="15" t="n">
        <v>3320</v>
      </c>
      <c r="F66" s="12" t="n"/>
      <c r="G66" s="15" t="n">
        <v>24</v>
      </c>
      <c r="H66" s="15" t="n">
        <v>33</v>
      </c>
      <c r="I66" s="16" t="inlineStr">
        <is>
          <t>WY</t>
        </is>
      </c>
      <c r="J66" s="16" t="inlineStr">
        <is>
          <t>CO</t>
        </is>
      </c>
      <c r="K66" s="16" t="inlineStr">
        <is>
          <t>Different</t>
        </is>
      </c>
      <c r="L66" s="4">
        <f>IF(AND(K66="Different",OR(I66 = $O$1,J66=$O$1)),E66,"")</f>
        <v/>
      </c>
      <c r="M66" s="4">
        <f>IF(L66&lt;&gt;"",IF(I66=$O$1,J66,I66),"")</f>
        <v/>
      </c>
      <c r="N66" s="4" t="n"/>
      <c r="O66" s="4" t="n"/>
      <c r="P66" s="4" t="n"/>
      <c r="Q66" s="4" t="n"/>
      <c r="R66" s="4" t="n"/>
    </row>
    <row r="67" ht="15.75" customHeight="1">
      <c r="A67" s="12" t="inlineStr">
        <is>
          <t>p24</t>
        </is>
      </c>
      <c r="B67" s="12" t="inlineStr">
        <is>
          <t>p39</t>
        </is>
      </c>
      <c r="C67" s="15" t="n">
        <v>0</v>
      </c>
      <c r="D67" s="15" t="n">
        <v>310</v>
      </c>
      <c r="E67" s="15" t="n">
        <v>487.413</v>
      </c>
      <c r="F67" s="12" t="inlineStr">
        <is>
          <t>changed to 310 MW (200 VS; 110 Segall)</t>
        </is>
      </c>
      <c r="G67" s="15" t="n">
        <v>24</v>
      </c>
      <c r="H67" s="15" t="n">
        <v>39</v>
      </c>
      <c r="I67" s="16" t="inlineStr">
        <is>
          <t>WY</t>
        </is>
      </c>
      <c r="J67" s="16" t="inlineStr">
        <is>
          <t>NE</t>
        </is>
      </c>
      <c r="K67" s="16" t="inlineStr">
        <is>
          <t>Different</t>
        </is>
      </c>
      <c r="L67" s="4">
        <f>IF(AND(K67="Different",OR(I67 = $O$1,J67=$O$1)),E67,"")</f>
        <v/>
      </c>
      <c r="M67" s="4">
        <f>IF(L67&lt;&gt;"",IF(I67=$O$1,J67,I67),"")</f>
        <v/>
      </c>
      <c r="N67" s="4" t="n"/>
      <c r="O67" s="4" t="n"/>
      <c r="P67" s="4" t="n"/>
      <c r="Q67" s="8" t="n"/>
      <c r="R67" s="8" t="n"/>
      <c r="S67" s="8" t="n"/>
      <c r="T67" s="8" t="n"/>
      <c r="U67" s="8" t="n"/>
      <c r="V67" s="8" t="n"/>
      <c r="W67" s="8" t="n"/>
      <c r="X67" s="8" t="n"/>
      <c r="Y67" s="8" t="n"/>
      <c r="Z67" s="8" t="n"/>
      <c r="AA67" s="8" t="n"/>
      <c r="AB67" s="8" t="n"/>
      <c r="AC67" s="8" t="n"/>
      <c r="AD67" s="8" t="n"/>
      <c r="AE67" s="8" t="n"/>
      <c r="AF67" s="8" t="n"/>
      <c r="AG67" s="8" t="n"/>
    </row>
    <row r="68" ht="15.75" customHeight="1">
      <c r="A68" s="12" t="inlineStr">
        <is>
          <t>p25</t>
        </is>
      </c>
      <c r="B68" s="12" t="inlineStr">
        <is>
          <t>p26</t>
        </is>
      </c>
      <c r="C68" s="15" t="n">
        <v>1237</v>
      </c>
      <c r="D68" s="15" t="n">
        <v>0</v>
      </c>
      <c r="E68" s="15" t="n">
        <v>1237</v>
      </c>
      <c r="F68" s="12" t="n"/>
      <c r="G68" s="15" t="n">
        <v>25</v>
      </c>
      <c r="H68" s="15" t="n">
        <v>26</v>
      </c>
      <c r="I68" s="16" t="inlineStr">
        <is>
          <t>UT</t>
        </is>
      </c>
      <c r="J68" s="16" t="inlineStr">
        <is>
          <t>UT</t>
        </is>
      </c>
      <c r="K68" s="16" t="inlineStr">
        <is>
          <t>Same</t>
        </is>
      </c>
      <c r="L68" s="4">
        <f>IF(AND(K68="Different",OR(I68 = $O$1,J68=$O$1)),E68,"")</f>
        <v/>
      </c>
      <c r="M68" s="4">
        <f>IF(L68&lt;&gt;"",IF(I68=$O$1,J68,I68),"")</f>
        <v/>
      </c>
      <c r="N68" s="4" t="n"/>
      <c r="O68" s="4" t="n"/>
      <c r="P68" s="4" t="n"/>
      <c r="Q68" s="8" t="n"/>
      <c r="R68" s="8" t="n"/>
      <c r="S68" s="8" t="n"/>
      <c r="T68" s="8" t="n"/>
      <c r="U68" s="8" t="n"/>
      <c r="V68" s="8" t="n"/>
      <c r="W68" s="8" t="n"/>
      <c r="X68" s="8" t="n"/>
      <c r="Y68" s="8" t="n"/>
      <c r="Z68" s="8" t="n"/>
      <c r="AA68" s="8" t="n"/>
      <c r="AB68" s="8" t="n"/>
      <c r="AC68" s="8" t="n"/>
      <c r="AD68" s="8" t="n"/>
      <c r="AE68" s="8" t="n"/>
      <c r="AF68" s="8" t="n"/>
      <c r="AG68" s="8" t="n"/>
    </row>
    <row r="69" ht="15.75" customHeight="1">
      <c r="A69" s="12" t="inlineStr">
        <is>
          <t>p25</t>
        </is>
      </c>
      <c r="B69" s="12" t="inlineStr">
        <is>
          <t>p28</t>
        </is>
      </c>
      <c r="C69" s="15" t="n">
        <v>142.2724496</v>
      </c>
      <c r="D69" s="15" t="n">
        <v>0</v>
      </c>
      <c r="E69" s="15" t="n">
        <v>142.2724496</v>
      </c>
      <c r="F69" s="12" t="n"/>
      <c r="G69" s="15" t="n">
        <v>25</v>
      </c>
      <c r="H69" s="15" t="n">
        <v>28</v>
      </c>
      <c r="I69" s="16" t="inlineStr">
        <is>
          <t>UT</t>
        </is>
      </c>
      <c r="J69" s="16" t="inlineStr">
        <is>
          <t>AZ</t>
        </is>
      </c>
      <c r="K69" s="16" t="inlineStr">
        <is>
          <t>Different</t>
        </is>
      </c>
      <c r="L69" s="4">
        <f>IF(AND(K69="Different",OR(I69 = $O$1,J69=$O$1)),E69,"")</f>
        <v/>
      </c>
      <c r="M69" s="4">
        <f>IF(L69&lt;&gt;"",IF(I69=$O$1,J69,I69),"")</f>
        <v/>
      </c>
      <c r="N69" s="4" t="n"/>
      <c r="O69" s="4" t="n"/>
      <c r="P69" s="4" t="n"/>
      <c r="Q69" s="8" t="n"/>
      <c r="R69" s="8" t="n"/>
      <c r="S69" s="8" t="n"/>
      <c r="T69" s="8" t="n"/>
      <c r="U69" s="8" t="n"/>
      <c r="V69" s="8" t="n"/>
      <c r="W69" s="8" t="n"/>
      <c r="X69" s="8" t="n"/>
      <c r="Y69" s="8" t="n"/>
      <c r="Z69" s="8" t="n"/>
      <c r="AA69" s="8" t="n"/>
      <c r="AB69" s="8" t="n"/>
      <c r="AC69" s="8" t="n"/>
      <c r="AD69" s="8" t="n"/>
      <c r="AE69" s="8" t="n"/>
      <c r="AF69" s="8" t="n"/>
      <c r="AG69" s="8" t="n"/>
    </row>
    <row r="70" ht="15.75" customHeight="1">
      <c r="A70" s="12" t="inlineStr">
        <is>
          <t>p25</t>
        </is>
      </c>
      <c r="B70" s="12" t="inlineStr">
        <is>
          <t>p31</t>
        </is>
      </c>
      <c r="C70" s="15" t="n">
        <v>299.0836897</v>
      </c>
      <c r="D70" s="15" t="n">
        <v>0</v>
      </c>
      <c r="E70" s="15" t="n">
        <v>299.0836897</v>
      </c>
      <c r="F70" s="12" t="n"/>
      <c r="G70" s="15" t="n">
        <v>25</v>
      </c>
      <c r="H70" s="15" t="n">
        <v>31</v>
      </c>
      <c r="I70" s="16" t="inlineStr">
        <is>
          <t>UT</t>
        </is>
      </c>
      <c r="J70" s="16" t="inlineStr">
        <is>
          <t>NM</t>
        </is>
      </c>
      <c r="K70" s="16" t="inlineStr">
        <is>
          <t>Different</t>
        </is>
      </c>
      <c r="L70" s="4">
        <f>IF(AND(K70="Different",OR(I70 = $O$1,J70=$O$1)),E70,"")</f>
        <v/>
      </c>
      <c r="M70" s="4">
        <f>IF(L70&lt;&gt;"",IF(I70=$O$1,J70,I70),"")</f>
        <v/>
      </c>
      <c r="N70" s="4" t="n"/>
      <c r="O70" s="4" t="n"/>
      <c r="P70" s="4" t="n"/>
      <c r="Q70" s="8" t="n"/>
      <c r="R70" s="8" t="n"/>
      <c r="S70" s="8" t="n"/>
      <c r="T70" s="8" t="n"/>
      <c r="U70" s="8" t="n"/>
      <c r="V70" s="8" t="n"/>
      <c r="W70" s="8" t="n"/>
      <c r="X70" s="8" t="n"/>
      <c r="Y70" s="8" t="n"/>
      <c r="Z70" s="8" t="n"/>
      <c r="AA70" s="8" t="n"/>
      <c r="AB70" s="8" t="n"/>
      <c r="AC70" s="8" t="n"/>
      <c r="AD70" s="8" t="n"/>
      <c r="AE70" s="8" t="n"/>
      <c r="AF70" s="8" t="n"/>
      <c r="AG70" s="8" t="n"/>
    </row>
    <row r="71" ht="15.75" customHeight="1">
      <c r="A71" s="12" t="inlineStr">
        <is>
          <t>p26</t>
        </is>
      </c>
      <c r="B71" s="12" t="inlineStr">
        <is>
          <t>p33</t>
        </is>
      </c>
      <c r="C71" s="15" t="n">
        <v>239.2401216</v>
      </c>
      <c r="D71" s="15" t="n">
        <v>0</v>
      </c>
      <c r="E71" s="15" t="n">
        <v>239.2401216</v>
      </c>
      <c r="F71" s="12" t="n"/>
      <c r="G71" s="15" t="n">
        <v>26</v>
      </c>
      <c r="H71" s="15" t="n">
        <v>33</v>
      </c>
      <c r="I71" s="16" t="inlineStr">
        <is>
          <t>UT</t>
        </is>
      </c>
      <c r="J71" s="16" t="inlineStr">
        <is>
          <t>CO</t>
        </is>
      </c>
      <c r="K71" s="16" t="inlineStr">
        <is>
          <t>Different</t>
        </is>
      </c>
      <c r="L71" s="4">
        <f>IF(AND(K71="Different",OR(I71 = $O$1,J71=$O$1)),E71,"")</f>
        <v/>
      </c>
      <c r="M71" s="4">
        <f>IF(L71&lt;&gt;"",IF(I71=$O$1,J71,I71),"")</f>
        <v/>
      </c>
      <c r="N71" s="4" t="n"/>
      <c r="O71" s="4" t="n"/>
      <c r="P71" s="4" t="n"/>
      <c r="Q71" s="8" t="n"/>
      <c r="R71" s="8" t="n"/>
      <c r="S71" s="8" t="n"/>
      <c r="T71" s="8" t="n"/>
      <c r="U71" s="8" t="n"/>
      <c r="V71" s="8" t="n"/>
      <c r="W71" s="8" t="n"/>
      <c r="X71" s="8" t="n"/>
      <c r="Y71" s="8" t="n"/>
      <c r="Z71" s="8" t="n"/>
      <c r="AA71" s="8" t="n"/>
      <c r="AB71" s="8" t="n"/>
      <c r="AC71" s="8" t="n"/>
      <c r="AD71" s="8" t="n"/>
      <c r="AE71" s="8" t="n"/>
      <c r="AF71" s="8" t="n"/>
      <c r="AG71" s="8" t="n"/>
    </row>
    <row r="72" ht="15.75" customHeight="1">
      <c r="A72" s="12" t="inlineStr">
        <is>
          <t>p27</t>
        </is>
      </c>
      <c r="B72" s="12" t="inlineStr">
        <is>
          <t>p28</t>
        </is>
      </c>
      <c r="C72" s="15" t="n">
        <v>799</v>
      </c>
      <c r="D72" s="15" t="n">
        <v>0</v>
      </c>
      <c r="E72" s="15" t="n">
        <v>799</v>
      </c>
      <c r="F72" s="12" t="n"/>
      <c r="G72" s="15" t="n">
        <v>27</v>
      </c>
      <c r="H72" s="15" t="n">
        <v>28</v>
      </c>
      <c r="I72" s="16" t="inlineStr">
        <is>
          <t>AZ</t>
        </is>
      </c>
      <c r="J72" s="16" t="inlineStr">
        <is>
          <t>AZ</t>
        </is>
      </c>
      <c r="K72" s="16" t="inlineStr">
        <is>
          <t>Same</t>
        </is>
      </c>
      <c r="L72" s="4">
        <f>IF(AND(K72="Different",OR(I72 = $O$1,J72=$O$1)),E72,"")</f>
        <v/>
      </c>
      <c r="M72" s="4">
        <f>IF(L72&lt;&gt;"",IF(I72=$O$1,J72,I72),"")</f>
        <v/>
      </c>
      <c r="N72" s="4" t="n"/>
      <c r="O72" s="4" t="n"/>
      <c r="P72" s="4" t="n"/>
      <c r="Q72" s="8" t="n"/>
      <c r="R72" s="8" t="n"/>
      <c r="S72" s="8" t="n"/>
      <c r="T72" s="8" t="n"/>
      <c r="U72" s="8" t="n"/>
      <c r="V72" s="8" t="n"/>
      <c r="W72" s="8" t="n"/>
      <c r="X72" s="8" t="n"/>
      <c r="Y72" s="8" t="n"/>
      <c r="Z72" s="8" t="n"/>
      <c r="AA72" s="8" t="n"/>
      <c r="AB72" s="8" t="n"/>
      <c r="AC72" s="8" t="n"/>
      <c r="AD72" s="8" t="n"/>
      <c r="AE72" s="8" t="n"/>
      <c r="AF72" s="8" t="n"/>
      <c r="AG72" s="8" t="n"/>
    </row>
    <row r="73" ht="15.75" customHeight="1">
      <c r="A73" s="12" t="inlineStr">
        <is>
          <t>p28</t>
        </is>
      </c>
      <c r="B73" s="12" t="inlineStr">
        <is>
          <t>p29</t>
        </is>
      </c>
      <c r="C73" s="15" t="n">
        <v>5047</v>
      </c>
      <c r="D73" s="15" t="n">
        <v>0</v>
      </c>
      <c r="E73" s="15" t="n">
        <v>5047</v>
      </c>
      <c r="F73" s="12" t="n"/>
      <c r="G73" s="15" t="n">
        <v>28</v>
      </c>
      <c r="H73" s="15" t="n">
        <v>29</v>
      </c>
      <c r="I73" s="16" t="inlineStr">
        <is>
          <t>AZ</t>
        </is>
      </c>
      <c r="J73" s="16" t="inlineStr">
        <is>
          <t>AZ</t>
        </is>
      </c>
      <c r="K73" s="16" t="inlineStr">
        <is>
          <t>Same</t>
        </is>
      </c>
      <c r="L73" s="4">
        <f>IF(AND(K73="Different",OR(I73 = $O$1,J73=$O$1)),E73,"")</f>
        <v/>
      </c>
      <c r="M73" s="4">
        <f>IF(L73&lt;&gt;"",IF(I73=$O$1,J73,I73),"")</f>
        <v/>
      </c>
      <c r="N73" s="4" t="n"/>
      <c r="O73" s="4" t="n"/>
      <c r="P73" s="4" t="n"/>
      <c r="Q73" s="8" t="n"/>
      <c r="R73" s="8" t="n"/>
      <c r="S73" s="8" t="n"/>
      <c r="T73" s="8" t="n"/>
      <c r="U73" s="8" t="n"/>
      <c r="V73" s="8" t="n"/>
      <c r="W73" s="8" t="n"/>
      <c r="X73" s="8" t="n"/>
      <c r="Y73" s="8" t="n"/>
      <c r="Z73" s="8" t="n"/>
      <c r="AA73" s="8" t="n"/>
      <c r="AB73" s="8" t="n"/>
      <c r="AC73" s="8" t="n"/>
      <c r="AD73" s="8" t="n"/>
      <c r="AE73" s="8" t="n"/>
      <c r="AF73" s="8" t="n"/>
      <c r="AG73" s="8" t="n"/>
    </row>
    <row r="74" ht="15.75" customHeight="1">
      <c r="A74" s="12" t="inlineStr">
        <is>
          <t>p28</t>
        </is>
      </c>
      <c r="B74" s="12" t="inlineStr">
        <is>
          <t>p30</t>
        </is>
      </c>
      <c r="C74" s="15" t="n">
        <v>4209</v>
      </c>
      <c r="D74" s="15" t="n">
        <v>0</v>
      </c>
      <c r="E74" s="15" t="n">
        <v>4209</v>
      </c>
      <c r="F74" s="12" t="n"/>
      <c r="G74" s="15" t="n">
        <v>28</v>
      </c>
      <c r="H74" s="15" t="n">
        <v>30</v>
      </c>
      <c r="I74" s="16" t="inlineStr">
        <is>
          <t>AZ</t>
        </is>
      </c>
      <c r="J74" s="16" t="inlineStr">
        <is>
          <t>AZ</t>
        </is>
      </c>
      <c r="K74" s="16" t="inlineStr">
        <is>
          <t>Same</t>
        </is>
      </c>
      <c r="L74" s="4">
        <f>IF(AND(K74="Different",OR(I74 = $O$1,J74=$O$1)),E74,"")</f>
        <v/>
      </c>
      <c r="M74" s="4">
        <f>IF(L74&lt;&gt;"",IF(I74=$O$1,J74,I74),"")</f>
        <v/>
      </c>
      <c r="N74" s="4" t="n"/>
      <c r="O74" s="4" t="n"/>
      <c r="P74" s="4" t="n"/>
      <c r="Q74" s="8" t="n"/>
      <c r="R74" s="8" t="n"/>
      <c r="S74" s="8" t="n"/>
      <c r="T74" s="8" t="n"/>
      <c r="U74" s="8" t="n"/>
      <c r="V74" s="8" t="n"/>
      <c r="W74" s="8" t="n"/>
      <c r="X74" s="8" t="n"/>
      <c r="Y74" s="8" t="n"/>
      <c r="Z74" s="8" t="n"/>
      <c r="AA74" s="8" t="n"/>
      <c r="AB74" s="8" t="n"/>
      <c r="AC74" s="8" t="n"/>
      <c r="AD74" s="8" t="n"/>
      <c r="AE74" s="8" t="n"/>
      <c r="AF74" s="8" t="n"/>
      <c r="AG74" s="8" t="n"/>
    </row>
    <row r="75" ht="15.75" customHeight="1">
      <c r="A75" s="12" t="inlineStr">
        <is>
          <t>p28</t>
        </is>
      </c>
      <c r="B75" s="12" t="inlineStr">
        <is>
          <t>p31</t>
        </is>
      </c>
      <c r="C75" s="15" t="n">
        <v>3357</v>
      </c>
      <c r="D75" s="15" t="n">
        <v>0</v>
      </c>
      <c r="E75" s="15" t="n">
        <v>3357</v>
      </c>
      <c r="F75" s="12" t="n"/>
      <c r="G75" s="15" t="n">
        <v>28</v>
      </c>
      <c r="H75" s="15" t="n">
        <v>31</v>
      </c>
      <c r="I75" s="16" t="inlineStr">
        <is>
          <t>AZ</t>
        </is>
      </c>
      <c r="J75" s="16" t="inlineStr">
        <is>
          <t>NM</t>
        </is>
      </c>
      <c r="K75" s="16" t="inlineStr">
        <is>
          <t>Different</t>
        </is>
      </c>
      <c r="L75" s="4">
        <f>IF(AND(K75="Different",OR(I75 = $O$1,J75=$O$1)),E75,"")</f>
        <v/>
      </c>
      <c r="M75" s="4">
        <f>IF(L75&lt;&gt;"",IF(I75=$O$1,J75,I75),"")</f>
        <v/>
      </c>
      <c r="N75" s="4" t="n"/>
      <c r="O75" s="4" t="n"/>
      <c r="P75" s="4" t="n"/>
      <c r="Q75" s="8" t="n"/>
      <c r="R75" s="8" t="n"/>
      <c r="S75" s="8" t="n"/>
      <c r="T75" s="8" t="n"/>
      <c r="U75" s="8" t="n"/>
      <c r="V75" s="8" t="n"/>
      <c r="W75" s="8" t="n"/>
      <c r="X75" s="8" t="n"/>
      <c r="Y75" s="8" t="n"/>
      <c r="Z75" s="8" t="n"/>
      <c r="AA75" s="8" t="n"/>
      <c r="AB75" s="8" t="n"/>
      <c r="AC75" s="8" t="n"/>
      <c r="AD75" s="8" t="n"/>
      <c r="AE75" s="8" t="n"/>
      <c r="AF75" s="8" t="n"/>
      <c r="AG75" s="8" t="n"/>
    </row>
    <row r="76" ht="15.75" customHeight="1">
      <c r="A76" s="12" t="inlineStr">
        <is>
          <t>p29</t>
        </is>
      </c>
      <c r="B76" s="12" t="inlineStr">
        <is>
          <t>p30</t>
        </is>
      </c>
      <c r="C76" s="15" t="n">
        <v>639</v>
      </c>
      <c r="D76" s="15" t="n">
        <v>0</v>
      </c>
      <c r="E76" s="15" t="n">
        <v>639</v>
      </c>
      <c r="F76" s="12" t="n"/>
      <c r="G76" s="15" t="n">
        <v>29</v>
      </c>
      <c r="H76" s="15" t="n">
        <v>30</v>
      </c>
      <c r="I76" s="16" t="inlineStr">
        <is>
          <t>AZ</t>
        </is>
      </c>
      <c r="J76" s="16" t="inlineStr">
        <is>
          <t>AZ</t>
        </is>
      </c>
      <c r="K76" s="16" t="inlineStr">
        <is>
          <t>Same</t>
        </is>
      </c>
      <c r="L76" s="4">
        <f>IF(AND(K76="Different",OR(I76 = $O$1,J76=$O$1)),E76,"")</f>
        <v/>
      </c>
      <c r="M76" s="4">
        <f>IF(L76&lt;&gt;"",IF(I76=$O$1,J76,I76),"")</f>
        <v/>
      </c>
      <c r="N76" s="4" t="n"/>
      <c r="O76" s="4" t="n"/>
      <c r="P76" s="4" t="n"/>
      <c r="Q76" s="8" t="n"/>
      <c r="R76" s="8" t="n"/>
      <c r="S76" s="8" t="n"/>
      <c r="T76" s="8" t="n"/>
      <c r="U76" s="8" t="n"/>
      <c r="V76" s="8" t="n"/>
      <c r="W76" s="8" t="n"/>
      <c r="X76" s="8" t="n"/>
      <c r="Y76" s="8" t="n"/>
      <c r="Z76" s="8" t="n"/>
      <c r="AA76" s="8" t="n"/>
      <c r="AB76" s="8" t="n"/>
      <c r="AC76" s="8" t="n"/>
      <c r="AD76" s="8" t="n"/>
      <c r="AE76" s="8" t="n"/>
      <c r="AF76" s="8" t="n"/>
      <c r="AG76" s="8" t="n"/>
    </row>
    <row r="77" ht="15.75" customHeight="1">
      <c r="A77" s="12" t="inlineStr">
        <is>
          <t>p29</t>
        </is>
      </c>
      <c r="B77" s="12" t="inlineStr">
        <is>
          <t>p31</t>
        </is>
      </c>
      <c r="C77" s="15" t="n">
        <v>3602</v>
      </c>
      <c r="D77" s="15" t="n">
        <v>0</v>
      </c>
      <c r="E77" s="15" t="n">
        <v>3602</v>
      </c>
      <c r="F77" s="12" t="n"/>
      <c r="G77" s="15" t="n">
        <v>29</v>
      </c>
      <c r="H77" s="15" t="n">
        <v>31</v>
      </c>
      <c r="I77" s="16" t="inlineStr">
        <is>
          <t>AZ</t>
        </is>
      </c>
      <c r="J77" s="16" t="inlineStr">
        <is>
          <t>NM</t>
        </is>
      </c>
      <c r="K77" s="16" t="inlineStr">
        <is>
          <t>Different</t>
        </is>
      </c>
      <c r="L77" s="4">
        <f>IF(AND(K77="Different",OR(I77 = $O$1,J77=$O$1)),E77,"")</f>
        <v/>
      </c>
      <c r="M77" s="4">
        <f>IF(L77&lt;&gt;"",IF(I77=$O$1,J77,I77),"")</f>
        <v/>
      </c>
      <c r="N77" s="4" t="n"/>
      <c r="O77" s="4" t="n"/>
      <c r="P77" s="4" t="n"/>
      <c r="Q77" s="8" t="n"/>
      <c r="R77" s="8" t="n"/>
      <c r="S77" s="8" t="n"/>
      <c r="T77" s="8" t="n"/>
      <c r="U77" s="8" t="n"/>
      <c r="V77" s="8" t="n"/>
      <c r="W77" s="8" t="n"/>
      <c r="X77" s="8" t="n"/>
      <c r="Y77" s="8" t="n"/>
      <c r="Z77" s="8" t="n"/>
      <c r="AA77" s="8" t="n"/>
      <c r="AB77" s="8" t="n"/>
      <c r="AC77" s="8" t="n"/>
      <c r="AD77" s="8" t="n"/>
      <c r="AE77" s="8" t="n"/>
      <c r="AF77" s="8" t="n"/>
      <c r="AG77" s="8" t="n"/>
    </row>
    <row r="78" ht="15.75" customHeight="1">
      <c r="A78" s="12" t="inlineStr">
        <is>
          <t>p31</t>
        </is>
      </c>
      <c r="B78" s="12" t="inlineStr">
        <is>
          <t>p34</t>
        </is>
      </c>
      <c r="C78" s="15" t="n">
        <v>690</v>
      </c>
      <c r="D78" s="15" t="n">
        <v>0</v>
      </c>
      <c r="E78" s="15" t="n">
        <v>690</v>
      </c>
      <c r="F78" s="12" t="n"/>
      <c r="G78" s="15" t="n">
        <v>31</v>
      </c>
      <c r="H78" s="15" t="n">
        <v>34</v>
      </c>
      <c r="I78" s="16" t="inlineStr">
        <is>
          <t>NM</t>
        </is>
      </c>
      <c r="J78" s="16" t="inlineStr">
        <is>
          <t>CO</t>
        </is>
      </c>
      <c r="K78" s="16" t="inlineStr">
        <is>
          <t>Different</t>
        </is>
      </c>
      <c r="L78" s="4">
        <f>IF(AND(K78="Different",OR(I78 = $O$1,J78=$O$1)),E78,"")</f>
        <v/>
      </c>
      <c r="M78" s="4">
        <f>IF(L78&lt;&gt;"",IF(I78=$O$1,J78,I78),"")</f>
        <v/>
      </c>
      <c r="N78" s="4" t="n"/>
      <c r="O78" s="4" t="n"/>
      <c r="P78" s="4" t="n"/>
      <c r="Q78" s="8" t="n"/>
      <c r="R78" s="8" t="n"/>
      <c r="S78" s="8" t="n"/>
      <c r="T78" s="8" t="n"/>
      <c r="U78" s="8" t="n"/>
      <c r="V78" s="8" t="n"/>
      <c r="W78" s="8" t="n"/>
      <c r="X78" s="8" t="n"/>
      <c r="Y78" s="8" t="n"/>
      <c r="Z78" s="8" t="n"/>
      <c r="AA78" s="8" t="n"/>
      <c r="AB78" s="8" t="n"/>
      <c r="AC78" s="8" t="n"/>
      <c r="AD78" s="8" t="n"/>
      <c r="AE78" s="8" t="n"/>
      <c r="AF78" s="8" t="n"/>
      <c r="AG78" s="8" t="n"/>
    </row>
    <row r="79" ht="15.75" customHeight="1">
      <c r="A79" s="12" t="inlineStr">
        <is>
          <t>p31</t>
        </is>
      </c>
      <c r="B79" s="12" t="inlineStr">
        <is>
          <t>p47</t>
        </is>
      </c>
      <c r="C79" s="15" t="n">
        <v>0</v>
      </c>
      <c r="D79" s="15" t="n">
        <v>200</v>
      </c>
      <c r="E79" s="15" t="n">
        <v>314.46</v>
      </c>
      <c r="F79" s="12" t="inlineStr">
        <is>
          <t>changed to 200 MW</t>
        </is>
      </c>
      <c r="G79" s="15" t="n">
        <v>31</v>
      </c>
      <c r="H79" s="15" t="n">
        <v>47</v>
      </c>
      <c r="I79" s="16" t="inlineStr">
        <is>
          <t>NM</t>
        </is>
      </c>
      <c r="J79" s="16" t="inlineStr">
        <is>
          <t>NM</t>
        </is>
      </c>
      <c r="K79" s="16" t="inlineStr">
        <is>
          <t>Same</t>
        </is>
      </c>
      <c r="L79" s="4">
        <f>IF(AND(K79="Different",OR(I79 = $O$1,J79=$O$1)),E79,"")</f>
        <v/>
      </c>
      <c r="M79" s="4">
        <f>IF(L79&lt;&gt;"",IF(I79=$O$1,J79,I79),"")</f>
        <v/>
      </c>
      <c r="N79" s="4" t="n"/>
      <c r="O79" s="4" t="n"/>
      <c r="P79" s="4" t="n"/>
      <c r="Q79" s="8" t="n"/>
      <c r="R79" s="8" t="n"/>
      <c r="S79" s="8" t="n"/>
      <c r="T79" s="8" t="n"/>
      <c r="U79" s="8" t="n"/>
      <c r="V79" s="8" t="n"/>
      <c r="W79" s="8" t="n"/>
      <c r="X79" s="8" t="n"/>
      <c r="Y79" s="8" t="n"/>
      <c r="Z79" s="8" t="n"/>
      <c r="AA79" s="8" t="n"/>
      <c r="AB79" s="8" t="n"/>
      <c r="AC79" s="8" t="n"/>
      <c r="AD79" s="8" t="n"/>
      <c r="AE79" s="8" t="n"/>
      <c r="AF79" s="8" t="n"/>
      <c r="AG79" s="8" t="n"/>
    </row>
    <row r="80" ht="15.75" customHeight="1">
      <c r="A80" s="12" t="inlineStr">
        <is>
          <t>p31</t>
        </is>
      </c>
      <c r="B80" s="12" t="inlineStr">
        <is>
          <t>p48</t>
        </is>
      </c>
      <c r="C80" s="15" t="n">
        <v>0</v>
      </c>
      <c r="D80" s="15" t="n">
        <v>200</v>
      </c>
      <c r="E80" s="15" t="n">
        <v>314.46</v>
      </c>
      <c r="F80" s="12" t="inlineStr">
        <is>
          <t>changed to 200 MW</t>
        </is>
      </c>
      <c r="G80" s="15" t="n">
        <v>31</v>
      </c>
      <c r="H80" s="15" t="n">
        <v>48</v>
      </c>
      <c r="I80" s="16" t="inlineStr">
        <is>
          <t>NM</t>
        </is>
      </c>
      <c r="J80" s="16" t="inlineStr">
        <is>
          <t>TX</t>
        </is>
      </c>
      <c r="K80" s="16" t="inlineStr">
        <is>
          <t>Different</t>
        </is>
      </c>
      <c r="L80" s="4">
        <f>IF(AND(K80="Different",OR(I80 = $O$1,J80=$O$1)),E80,"")</f>
        <v/>
      </c>
      <c r="M80" s="4">
        <f>IF(L80&lt;&gt;"",IF(I80=$O$1,J80,I80),"")</f>
        <v/>
      </c>
      <c r="N80" s="4" t="n"/>
      <c r="O80" s="4" t="n"/>
      <c r="P80" s="4" t="n"/>
      <c r="Q80" s="8" t="n"/>
      <c r="R80" s="8" t="n"/>
      <c r="S80" s="8" t="n"/>
      <c r="T80" s="8" t="n"/>
      <c r="U80" s="8" t="n"/>
      <c r="V80" s="8" t="n"/>
      <c r="W80" s="8" t="n"/>
      <c r="X80" s="8" t="n"/>
      <c r="Y80" s="8" t="n"/>
      <c r="Z80" s="8" t="n"/>
      <c r="AA80" s="8" t="n"/>
      <c r="AB80" s="8" t="n"/>
      <c r="AC80" s="8" t="n"/>
      <c r="AD80" s="8" t="n"/>
      <c r="AE80" s="8" t="n"/>
      <c r="AF80" s="8" t="n"/>
      <c r="AG80" s="8" t="n"/>
    </row>
    <row r="81" ht="15.75" customHeight="1">
      <c r="A81" s="12" t="inlineStr">
        <is>
          <t>p31</t>
        </is>
      </c>
      <c r="B81" s="12" t="inlineStr">
        <is>
          <t>p59</t>
        </is>
      </c>
      <c r="C81" s="15" t="n">
        <v>2859</v>
      </c>
      <c r="D81" s="15" t="n">
        <v>0</v>
      </c>
      <c r="E81" s="15" t="n">
        <v>2859</v>
      </c>
      <c r="F81" s="12" t="n"/>
      <c r="G81" s="15" t="n">
        <v>31</v>
      </c>
      <c r="H81" s="15" t="n">
        <v>59</v>
      </c>
      <c r="I81" s="16" t="inlineStr">
        <is>
          <t>NM</t>
        </is>
      </c>
      <c r="J81" s="16" t="inlineStr">
        <is>
          <t>TX</t>
        </is>
      </c>
      <c r="K81" s="16" t="inlineStr">
        <is>
          <t>Different</t>
        </is>
      </c>
      <c r="L81" s="4">
        <f>IF(AND(K81="Different",OR(I81 = $O$1,J81=$O$1)),E81,"")</f>
        <v/>
      </c>
      <c r="M81" s="4">
        <f>IF(L81&lt;&gt;"",IF(I81=$O$1,J81,I81),"")</f>
        <v/>
      </c>
      <c r="N81" s="4" t="n"/>
      <c r="O81" s="4" t="n"/>
      <c r="P81" s="4" t="n"/>
      <c r="Q81" s="8" t="n"/>
      <c r="R81" s="8" t="n"/>
      <c r="S81" s="8" t="n"/>
      <c r="T81" s="8" t="n"/>
      <c r="U81" s="8" t="n"/>
      <c r="V81" s="8" t="n"/>
      <c r="W81" s="8" t="n"/>
      <c r="X81" s="8" t="n"/>
      <c r="Y81" s="8" t="n"/>
      <c r="Z81" s="8" t="n"/>
      <c r="AA81" s="8" t="n"/>
      <c r="AB81" s="8" t="n"/>
      <c r="AC81" s="8" t="n"/>
      <c r="AD81" s="8" t="n"/>
      <c r="AE81" s="8" t="n"/>
      <c r="AF81" s="8" t="n"/>
      <c r="AG81" s="8" t="n"/>
    </row>
    <row r="82" ht="15.75" customHeight="1">
      <c r="A82" s="12" t="inlineStr">
        <is>
          <t>p32</t>
        </is>
      </c>
      <c r="B82" s="12" t="inlineStr">
        <is>
          <t>p38</t>
        </is>
      </c>
      <c r="C82" s="15" t="n">
        <v>0</v>
      </c>
      <c r="D82" s="15" t="n">
        <v>200</v>
      </c>
      <c r="E82" s="15" t="n">
        <v>314.46</v>
      </c>
      <c r="F82" s="12" t="n"/>
      <c r="G82" s="15" t="n">
        <v>32</v>
      </c>
      <c r="H82" s="15" t="n">
        <v>38</v>
      </c>
      <c r="I82" s="16" t="inlineStr">
        <is>
          <t>SD</t>
        </is>
      </c>
      <c r="J82" s="16" t="inlineStr">
        <is>
          <t>SD</t>
        </is>
      </c>
      <c r="K82" s="16" t="inlineStr">
        <is>
          <t>Same</t>
        </is>
      </c>
      <c r="L82" s="4">
        <f>IF(AND(K82="Different",OR(I82 = $O$1,J82=$O$1)),E82,"")</f>
        <v/>
      </c>
      <c r="M82" s="4">
        <f>IF(L82&lt;&gt;"",IF(I82=$O$1,J82,I82),"")</f>
        <v/>
      </c>
      <c r="N82" s="4" t="n"/>
      <c r="O82" s="4" t="n"/>
      <c r="P82" s="4" t="n"/>
      <c r="Q82" s="8" t="n"/>
      <c r="R82" s="8" t="n"/>
      <c r="S82" s="8" t="n"/>
      <c r="T82" s="8" t="n"/>
      <c r="U82" s="8" t="n"/>
      <c r="V82" s="8" t="n"/>
      <c r="W82" s="8" t="n"/>
      <c r="X82" s="8" t="n"/>
      <c r="Y82" s="8" t="n"/>
      <c r="Z82" s="8" t="n"/>
      <c r="AA82" s="8" t="n"/>
      <c r="AB82" s="8" t="n"/>
      <c r="AC82" s="8" t="n"/>
      <c r="AD82" s="8" t="n"/>
      <c r="AE82" s="8" t="n"/>
      <c r="AF82" s="8" t="n"/>
      <c r="AG82" s="8" t="n"/>
    </row>
    <row r="83" ht="15.75" customHeight="1">
      <c r="A83" s="12" t="inlineStr">
        <is>
          <t>p33</t>
        </is>
      </c>
      <c r="B83" s="12" t="inlineStr">
        <is>
          <t>p34</t>
        </is>
      </c>
      <c r="C83" s="15" t="n">
        <v>2735</v>
      </c>
      <c r="D83" s="15" t="n">
        <v>0</v>
      </c>
      <c r="E83" s="15" t="n">
        <v>2735</v>
      </c>
      <c r="F83" s="12" t="n"/>
      <c r="G83" s="15" t="n">
        <v>33</v>
      </c>
      <c r="H83" s="15" t="n">
        <v>34</v>
      </c>
      <c r="I83" s="16" t="inlineStr">
        <is>
          <t>CO</t>
        </is>
      </c>
      <c r="J83" s="16" t="inlineStr">
        <is>
          <t>CO</t>
        </is>
      </c>
      <c r="K83" s="16" t="inlineStr">
        <is>
          <t>Same</t>
        </is>
      </c>
      <c r="L83" s="4">
        <f>IF(AND(K83="Different",OR(I83 = $O$1,J83=$O$1)),E83,"")</f>
        <v/>
      </c>
      <c r="M83" s="4">
        <f>IF(L83&lt;&gt;"",IF(I83=$O$1,J83,I83),"")</f>
        <v/>
      </c>
      <c r="N83" s="4" t="n"/>
      <c r="O83" s="4" t="n"/>
      <c r="P83" s="4" t="n"/>
      <c r="Q83" s="8" t="n"/>
      <c r="R83" s="8" t="n"/>
      <c r="S83" s="8" t="n"/>
      <c r="T83" s="8" t="n"/>
      <c r="U83" s="8" t="n"/>
      <c r="V83" s="8" t="n"/>
      <c r="W83" s="8" t="n"/>
      <c r="X83" s="8" t="n"/>
      <c r="Y83" s="8" t="n"/>
      <c r="Z83" s="8" t="n"/>
      <c r="AA83" s="8" t="n"/>
      <c r="AB83" s="8" t="n"/>
      <c r="AC83" s="8" t="n"/>
      <c r="AD83" s="8" t="n"/>
      <c r="AE83" s="8" t="n"/>
      <c r="AF83" s="8" t="n"/>
      <c r="AG83" s="8" t="n"/>
    </row>
    <row r="84" ht="15.75" customHeight="1">
      <c r="A84" s="12" t="inlineStr">
        <is>
          <t>p34</t>
        </is>
      </c>
      <c r="B84" s="12" t="inlineStr">
        <is>
          <t>p52</t>
        </is>
      </c>
      <c r="C84" s="15" t="n">
        <v>0</v>
      </c>
      <c r="D84" s="15" t="n">
        <v>210</v>
      </c>
      <c r="E84" s="15" t="n">
        <v>330.183</v>
      </c>
      <c r="F84" s="12" t="n"/>
      <c r="G84" s="15" t="n">
        <v>34</v>
      </c>
      <c r="H84" s="15" t="n">
        <v>52</v>
      </c>
      <c r="I84" s="16" t="inlineStr">
        <is>
          <t>CO</t>
        </is>
      </c>
      <c r="J84" s="16" t="inlineStr">
        <is>
          <t>KS</t>
        </is>
      </c>
      <c r="K84" s="16" t="inlineStr">
        <is>
          <t>Different</t>
        </is>
      </c>
      <c r="L84" s="4">
        <f>IF(AND(K84="Different",OR(I84 = $O$1,J84=$O$1)),E84,"")</f>
        <v/>
      </c>
      <c r="M84" s="4">
        <f>IF(L84&lt;&gt;"",IF(I84=$O$1,J84,I84),"")</f>
        <v/>
      </c>
      <c r="N84" s="4" t="n"/>
      <c r="O84" s="4" t="n"/>
      <c r="P84" s="4" t="n"/>
      <c r="Q84" s="8" t="n"/>
      <c r="R84" s="8" t="n"/>
      <c r="S84" s="8" t="n"/>
      <c r="T84" s="8" t="n"/>
      <c r="U84" s="8" t="n"/>
      <c r="V84" s="8" t="n"/>
      <c r="W84" s="8" t="n"/>
      <c r="X84" s="8" t="n"/>
      <c r="Y84" s="8" t="n"/>
      <c r="Z84" s="8" t="n"/>
      <c r="AA84" s="8" t="n"/>
      <c r="AB84" s="8" t="n"/>
      <c r="AC84" s="8" t="n"/>
      <c r="AD84" s="8" t="n"/>
      <c r="AE84" s="8" t="n"/>
      <c r="AF84" s="8" t="n"/>
      <c r="AG84" s="8" t="n"/>
    </row>
    <row r="85" ht="15.75" customHeight="1">
      <c r="A85" s="12" t="inlineStr">
        <is>
          <t>p35</t>
        </is>
      </c>
      <c r="B85" s="12" t="inlineStr">
        <is>
          <t>p36</t>
        </is>
      </c>
      <c r="C85" s="15" t="n">
        <v>609.5499</v>
      </c>
      <c r="D85" s="15" t="n">
        <v>0</v>
      </c>
      <c r="E85" s="15" t="n">
        <v>609.5499</v>
      </c>
      <c r="F85" s="12" t="n"/>
      <c r="G85" s="15" t="n">
        <v>35</v>
      </c>
      <c r="H85" s="15" t="n">
        <v>36</v>
      </c>
      <c r="I85" s="16" t="inlineStr">
        <is>
          <t>MT</t>
        </is>
      </c>
      <c r="J85" s="16" t="inlineStr">
        <is>
          <t>ND</t>
        </is>
      </c>
      <c r="K85" s="16" t="inlineStr">
        <is>
          <t>Different</t>
        </is>
      </c>
      <c r="L85" s="4">
        <f>IF(AND(K85="Different",OR(I85 = $O$1,J85=$O$1)),E85,"")</f>
        <v/>
      </c>
      <c r="M85" s="4">
        <f>IF(L85&lt;&gt;"",IF(I85=$O$1,J85,I85),"")</f>
        <v/>
      </c>
      <c r="N85" s="4" t="n"/>
      <c r="O85" s="4" t="n"/>
      <c r="P85" s="4" t="n"/>
      <c r="Q85" s="8" t="n"/>
      <c r="R85" s="8" t="n"/>
      <c r="S85" s="8" t="n"/>
      <c r="T85" s="8" t="n"/>
      <c r="U85" s="8" t="n"/>
      <c r="V85" s="8" t="n"/>
      <c r="W85" s="8" t="n"/>
      <c r="X85" s="8" t="n"/>
      <c r="Y85" s="8" t="n"/>
      <c r="Z85" s="8" t="n"/>
      <c r="AA85" s="8" t="n"/>
      <c r="AB85" s="8" t="n"/>
      <c r="AC85" s="8" t="n"/>
      <c r="AD85" s="8" t="n"/>
      <c r="AE85" s="8" t="n"/>
      <c r="AF85" s="8" t="n"/>
      <c r="AG85" s="8" t="n"/>
    </row>
    <row r="86" ht="15.75" customHeight="1">
      <c r="A86" s="12" t="inlineStr">
        <is>
          <t>p36</t>
        </is>
      </c>
      <c r="B86" s="12" t="inlineStr">
        <is>
          <t>p37</t>
        </is>
      </c>
      <c r="C86" s="15" t="n">
        <v>1127.729</v>
      </c>
      <c r="D86" s="15" t="n">
        <v>0</v>
      </c>
      <c r="E86" s="15" t="n">
        <v>1127.729</v>
      </c>
      <c r="F86" s="12" t="n"/>
      <c r="G86" s="15" t="n">
        <v>36</v>
      </c>
      <c r="H86" s="15" t="n">
        <v>37</v>
      </c>
      <c r="I86" s="16" t="inlineStr">
        <is>
          <t>ND</t>
        </is>
      </c>
      <c r="J86" s="16" t="inlineStr">
        <is>
          <t>ND</t>
        </is>
      </c>
      <c r="K86" s="16" t="inlineStr">
        <is>
          <t>Same</t>
        </is>
      </c>
      <c r="L86" s="4">
        <f>IF(AND(K86="Different",OR(I86 = $O$1,J86=$O$1)),E86,"")</f>
        <v/>
      </c>
      <c r="M86" s="4">
        <f>IF(L86&lt;&gt;"",IF(I86=$O$1,J86,I86),"")</f>
        <v/>
      </c>
      <c r="N86" s="4" t="n"/>
      <c r="O86" s="4" t="n"/>
      <c r="P86" s="4" t="n"/>
      <c r="Q86" s="8" t="n"/>
      <c r="R86" s="8" t="n"/>
      <c r="S86" s="8" t="n"/>
      <c r="T86" s="8" t="n"/>
      <c r="U86" s="8" t="n"/>
      <c r="V86" s="8" t="n"/>
      <c r="W86" s="8" t="n"/>
      <c r="X86" s="8" t="n"/>
      <c r="Y86" s="8" t="n"/>
      <c r="Z86" s="8" t="n"/>
      <c r="AA86" s="8" t="n"/>
      <c r="AB86" s="8" t="n"/>
      <c r="AC86" s="8" t="n"/>
      <c r="AD86" s="8" t="n"/>
      <c r="AE86" s="8" t="n"/>
      <c r="AF86" s="8" t="n"/>
      <c r="AG86" s="8" t="n"/>
    </row>
    <row r="87" ht="15.75" customHeight="1">
      <c r="A87" s="12" t="inlineStr">
        <is>
          <t>p36</t>
        </is>
      </c>
      <c r="B87" s="12" t="inlineStr">
        <is>
          <t>p38</t>
        </is>
      </c>
      <c r="C87" s="15" t="n">
        <v>2054.032</v>
      </c>
      <c r="D87" s="15" t="n">
        <v>0</v>
      </c>
      <c r="E87" s="15" t="n">
        <v>2054.032</v>
      </c>
      <c r="F87" s="12" t="n"/>
      <c r="G87" s="15" t="n">
        <v>36</v>
      </c>
      <c r="H87" s="15" t="n">
        <v>38</v>
      </c>
      <c r="I87" s="16" t="inlineStr">
        <is>
          <t>ND</t>
        </is>
      </c>
      <c r="J87" s="16" t="inlineStr">
        <is>
          <t>SD</t>
        </is>
      </c>
      <c r="K87" s="16" t="inlineStr">
        <is>
          <t>Different</t>
        </is>
      </c>
      <c r="L87" s="4">
        <f>IF(AND(K87="Different",OR(I87 = $O$1,J87=$O$1)),E87,"")</f>
        <v/>
      </c>
      <c r="M87" s="4">
        <f>IF(L87&lt;&gt;"",IF(I87=$O$1,J87,I87),"")</f>
        <v/>
      </c>
      <c r="N87" s="4" t="n"/>
      <c r="O87" s="4" t="n"/>
      <c r="P87" s="4" t="n"/>
      <c r="Q87" s="8" t="n"/>
      <c r="R87" s="8" t="n"/>
      <c r="S87" s="8" t="n"/>
      <c r="T87" s="8" t="n"/>
      <c r="U87" s="8" t="n"/>
      <c r="V87" s="8" t="n"/>
      <c r="W87" s="8" t="n"/>
      <c r="X87" s="8" t="n"/>
      <c r="Y87" s="8" t="n"/>
      <c r="Z87" s="8" t="n"/>
      <c r="AA87" s="8" t="n"/>
      <c r="AB87" s="8" t="n"/>
      <c r="AC87" s="8" t="n"/>
      <c r="AD87" s="8" t="n"/>
      <c r="AE87" s="8" t="n"/>
      <c r="AF87" s="8" t="n"/>
      <c r="AG87" s="8" t="n"/>
    </row>
    <row r="88" ht="15.75" customHeight="1">
      <c r="A88" s="12" t="inlineStr">
        <is>
          <t>p37</t>
        </is>
      </c>
      <c r="B88" s="12" t="inlineStr">
        <is>
          <t>p38</t>
        </is>
      </c>
      <c r="C88" s="15" t="n">
        <v>206.3271</v>
      </c>
      <c r="D88" s="15" t="n">
        <v>0</v>
      </c>
      <c r="E88" s="15" t="n">
        <v>206.3271</v>
      </c>
      <c r="F88" s="12" t="n"/>
      <c r="G88" s="15" t="n">
        <v>37</v>
      </c>
      <c r="H88" s="15" t="n">
        <v>38</v>
      </c>
      <c r="I88" s="16" t="inlineStr">
        <is>
          <t>ND</t>
        </is>
      </c>
      <c r="J88" s="16" t="inlineStr">
        <is>
          <t>SD</t>
        </is>
      </c>
      <c r="K88" s="16" t="inlineStr">
        <is>
          <t>Different</t>
        </is>
      </c>
      <c r="L88" s="4">
        <f>IF(AND(K88="Different",OR(I88 = $O$1,J88=$O$1)),E88,"")</f>
        <v/>
      </c>
      <c r="M88" s="4">
        <f>IF(L88&lt;&gt;"",IF(I88=$O$1,J88,I88),"")</f>
        <v/>
      </c>
      <c r="N88" s="4" t="n"/>
      <c r="O88" s="4" t="n"/>
      <c r="P88" s="4" t="n"/>
      <c r="Q88" s="8" t="n"/>
      <c r="R88" s="8" t="n"/>
      <c r="S88" s="8" t="n"/>
      <c r="T88" s="8" t="n"/>
      <c r="U88" s="8" t="n"/>
      <c r="V88" s="8" t="n"/>
      <c r="W88" s="8" t="n"/>
      <c r="X88" s="8" t="n"/>
      <c r="Y88" s="8" t="n"/>
      <c r="Z88" s="8" t="n"/>
      <c r="AA88" s="8" t="n"/>
      <c r="AB88" s="8" t="n"/>
      <c r="AC88" s="8" t="n"/>
      <c r="AD88" s="8" t="n"/>
      <c r="AE88" s="8" t="n"/>
      <c r="AF88" s="8" t="n"/>
      <c r="AG88" s="8" t="n"/>
    </row>
    <row r="89" ht="15.75" customHeight="1">
      <c r="A89" s="12" t="inlineStr">
        <is>
          <t>p37</t>
        </is>
      </c>
      <c r="B89" s="12" t="inlineStr">
        <is>
          <t>p42</t>
        </is>
      </c>
      <c r="C89" s="15" t="n">
        <v>647.2445</v>
      </c>
      <c r="D89" s="15" t="n">
        <v>0</v>
      </c>
      <c r="E89" s="15" t="n">
        <v>647.2445</v>
      </c>
      <c r="F89" s="12" t="n"/>
      <c r="G89" s="15" t="n">
        <v>37</v>
      </c>
      <c r="H89" s="15" t="n">
        <v>42</v>
      </c>
      <c r="I89" s="16" t="inlineStr">
        <is>
          <t>ND</t>
        </is>
      </c>
      <c r="J89" s="16" t="inlineStr">
        <is>
          <t>MN</t>
        </is>
      </c>
      <c r="K89" s="16" t="inlineStr">
        <is>
          <t>Different</t>
        </is>
      </c>
      <c r="L89" s="4">
        <f>IF(AND(K89="Different",OR(I89 = $O$1,J89=$O$1)),E89,"")</f>
        <v/>
      </c>
      <c r="M89" s="4">
        <f>IF(L89&lt;&gt;"",IF(I89=$O$1,J89,I89),"")</f>
        <v/>
      </c>
      <c r="N89" s="4" t="n"/>
      <c r="O89" s="4" t="n"/>
      <c r="P89" s="4" t="n"/>
      <c r="Q89" s="8" t="n"/>
      <c r="R89" s="8" t="n"/>
      <c r="S89" s="8" t="n"/>
      <c r="T89" s="8" t="n"/>
      <c r="U89" s="8" t="n"/>
      <c r="V89" s="8" t="n"/>
      <c r="W89" s="8" t="n"/>
      <c r="X89" s="8" t="n"/>
      <c r="Y89" s="8" t="n"/>
      <c r="Z89" s="8" t="n"/>
      <c r="AA89" s="8" t="n"/>
      <c r="AB89" s="8" t="n"/>
      <c r="AC89" s="8" t="n"/>
      <c r="AD89" s="8" t="n"/>
      <c r="AE89" s="8" t="n"/>
      <c r="AF89" s="8" t="n"/>
      <c r="AG89" s="8" t="n"/>
    </row>
    <row r="90" ht="15.75" customHeight="1">
      <c r="A90" s="12" t="inlineStr">
        <is>
          <t>p37</t>
        </is>
      </c>
      <c r="B90" s="12" t="inlineStr">
        <is>
          <t>p43</t>
        </is>
      </c>
      <c r="C90" s="15" t="n">
        <v>1678.682</v>
      </c>
      <c r="D90" s="15" t="n">
        <v>1500</v>
      </c>
      <c r="E90" s="15" t="n">
        <v>2358.45</v>
      </c>
      <c r="F90" s="12" t="inlineStr">
        <is>
          <t>the DC projects were missing</t>
        </is>
      </c>
      <c r="G90" s="15" t="n">
        <v>37</v>
      </c>
      <c r="H90" s="15" t="n">
        <v>43</v>
      </c>
      <c r="I90" s="16" t="inlineStr">
        <is>
          <t>ND</t>
        </is>
      </c>
      <c r="J90" s="16" t="inlineStr">
        <is>
          <t>MN</t>
        </is>
      </c>
      <c r="K90" s="16" t="inlineStr">
        <is>
          <t>Different</t>
        </is>
      </c>
      <c r="L90" s="4">
        <f>IF(AND(K90="Different",OR(I90 = $O$1,J90=$O$1)),E90,"")</f>
        <v/>
      </c>
      <c r="M90" s="4">
        <f>IF(L90&lt;&gt;"",IF(I90=$O$1,J90,I90),"")</f>
        <v/>
      </c>
      <c r="N90" s="4" t="n"/>
      <c r="O90" s="4" t="n"/>
      <c r="P90" s="4" t="n"/>
      <c r="Q90" s="8" t="n"/>
      <c r="R90" s="8" t="n"/>
      <c r="S90" s="8" t="n"/>
      <c r="T90" s="8" t="n"/>
      <c r="U90" s="8" t="n"/>
      <c r="V90" s="8" t="n"/>
      <c r="W90" s="8" t="n"/>
      <c r="X90" s="8" t="n"/>
      <c r="Y90" s="8" t="n"/>
      <c r="Z90" s="8" t="n"/>
      <c r="AA90" s="8" t="n"/>
      <c r="AB90" s="8" t="n"/>
      <c r="AC90" s="8" t="n"/>
      <c r="AD90" s="8" t="n"/>
      <c r="AE90" s="8" t="n"/>
      <c r="AF90" s="8" t="n"/>
      <c r="AG90" s="8" t="n"/>
    </row>
    <row r="91" ht="15.75" customHeight="1">
      <c r="A91" s="12" t="inlineStr">
        <is>
          <t>p38</t>
        </is>
      </c>
      <c r="B91" s="12" t="inlineStr">
        <is>
          <t>p39</t>
        </is>
      </c>
      <c r="C91" s="15" t="n">
        <v>314.5868</v>
      </c>
      <c r="D91" s="15" t="n">
        <v>0</v>
      </c>
      <c r="E91" s="15" t="n">
        <v>314.5868</v>
      </c>
      <c r="F91" s="12" t="n"/>
      <c r="G91" s="15" t="n">
        <v>38</v>
      </c>
      <c r="H91" s="15" t="n">
        <v>39</v>
      </c>
      <c r="I91" s="16" t="inlineStr">
        <is>
          <t>SD</t>
        </is>
      </c>
      <c r="J91" s="16" t="inlineStr">
        <is>
          <t>NE</t>
        </is>
      </c>
      <c r="K91" s="16" t="inlineStr">
        <is>
          <t>Different</t>
        </is>
      </c>
      <c r="L91" s="4">
        <f>IF(AND(K91="Different",OR(I91 = $O$1,J91=$O$1)),E91,"")</f>
        <v/>
      </c>
      <c r="M91" s="4">
        <f>IF(L91&lt;&gt;"",IF(I91=$O$1,J91,I91),"")</f>
        <v/>
      </c>
      <c r="N91" s="4" t="n"/>
      <c r="O91" s="4" t="n"/>
      <c r="P91" s="4" t="n"/>
      <c r="Q91" s="8" t="n"/>
      <c r="R91" s="8" t="n"/>
      <c r="S91" s="8" t="n"/>
      <c r="T91" s="8" t="n"/>
      <c r="U91" s="8" t="n"/>
      <c r="V91" s="8" t="n"/>
      <c r="W91" s="8" t="n"/>
      <c r="X91" s="8" t="n"/>
      <c r="Y91" s="8" t="n"/>
      <c r="Z91" s="8" t="n"/>
      <c r="AA91" s="8" t="n"/>
      <c r="AB91" s="8" t="n"/>
      <c r="AC91" s="8" t="n"/>
      <c r="AD91" s="8" t="n"/>
      <c r="AE91" s="8" t="n"/>
      <c r="AF91" s="8" t="n"/>
      <c r="AG91" s="8" t="n"/>
    </row>
    <row r="92" ht="15.75" customHeight="1">
      <c r="A92" s="12" t="inlineStr">
        <is>
          <t>p38</t>
        </is>
      </c>
      <c r="B92" s="12" t="inlineStr">
        <is>
          <t>p40</t>
        </is>
      </c>
      <c r="C92" s="15" t="n">
        <v>733.8224</v>
      </c>
      <c r="D92" s="15" t="n">
        <v>0</v>
      </c>
      <c r="E92" s="15" t="n">
        <v>733.8224</v>
      </c>
      <c r="F92" s="12" t="n"/>
      <c r="G92" s="15" t="n">
        <v>38</v>
      </c>
      <c r="H92" s="15" t="n">
        <v>40</v>
      </c>
      <c r="I92" s="16" t="inlineStr">
        <is>
          <t>SD</t>
        </is>
      </c>
      <c r="J92" s="16" t="inlineStr">
        <is>
          <t>NE</t>
        </is>
      </c>
      <c r="K92" s="16" t="inlineStr">
        <is>
          <t>Different</t>
        </is>
      </c>
      <c r="L92" s="4">
        <f>IF(AND(K92="Different",OR(I92 = $O$1,J92=$O$1)),E92,"")</f>
        <v/>
      </c>
      <c r="M92" s="4">
        <f>IF(L92&lt;&gt;"",IF(I92=$O$1,J92,I92),"")</f>
        <v/>
      </c>
      <c r="N92" s="4" t="n"/>
      <c r="O92" s="4" t="n"/>
      <c r="P92" s="4" t="n"/>
      <c r="Q92" s="8" t="n"/>
      <c r="R92" s="8" t="n"/>
      <c r="S92" s="8" t="n"/>
      <c r="T92" s="8" t="n"/>
      <c r="U92" s="8" t="n"/>
      <c r="V92" s="8" t="n"/>
      <c r="W92" s="8" t="n"/>
      <c r="X92" s="8" t="n"/>
      <c r="Y92" s="8" t="n"/>
      <c r="Z92" s="8" t="n"/>
      <c r="AA92" s="8" t="n"/>
      <c r="AB92" s="8" t="n"/>
      <c r="AC92" s="8" t="n"/>
      <c r="AD92" s="8" t="n"/>
      <c r="AE92" s="8" t="n"/>
      <c r="AF92" s="8" t="n"/>
      <c r="AG92" s="8" t="n"/>
    </row>
    <row r="93" ht="15.75" customHeight="1">
      <c r="A93" s="12" t="inlineStr">
        <is>
          <t>p38</t>
        </is>
      </c>
      <c r="B93" s="12" t="inlineStr">
        <is>
          <t>p43</t>
        </is>
      </c>
      <c r="C93" s="15" t="n">
        <v>84.39539000000001</v>
      </c>
      <c r="D93" s="15" t="n">
        <v>0</v>
      </c>
      <c r="E93" s="15" t="n">
        <v>84.39539000000001</v>
      </c>
      <c r="F93" s="12" t="n"/>
      <c r="G93" s="15" t="n">
        <v>38</v>
      </c>
      <c r="H93" s="15" t="n">
        <v>43</v>
      </c>
      <c r="I93" s="16" t="inlineStr">
        <is>
          <t>SD</t>
        </is>
      </c>
      <c r="J93" s="16" t="inlineStr">
        <is>
          <t>MN</t>
        </is>
      </c>
      <c r="K93" s="16" t="inlineStr">
        <is>
          <t>Different</t>
        </is>
      </c>
      <c r="L93" s="4">
        <f>IF(AND(K93="Different",OR(I93 = $O$1,J93=$O$1)),E93,"")</f>
        <v/>
      </c>
      <c r="M93" s="4">
        <f>IF(L93&lt;&gt;"",IF(I93=$O$1,J93,I93),"")</f>
        <v/>
      </c>
      <c r="N93" s="4" t="n"/>
      <c r="O93" s="4" t="n"/>
      <c r="P93" s="4" t="n"/>
      <c r="Q93" s="8" t="n"/>
      <c r="R93" s="8" t="n"/>
      <c r="S93" s="8" t="n"/>
      <c r="T93" s="8" t="n"/>
      <c r="U93" s="8" t="n"/>
      <c r="V93" s="8" t="n"/>
      <c r="W93" s="8" t="n"/>
      <c r="X93" s="8" t="n"/>
      <c r="Y93" s="8" t="n"/>
      <c r="Z93" s="8" t="n"/>
      <c r="AA93" s="8" t="n"/>
      <c r="AB93" s="8" t="n"/>
      <c r="AC93" s="8" t="n"/>
      <c r="AD93" s="8" t="n"/>
      <c r="AE93" s="8" t="n"/>
      <c r="AF93" s="8" t="n"/>
      <c r="AG93" s="8" t="n"/>
    </row>
    <row r="94" ht="15.75" customHeight="1">
      <c r="A94" s="12" t="inlineStr">
        <is>
          <t>p38</t>
        </is>
      </c>
      <c r="B94" s="12" t="inlineStr">
        <is>
          <t>p44</t>
        </is>
      </c>
      <c r="C94" s="15" t="n">
        <v>1147.3</v>
      </c>
      <c r="D94" s="15" t="n">
        <v>0</v>
      </c>
      <c r="E94" s="15" t="n">
        <v>1147.3</v>
      </c>
      <c r="F94" s="12" t="n"/>
      <c r="G94" s="15" t="n">
        <v>38</v>
      </c>
      <c r="H94" s="15" t="n">
        <v>44</v>
      </c>
      <c r="I94" s="16" t="inlineStr">
        <is>
          <t>SD</t>
        </is>
      </c>
      <c r="J94" s="16" t="inlineStr">
        <is>
          <t>MN</t>
        </is>
      </c>
      <c r="K94" s="16" t="inlineStr">
        <is>
          <t>Different</t>
        </is>
      </c>
      <c r="L94" s="4">
        <f>IF(AND(K94="Different",OR(I94 = $O$1,J94=$O$1)),E94,"")</f>
        <v/>
      </c>
      <c r="M94" s="4">
        <f>IF(L94&lt;&gt;"",IF(I94=$O$1,J94,I94),"")</f>
        <v/>
      </c>
      <c r="N94" s="4" t="n"/>
      <c r="O94" s="4" t="n"/>
      <c r="P94" s="4" t="n"/>
      <c r="Q94" s="8" t="n"/>
      <c r="R94" s="8" t="n"/>
      <c r="S94" s="8" t="n"/>
      <c r="T94" s="8" t="n"/>
      <c r="U94" s="8" t="n"/>
      <c r="V94" s="8" t="n"/>
      <c r="W94" s="8" t="n"/>
      <c r="X94" s="8" t="n"/>
      <c r="Y94" s="8" t="n"/>
      <c r="Z94" s="8" t="n"/>
      <c r="AA94" s="8" t="n"/>
      <c r="AB94" s="8" t="n"/>
      <c r="AC94" s="8" t="n"/>
      <c r="AD94" s="8" t="n"/>
      <c r="AE94" s="8" t="n"/>
      <c r="AF94" s="8" t="n"/>
      <c r="AG94" s="8" t="n"/>
    </row>
    <row r="95" ht="15.75" customHeight="1">
      <c r="A95" s="12" t="inlineStr">
        <is>
          <t>p38</t>
        </is>
      </c>
      <c r="B95" s="12" t="inlineStr">
        <is>
          <t>p45</t>
        </is>
      </c>
      <c r="C95" s="15" t="n">
        <v>1494.105</v>
      </c>
      <c r="D95" s="15" t="n">
        <v>0</v>
      </c>
      <c r="E95" s="15" t="n">
        <v>1494.105</v>
      </c>
      <c r="F95" s="12" t="n"/>
      <c r="G95" s="15" t="n">
        <v>38</v>
      </c>
      <c r="H95" s="15" t="n">
        <v>45</v>
      </c>
      <c r="I95" s="16" t="inlineStr">
        <is>
          <t>SD</t>
        </is>
      </c>
      <c r="J95" s="16" t="inlineStr">
        <is>
          <t>IA</t>
        </is>
      </c>
      <c r="K95" s="16" t="inlineStr">
        <is>
          <t>Different</t>
        </is>
      </c>
      <c r="L95" s="4">
        <f>IF(AND(K95="Different",OR(I95 = $O$1,J95=$O$1)),E95,"")</f>
        <v/>
      </c>
      <c r="M95" s="4">
        <f>IF(L95&lt;&gt;"",IF(I95=$O$1,J95,I95),"")</f>
        <v/>
      </c>
      <c r="N95" s="4" t="n"/>
      <c r="O95" s="4" t="n"/>
      <c r="P95" s="4" t="n"/>
      <c r="Q95" s="8" t="n"/>
      <c r="R95" s="8" t="n"/>
      <c r="S95" s="8" t="n"/>
      <c r="T95" s="8" t="n"/>
      <c r="U95" s="8" t="n"/>
      <c r="V95" s="8" t="n"/>
      <c r="W95" s="8" t="n"/>
      <c r="X95" s="8" t="n"/>
      <c r="Y95" s="8" t="n"/>
      <c r="Z95" s="8" t="n"/>
      <c r="AA95" s="8" t="n"/>
      <c r="AB95" s="8" t="n"/>
      <c r="AC95" s="8" t="n"/>
      <c r="AD95" s="8" t="n"/>
      <c r="AE95" s="8" t="n"/>
      <c r="AF95" s="8" t="n"/>
      <c r="AG95" s="8" t="n"/>
    </row>
    <row r="96" ht="15.75" customHeight="1">
      <c r="A96" s="12" t="inlineStr">
        <is>
          <t>p39</t>
        </is>
      </c>
      <c r="B96" s="12" t="inlineStr">
        <is>
          <t>p40</t>
        </is>
      </c>
      <c r="C96" s="15" t="n">
        <v>2750.307</v>
      </c>
      <c r="D96" s="15" t="n">
        <v>0</v>
      </c>
      <c r="E96" s="15" t="n">
        <v>2750.307</v>
      </c>
      <c r="F96" s="12" t="n"/>
      <c r="G96" s="15" t="n">
        <v>39</v>
      </c>
      <c r="H96" s="15" t="n">
        <v>40</v>
      </c>
      <c r="I96" s="16" t="inlineStr">
        <is>
          <t>NE</t>
        </is>
      </c>
      <c r="J96" s="16" t="inlineStr">
        <is>
          <t>NE</t>
        </is>
      </c>
      <c r="K96" s="16" t="inlineStr">
        <is>
          <t>Same</t>
        </is>
      </c>
      <c r="L96" s="4">
        <f>IF(AND(K96="Different",OR(I96 = $O$1,J96=$O$1)),E96,"")</f>
        <v/>
      </c>
      <c r="M96" s="4">
        <f>IF(L96&lt;&gt;"",IF(I96=$O$1,J96,I96),"")</f>
        <v/>
      </c>
      <c r="N96" s="4" t="n"/>
      <c r="O96" s="4" t="n"/>
      <c r="P96" s="4" t="n"/>
      <c r="Q96" s="8" t="n"/>
      <c r="R96" s="8" t="n"/>
      <c r="S96" s="8" t="n"/>
      <c r="T96" s="8" t="n"/>
      <c r="U96" s="8" t="n"/>
      <c r="V96" s="8" t="n"/>
      <c r="W96" s="8" t="n"/>
      <c r="X96" s="8" t="n"/>
      <c r="Y96" s="8" t="n"/>
      <c r="Z96" s="8" t="n"/>
      <c r="AA96" s="8" t="n"/>
      <c r="AB96" s="8" t="n"/>
      <c r="AC96" s="8" t="n"/>
      <c r="AD96" s="8" t="n"/>
      <c r="AE96" s="8" t="n"/>
      <c r="AF96" s="8" t="n"/>
      <c r="AG96" s="8" t="n"/>
    </row>
    <row r="97" ht="15.75" customHeight="1">
      <c r="A97" s="12" t="inlineStr">
        <is>
          <t>p40</t>
        </is>
      </c>
      <c r="B97" s="12" t="inlineStr">
        <is>
          <t>p41</t>
        </is>
      </c>
      <c r="C97" s="15" t="n">
        <v>1733.566</v>
      </c>
      <c r="D97" s="15" t="n">
        <v>0</v>
      </c>
      <c r="E97" s="15" t="n">
        <v>1733.566</v>
      </c>
      <c r="F97" s="12" t="n"/>
      <c r="G97" s="15" t="n">
        <v>40</v>
      </c>
      <c r="H97" s="15" t="n">
        <v>41</v>
      </c>
      <c r="I97" s="16" t="inlineStr">
        <is>
          <t>NE</t>
        </is>
      </c>
      <c r="J97" s="16" t="inlineStr">
        <is>
          <t>NE</t>
        </is>
      </c>
      <c r="K97" s="16" t="inlineStr">
        <is>
          <t>Same</t>
        </is>
      </c>
      <c r="L97" s="4">
        <f>IF(AND(K97="Different",OR(I97 = $O$1,J97=$O$1)),E97,"")</f>
        <v/>
      </c>
      <c r="M97" s="4">
        <f>IF(L97&lt;&gt;"",IF(I97=$O$1,J97,I97),"")</f>
        <v/>
      </c>
      <c r="N97" s="4" t="n"/>
      <c r="O97" s="4" t="n"/>
      <c r="P97" s="4" t="n"/>
      <c r="Q97" s="8" t="n"/>
      <c r="R97" s="8" t="n"/>
      <c r="S97" s="8" t="n"/>
      <c r="T97" s="8" t="n"/>
      <c r="U97" s="8" t="n"/>
      <c r="V97" s="8" t="n"/>
      <c r="W97" s="8" t="n"/>
      <c r="X97" s="8" t="n"/>
      <c r="Y97" s="8" t="n"/>
      <c r="Z97" s="8" t="n"/>
      <c r="AA97" s="8" t="n"/>
      <c r="AB97" s="8" t="n"/>
      <c r="AC97" s="8" t="n"/>
      <c r="AD97" s="8" t="n"/>
      <c r="AE97" s="8" t="n"/>
      <c r="AF97" s="8" t="n"/>
      <c r="AG97" s="8" t="n"/>
    </row>
    <row r="98" ht="15.75" customHeight="1">
      <c r="A98" s="12" t="inlineStr">
        <is>
          <t>p40</t>
        </is>
      </c>
      <c r="B98" s="12" t="inlineStr">
        <is>
          <t>p45</t>
        </is>
      </c>
      <c r="C98" s="15" t="n">
        <v>781.058</v>
      </c>
      <c r="D98" s="15" t="n">
        <v>0</v>
      </c>
      <c r="E98" s="15" t="n">
        <v>781.058</v>
      </c>
      <c r="F98" s="12" t="n"/>
      <c r="G98" s="15" t="n">
        <v>40</v>
      </c>
      <c r="H98" s="15" t="n">
        <v>45</v>
      </c>
      <c r="I98" s="16" t="inlineStr">
        <is>
          <t>NE</t>
        </is>
      </c>
      <c r="J98" s="16" t="inlineStr">
        <is>
          <t>IA</t>
        </is>
      </c>
      <c r="K98" s="16" t="inlineStr">
        <is>
          <t>Different</t>
        </is>
      </c>
      <c r="L98" s="4">
        <f>IF(AND(K98="Different",OR(I98 = $O$1,J98=$O$1)),E98,"")</f>
        <v/>
      </c>
      <c r="M98" s="4">
        <f>IF(L98&lt;&gt;"",IF(I98=$O$1,J98,I98),"")</f>
        <v/>
      </c>
      <c r="N98" s="4" t="n"/>
      <c r="O98" s="4" t="n"/>
      <c r="P98" s="4" t="n"/>
      <c r="Q98" s="8" t="n"/>
      <c r="R98" s="8" t="n"/>
      <c r="S98" s="8" t="n"/>
      <c r="T98" s="8" t="n"/>
      <c r="U98" s="8" t="n"/>
      <c r="V98" s="8" t="n"/>
      <c r="W98" s="8" t="n"/>
      <c r="X98" s="8" t="n"/>
      <c r="Y98" s="8" t="n"/>
      <c r="Z98" s="8" t="n"/>
      <c r="AA98" s="8" t="n"/>
      <c r="AB98" s="8" t="n"/>
      <c r="AC98" s="8" t="n"/>
      <c r="AD98" s="8" t="n"/>
      <c r="AE98" s="8" t="n"/>
      <c r="AF98" s="8" t="n"/>
      <c r="AG98" s="8" t="n"/>
    </row>
    <row r="99" ht="15.75" customHeight="1">
      <c r="A99" s="12" t="inlineStr">
        <is>
          <t>p40</t>
        </is>
      </c>
      <c r="B99" s="12" t="inlineStr">
        <is>
          <t>p52</t>
        </is>
      </c>
      <c r="C99" s="15" t="n">
        <v>622.1238938</v>
      </c>
      <c r="D99" s="15" t="n">
        <v>0</v>
      </c>
      <c r="E99" s="15" t="n">
        <v>622.1238938</v>
      </c>
      <c r="F99" s="12" t="n"/>
      <c r="G99" s="15" t="n">
        <v>40</v>
      </c>
      <c r="H99" s="15" t="n">
        <v>52</v>
      </c>
      <c r="I99" s="16" t="inlineStr">
        <is>
          <t>NE</t>
        </is>
      </c>
      <c r="J99" s="16" t="inlineStr">
        <is>
          <t>KS</t>
        </is>
      </c>
      <c r="K99" s="16" t="inlineStr">
        <is>
          <t>Different</t>
        </is>
      </c>
      <c r="L99" s="4">
        <f>IF(AND(K99="Different",OR(I99 = $O$1,J99=$O$1)),E99,"")</f>
        <v/>
      </c>
      <c r="M99" s="4">
        <f>IF(L99&lt;&gt;"",IF(I99=$O$1,J99,I99),"")</f>
        <v/>
      </c>
      <c r="N99" s="4" t="n"/>
      <c r="O99" s="4" t="n"/>
      <c r="P99" s="4" t="n"/>
      <c r="Q99" s="8" t="n"/>
      <c r="R99" s="8" t="n"/>
      <c r="S99" s="8" t="n"/>
      <c r="T99" s="8" t="n"/>
      <c r="U99" s="8" t="n"/>
      <c r="V99" s="8" t="n"/>
      <c r="W99" s="8" t="n"/>
      <c r="X99" s="8" t="n"/>
      <c r="Y99" s="8" t="n"/>
      <c r="Z99" s="8" t="n"/>
      <c r="AA99" s="8" t="n"/>
      <c r="AB99" s="8" t="n"/>
      <c r="AC99" s="8" t="n"/>
      <c r="AD99" s="8" t="n"/>
      <c r="AE99" s="8" t="n"/>
      <c r="AF99" s="8" t="n"/>
      <c r="AG99" s="8" t="n"/>
    </row>
    <row r="100" ht="15.75" customHeight="1">
      <c r="A100" s="12" t="inlineStr">
        <is>
          <t>p41</t>
        </is>
      </c>
      <c r="B100" s="12" t="inlineStr">
        <is>
          <t>p45</t>
        </is>
      </c>
      <c r="C100" s="15" t="n">
        <v>2798.112</v>
      </c>
      <c r="D100" s="15" t="n">
        <v>0</v>
      </c>
      <c r="E100" s="15" t="n">
        <v>2798.112</v>
      </c>
      <c r="F100" s="12" t="n"/>
      <c r="G100" s="15" t="n">
        <v>41</v>
      </c>
      <c r="H100" s="15" t="n">
        <v>45</v>
      </c>
      <c r="I100" s="16" t="inlineStr">
        <is>
          <t>NE</t>
        </is>
      </c>
      <c r="J100" s="16" t="inlineStr">
        <is>
          <t>IA</t>
        </is>
      </c>
      <c r="K100" s="16" t="inlineStr">
        <is>
          <t>Different</t>
        </is>
      </c>
      <c r="L100" s="4">
        <f>IF(AND(K100="Different",OR(I100 = $O$1,J100=$O$1)),E100,"")</f>
        <v/>
      </c>
      <c r="M100" s="4">
        <f>IF(L100&lt;&gt;"",IF(I100=$O$1,J100,I100),"")</f>
        <v/>
      </c>
      <c r="N100" s="4" t="n"/>
      <c r="O100" s="4" t="n"/>
      <c r="P100" s="4" t="n"/>
      <c r="Q100" s="8" t="n"/>
      <c r="R100" s="8" t="n"/>
      <c r="S100" s="8" t="n"/>
      <c r="T100" s="8" t="n"/>
      <c r="U100" s="8" t="n"/>
      <c r="V100" s="8" t="n"/>
      <c r="W100" s="8" t="n"/>
      <c r="X100" s="8" t="n"/>
      <c r="Y100" s="8" t="n"/>
      <c r="Z100" s="8" t="n"/>
      <c r="AA100" s="8" t="n"/>
      <c r="AB100" s="8" t="n"/>
      <c r="AC100" s="8" t="n"/>
      <c r="AD100" s="8" t="n"/>
      <c r="AE100" s="8" t="n"/>
      <c r="AF100" s="8" t="n"/>
      <c r="AG100" s="8" t="n"/>
    </row>
    <row r="101" ht="15.75" customHeight="1">
      <c r="A101" s="12" t="inlineStr">
        <is>
          <t>p41</t>
        </is>
      </c>
      <c r="B101" s="12" t="inlineStr">
        <is>
          <t>p53</t>
        </is>
      </c>
      <c r="C101" s="15" t="n">
        <v>332.7433628</v>
      </c>
      <c r="D101" s="15" t="n">
        <v>0</v>
      </c>
      <c r="E101" s="15" t="n">
        <v>332.7433628</v>
      </c>
      <c r="F101" s="12" t="n"/>
      <c r="G101" s="15" t="n">
        <v>41</v>
      </c>
      <c r="H101" s="15" t="n">
        <v>53</v>
      </c>
      <c r="I101" s="16" t="inlineStr">
        <is>
          <t>NE</t>
        </is>
      </c>
      <c r="J101" s="16" t="inlineStr">
        <is>
          <t>KS</t>
        </is>
      </c>
      <c r="K101" s="16" t="inlineStr">
        <is>
          <t>Different</t>
        </is>
      </c>
      <c r="L101" s="4">
        <f>IF(AND(K101="Different",OR(I101 = $O$1,J101=$O$1)),E101,"")</f>
        <v/>
      </c>
      <c r="M101" s="4">
        <f>IF(L101&lt;&gt;"",IF(I101=$O$1,J101,I101),"")</f>
        <v/>
      </c>
      <c r="N101" s="4" t="n"/>
      <c r="O101" s="4" t="n"/>
      <c r="P101" s="4" t="n"/>
      <c r="Q101" s="8" t="n"/>
      <c r="R101" s="8" t="n"/>
      <c r="S101" s="8" t="n"/>
      <c r="T101" s="8" t="n"/>
      <c r="U101" s="8" t="n"/>
      <c r="V101" s="8" t="n"/>
      <c r="W101" s="8" t="n"/>
      <c r="X101" s="8" t="n"/>
      <c r="Y101" s="8" t="n"/>
      <c r="Z101" s="8" t="n"/>
      <c r="AA101" s="8" t="n"/>
      <c r="AB101" s="8" t="n"/>
      <c r="AC101" s="8" t="n"/>
      <c r="AD101" s="8" t="n"/>
      <c r="AE101" s="8" t="n"/>
      <c r="AF101" s="8" t="n"/>
      <c r="AG101" s="8" t="n"/>
    </row>
    <row r="102" ht="15.75" customHeight="1">
      <c r="A102" s="12" t="inlineStr">
        <is>
          <t>p41</t>
        </is>
      </c>
      <c r="B102" s="12" t="inlineStr">
        <is>
          <t>p54</t>
        </is>
      </c>
      <c r="C102" s="15" t="n">
        <v>1923.00885</v>
      </c>
      <c r="D102" s="15" t="n">
        <v>0</v>
      </c>
      <c r="E102" s="15" t="n">
        <v>1923.00885</v>
      </c>
      <c r="F102" s="12" t="n"/>
      <c r="G102" s="15" t="n">
        <v>41</v>
      </c>
      <c r="H102" s="15" t="n">
        <v>54</v>
      </c>
      <c r="I102" s="16" t="inlineStr">
        <is>
          <t>NE</t>
        </is>
      </c>
      <c r="J102" s="16" t="inlineStr">
        <is>
          <t>MO</t>
        </is>
      </c>
      <c r="K102" s="16" t="inlineStr">
        <is>
          <t>Different</t>
        </is>
      </c>
      <c r="L102" s="4">
        <f>IF(AND(K102="Different",OR(I102 = $O$1,J102=$O$1)),E102,"")</f>
        <v/>
      </c>
      <c r="M102" s="4">
        <f>IF(L102&lt;&gt;"",IF(I102=$O$1,J102,I102),"")</f>
        <v/>
      </c>
      <c r="N102" s="4" t="n"/>
      <c r="O102" s="4" t="n"/>
      <c r="P102" s="4" t="n"/>
      <c r="Q102" s="8" t="n"/>
      <c r="R102" s="8" t="n"/>
      <c r="S102" s="8" t="n"/>
      <c r="T102" s="8" t="n"/>
      <c r="U102" s="8" t="n"/>
      <c r="V102" s="8" t="n"/>
      <c r="W102" s="8" t="n"/>
      <c r="X102" s="8" t="n"/>
      <c r="Y102" s="8" t="n"/>
      <c r="Z102" s="8" t="n"/>
      <c r="AA102" s="8" t="n"/>
      <c r="AB102" s="8" t="n"/>
      <c r="AC102" s="8" t="n"/>
      <c r="AD102" s="8" t="n"/>
      <c r="AE102" s="8" t="n"/>
      <c r="AF102" s="8" t="n"/>
      <c r="AG102" s="8" t="n"/>
    </row>
    <row r="103" ht="15.75" customHeight="1">
      <c r="A103" s="12" t="inlineStr">
        <is>
          <t>p41</t>
        </is>
      </c>
      <c r="B103" s="12" t="inlineStr">
        <is>
          <t>p70</t>
        </is>
      </c>
      <c r="C103" s="15" t="n">
        <v>819.4082</v>
      </c>
      <c r="D103" s="15" t="n">
        <v>0</v>
      </c>
      <c r="E103" s="15" t="n">
        <v>819.4082</v>
      </c>
      <c r="F103" s="12" t="n"/>
      <c r="G103" s="15" t="n">
        <v>41</v>
      </c>
      <c r="H103" s="15" t="n">
        <v>70</v>
      </c>
      <c r="I103" s="16" t="inlineStr">
        <is>
          <t>NE</t>
        </is>
      </c>
      <c r="J103" s="16" t="inlineStr">
        <is>
          <t>IA</t>
        </is>
      </c>
      <c r="K103" s="16" t="inlineStr">
        <is>
          <t>Different</t>
        </is>
      </c>
      <c r="L103" s="4">
        <f>IF(AND(K103="Different",OR(I103 = $O$1,J103=$O$1)),E103,"")</f>
        <v/>
      </c>
      <c r="M103" s="4">
        <f>IF(L103&lt;&gt;"",IF(I103=$O$1,J103,I103),"")</f>
        <v/>
      </c>
      <c r="N103" s="4" t="n"/>
      <c r="O103" s="4" t="n"/>
      <c r="P103" s="4" t="n"/>
      <c r="Q103" s="8" t="n"/>
      <c r="R103" s="8" t="n"/>
      <c r="S103" s="8" t="n"/>
      <c r="T103" s="8" t="n"/>
      <c r="U103" s="8" t="n"/>
      <c r="V103" s="8" t="n"/>
      <c r="W103" s="8" t="n"/>
      <c r="X103" s="8" t="n"/>
      <c r="Y103" s="8" t="n"/>
      <c r="Z103" s="8" t="n"/>
      <c r="AA103" s="8" t="n"/>
      <c r="AB103" s="8" t="n"/>
      <c r="AC103" s="8" t="n"/>
      <c r="AD103" s="8" t="n"/>
      <c r="AE103" s="8" t="n"/>
      <c r="AF103" s="8" t="n"/>
      <c r="AG103" s="8" t="n"/>
    </row>
    <row r="104" ht="15.75" customHeight="1">
      <c r="A104" s="12" t="inlineStr">
        <is>
          <t>p42</t>
        </is>
      </c>
      <c r="B104" s="12" t="inlineStr">
        <is>
          <t>p43</t>
        </is>
      </c>
      <c r="C104" s="15" t="n">
        <v>2296.634</v>
      </c>
      <c r="D104" s="15" t="n">
        <v>0</v>
      </c>
      <c r="E104" s="15" t="n">
        <v>2296.634</v>
      </c>
      <c r="F104" s="12" t="n"/>
      <c r="G104" s="15" t="n">
        <v>42</v>
      </c>
      <c r="H104" s="15" t="n">
        <v>43</v>
      </c>
      <c r="I104" s="16" t="inlineStr">
        <is>
          <t>MN</t>
        </is>
      </c>
      <c r="J104" s="16" t="inlineStr">
        <is>
          <t>MN</t>
        </is>
      </c>
      <c r="K104" s="16" t="inlineStr">
        <is>
          <t>Same</t>
        </is>
      </c>
      <c r="L104" s="4">
        <f>IF(AND(K104="Different",OR(I104 = $O$1,J104=$O$1)),E104,"")</f>
        <v/>
      </c>
      <c r="M104" s="4">
        <f>IF(L104&lt;&gt;"",IF(I104=$O$1,J104,I104),"")</f>
        <v/>
      </c>
      <c r="N104" s="4" t="n"/>
      <c r="O104" s="4" t="n"/>
      <c r="P104" s="4" t="n"/>
      <c r="Q104" s="8" t="n"/>
      <c r="R104" s="8" t="n"/>
      <c r="S104" s="8" t="n"/>
      <c r="T104" s="8" t="n"/>
      <c r="U104" s="8" t="n"/>
      <c r="V104" s="8" t="n"/>
      <c r="W104" s="8" t="n"/>
      <c r="X104" s="8" t="n"/>
      <c r="Y104" s="8" t="n"/>
      <c r="Z104" s="8" t="n"/>
      <c r="AA104" s="8" t="n"/>
      <c r="AB104" s="8" t="n"/>
      <c r="AC104" s="8" t="n"/>
      <c r="AD104" s="8" t="n"/>
      <c r="AE104" s="8" t="n"/>
      <c r="AF104" s="8" t="n"/>
      <c r="AG104" s="8" t="n"/>
    </row>
    <row r="105" ht="15.75" customHeight="1">
      <c r="A105" s="12" t="inlineStr">
        <is>
          <t>p43</t>
        </is>
      </c>
      <c r="B105" s="12" t="inlineStr">
        <is>
          <t>p44</t>
        </is>
      </c>
      <c r="C105" s="15" t="n">
        <v>947.2305</v>
      </c>
      <c r="D105" s="15" t="n">
        <v>0</v>
      </c>
      <c r="E105" s="15" t="n">
        <v>947.2305</v>
      </c>
      <c r="F105" s="12" t="n"/>
      <c r="G105" s="15" t="n">
        <v>43</v>
      </c>
      <c r="H105" s="15" t="n">
        <v>44</v>
      </c>
      <c r="I105" s="16" t="inlineStr">
        <is>
          <t>MN</t>
        </is>
      </c>
      <c r="J105" s="16" t="inlineStr">
        <is>
          <t>MN</t>
        </is>
      </c>
      <c r="K105" s="16" t="inlineStr">
        <is>
          <t>Same</t>
        </is>
      </c>
      <c r="L105" s="4">
        <f>IF(AND(K105="Different",OR(I105 = $O$1,J105=$O$1)),E105,"")</f>
        <v/>
      </c>
      <c r="M105" s="4">
        <f>IF(L105&lt;&gt;"",IF(I105=$O$1,J105,I105),"")</f>
        <v/>
      </c>
      <c r="N105" s="4" t="n"/>
      <c r="O105" s="4" t="n"/>
      <c r="P105" s="4" t="n"/>
      <c r="Q105" s="8" t="n"/>
      <c r="R105" s="8" t="n"/>
      <c r="S105" s="8" t="n"/>
      <c r="T105" s="8" t="n"/>
      <c r="U105" s="8" t="n"/>
      <c r="V105" s="8" t="n"/>
      <c r="W105" s="8" t="n"/>
      <c r="X105" s="8" t="n"/>
      <c r="Y105" s="8" t="n"/>
      <c r="Z105" s="8" t="n"/>
      <c r="AA105" s="8" t="n"/>
      <c r="AB105" s="8" t="n"/>
      <c r="AC105" s="8" t="n"/>
      <c r="AD105" s="8" t="n"/>
      <c r="AE105" s="8" t="n"/>
      <c r="AF105" s="8" t="n"/>
      <c r="AG105" s="8" t="n"/>
    </row>
    <row r="106" ht="15.75" customHeight="1">
      <c r="A106" s="12" t="inlineStr">
        <is>
          <t>p43</t>
        </is>
      </c>
      <c r="B106" s="12" t="inlineStr">
        <is>
          <t>p46</t>
        </is>
      </c>
      <c r="C106" s="15" t="n">
        <v>1554.97</v>
      </c>
      <c r="D106" s="15" t="n">
        <v>0</v>
      </c>
      <c r="E106" s="15" t="n">
        <v>1554.97</v>
      </c>
      <c r="F106" s="12" t="n"/>
      <c r="G106" s="15" t="n">
        <v>43</v>
      </c>
      <c r="H106" s="15" t="n">
        <v>46</v>
      </c>
      <c r="I106" s="16" t="inlineStr">
        <is>
          <t>MN</t>
        </is>
      </c>
      <c r="J106" s="16" t="inlineStr">
        <is>
          <t>WI</t>
        </is>
      </c>
      <c r="K106" s="16" t="inlineStr">
        <is>
          <t>Different</t>
        </is>
      </c>
      <c r="L106" s="4">
        <f>IF(AND(K106="Different",OR(I106 = $O$1,J106=$O$1)),E106,"")</f>
        <v/>
      </c>
      <c r="M106" s="4">
        <f>IF(L106&lt;&gt;"",IF(I106=$O$1,J106,I106),"")</f>
        <v/>
      </c>
      <c r="N106" s="4" t="n"/>
      <c r="O106" s="4" t="n"/>
      <c r="P106" s="4" t="n"/>
      <c r="Q106" s="8" t="n"/>
      <c r="R106" s="8" t="n"/>
      <c r="S106" s="8" t="n"/>
      <c r="T106" s="8" t="n"/>
      <c r="U106" s="8" t="n"/>
      <c r="V106" s="8" t="n"/>
      <c r="W106" s="8" t="n"/>
      <c r="X106" s="8" t="n"/>
      <c r="Y106" s="8" t="n"/>
      <c r="Z106" s="8" t="n"/>
      <c r="AA106" s="8" t="n"/>
      <c r="AB106" s="8" t="n"/>
      <c r="AC106" s="8" t="n"/>
      <c r="AD106" s="8" t="n"/>
      <c r="AE106" s="8" t="n"/>
      <c r="AF106" s="8" t="n"/>
      <c r="AG106" s="8" t="n"/>
    </row>
    <row r="107" ht="15.75" customHeight="1">
      <c r="A107" s="12" t="inlineStr">
        <is>
          <t>p43</t>
        </is>
      </c>
      <c r="B107" s="12" t="inlineStr">
        <is>
          <t>p68</t>
        </is>
      </c>
      <c r="C107" s="15" t="n">
        <v>1959.943</v>
      </c>
      <c r="D107" s="15" t="n">
        <v>0</v>
      </c>
      <c r="E107" s="15" t="n">
        <v>1959.943</v>
      </c>
      <c r="F107" s="12" t="n"/>
      <c r="G107" s="15" t="n">
        <v>43</v>
      </c>
      <c r="H107" s="15" t="n">
        <v>68</v>
      </c>
      <c r="I107" s="16" t="inlineStr">
        <is>
          <t>MN</t>
        </is>
      </c>
      <c r="J107" s="16" t="inlineStr">
        <is>
          <t>MN</t>
        </is>
      </c>
      <c r="K107" s="16" t="inlineStr">
        <is>
          <t>Same</t>
        </is>
      </c>
      <c r="L107" s="4">
        <f>IF(AND(K107="Different",OR(I107 = $O$1,J107=$O$1)),E107,"")</f>
        <v/>
      </c>
      <c r="M107" s="4">
        <f>IF(L107&lt;&gt;"",IF(I107=$O$1,J107,I107),"")</f>
        <v/>
      </c>
      <c r="N107" s="4" t="n"/>
      <c r="O107" s="4" t="n"/>
      <c r="P107" s="4" t="n"/>
      <c r="Q107" s="8" t="n"/>
      <c r="R107" s="8" t="n"/>
      <c r="S107" s="8" t="n"/>
      <c r="T107" s="8" t="n"/>
      <c r="U107" s="8" t="n"/>
      <c r="V107" s="8" t="n"/>
      <c r="W107" s="8" t="n"/>
      <c r="X107" s="8" t="n"/>
      <c r="Y107" s="8" t="n"/>
      <c r="Z107" s="8" t="n"/>
      <c r="AA107" s="8" t="n"/>
      <c r="AB107" s="8" t="n"/>
      <c r="AC107" s="8" t="n"/>
      <c r="AD107" s="8" t="n"/>
      <c r="AE107" s="8" t="n"/>
      <c r="AF107" s="8" t="n"/>
      <c r="AG107" s="8" t="n"/>
    </row>
    <row r="108" ht="15.75" customHeight="1">
      <c r="A108" s="12" t="inlineStr">
        <is>
          <t>p44</t>
        </is>
      </c>
      <c r="B108" s="12" t="inlineStr">
        <is>
          <t>p45</t>
        </is>
      </c>
      <c r="C108" s="15" t="n">
        <v>64.58801</v>
      </c>
      <c r="D108" s="15" t="n">
        <v>0</v>
      </c>
      <c r="E108" s="15" t="n">
        <v>64.58801</v>
      </c>
      <c r="F108" s="12" t="n"/>
      <c r="G108" s="15" t="n">
        <v>44</v>
      </c>
      <c r="H108" s="15" t="n">
        <v>45</v>
      </c>
      <c r="I108" s="16" t="inlineStr">
        <is>
          <t>MN</t>
        </is>
      </c>
      <c r="J108" s="16" t="inlineStr">
        <is>
          <t>IA</t>
        </is>
      </c>
      <c r="K108" s="16" t="inlineStr">
        <is>
          <t>Different</t>
        </is>
      </c>
      <c r="L108" s="4">
        <f>IF(AND(K108="Different",OR(I108 = $O$1,J108=$O$1)),E108,"")</f>
        <v/>
      </c>
      <c r="M108" s="4">
        <f>IF(L108&lt;&gt;"",IF(I108=$O$1,J108,I108),"")</f>
        <v/>
      </c>
      <c r="N108" s="4" t="n"/>
      <c r="O108" s="4" t="n"/>
      <c r="P108" s="4" t="n"/>
      <c r="Q108" s="8" t="n"/>
      <c r="R108" s="8" t="n"/>
      <c r="S108" s="8" t="n"/>
      <c r="T108" s="8" t="n"/>
      <c r="U108" s="8" t="n"/>
      <c r="V108" s="8" t="n"/>
      <c r="W108" s="8" t="n"/>
      <c r="X108" s="8" t="n"/>
      <c r="Y108" s="8" t="n"/>
      <c r="Z108" s="8" t="n"/>
      <c r="AA108" s="8" t="n"/>
      <c r="AB108" s="8" t="n"/>
      <c r="AC108" s="8" t="n"/>
      <c r="AD108" s="8" t="n"/>
      <c r="AE108" s="8" t="n"/>
      <c r="AF108" s="8" t="n"/>
      <c r="AG108" s="8" t="n"/>
    </row>
    <row r="109" ht="15.75" customHeight="1">
      <c r="A109" s="12" t="inlineStr">
        <is>
          <t>p44</t>
        </is>
      </c>
      <c r="B109" s="12" t="inlineStr">
        <is>
          <t>p68</t>
        </is>
      </c>
      <c r="C109" s="15" t="n">
        <v>202.7639</v>
      </c>
      <c r="D109" s="15" t="n">
        <v>0</v>
      </c>
      <c r="E109" s="15" t="n">
        <v>202.7639</v>
      </c>
      <c r="F109" s="12" t="n"/>
      <c r="G109" s="15" t="n">
        <v>44</v>
      </c>
      <c r="H109" s="15" t="n">
        <v>68</v>
      </c>
      <c r="I109" s="16" t="inlineStr">
        <is>
          <t>MN</t>
        </is>
      </c>
      <c r="J109" s="16" t="inlineStr">
        <is>
          <t>MN</t>
        </is>
      </c>
      <c r="K109" s="16" t="inlineStr">
        <is>
          <t>Same</t>
        </is>
      </c>
      <c r="L109" s="4">
        <f>IF(AND(K109="Different",OR(I109 = $O$1,J109=$O$1)),E109,"")</f>
        <v/>
      </c>
      <c r="M109" s="4">
        <f>IF(L109&lt;&gt;"",IF(I109=$O$1,J109,I109),"")</f>
        <v/>
      </c>
      <c r="N109" s="4" t="n"/>
      <c r="O109" s="4" t="n"/>
      <c r="P109" s="4" t="n"/>
      <c r="Q109" s="8" t="n"/>
      <c r="R109" s="8" t="n"/>
      <c r="S109" s="8" t="n"/>
      <c r="T109" s="8" t="n"/>
      <c r="U109" s="8" t="n"/>
      <c r="V109" s="8" t="n"/>
      <c r="W109" s="8" t="n"/>
      <c r="X109" s="8" t="n"/>
      <c r="Y109" s="8" t="n"/>
      <c r="Z109" s="8" t="n"/>
      <c r="AA109" s="8" t="n"/>
      <c r="AB109" s="8" t="n"/>
      <c r="AC109" s="8" t="n"/>
      <c r="AD109" s="8" t="n"/>
      <c r="AE109" s="8" t="n"/>
      <c r="AF109" s="8" t="n"/>
      <c r="AG109" s="8" t="n"/>
    </row>
    <row r="110" ht="15.75" customHeight="1">
      <c r="A110" s="12" t="inlineStr">
        <is>
          <t>p45</t>
        </is>
      </c>
      <c r="B110" s="12" t="inlineStr">
        <is>
          <t>p54</t>
        </is>
      </c>
      <c r="C110" s="15" t="n">
        <v>429.2035398</v>
      </c>
      <c r="D110" s="15" t="n">
        <v>0</v>
      </c>
      <c r="E110" s="15" t="n">
        <v>429.2035398</v>
      </c>
      <c r="F110" s="12" t="n"/>
      <c r="G110" s="15" t="n">
        <v>45</v>
      </c>
      <c r="H110" s="15" t="n">
        <v>54</v>
      </c>
      <c r="I110" s="16" t="inlineStr">
        <is>
          <t>IA</t>
        </is>
      </c>
      <c r="J110" s="16" t="inlineStr">
        <is>
          <t>MO</t>
        </is>
      </c>
      <c r="K110" s="16" t="inlineStr">
        <is>
          <t>Different</t>
        </is>
      </c>
      <c r="L110" s="4">
        <f>IF(AND(K110="Different",OR(I110 = $O$1,J110=$O$1)),E110,"")</f>
        <v/>
      </c>
      <c r="M110" s="4">
        <f>IF(L110&lt;&gt;"",IF(I110=$O$1,J110,I110),"")</f>
        <v/>
      </c>
      <c r="N110" s="4" t="n"/>
      <c r="O110" s="4" t="n"/>
      <c r="P110" s="4" t="n"/>
      <c r="Q110" s="8" t="n"/>
      <c r="R110" s="8" t="n"/>
      <c r="S110" s="8" t="n"/>
      <c r="T110" s="8" t="n"/>
      <c r="U110" s="8" t="n"/>
      <c r="V110" s="8" t="n"/>
      <c r="W110" s="8" t="n"/>
      <c r="X110" s="8" t="n"/>
      <c r="Y110" s="8" t="n"/>
      <c r="Z110" s="8" t="n"/>
      <c r="AA110" s="8" t="n"/>
      <c r="AB110" s="8" t="n"/>
      <c r="AC110" s="8" t="n"/>
      <c r="AD110" s="8" t="n"/>
      <c r="AE110" s="8" t="n"/>
      <c r="AF110" s="8" t="n"/>
      <c r="AG110" s="8" t="n"/>
    </row>
    <row r="111" ht="15.75" customHeight="1">
      <c r="A111" s="12" t="inlineStr">
        <is>
          <t>p45</t>
        </is>
      </c>
      <c r="B111" s="12" t="inlineStr">
        <is>
          <t>p68</t>
        </is>
      </c>
      <c r="C111" s="15" t="n">
        <v>362.377</v>
      </c>
      <c r="D111" s="15" t="n">
        <v>0</v>
      </c>
      <c r="E111" s="15" t="n">
        <v>362.377</v>
      </c>
      <c r="F111" s="12" t="n"/>
      <c r="G111" s="15" t="n">
        <v>45</v>
      </c>
      <c r="H111" s="15" t="n">
        <v>68</v>
      </c>
      <c r="I111" s="16" t="inlineStr">
        <is>
          <t>IA</t>
        </is>
      </c>
      <c r="J111" s="16" t="inlineStr">
        <is>
          <t>MN</t>
        </is>
      </c>
      <c r="K111" s="16" t="inlineStr">
        <is>
          <t>Different</t>
        </is>
      </c>
      <c r="L111" s="4">
        <f>IF(AND(K111="Different",OR(I111 = $O$1,J111=$O$1)),E111,"")</f>
        <v/>
      </c>
      <c r="M111" s="4">
        <f>IF(L111&lt;&gt;"",IF(I111=$O$1,J111,I111),"")</f>
        <v/>
      </c>
      <c r="N111" s="4" t="n"/>
      <c r="O111" s="4" t="n"/>
      <c r="P111" s="4" t="n"/>
      <c r="Q111" s="8" t="n"/>
      <c r="R111" s="8" t="n"/>
      <c r="S111" s="8" t="n"/>
      <c r="T111" s="8" t="n"/>
      <c r="U111" s="8" t="n"/>
      <c r="V111" s="8" t="n"/>
      <c r="W111" s="8" t="n"/>
      <c r="X111" s="8" t="n"/>
      <c r="Y111" s="8" t="n"/>
      <c r="Z111" s="8" t="n"/>
      <c r="AA111" s="8" t="n"/>
      <c r="AB111" s="8" t="n"/>
      <c r="AC111" s="8" t="n"/>
      <c r="AD111" s="8" t="n"/>
      <c r="AE111" s="8" t="n"/>
      <c r="AF111" s="8" t="n"/>
      <c r="AG111" s="8" t="n"/>
    </row>
    <row r="112" ht="15.75" customHeight="1">
      <c r="A112" s="12" t="inlineStr">
        <is>
          <t>p45</t>
        </is>
      </c>
      <c r="B112" s="12" t="inlineStr">
        <is>
          <t>p69</t>
        </is>
      </c>
      <c r="C112" s="15" t="n">
        <v>188.4004</v>
      </c>
      <c r="D112" s="15" t="n">
        <v>0</v>
      </c>
      <c r="E112" s="15" t="n">
        <v>188.4004</v>
      </c>
      <c r="F112" s="12" t="n"/>
      <c r="G112" s="15" t="n">
        <v>45</v>
      </c>
      <c r="H112" s="15" t="n">
        <v>69</v>
      </c>
      <c r="I112" s="16" t="inlineStr">
        <is>
          <t>IA</t>
        </is>
      </c>
      <c r="J112" s="16" t="inlineStr">
        <is>
          <t>IA</t>
        </is>
      </c>
      <c r="K112" s="16" t="inlineStr">
        <is>
          <t>Same</t>
        </is>
      </c>
      <c r="L112" s="4">
        <f>IF(AND(K112="Different",OR(I112 = $O$1,J112=$O$1)),E112,"")</f>
        <v/>
      </c>
      <c r="M112" s="4">
        <f>IF(L112&lt;&gt;"",IF(I112=$O$1,J112,I112),"")</f>
        <v/>
      </c>
      <c r="N112" s="4" t="n"/>
      <c r="O112" s="4" t="n"/>
      <c r="P112" s="4" t="n"/>
      <c r="Q112" s="8" t="n"/>
      <c r="R112" s="8" t="n"/>
      <c r="S112" s="8" t="n"/>
      <c r="T112" s="8" t="n"/>
      <c r="U112" s="8" t="n"/>
      <c r="V112" s="8" t="n"/>
      <c r="W112" s="8" t="n"/>
      <c r="X112" s="8" t="n"/>
      <c r="Y112" s="8" t="n"/>
      <c r="Z112" s="8" t="n"/>
      <c r="AA112" s="8" t="n"/>
      <c r="AB112" s="8" t="n"/>
      <c r="AC112" s="8" t="n"/>
      <c r="AD112" s="8" t="n"/>
      <c r="AE112" s="8" t="n"/>
      <c r="AF112" s="8" t="n"/>
      <c r="AG112" s="8" t="n"/>
    </row>
    <row r="113" ht="15.75" customHeight="1">
      <c r="A113" s="12" t="inlineStr">
        <is>
          <t>p45</t>
        </is>
      </c>
      <c r="B113" s="12" t="inlineStr">
        <is>
          <t>p70</t>
        </is>
      </c>
      <c r="C113" s="15" t="n">
        <v>2277.883</v>
      </c>
      <c r="D113" s="15" t="n">
        <v>0</v>
      </c>
      <c r="E113" s="15" t="n">
        <v>2277.883</v>
      </c>
      <c r="F113" s="12" t="n"/>
      <c r="G113" s="15" t="n">
        <v>45</v>
      </c>
      <c r="H113" s="15" t="n">
        <v>70</v>
      </c>
      <c r="I113" s="16" t="inlineStr">
        <is>
          <t>IA</t>
        </is>
      </c>
      <c r="J113" s="16" t="inlineStr">
        <is>
          <t>IA</t>
        </is>
      </c>
      <c r="K113" s="16" t="inlineStr">
        <is>
          <t>Same</t>
        </is>
      </c>
      <c r="L113" s="4">
        <f>IF(AND(K113="Different",OR(I113 = $O$1,J113=$O$1)),E113,"")</f>
        <v/>
      </c>
      <c r="M113" s="4">
        <f>IF(L113&lt;&gt;"",IF(I113=$O$1,J113,I113),"")</f>
        <v/>
      </c>
      <c r="N113" s="4" t="n"/>
      <c r="O113" s="4" t="n"/>
      <c r="P113" s="4" t="n"/>
      <c r="Q113" s="8" t="n"/>
      <c r="R113" s="8" t="n"/>
      <c r="S113" s="8" t="n"/>
      <c r="T113" s="8" t="n"/>
      <c r="U113" s="8" t="n"/>
      <c r="V113" s="8" t="n"/>
      <c r="W113" s="8" t="n"/>
      <c r="X113" s="8" t="n"/>
      <c r="Y113" s="8" t="n"/>
      <c r="Z113" s="8" t="n"/>
      <c r="AA113" s="8" t="n"/>
      <c r="AB113" s="8" t="n"/>
      <c r="AC113" s="8" t="n"/>
      <c r="AD113" s="8" t="n"/>
      <c r="AE113" s="8" t="n"/>
      <c r="AF113" s="8" t="n"/>
      <c r="AG113" s="8" t="n"/>
    </row>
    <row r="114" ht="15.75" customHeight="1">
      <c r="A114" s="12" t="inlineStr">
        <is>
          <t>p46</t>
        </is>
      </c>
      <c r="B114" s="12" t="inlineStr">
        <is>
          <t>p68</t>
        </is>
      </c>
      <c r="C114" s="15" t="n">
        <v>66.64001</v>
      </c>
      <c r="D114" s="15" t="n">
        <v>0</v>
      </c>
      <c r="E114" s="15" t="n">
        <v>66.64001</v>
      </c>
      <c r="F114" s="12" t="n"/>
      <c r="G114" s="15" t="n">
        <v>46</v>
      </c>
      <c r="H114" s="15" t="n">
        <v>68</v>
      </c>
      <c r="I114" s="16" t="inlineStr">
        <is>
          <t>WI</t>
        </is>
      </c>
      <c r="J114" s="16" t="inlineStr">
        <is>
          <t>MN</t>
        </is>
      </c>
      <c r="K114" s="16" t="inlineStr">
        <is>
          <t>Different</t>
        </is>
      </c>
      <c r="L114" s="4">
        <f>IF(AND(K114="Different",OR(I114 = $O$1,J114=$O$1)),E114,"")</f>
        <v/>
      </c>
      <c r="M114" s="4">
        <f>IF(L114&lt;&gt;"",IF(I114=$O$1,J114,I114),"")</f>
        <v/>
      </c>
      <c r="N114" s="4" t="n"/>
      <c r="O114" s="4" t="n"/>
      <c r="P114" s="4" t="n"/>
      <c r="Q114" s="8" t="n"/>
      <c r="R114" s="8" t="n"/>
      <c r="S114" s="8" t="n"/>
      <c r="T114" s="8" t="n"/>
      <c r="U114" s="8" t="n"/>
      <c r="V114" s="8" t="n"/>
      <c r="W114" s="8" t="n"/>
      <c r="X114" s="8" t="n"/>
      <c r="Y114" s="8" t="n"/>
      <c r="Z114" s="8" t="n"/>
      <c r="AA114" s="8" t="n"/>
      <c r="AB114" s="8" t="n"/>
      <c r="AC114" s="8" t="n"/>
      <c r="AD114" s="8" t="n"/>
      <c r="AE114" s="8" t="n"/>
      <c r="AF114" s="8" t="n"/>
      <c r="AG114" s="8" t="n"/>
    </row>
    <row r="115" ht="15.75" customHeight="1">
      <c r="A115" s="12" t="inlineStr">
        <is>
          <t>p46</t>
        </is>
      </c>
      <c r="B115" s="12" t="inlineStr">
        <is>
          <t>p74</t>
        </is>
      </c>
      <c r="C115" s="15" t="n">
        <v>10.63885267</v>
      </c>
      <c r="D115" s="15" t="n">
        <v>0</v>
      </c>
      <c r="E115" s="15" t="n">
        <v>10.63885267</v>
      </c>
      <c r="F115" s="12" t="n"/>
      <c r="G115" s="15" t="n">
        <v>46</v>
      </c>
      <c r="H115" s="15" t="n">
        <v>74</v>
      </c>
      <c r="I115" s="16" t="inlineStr">
        <is>
          <t>WI</t>
        </is>
      </c>
      <c r="J115" s="16" t="inlineStr">
        <is>
          <t>MI</t>
        </is>
      </c>
      <c r="K115" s="16" t="inlineStr">
        <is>
          <t>Different</t>
        </is>
      </c>
      <c r="L115" s="4">
        <f>IF(AND(K115="Different",OR(I115 = $O$1,J115=$O$1)),E115,"")</f>
        <v/>
      </c>
      <c r="M115" s="4">
        <f>IF(L115&lt;&gt;"",IF(I115=$O$1,J115,I115),"")</f>
        <v/>
      </c>
      <c r="N115" s="4" t="n"/>
      <c r="O115" s="4" t="n"/>
      <c r="P115" s="4" t="n"/>
      <c r="Q115" s="8" t="n"/>
      <c r="R115" s="8" t="n"/>
      <c r="S115" s="8" t="n"/>
      <c r="T115" s="8" t="n"/>
      <c r="U115" s="8" t="n"/>
      <c r="V115" s="8" t="n"/>
      <c r="W115" s="8" t="n"/>
      <c r="X115" s="8" t="n"/>
      <c r="Y115" s="8" t="n"/>
      <c r="Z115" s="8" t="n"/>
      <c r="AA115" s="8" t="n"/>
      <c r="AB115" s="8" t="n"/>
      <c r="AC115" s="8" t="n"/>
      <c r="AD115" s="8" t="n"/>
      <c r="AE115" s="8" t="n"/>
      <c r="AF115" s="8" t="n"/>
      <c r="AG115" s="8" t="n"/>
    </row>
    <row r="116" ht="15.75" customHeight="1">
      <c r="A116" s="12" t="inlineStr">
        <is>
          <t>p46</t>
        </is>
      </c>
      <c r="B116" s="12" t="inlineStr">
        <is>
          <t>p75</t>
        </is>
      </c>
      <c r="C116" s="15" t="n">
        <v>154.1590613</v>
      </c>
      <c r="D116" s="15" t="n">
        <v>0</v>
      </c>
      <c r="E116" s="15" t="n">
        <v>154.1590613</v>
      </c>
      <c r="F116" s="12" t="n"/>
      <c r="G116" s="15" t="n">
        <v>46</v>
      </c>
      <c r="H116" s="15" t="n">
        <v>75</v>
      </c>
      <c r="I116" s="16" t="inlineStr">
        <is>
          <t>WI</t>
        </is>
      </c>
      <c r="J116" s="16" t="inlineStr">
        <is>
          <t>WI</t>
        </is>
      </c>
      <c r="K116" s="16" t="inlineStr">
        <is>
          <t>Same</t>
        </is>
      </c>
      <c r="L116" s="4">
        <f>IF(AND(K116="Different",OR(I116 = $O$1,J116=$O$1)),E116,"")</f>
        <v/>
      </c>
      <c r="M116" s="4">
        <f>IF(L116&lt;&gt;"",IF(I116=$O$1,J116,I116),"")</f>
        <v/>
      </c>
      <c r="N116" s="4" t="n"/>
      <c r="O116" s="4" t="n"/>
      <c r="P116" s="4" t="n"/>
      <c r="Q116" s="8" t="n"/>
      <c r="R116" s="8" t="n"/>
      <c r="S116" s="8" t="n"/>
      <c r="T116" s="8" t="n"/>
      <c r="U116" s="8" t="n"/>
      <c r="V116" s="8" t="n"/>
      <c r="W116" s="8" t="n"/>
      <c r="X116" s="8" t="n"/>
      <c r="Y116" s="8" t="n"/>
      <c r="Z116" s="8" t="n"/>
      <c r="AA116" s="8" t="n"/>
      <c r="AB116" s="8" t="n"/>
      <c r="AC116" s="8" t="n"/>
      <c r="AD116" s="8" t="n"/>
      <c r="AE116" s="8" t="n"/>
      <c r="AF116" s="8" t="n"/>
      <c r="AG116" s="8" t="n"/>
    </row>
    <row r="117" ht="15.75" customHeight="1">
      <c r="A117" s="12" t="inlineStr">
        <is>
          <t>p46</t>
        </is>
      </c>
      <c r="B117" s="12" t="inlineStr">
        <is>
          <t>p76</t>
        </is>
      </c>
      <c r="C117" s="15" t="n">
        <v>241.5645372</v>
      </c>
      <c r="D117" s="15" t="n">
        <v>0</v>
      </c>
      <c r="E117" s="15" t="n">
        <v>241.5645372</v>
      </c>
      <c r="F117" s="12" t="n"/>
      <c r="G117" s="15" t="n">
        <v>46</v>
      </c>
      <c r="H117" s="15" t="n">
        <v>76</v>
      </c>
      <c r="I117" s="16" t="inlineStr">
        <is>
          <t>WI</t>
        </is>
      </c>
      <c r="J117" s="16" t="inlineStr">
        <is>
          <t>WI</t>
        </is>
      </c>
      <c r="K117" s="16" t="inlineStr">
        <is>
          <t>Same</t>
        </is>
      </c>
      <c r="L117" s="4">
        <f>IF(AND(K117="Different",OR(I117 = $O$1,J117=$O$1)),E117,"")</f>
        <v/>
      </c>
      <c r="M117" s="4">
        <f>IF(L117&lt;&gt;"",IF(I117=$O$1,J117,I117),"")</f>
        <v/>
      </c>
      <c r="N117" s="4" t="n"/>
      <c r="O117" s="4" t="n"/>
      <c r="P117" s="4" t="n"/>
      <c r="Q117" s="8" t="n"/>
      <c r="R117" s="8" t="n"/>
      <c r="S117" s="8" t="n"/>
      <c r="T117" s="8" t="n"/>
      <c r="U117" s="8" t="n"/>
      <c r="V117" s="8" t="n"/>
      <c r="W117" s="8" t="n"/>
      <c r="X117" s="8" t="n"/>
      <c r="Y117" s="8" t="n"/>
      <c r="Z117" s="8" t="n"/>
      <c r="AA117" s="8" t="n"/>
      <c r="AB117" s="8" t="n"/>
      <c r="AC117" s="8" t="n"/>
      <c r="AD117" s="8" t="n"/>
      <c r="AE117" s="8" t="n"/>
      <c r="AF117" s="8" t="n"/>
      <c r="AG117" s="8" t="n"/>
    </row>
    <row r="118" ht="15.75" customHeight="1">
      <c r="A118" s="12" t="inlineStr">
        <is>
          <t>p46</t>
        </is>
      </c>
      <c r="B118" s="12" t="inlineStr">
        <is>
          <t>p77</t>
        </is>
      </c>
      <c r="C118" s="15" t="n">
        <v>224.4589309</v>
      </c>
      <c r="D118" s="15" t="n">
        <v>0</v>
      </c>
      <c r="E118" s="15" t="n">
        <v>224.4589309</v>
      </c>
      <c r="F118" s="12" t="n"/>
      <c r="G118" s="15" t="n">
        <v>46</v>
      </c>
      <c r="H118" s="15" t="n">
        <v>77</v>
      </c>
      <c r="I118" s="16" t="inlineStr">
        <is>
          <t>WI</t>
        </is>
      </c>
      <c r="J118" s="16" t="inlineStr">
        <is>
          <t>WI</t>
        </is>
      </c>
      <c r="K118" s="16" t="inlineStr">
        <is>
          <t>Same</t>
        </is>
      </c>
      <c r="L118" s="4">
        <f>IF(AND(K118="Different",OR(I118 = $O$1,J118=$O$1)),E118,"")</f>
        <v/>
      </c>
      <c r="M118" s="4">
        <f>IF(L118&lt;&gt;"",IF(I118=$O$1,J118,I118),"")</f>
        <v/>
      </c>
      <c r="N118" s="4" t="n"/>
      <c r="O118" s="4" t="n"/>
      <c r="P118" s="4" t="n"/>
      <c r="Q118" s="4" t="n"/>
      <c r="R118" s="4" t="n"/>
    </row>
    <row r="119" ht="15.75" customHeight="1">
      <c r="A119" s="12" t="inlineStr">
        <is>
          <t>p47</t>
        </is>
      </c>
      <c r="B119" s="12" t="inlineStr">
        <is>
          <t>p48</t>
        </is>
      </c>
      <c r="C119" s="15" t="n">
        <v>2843.68</v>
      </c>
      <c r="D119" s="15" t="n">
        <v>0</v>
      </c>
      <c r="E119" s="15" t="n">
        <v>2843.68</v>
      </c>
      <c r="F119" s="12" t="n"/>
      <c r="G119" s="15" t="n">
        <v>47</v>
      </c>
      <c r="H119" s="15" t="n">
        <v>48</v>
      </c>
      <c r="I119" s="16" t="inlineStr">
        <is>
          <t>NM</t>
        </is>
      </c>
      <c r="J119" s="16" t="inlineStr">
        <is>
          <t>TX</t>
        </is>
      </c>
      <c r="K119" s="16" t="inlineStr">
        <is>
          <t>Different</t>
        </is>
      </c>
      <c r="L119" s="4">
        <f>IF(AND(K119="Different",OR(I119 = $O$1,J119=$O$1)),E119,"")</f>
        <v/>
      </c>
      <c r="M119" s="4">
        <f>IF(L119&lt;&gt;"",IF(I119=$O$1,J119,I119),"")</f>
        <v/>
      </c>
      <c r="N119" s="4" t="n"/>
      <c r="O119" s="4" t="n"/>
      <c r="P119" s="4" t="n"/>
      <c r="Q119" s="4" t="n"/>
      <c r="R119" s="4" t="n"/>
    </row>
    <row r="120" ht="15.75" customHeight="1">
      <c r="A120" s="12" t="inlineStr">
        <is>
          <t>p48</t>
        </is>
      </c>
      <c r="B120" s="12" t="inlineStr">
        <is>
          <t>p49</t>
        </is>
      </c>
      <c r="C120" s="15" t="n">
        <v>1115.106</v>
      </c>
      <c r="D120" s="15" t="n">
        <v>0</v>
      </c>
      <c r="E120" s="15" t="n">
        <v>1115.106</v>
      </c>
      <c r="F120" s="12" t="n"/>
      <c r="G120" s="15" t="n">
        <v>48</v>
      </c>
      <c r="H120" s="15" t="n">
        <v>49</v>
      </c>
      <c r="I120" s="16" t="inlineStr">
        <is>
          <t>TX</t>
        </is>
      </c>
      <c r="J120" s="16" t="inlineStr">
        <is>
          <t>OK</t>
        </is>
      </c>
      <c r="K120" s="16" t="inlineStr">
        <is>
          <t>Different</t>
        </is>
      </c>
      <c r="L120" s="4">
        <f>IF(AND(K120="Different",OR(I120 = $O$1,J120=$O$1)),E120,"")</f>
        <v/>
      </c>
      <c r="M120" s="4">
        <f>IF(L120&lt;&gt;"",IF(I120=$O$1,J120,I120),"")</f>
        <v/>
      </c>
      <c r="N120" s="4" t="n"/>
      <c r="O120" s="4" t="n"/>
      <c r="P120" s="4" t="n"/>
      <c r="Q120" s="4" t="n"/>
      <c r="R120" s="4" t="n"/>
    </row>
    <row r="121" ht="15.75" customHeight="1">
      <c r="A121" s="12" t="inlineStr">
        <is>
          <t>p48</t>
        </is>
      </c>
      <c r="B121" s="12" t="inlineStr">
        <is>
          <t>p50</t>
        </is>
      </c>
      <c r="C121" s="15" t="n">
        <v>1691.848752</v>
      </c>
      <c r="D121" s="15" t="n">
        <v>0</v>
      </c>
      <c r="E121" s="15" t="n">
        <v>1691.848752</v>
      </c>
      <c r="F121" s="12" t="n"/>
      <c r="G121" s="15" t="n">
        <v>48</v>
      </c>
      <c r="H121" s="15" t="n">
        <v>50</v>
      </c>
      <c r="I121" s="16" t="inlineStr">
        <is>
          <t>TX</t>
        </is>
      </c>
      <c r="J121" s="16" t="inlineStr">
        <is>
          <t>OK</t>
        </is>
      </c>
      <c r="K121" s="16" t="inlineStr">
        <is>
          <t>Different</t>
        </is>
      </c>
      <c r="L121" s="4">
        <f>IF(AND(K121="Different",OR(I121 = $O$1,J121=$O$1)),E121,"")</f>
        <v/>
      </c>
      <c r="M121" s="4">
        <f>IF(L121&lt;&gt;"",IF(I121=$O$1,J121,I121),"")</f>
        <v/>
      </c>
      <c r="N121" s="4" t="n"/>
      <c r="O121" s="4" t="n"/>
      <c r="P121" s="4" t="n"/>
      <c r="Q121" s="4" t="n"/>
      <c r="R121" s="4" t="n"/>
    </row>
    <row r="122" ht="15.75" customHeight="1">
      <c r="A122" s="12" t="inlineStr">
        <is>
          <t>p49</t>
        </is>
      </c>
      <c r="B122" s="12" t="inlineStr">
        <is>
          <t>p50</t>
        </is>
      </c>
      <c r="C122" s="15" t="n">
        <v>45.19116</v>
      </c>
      <c r="D122" s="15" t="n">
        <v>0</v>
      </c>
      <c r="E122" s="15" t="n">
        <v>45.19116</v>
      </c>
      <c r="F122" s="12" t="n"/>
      <c r="G122" s="15" t="n">
        <v>49</v>
      </c>
      <c r="H122" s="15" t="n">
        <v>50</v>
      </c>
      <c r="I122" s="16" t="inlineStr">
        <is>
          <t>OK</t>
        </is>
      </c>
      <c r="J122" s="16" t="inlineStr">
        <is>
          <t>OK</t>
        </is>
      </c>
      <c r="K122" s="16" t="inlineStr">
        <is>
          <t>Same</t>
        </is>
      </c>
      <c r="L122" s="4">
        <f>IF(AND(K122="Different",OR(I122 = $O$1,J122=$O$1)),E122,"")</f>
        <v/>
      </c>
      <c r="M122" s="4">
        <f>IF(L122&lt;&gt;"",IF(I122=$O$1,J122,I122),"")</f>
        <v/>
      </c>
      <c r="N122" s="4" t="n"/>
      <c r="O122" s="4" t="n"/>
      <c r="P122" s="4" t="n"/>
      <c r="Q122" s="4" t="n"/>
      <c r="R122" s="4" t="n"/>
    </row>
    <row r="123" ht="15.75" customHeight="1">
      <c r="A123" s="12" t="inlineStr">
        <is>
          <t>p49</t>
        </is>
      </c>
      <c r="B123" s="12" t="inlineStr">
        <is>
          <t>p52</t>
        </is>
      </c>
      <c r="C123" s="15" t="n">
        <v>105.4719562</v>
      </c>
      <c r="D123" s="15" t="n">
        <v>0</v>
      </c>
      <c r="E123" s="15" t="n">
        <v>105.4719562</v>
      </c>
      <c r="F123" s="12" t="n"/>
      <c r="G123" s="15" t="n">
        <v>49</v>
      </c>
      <c r="H123" s="15" t="n">
        <v>52</v>
      </c>
      <c r="I123" s="16" t="inlineStr">
        <is>
          <t>OK</t>
        </is>
      </c>
      <c r="J123" s="16" t="inlineStr">
        <is>
          <t>KS</t>
        </is>
      </c>
      <c r="K123" s="16" t="inlineStr">
        <is>
          <t>Different</t>
        </is>
      </c>
      <c r="L123" s="4">
        <f>IF(AND(K123="Different",OR(I123 = $O$1,J123=$O$1)),E123,"")</f>
        <v/>
      </c>
      <c r="M123" s="4">
        <f>IF(L123&lt;&gt;"",IF(I123=$O$1,J123,I123),"")</f>
        <v/>
      </c>
      <c r="N123" s="4" t="n"/>
      <c r="O123" s="4" t="n"/>
      <c r="P123" s="4" t="n"/>
      <c r="Q123" s="4" t="n"/>
      <c r="R123" s="4" t="n"/>
    </row>
    <row r="124" ht="15.75" customHeight="1">
      <c r="A124" s="12" t="inlineStr">
        <is>
          <t>p49</t>
        </is>
      </c>
      <c r="B124" s="12" t="inlineStr">
        <is>
          <t>p53</t>
        </is>
      </c>
      <c r="C124" s="15" t="n">
        <v>8.002735978</v>
      </c>
      <c r="D124" s="15" t="n">
        <v>0</v>
      </c>
      <c r="E124" s="15" t="n">
        <v>8.002735978</v>
      </c>
      <c r="F124" s="12" t="n"/>
      <c r="G124" s="15" t="n">
        <v>49</v>
      </c>
      <c r="H124" s="15" t="n">
        <v>53</v>
      </c>
      <c r="I124" s="16" t="inlineStr">
        <is>
          <t>OK</t>
        </is>
      </c>
      <c r="J124" s="16" t="inlineStr">
        <is>
          <t>KS</t>
        </is>
      </c>
      <c r="K124" s="16" t="inlineStr">
        <is>
          <t>Different</t>
        </is>
      </c>
      <c r="L124" s="4">
        <f>IF(AND(K124="Different",OR(I124 = $O$1,J124=$O$1)),E124,"")</f>
        <v/>
      </c>
      <c r="M124" s="4">
        <f>IF(L124&lt;&gt;"",IF(I124=$O$1,J124,I124),"")</f>
        <v/>
      </c>
      <c r="N124" s="4" t="n"/>
      <c r="O124" s="4" t="n"/>
      <c r="P124" s="4" t="n"/>
      <c r="Q124" s="4" t="n"/>
      <c r="R124" s="4" t="n"/>
    </row>
    <row r="125" ht="15.75" customHeight="1">
      <c r="A125" s="12" t="inlineStr">
        <is>
          <t>p50</t>
        </is>
      </c>
      <c r="B125" s="12" t="inlineStr">
        <is>
          <t>p51</t>
        </is>
      </c>
      <c r="C125" s="15" t="n">
        <v>4411.884941</v>
      </c>
      <c r="D125" s="15" t="n">
        <v>0</v>
      </c>
      <c r="E125" s="15" t="n">
        <v>4411.884941</v>
      </c>
      <c r="F125" s="12" t="n"/>
      <c r="G125" s="15" t="n">
        <v>50</v>
      </c>
      <c r="H125" s="15" t="n">
        <v>51</v>
      </c>
      <c r="I125" s="16" t="inlineStr">
        <is>
          <t>OK</t>
        </is>
      </c>
      <c r="J125" s="16" t="inlineStr">
        <is>
          <t>OK</t>
        </is>
      </c>
      <c r="K125" s="16" t="inlineStr">
        <is>
          <t>Same</t>
        </is>
      </c>
      <c r="L125" s="4">
        <f>IF(AND(K125="Different",OR(I125 = $O$1,J125=$O$1)),E125,"")</f>
        <v/>
      </c>
      <c r="M125" s="4">
        <f>IF(L125&lt;&gt;"",IF(I125=$O$1,J125,I125),"")</f>
        <v/>
      </c>
      <c r="N125" s="4" t="n"/>
      <c r="O125" s="4" t="n"/>
      <c r="P125" s="4" t="n"/>
      <c r="Q125" s="4" t="n"/>
      <c r="R125" s="4" t="n"/>
    </row>
    <row r="126" ht="15.75" customHeight="1">
      <c r="A126" s="12" t="inlineStr">
        <is>
          <t>p50</t>
        </is>
      </c>
      <c r="B126" s="12" t="inlineStr">
        <is>
          <t>p53</t>
        </is>
      </c>
      <c r="C126" s="15" t="n">
        <v>104.1723666</v>
      </c>
      <c r="D126" s="15" t="n">
        <v>0</v>
      </c>
      <c r="E126" s="15" t="n">
        <v>104.1723666</v>
      </c>
      <c r="F126" s="12" t="n"/>
      <c r="G126" s="15" t="n">
        <v>50</v>
      </c>
      <c r="H126" s="15" t="n">
        <v>53</v>
      </c>
      <c r="I126" s="16" t="inlineStr">
        <is>
          <t>OK</t>
        </is>
      </c>
      <c r="J126" s="16" t="inlineStr">
        <is>
          <t>KS</t>
        </is>
      </c>
      <c r="K126" s="16" t="inlineStr">
        <is>
          <t>Different</t>
        </is>
      </c>
      <c r="L126" s="4">
        <f>IF(AND(K126="Different",OR(I126 = $O$1,J126=$O$1)),E126,"")</f>
        <v/>
      </c>
      <c r="M126" s="4">
        <f>IF(L126&lt;&gt;"",IF(I126=$O$1,J126,I126),"")</f>
        <v/>
      </c>
      <c r="N126" s="4" t="n"/>
      <c r="O126" s="4" t="n"/>
      <c r="P126" s="4" t="n"/>
      <c r="Q126" s="4" t="n"/>
      <c r="R126" s="4" t="n"/>
    </row>
    <row r="127" ht="15.75" customHeight="1">
      <c r="A127" s="12" t="inlineStr">
        <is>
          <t>p50</t>
        </is>
      </c>
      <c r="B127" s="12" t="inlineStr">
        <is>
          <t>p56</t>
        </is>
      </c>
      <c r="C127" s="15" t="n">
        <v>878.1698</v>
      </c>
      <c r="D127" s="15" t="n">
        <v>0</v>
      </c>
      <c r="E127" s="15" t="n">
        <v>878.1698</v>
      </c>
      <c r="F127" s="12" t="n"/>
      <c r="G127" s="15" t="n">
        <v>50</v>
      </c>
      <c r="H127" s="15" t="n">
        <v>56</v>
      </c>
      <c r="I127" s="16" t="inlineStr">
        <is>
          <t>OK</t>
        </is>
      </c>
      <c r="J127" s="16" t="inlineStr">
        <is>
          <t>AR</t>
        </is>
      </c>
      <c r="K127" s="16" t="inlineStr">
        <is>
          <t>Different</t>
        </is>
      </c>
      <c r="L127" s="4">
        <f>IF(AND(K127="Different",OR(I127 = $O$1,J127=$O$1)),E127,"")</f>
        <v/>
      </c>
      <c r="M127" s="4">
        <f>IF(L127&lt;&gt;"",IF(I127=$O$1,J127,I127),"")</f>
        <v/>
      </c>
      <c r="N127" s="4" t="n"/>
      <c r="O127" s="4" t="n"/>
      <c r="P127" s="4" t="n"/>
      <c r="Q127" s="4" t="n"/>
      <c r="R127" s="4" t="n"/>
    </row>
    <row r="128" ht="15.75" customHeight="1">
      <c r="A128" s="12" t="inlineStr">
        <is>
          <t>p50</t>
        </is>
      </c>
      <c r="B128" s="12" t="inlineStr">
        <is>
          <t>p57</t>
        </is>
      </c>
      <c r="C128" s="15" t="n">
        <v>952.1273</v>
      </c>
      <c r="D128" s="15" t="n">
        <v>0</v>
      </c>
      <c r="E128" s="15" t="n">
        <v>952.1273</v>
      </c>
      <c r="F128" s="12" t="n"/>
      <c r="G128" s="15" t="n">
        <v>50</v>
      </c>
      <c r="H128" s="15" t="n">
        <v>57</v>
      </c>
      <c r="I128" s="16" t="inlineStr">
        <is>
          <t>OK</t>
        </is>
      </c>
      <c r="J128" s="16" t="inlineStr">
        <is>
          <t>TX</t>
        </is>
      </c>
      <c r="K128" s="16" t="inlineStr">
        <is>
          <t>Different</t>
        </is>
      </c>
      <c r="L128" s="4">
        <f>IF(AND(K128="Different",OR(I128 = $O$1,J128=$O$1)),E128,"")</f>
        <v/>
      </c>
      <c r="M128" s="4">
        <f>IF(L128&lt;&gt;"",IF(I128=$O$1,J128,I128),"")</f>
        <v/>
      </c>
      <c r="N128" s="4" t="n"/>
      <c r="O128" s="4" t="n"/>
      <c r="P128" s="4" t="n"/>
      <c r="Q128" s="4" t="n"/>
      <c r="R128" s="4" t="n"/>
    </row>
    <row r="129" ht="15.75" customHeight="1">
      <c r="A129" s="12" t="inlineStr">
        <is>
          <t>p50</t>
        </is>
      </c>
      <c r="B129" s="12" t="inlineStr">
        <is>
          <t>p60</t>
        </is>
      </c>
      <c r="C129" s="15" t="n">
        <v>0</v>
      </c>
      <c r="D129" s="15" t="n">
        <v>220</v>
      </c>
      <c r="E129" s="15" t="n">
        <v>345.906</v>
      </c>
      <c r="F129" s="12" t="inlineStr">
        <is>
          <t>changed to 220 MW</t>
        </is>
      </c>
      <c r="G129" s="15" t="n">
        <v>50</v>
      </c>
      <c r="H129" s="15" t="n">
        <v>60</v>
      </c>
      <c r="I129" s="16" t="inlineStr">
        <is>
          <t>OK</t>
        </is>
      </c>
      <c r="J129" s="16" t="inlineStr">
        <is>
          <t>TX</t>
        </is>
      </c>
      <c r="K129" s="16" t="inlineStr">
        <is>
          <t>Different</t>
        </is>
      </c>
      <c r="L129" s="4">
        <f>IF(AND(K129="Different",OR(I129 = $O$1,J129=$O$1)),E129,"")</f>
        <v/>
      </c>
      <c r="M129" s="4">
        <f>IF(L129&lt;&gt;"",IF(I129=$O$1,J129,I129),"")</f>
        <v/>
      </c>
      <c r="N129" s="4" t="n"/>
      <c r="O129" s="4" t="n"/>
      <c r="P129" s="4" t="n"/>
      <c r="Q129" s="4" t="n"/>
      <c r="R129" s="4" t="n"/>
    </row>
    <row r="130" ht="15.75" customHeight="1">
      <c r="A130" s="12" t="inlineStr">
        <is>
          <t>p50</t>
        </is>
      </c>
      <c r="B130" s="12" t="inlineStr">
        <is>
          <t>p63</t>
        </is>
      </c>
      <c r="C130" s="15" t="n">
        <v>0</v>
      </c>
      <c r="D130" s="15" t="n">
        <v>0</v>
      </c>
      <c r="E130" s="15" t="n">
        <v>0</v>
      </c>
      <c r="F130" s="12" t="inlineStr">
        <is>
          <t>removed; not a real line</t>
        </is>
      </c>
      <c r="G130" s="15" t="n">
        <v>50</v>
      </c>
      <c r="H130" s="15" t="n">
        <v>63</v>
      </c>
      <c r="I130" s="16" t="inlineStr">
        <is>
          <t>OK</t>
        </is>
      </c>
      <c r="J130" s="16" t="inlineStr">
        <is>
          <t>TX</t>
        </is>
      </c>
      <c r="K130" s="16" t="inlineStr">
        <is>
          <t>Different</t>
        </is>
      </c>
      <c r="L130" s="4">
        <f>IF(AND(K130="Different",OR(I130 = $O$1,J130=$O$1)),E130,"")</f>
        <v/>
      </c>
      <c r="M130" s="4">
        <f>IF(L130&lt;&gt;"",IF(I130=$O$1,J130,I130),"")</f>
        <v/>
      </c>
      <c r="N130" s="4" t="n"/>
      <c r="O130" s="4" t="n"/>
      <c r="P130" s="4" t="n"/>
      <c r="Q130" s="4" t="n"/>
      <c r="R130" s="4" t="n"/>
    </row>
    <row r="131" ht="15.75" customHeight="1">
      <c r="A131" s="12" t="inlineStr">
        <is>
          <t>p50</t>
        </is>
      </c>
      <c r="B131" s="12" t="inlineStr">
        <is>
          <t>p85</t>
        </is>
      </c>
      <c r="C131" s="15" t="n">
        <v>225.6802137</v>
      </c>
      <c r="D131" s="15" t="n">
        <v>0</v>
      </c>
      <c r="E131" s="15" t="n">
        <v>225.6802137</v>
      </c>
      <c r="F131" s="12" t="n"/>
      <c r="G131" s="15" t="n">
        <v>50</v>
      </c>
      <c r="H131" s="15" t="n">
        <v>85</v>
      </c>
      <c r="I131" s="16" t="inlineStr">
        <is>
          <t>OK</t>
        </is>
      </c>
      <c r="J131" s="16" t="inlineStr">
        <is>
          <t>AR</t>
        </is>
      </c>
      <c r="K131" s="16" t="inlineStr">
        <is>
          <t>Different</t>
        </is>
      </c>
      <c r="L131" s="4">
        <f>IF(AND(K131="Different",OR(I131 = $O$1,J131=$O$1)),E131,"")</f>
        <v/>
      </c>
      <c r="M131" s="4">
        <f>IF(L131&lt;&gt;"",IF(I131=$O$1,J131,I131),"")</f>
        <v/>
      </c>
      <c r="N131" s="4" t="n"/>
      <c r="O131" s="4" t="n"/>
      <c r="P131" s="4" t="n"/>
      <c r="Q131" s="4" t="n"/>
      <c r="R131" s="4" t="n"/>
    </row>
    <row r="132" ht="15.75" customHeight="1">
      <c r="A132" s="12" t="inlineStr">
        <is>
          <t>p51</t>
        </is>
      </c>
      <c r="B132" s="12" t="inlineStr">
        <is>
          <t>p53</t>
        </is>
      </c>
      <c r="C132" s="15" t="n">
        <v>112.7906977</v>
      </c>
      <c r="D132" s="15" t="n">
        <v>0</v>
      </c>
      <c r="E132" s="15" t="n">
        <v>112.7906977</v>
      </c>
      <c r="F132" s="12" t="n"/>
      <c r="G132" s="15" t="n">
        <v>51</v>
      </c>
      <c r="H132" s="15" t="n">
        <v>53</v>
      </c>
      <c r="I132" s="16" t="inlineStr">
        <is>
          <t>OK</t>
        </is>
      </c>
      <c r="J132" s="16" t="inlineStr">
        <is>
          <t>KS</t>
        </is>
      </c>
      <c r="K132" s="16" t="inlineStr">
        <is>
          <t>Different</t>
        </is>
      </c>
      <c r="L132" s="4">
        <f>IF(AND(K132="Different",OR(I132 = $O$1,J132=$O$1)),E132,"")</f>
        <v/>
      </c>
      <c r="M132" s="4">
        <f>IF(L132&lt;&gt;"",IF(I132=$O$1,J132,I132),"")</f>
        <v/>
      </c>
      <c r="N132" s="4" t="n"/>
      <c r="O132" s="4" t="n"/>
      <c r="P132" s="4" t="n"/>
      <c r="Q132" s="4" t="n"/>
      <c r="R132" s="4" t="n"/>
    </row>
    <row r="133" ht="15.75" customHeight="1">
      <c r="A133" s="12" t="inlineStr">
        <is>
          <t>p51</t>
        </is>
      </c>
      <c r="B133" s="12" t="inlineStr">
        <is>
          <t>p55</t>
        </is>
      </c>
      <c r="C133" s="15" t="n">
        <v>35.3625171</v>
      </c>
      <c r="D133" s="15" t="n">
        <v>0</v>
      </c>
      <c r="E133" s="15" t="n">
        <v>35.3625171</v>
      </c>
      <c r="F133" s="12" t="n"/>
      <c r="G133" s="15" t="n">
        <v>51</v>
      </c>
      <c r="H133" s="15" t="n">
        <v>55</v>
      </c>
      <c r="I133" s="16" t="inlineStr">
        <is>
          <t>OK</t>
        </is>
      </c>
      <c r="J133" s="16" t="inlineStr">
        <is>
          <t>MO</t>
        </is>
      </c>
      <c r="K133" s="16" t="inlineStr">
        <is>
          <t>Different</t>
        </is>
      </c>
      <c r="L133" s="4">
        <f>IF(AND(K133="Different",OR(I133 = $O$1,J133=$O$1)),E133,"")</f>
        <v/>
      </c>
      <c r="M133" s="4">
        <f>IF(L133&lt;&gt;"",IF(I133=$O$1,J133,I133),"")</f>
        <v/>
      </c>
      <c r="N133" s="4" t="n"/>
      <c r="O133" s="4" t="n"/>
      <c r="P133" s="4" t="n"/>
      <c r="Q133" s="4" t="n"/>
      <c r="R133" s="4" t="n"/>
    </row>
    <row r="134" ht="15.75" customHeight="1">
      <c r="A134" s="12" t="inlineStr">
        <is>
          <t>p51</t>
        </is>
      </c>
      <c r="B134" s="12" t="inlineStr">
        <is>
          <t>p56</t>
        </is>
      </c>
      <c r="C134" s="15" t="n">
        <v>3107.563</v>
      </c>
      <c r="D134" s="15" t="n">
        <v>0</v>
      </c>
      <c r="E134" s="15" t="n">
        <v>3107.563</v>
      </c>
      <c r="F134" s="12" t="n"/>
      <c r="G134" s="15" t="n">
        <v>51</v>
      </c>
      <c r="H134" s="15" t="n">
        <v>56</v>
      </c>
      <c r="I134" s="16" t="inlineStr">
        <is>
          <t>OK</t>
        </is>
      </c>
      <c r="J134" s="16" t="inlineStr">
        <is>
          <t>AR</t>
        </is>
      </c>
      <c r="K134" s="16" t="inlineStr">
        <is>
          <t>Different</t>
        </is>
      </c>
      <c r="L134" s="4">
        <f>IF(AND(K134="Different",OR(I134 = $O$1,J134=$O$1)),E134,"")</f>
        <v/>
      </c>
      <c r="M134" s="4">
        <f>IF(L134&lt;&gt;"",IF(I134=$O$1,J134,I134),"")</f>
        <v/>
      </c>
      <c r="N134" s="4" t="n"/>
      <c r="O134" s="4" t="n"/>
      <c r="P134" s="4" t="n"/>
      <c r="Q134" s="4" t="n"/>
      <c r="R134" s="4" t="n"/>
    </row>
    <row r="135" ht="15.75" customHeight="1">
      <c r="A135" s="12" t="inlineStr">
        <is>
          <t>p52</t>
        </is>
      </c>
      <c r="B135" s="12" t="inlineStr">
        <is>
          <t>p53</t>
        </is>
      </c>
      <c r="C135" s="15" t="n">
        <v>610.6625</v>
      </c>
      <c r="D135" s="15" t="n">
        <v>0</v>
      </c>
      <c r="E135" s="15" t="n">
        <v>610.6625</v>
      </c>
      <c r="F135" s="12" t="n"/>
      <c r="G135" s="15" t="n">
        <v>52</v>
      </c>
      <c r="H135" s="15" t="n">
        <v>53</v>
      </c>
      <c r="I135" s="16" t="inlineStr">
        <is>
          <t>KS</t>
        </is>
      </c>
      <c r="J135" s="16" t="inlineStr">
        <is>
          <t>KS</t>
        </is>
      </c>
      <c r="K135" s="16" t="inlineStr">
        <is>
          <t>Same</t>
        </is>
      </c>
      <c r="L135" s="4">
        <f>IF(AND(K135="Different",OR(I135 = $O$1,J135=$O$1)),E135,"")</f>
        <v/>
      </c>
      <c r="M135" s="4">
        <f>IF(L135&lt;&gt;"",IF(I135=$O$1,J135,I135),"")</f>
        <v/>
      </c>
      <c r="N135" s="4" t="n"/>
      <c r="O135" s="4" t="n"/>
      <c r="P135" s="4" t="n"/>
      <c r="Q135" s="4" t="n"/>
      <c r="R135" s="4" t="n"/>
    </row>
    <row r="136" ht="15.75" customHeight="1">
      <c r="A136" s="12" t="inlineStr">
        <is>
          <t>p53</t>
        </is>
      </c>
      <c r="B136" s="12" t="inlineStr">
        <is>
          <t>p54</t>
        </is>
      </c>
      <c r="C136" s="15" t="n">
        <v>1406.588</v>
      </c>
      <c r="D136" s="15" t="n">
        <v>0</v>
      </c>
      <c r="E136" s="15" t="n">
        <v>1406.588</v>
      </c>
      <c r="F136" s="12" t="n"/>
      <c r="G136" s="15" t="n">
        <v>53</v>
      </c>
      <c r="H136" s="15" t="n">
        <v>54</v>
      </c>
      <c r="I136" s="16" t="inlineStr">
        <is>
          <t>KS</t>
        </is>
      </c>
      <c r="J136" s="16" t="inlineStr">
        <is>
          <t>MO</t>
        </is>
      </c>
      <c r="K136" s="16" t="inlineStr">
        <is>
          <t>Different</t>
        </is>
      </c>
      <c r="L136" s="4">
        <f>IF(AND(K136="Different",OR(I136 = $O$1,J136=$O$1)),E136,"")</f>
        <v/>
      </c>
      <c r="M136" s="4">
        <f>IF(L136&lt;&gt;"",IF(I136=$O$1,J136,I136),"")</f>
        <v/>
      </c>
      <c r="N136" s="4" t="n"/>
      <c r="O136" s="4" t="n"/>
      <c r="P136" s="4" t="n"/>
      <c r="Q136" s="4" t="n"/>
      <c r="R136" s="4" t="n"/>
    </row>
    <row r="137" ht="15.75" customHeight="1">
      <c r="A137" s="12" t="inlineStr">
        <is>
          <t>p53</t>
        </is>
      </c>
      <c r="B137" s="12" t="inlineStr">
        <is>
          <t>p55</t>
        </is>
      </c>
      <c r="C137" s="15" t="n">
        <v>1085.692</v>
      </c>
      <c r="D137" s="15" t="n">
        <v>0</v>
      </c>
      <c r="E137" s="15" t="n">
        <v>1085.692</v>
      </c>
      <c r="F137" s="12" t="n"/>
      <c r="G137" s="15" t="n">
        <v>53</v>
      </c>
      <c r="H137" s="15" t="n">
        <v>55</v>
      </c>
      <c r="I137" s="16" t="inlineStr">
        <is>
          <t>KS</t>
        </is>
      </c>
      <c r="J137" s="16" t="inlineStr">
        <is>
          <t>MO</t>
        </is>
      </c>
      <c r="K137" s="16" t="inlineStr">
        <is>
          <t>Different</t>
        </is>
      </c>
      <c r="L137" s="4">
        <f>IF(AND(K137="Different",OR(I137 = $O$1,J137=$O$1)),E137,"")</f>
        <v/>
      </c>
      <c r="M137" s="4">
        <f>IF(L137&lt;&gt;"",IF(I137=$O$1,J137,I137),"")</f>
        <v/>
      </c>
      <c r="N137" s="4" t="n"/>
      <c r="O137" s="4" t="n"/>
      <c r="P137" s="4" t="n"/>
      <c r="Q137" s="4" t="n"/>
      <c r="R137" s="4" t="n"/>
    </row>
    <row r="138" ht="15.75" customHeight="1">
      <c r="A138" s="12" t="inlineStr">
        <is>
          <t>p54</t>
        </is>
      </c>
      <c r="B138" s="12" t="inlineStr">
        <is>
          <t>p55</t>
        </is>
      </c>
      <c r="C138" s="15" t="n">
        <v>1037.173</v>
      </c>
      <c r="D138" s="15" t="n">
        <v>0</v>
      </c>
      <c r="E138" s="15" t="n">
        <v>1037.173</v>
      </c>
      <c r="F138" s="12" t="n"/>
      <c r="G138" s="15" t="n">
        <v>54</v>
      </c>
      <c r="H138" s="15" t="n">
        <v>55</v>
      </c>
      <c r="I138" s="16" t="inlineStr">
        <is>
          <t>MO</t>
        </is>
      </c>
      <c r="J138" s="16" t="inlineStr">
        <is>
          <t>MO</t>
        </is>
      </c>
      <c r="K138" s="16" t="inlineStr">
        <is>
          <t>Same</t>
        </is>
      </c>
      <c r="L138" s="4">
        <f>IF(AND(K138="Different",OR(I138 = $O$1,J138=$O$1)),E138,"")</f>
        <v/>
      </c>
      <c r="M138" s="4">
        <f>IF(L138&lt;&gt;"",IF(I138=$O$1,J138,I138),"")</f>
        <v/>
      </c>
      <c r="N138" s="4" t="n"/>
      <c r="O138" s="4" t="n"/>
      <c r="P138" s="4" t="n"/>
      <c r="Q138" s="4" t="n"/>
      <c r="R138" s="4" t="n"/>
    </row>
    <row r="139" ht="15.75" customHeight="1">
      <c r="A139" s="12" t="inlineStr">
        <is>
          <t>p54</t>
        </is>
      </c>
      <c r="B139" s="12" t="inlineStr">
        <is>
          <t>p70</t>
        </is>
      </c>
      <c r="C139" s="15" t="n">
        <v>192.920354</v>
      </c>
      <c r="D139" s="15" t="n">
        <v>0</v>
      </c>
      <c r="E139" s="15" t="n">
        <v>192.920354</v>
      </c>
      <c r="F139" s="12" t="n"/>
      <c r="G139" s="15" t="n">
        <v>54</v>
      </c>
      <c r="H139" s="15" t="n">
        <v>70</v>
      </c>
      <c r="I139" s="16" t="inlineStr">
        <is>
          <t>MO</t>
        </is>
      </c>
      <c r="J139" s="16" t="inlineStr">
        <is>
          <t>IA</t>
        </is>
      </c>
      <c r="K139" s="16" t="inlineStr">
        <is>
          <t>Different</t>
        </is>
      </c>
      <c r="L139" s="4">
        <f>IF(AND(K139="Different",OR(I139 = $O$1,J139=$O$1)),E139,"")</f>
        <v/>
      </c>
      <c r="M139" s="4">
        <f>IF(L139&lt;&gt;"",IF(I139=$O$1,J139,I139),"")</f>
        <v/>
      </c>
      <c r="N139" s="4" t="n"/>
      <c r="O139" s="4" t="n"/>
      <c r="P139" s="4" t="n"/>
      <c r="Q139" s="4" t="n"/>
      <c r="R139" s="4" t="n"/>
    </row>
    <row r="140" ht="15.75" customHeight="1">
      <c r="A140" s="12" t="inlineStr">
        <is>
          <t>p54</t>
        </is>
      </c>
      <c r="B140" s="12" t="inlineStr">
        <is>
          <t>p71</t>
        </is>
      </c>
      <c r="C140" s="15" t="n">
        <v>158.4722732</v>
      </c>
      <c r="D140" s="15" t="n">
        <v>0</v>
      </c>
      <c r="E140" s="15" t="n">
        <v>158.4722732</v>
      </c>
      <c r="F140" s="12" t="n"/>
      <c r="G140" s="15" t="n">
        <v>54</v>
      </c>
      <c r="H140" s="15" t="n">
        <v>71</v>
      </c>
      <c r="I140" s="16" t="inlineStr">
        <is>
          <t>MO</t>
        </is>
      </c>
      <c r="J140" s="16" t="inlineStr">
        <is>
          <t>MO</t>
        </is>
      </c>
      <c r="K140" s="16" t="inlineStr">
        <is>
          <t>Same</t>
        </is>
      </c>
      <c r="L140" s="4">
        <f>IF(AND(K140="Different",OR(I140 = $O$1,J140=$O$1)),E140,"")</f>
        <v/>
      </c>
      <c r="M140" s="4">
        <f>IF(L140&lt;&gt;"",IF(I140=$O$1,J140,I140),"")</f>
        <v/>
      </c>
      <c r="N140" s="4" t="n"/>
      <c r="O140" s="4" t="n"/>
      <c r="P140" s="4" t="n"/>
      <c r="Q140" s="4" t="n"/>
      <c r="R140" s="4" t="n"/>
    </row>
    <row r="141" ht="15.75" customHeight="1">
      <c r="A141" s="12" t="inlineStr">
        <is>
          <t>p54</t>
        </is>
      </c>
      <c r="B141" s="12" t="inlineStr">
        <is>
          <t>p72</t>
        </is>
      </c>
      <c r="C141" s="15" t="n">
        <v>1183.988248</v>
      </c>
      <c r="D141" s="15" t="n">
        <v>0</v>
      </c>
      <c r="E141" s="15" t="n">
        <v>1183.988248</v>
      </c>
      <c r="F141" s="12" t="n"/>
      <c r="G141" s="15" t="n">
        <v>54</v>
      </c>
      <c r="H141" s="15" t="n">
        <v>72</v>
      </c>
      <c r="I141" s="16" t="inlineStr">
        <is>
          <t>MO</t>
        </is>
      </c>
      <c r="J141" s="16" t="inlineStr">
        <is>
          <t>MO</t>
        </is>
      </c>
      <c r="K141" s="16" t="inlineStr">
        <is>
          <t>Same</t>
        </is>
      </c>
      <c r="L141" s="4">
        <f>IF(AND(K141="Different",OR(I141 = $O$1,J141=$O$1)),E141,"")</f>
        <v/>
      </c>
      <c r="M141" s="4">
        <f>IF(L141&lt;&gt;"",IF(I141=$O$1,J141,I141),"")</f>
        <v/>
      </c>
      <c r="N141" s="4" t="n"/>
      <c r="O141" s="4" t="n"/>
      <c r="P141" s="4" t="n"/>
      <c r="Q141" s="4" t="n"/>
      <c r="R141" s="4" t="n"/>
    </row>
    <row r="142" ht="15.75" customHeight="1">
      <c r="A142" s="12" t="inlineStr">
        <is>
          <t>p55</t>
        </is>
      </c>
      <c r="B142" s="12" t="inlineStr">
        <is>
          <t>p56</t>
        </is>
      </c>
      <c r="C142" s="15" t="n">
        <v>206.6347469</v>
      </c>
      <c r="D142" s="15" t="n">
        <v>0</v>
      </c>
      <c r="E142" s="15" t="n">
        <v>206.6347469</v>
      </c>
      <c r="F142" s="12" t="n"/>
      <c r="G142" s="15" t="n">
        <v>55</v>
      </c>
      <c r="H142" s="15" t="n">
        <v>56</v>
      </c>
      <c r="I142" s="16" t="inlineStr">
        <is>
          <t>MO</t>
        </is>
      </c>
      <c r="J142" s="16" t="inlineStr">
        <is>
          <t>AR</t>
        </is>
      </c>
      <c r="K142" s="16" t="inlineStr">
        <is>
          <t>Different</t>
        </is>
      </c>
      <c r="L142" s="4">
        <f>IF(AND(K142="Different",OR(I142 = $O$1,J142=$O$1)),E142,"")</f>
        <v/>
      </c>
      <c r="M142" s="4">
        <f>IF(L142&lt;&gt;"",IF(I142=$O$1,J142,I142),"")</f>
        <v/>
      </c>
      <c r="N142" s="4" t="n"/>
      <c r="O142" s="4" t="n"/>
      <c r="P142" s="4" t="n"/>
      <c r="Q142" s="4" t="n"/>
      <c r="R142" s="4" t="n"/>
    </row>
    <row r="143" ht="15.75" customHeight="1">
      <c r="A143" s="12" t="inlineStr">
        <is>
          <t>p55</t>
        </is>
      </c>
      <c r="B143" s="12" t="inlineStr">
        <is>
          <t>p72</t>
        </is>
      </c>
      <c r="C143" s="15" t="n">
        <v>139.8016893</v>
      </c>
      <c r="D143" s="15" t="n">
        <v>0</v>
      </c>
      <c r="E143" s="15" t="n">
        <v>139.8016893</v>
      </c>
      <c r="F143" s="12" t="n"/>
      <c r="G143" s="15" t="n">
        <v>55</v>
      </c>
      <c r="H143" s="15" t="n">
        <v>72</v>
      </c>
      <c r="I143" s="16" t="inlineStr">
        <is>
          <t>MO</t>
        </is>
      </c>
      <c r="J143" s="16" t="inlineStr">
        <is>
          <t>MO</t>
        </is>
      </c>
      <c r="K143" s="16" t="inlineStr">
        <is>
          <t>Same</t>
        </is>
      </c>
      <c r="L143" s="4">
        <f>IF(AND(K143="Different",OR(I143 = $O$1,J143=$O$1)),E143,"")</f>
        <v/>
      </c>
      <c r="M143" s="4">
        <f>IF(L143&lt;&gt;"",IF(I143=$O$1,J143,I143),"")</f>
        <v/>
      </c>
      <c r="N143" s="4" t="n"/>
      <c r="O143" s="4" t="n"/>
      <c r="P143" s="4" t="n"/>
      <c r="Q143" s="4" t="n"/>
      <c r="R143" s="4" t="n"/>
    </row>
    <row r="144" ht="15.75" customHeight="1">
      <c r="A144" s="12" t="inlineStr">
        <is>
          <t>p55</t>
        </is>
      </c>
      <c r="B144" s="12" t="inlineStr">
        <is>
          <t>p84</t>
        </is>
      </c>
      <c r="C144" s="15" t="n">
        <v>997.7377892</v>
      </c>
      <c r="D144" s="15" t="n">
        <v>0</v>
      </c>
      <c r="E144" s="15" t="n">
        <v>997.7377892</v>
      </c>
      <c r="F144" s="12" t="n"/>
      <c r="G144" s="15" t="n">
        <v>55</v>
      </c>
      <c r="H144" s="15" t="n">
        <v>84</v>
      </c>
      <c r="I144" s="16" t="inlineStr">
        <is>
          <t>MO</t>
        </is>
      </c>
      <c r="J144" s="16" t="inlineStr">
        <is>
          <t>MO</t>
        </is>
      </c>
      <c r="K144" s="16" t="inlineStr">
        <is>
          <t>Same</t>
        </is>
      </c>
      <c r="L144" s="4">
        <f>IF(AND(K144="Different",OR(I144 = $O$1,J144=$O$1)),E144,"")</f>
        <v/>
      </c>
      <c r="M144" s="4">
        <f>IF(L144&lt;&gt;"",IF(I144=$O$1,J144,I144),"")</f>
        <v/>
      </c>
      <c r="N144" s="4" t="n"/>
      <c r="O144" s="4" t="n"/>
      <c r="P144" s="4" t="n"/>
      <c r="Q144" s="4" t="n"/>
      <c r="R144" s="4" t="n"/>
    </row>
    <row r="145" ht="15.75" customHeight="1">
      <c r="A145" s="12" t="inlineStr">
        <is>
          <t>p55</t>
        </is>
      </c>
      <c r="B145" s="12" t="inlineStr">
        <is>
          <t>p85</t>
        </is>
      </c>
      <c r="C145" s="15" t="n">
        <v>490</v>
      </c>
      <c r="D145" s="15" t="n">
        <v>0</v>
      </c>
      <c r="E145" s="15" t="n">
        <v>490</v>
      </c>
      <c r="F145" s="12" t="n"/>
      <c r="G145" s="15" t="n">
        <v>55</v>
      </c>
      <c r="H145" s="15" t="n">
        <v>85</v>
      </c>
      <c r="I145" s="16" t="inlineStr">
        <is>
          <t>MO</t>
        </is>
      </c>
      <c r="J145" s="16" t="inlineStr">
        <is>
          <t>AR</t>
        </is>
      </c>
      <c r="K145" s="16" t="inlineStr">
        <is>
          <t>Different</t>
        </is>
      </c>
      <c r="L145" s="4">
        <f>IF(AND(K145="Different",OR(I145 = $O$1,J145=$O$1)),E145,"")</f>
        <v/>
      </c>
      <c r="M145" s="4">
        <f>IF(L145&lt;&gt;"",IF(I145=$O$1,J145,I145),"")</f>
        <v/>
      </c>
      <c r="N145" s="4" t="n"/>
      <c r="O145" s="4" t="n"/>
      <c r="P145" s="4" t="n"/>
      <c r="Q145" s="4" t="n"/>
      <c r="R145" s="4" t="n"/>
    </row>
    <row r="146" ht="15.75" customHeight="1">
      <c r="A146" s="12" t="inlineStr">
        <is>
          <t>p56</t>
        </is>
      </c>
      <c r="B146" s="12" t="inlineStr">
        <is>
          <t>p85</t>
        </is>
      </c>
      <c r="C146" s="15" t="n">
        <v>1935.798512</v>
      </c>
      <c r="D146" s="15" t="n">
        <v>0</v>
      </c>
      <c r="E146" s="15" t="n">
        <v>1935.798512</v>
      </c>
      <c r="F146" s="12" t="n"/>
      <c r="G146" s="15" t="n">
        <v>56</v>
      </c>
      <c r="H146" s="15" t="n">
        <v>85</v>
      </c>
      <c r="I146" s="16" t="inlineStr">
        <is>
          <t>AR</t>
        </is>
      </c>
      <c r="J146" s="16" t="inlineStr">
        <is>
          <t>AR</t>
        </is>
      </c>
      <c r="K146" s="16" t="inlineStr">
        <is>
          <t>Same</t>
        </is>
      </c>
      <c r="L146" s="4">
        <f>IF(AND(K146="Different",OR(I146 = $O$1,J146=$O$1)),E146,"")</f>
        <v/>
      </c>
      <c r="M146" s="4">
        <f>IF(L146&lt;&gt;"",IF(I146=$O$1,J146,I146),"")</f>
        <v/>
      </c>
      <c r="N146" s="4" t="n"/>
      <c r="O146" s="4" t="n"/>
      <c r="P146" s="4" t="n"/>
      <c r="Q146" s="4" t="n"/>
      <c r="R146" s="4" t="n"/>
    </row>
    <row r="147" ht="15.75" customHeight="1">
      <c r="A147" s="12" t="inlineStr">
        <is>
          <t>p57</t>
        </is>
      </c>
      <c r="B147" s="12" t="inlineStr">
        <is>
          <t>p58</t>
        </is>
      </c>
      <c r="C147" s="15" t="n">
        <v>1325.565732</v>
      </c>
      <c r="D147" s="15" t="n">
        <v>0</v>
      </c>
      <c r="E147" s="15" t="n">
        <v>1325.565732</v>
      </c>
      <c r="F147" s="12" t="n"/>
      <c r="G147" s="15" t="n">
        <v>57</v>
      </c>
      <c r="H147" s="15" t="n">
        <v>58</v>
      </c>
      <c r="I147" s="16" t="inlineStr">
        <is>
          <t>TX</t>
        </is>
      </c>
      <c r="J147" s="16" t="inlineStr">
        <is>
          <t>LA</t>
        </is>
      </c>
      <c r="K147" s="16" t="inlineStr">
        <is>
          <t>Different</t>
        </is>
      </c>
      <c r="L147" s="4">
        <f>IF(AND(K147="Different",OR(I147 = $O$1,J147=$O$1)),E147,"")</f>
        <v/>
      </c>
      <c r="M147" s="4">
        <f>IF(L147&lt;&gt;"",IF(I147=$O$1,J147,I147),"")</f>
        <v/>
      </c>
      <c r="N147" s="4" t="n"/>
      <c r="O147" s="4" t="n"/>
      <c r="P147" s="4" t="n"/>
      <c r="Q147" s="4" t="n"/>
      <c r="R147" s="4" t="n"/>
    </row>
    <row r="148" ht="15.75" customHeight="1">
      <c r="A148" s="12" t="inlineStr">
        <is>
          <t>p57</t>
        </is>
      </c>
      <c r="B148" s="12" t="inlineStr">
        <is>
          <t>p63</t>
        </is>
      </c>
      <c r="C148" s="15" t="n">
        <v>0</v>
      </c>
      <c r="D148" s="15" t="n">
        <v>600</v>
      </c>
      <c r="E148" s="15" t="n">
        <v>943.38</v>
      </c>
      <c r="F148" s="12" t="n"/>
      <c r="G148" s="15" t="n">
        <v>57</v>
      </c>
      <c r="H148" s="15" t="n">
        <v>63</v>
      </c>
      <c r="I148" s="16" t="inlineStr">
        <is>
          <t>TX</t>
        </is>
      </c>
      <c r="J148" s="16" t="inlineStr">
        <is>
          <t>TX</t>
        </is>
      </c>
      <c r="K148" s="16" t="inlineStr">
        <is>
          <t>Same</t>
        </is>
      </c>
      <c r="L148" s="4">
        <f>IF(AND(K148="Different",OR(I148 = $O$1,J148=$O$1)),E148,"")</f>
        <v/>
      </c>
      <c r="M148" s="4">
        <f>IF(L148&lt;&gt;"",IF(I148=$O$1,J148,I148),"")</f>
        <v/>
      </c>
      <c r="N148" s="4" t="n"/>
      <c r="O148" s="4" t="n"/>
      <c r="P148" s="4" t="n"/>
      <c r="Q148" s="4" t="n"/>
      <c r="R148" s="4" t="n"/>
    </row>
    <row r="149" ht="15.75" customHeight="1">
      <c r="A149" s="12" t="inlineStr">
        <is>
          <t>p57</t>
        </is>
      </c>
      <c r="B149" s="12" t="inlineStr">
        <is>
          <t>p66</t>
        </is>
      </c>
      <c r="C149" s="15" t="n">
        <v>463.9887426</v>
      </c>
      <c r="D149" s="15" t="n">
        <v>0</v>
      </c>
      <c r="E149" s="15" t="n">
        <v>463.9887426</v>
      </c>
      <c r="F149" s="12" t="n"/>
      <c r="G149" s="15" t="n">
        <v>57</v>
      </c>
      <c r="H149" s="15" t="n">
        <v>66</v>
      </c>
      <c r="I149" s="16" t="inlineStr">
        <is>
          <t>TX</t>
        </is>
      </c>
      <c r="J149" s="16" t="inlineStr">
        <is>
          <t>TX</t>
        </is>
      </c>
      <c r="K149" s="16" t="inlineStr">
        <is>
          <t>Same</t>
        </is>
      </c>
      <c r="L149" s="4">
        <f>IF(AND(K149="Different",OR(I149 = $O$1,J149=$O$1)),E149,"")</f>
        <v/>
      </c>
      <c r="M149" s="4">
        <f>IF(L149&lt;&gt;"",IF(I149=$O$1,J149,I149),"")</f>
        <v/>
      </c>
      <c r="N149" s="4" t="n"/>
      <c r="O149" s="4" t="n"/>
      <c r="P149" s="4" t="n"/>
      <c r="Q149" s="4" t="n"/>
      <c r="R149" s="4" t="n"/>
    </row>
    <row r="150" ht="15.75" customHeight="1">
      <c r="A150" s="12" t="inlineStr">
        <is>
          <t>p57</t>
        </is>
      </c>
      <c r="B150" s="12" t="inlineStr">
        <is>
          <t>p85</t>
        </is>
      </c>
      <c r="C150" s="15" t="n">
        <v>318.9668002</v>
      </c>
      <c r="D150" s="15" t="n">
        <v>0</v>
      </c>
      <c r="E150" s="15" t="n">
        <v>318.9668002</v>
      </c>
      <c r="F150" s="12" t="n"/>
      <c r="G150" s="15" t="n">
        <v>57</v>
      </c>
      <c r="H150" s="15" t="n">
        <v>85</v>
      </c>
      <c r="I150" s="16" t="inlineStr">
        <is>
          <t>TX</t>
        </is>
      </c>
      <c r="J150" s="16" t="inlineStr">
        <is>
          <t>AR</t>
        </is>
      </c>
      <c r="K150" s="16" t="inlineStr">
        <is>
          <t>Different</t>
        </is>
      </c>
      <c r="L150" s="4">
        <f>IF(AND(K150="Different",OR(I150 = $O$1,J150=$O$1)),E150,"")</f>
        <v/>
      </c>
      <c r="M150" s="4">
        <f>IF(L150&lt;&gt;"",IF(I150=$O$1,J150,I150),"")</f>
        <v/>
      </c>
      <c r="N150" s="4" t="n"/>
      <c r="O150" s="4" t="n"/>
      <c r="P150" s="4" t="n"/>
      <c r="Q150" s="4" t="n"/>
      <c r="R150" s="4" t="n"/>
    </row>
    <row r="151" ht="15.75" customHeight="1">
      <c r="A151" s="12" t="inlineStr">
        <is>
          <t>p58</t>
        </is>
      </c>
      <c r="B151" s="12" t="inlineStr">
        <is>
          <t>p66</t>
        </is>
      </c>
      <c r="C151" s="15" t="n">
        <v>3051.19</v>
      </c>
      <c r="D151" s="15" t="n">
        <v>0</v>
      </c>
      <c r="E151" s="15" t="n">
        <v>3051.19</v>
      </c>
      <c r="F151" s="12" t="n"/>
      <c r="G151" s="15" t="n">
        <v>58</v>
      </c>
      <c r="H151" s="15" t="n">
        <v>66</v>
      </c>
      <c r="I151" s="16" t="inlineStr">
        <is>
          <t>LA</t>
        </is>
      </c>
      <c r="J151" s="16" t="inlineStr">
        <is>
          <t>TX</t>
        </is>
      </c>
      <c r="K151" s="16" t="inlineStr">
        <is>
          <t>Different</t>
        </is>
      </c>
      <c r="L151" s="4">
        <f>IF(AND(K151="Different",OR(I151 = $O$1,J151=$O$1)),E151,"")</f>
        <v/>
      </c>
      <c r="M151" s="4">
        <f>IF(L151&lt;&gt;"",IF(I151=$O$1,J151,I151),"")</f>
        <v/>
      </c>
      <c r="N151" s="4" t="n"/>
      <c r="O151" s="4" t="n"/>
      <c r="P151" s="4" t="n"/>
      <c r="Q151" s="4" t="n"/>
      <c r="R151" s="4" t="n"/>
    </row>
    <row r="152" ht="15.75" customHeight="1">
      <c r="A152" s="12" t="inlineStr">
        <is>
          <t>p58</t>
        </is>
      </c>
      <c r="B152" s="12" t="inlineStr">
        <is>
          <t>p85</t>
        </is>
      </c>
      <c r="C152" s="15" t="n">
        <v>142.4172</v>
      </c>
      <c r="D152" s="15" t="n">
        <v>0</v>
      </c>
      <c r="E152" s="15" t="n">
        <v>142.4172</v>
      </c>
      <c r="F152" s="12" t="n"/>
      <c r="G152" s="15" t="n">
        <v>58</v>
      </c>
      <c r="H152" s="15" t="n">
        <v>85</v>
      </c>
      <c r="I152" s="16" t="inlineStr">
        <is>
          <t>LA</t>
        </is>
      </c>
      <c r="J152" s="16" t="inlineStr">
        <is>
          <t>AR</t>
        </is>
      </c>
      <c r="K152" s="16" t="inlineStr">
        <is>
          <t>Different</t>
        </is>
      </c>
      <c r="L152" s="4">
        <f>IF(AND(K152="Different",OR(I152 = $O$1,J152=$O$1)),E152,"")</f>
        <v/>
      </c>
      <c r="M152" s="4">
        <f>IF(L152&lt;&gt;"",IF(I152=$O$1,J152,I152),"")</f>
        <v/>
      </c>
      <c r="N152" s="4" t="n"/>
      <c r="O152" s="4" t="n"/>
      <c r="P152" s="4" t="n"/>
      <c r="Q152" s="4" t="n"/>
      <c r="R152" s="4" t="n"/>
    </row>
    <row r="153" ht="15.75" customHeight="1">
      <c r="A153" s="12" t="inlineStr">
        <is>
          <t>p58</t>
        </is>
      </c>
      <c r="B153" s="12" t="inlineStr">
        <is>
          <t>p86</t>
        </is>
      </c>
      <c r="C153" s="15" t="n">
        <v>944.5507</v>
      </c>
      <c r="D153" s="15" t="n">
        <v>0</v>
      </c>
      <c r="E153" s="15" t="n">
        <v>944.5507</v>
      </c>
      <c r="F153" s="12" t="n"/>
      <c r="G153" s="15" t="n">
        <v>58</v>
      </c>
      <c r="H153" s="15" t="n">
        <v>86</v>
      </c>
      <c r="I153" s="16" t="inlineStr">
        <is>
          <t>LA</t>
        </is>
      </c>
      <c r="J153" s="16" t="inlineStr">
        <is>
          <t>LA</t>
        </is>
      </c>
      <c r="K153" s="16" t="inlineStr">
        <is>
          <t>Same</t>
        </is>
      </c>
      <c r="L153" s="4">
        <f>IF(AND(K153="Different",OR(I153 = $O$1,J153=$O$1)),E153,"")</f>
        <v/>
      </c>
      <c r="M153" s="4">
        <f>IF(L153&lt;&gt;"",IF(I153=$O$1,J153,I153),"")</f>
        <v/>
      </c>
      <c r="N153" s="4" t="n"/>
      <c r="O153" s="4" t="n"/>
      <c r="P153" s="4" t="n"/>
      <c r="Q153" s="4" t="n"/>
      <c r="R153" s="4" t="n"/>
    </row>
    <row r="154" ht="15.75" customHeight="1">
      <c r="A154" s="12" t="inlineStr">
        <is>
          <t>p58</t>
        </is>
      </c>
      <c r="B154" s="12" t="inlineStr">
        <is>
          <t>p87</t>
        </is>
      </c>
      <c r="C154" s="15" t="n">
        <v>4042.358</v>
      </c>
      <c r="D154" s="15" t="n">
        <v>0</v>
      </c>
      <c r="E154" s="15" t="n">
        <v>4042.358</v>
      </c>
      <c r="F154" s="12" t="n"/>
      <c r="G154" s="15" t="n">
        <v>58</v>
      </c>
      <c r="H154" s="15" t="n">
        <v>87</v>
      </c>
      <c r="I154" s="16" t="inlineStr">
        <is>
          <t>LA</t>
        </is>
      </c>
      <c r="J154" s="16" t="inlineStr">
        <is>
          <t>MS</t>
        </is>
      </c>
      <c r="K154" s="16" t="inlineStr">
        <is>
          <t>Different</t>
        </is>
      </c>
      <c r="L154" s="4">
        <f>IF(AND(K154="Different",OR(I154 = $O$1,J154=$O$1)),E154,"")</f>
        <v/>
      </c>
      <c r="M154" s="4">
        <f>IF(L154&lt;&gt;"",IF(I154=$O$1,J154,I154),"")</f>
        <v/>
      </c>
      <c r="N154" s="4" t="n"/>
      <c r="O154" s="4" t="n"/>
      <c r="P154" s="4" t="n"/>
      <c r="Q154" s="4" t="n"/>
      <c r="R154" s="4" t="n"/>
    </row>
    <row r="155" ht="15.75" customHeight="1">
      <c r="A155" s="12" t="inlineStr">
        <is>
          <t>p60</t>
        </is>
      </c>
      <c r="B155" s="12" t="inlineStr">
        <is>
          <t>p61</t>
        </is>
      </c>
      <c r="C155" s="15" t="n">
        <v>2473</v>
      </c>
      <c r="D155" s="15" t="n">
        <v>0</v>
      </c>
      <c r="E155" s="15" t="n">
        <v>2473</v>
      </c>
      <c r="F155" s="12" t="n"/>
      <c r="G155" s="15" t="n">
        <v>60</v>
      </c>
      <c r="H155" s="15" t="n">
        <v>61</v>
      </c>
      <c r="I155" s="16" t="inlineStr">
        <is>
          <t>TX</t>
        </is>
      </c>
      <c r="J155" s="16" t="inlineStr">
        <is>
          <t>TX</t>
        </is>
      </c>
      <c r="K155" s="16" t="inlineStr">
        <is>
          <t>Same</t>
        </is>
      </c>
      <c r="L155" s="4">
        <f>IF(AND(K155="Different",OR(I155 = $O$1,J155=$O$1)),E155,"")</f>
        <v/>
      </c>
      <c r="M155" s="4">
        <f>IF(L155&lt;&gt;"",IF(I155=$O$1,J155,I155),"")</f>
        <v/>
      </c>
      <c r="N155" s="4" t="n"/>
      <c r="O155" s="4" t="n"/>
      <c r="P155" s="4" t="n"/>
      <c r="Q155" s="4" t="n"/>
      <c r="R155" s="4" t="n"/>
    </row>
    <row r="156" ht="15.75" customHeight="1">
      <c r="A156" s="12" t="inlineStr">
        <is>
          <t>p60</t>
        </is>
      </c>
      <c r="B156" s="12" t="inlineStr">
        <is>
          <t>p62</t>
        </is>
      </c>
      <c r="C156" s="15" t="n">
        <v>2303</v>
      </c>
      <c r="D156" s="15" t="n">
        <v>0</v>
      </c>
      <c r="E156" s="15" t="n">
        <v>2303</v>
      </c>
      <c r="F156" s="12" t="n"/>
      <c r="G156" s="15" t="n">
        <v>60</v>
      </c>
      <c r="H156" s="15" t="n">
        <v>62</v>
      </c>
      <c r="I156" s="16" t="inlineStr">
        <is>
          <t>TX</t>
        </is>
      </c>
      <c r="J156" s="16" t="inlineStr">
        <is>
          <t>TX</t>
        </is>
      </c>
      <c r="K156" s="16" t="inlineStr">
        <is>
          <t>Same</t>
        </is>
      </c>
      <c r="L156" s="4">
        <f>IF(AND(K156="Different",OR(I156 = $O$1,J156=$O$1)),E156,"")</f>
        <v/>
      </c>
      <c r="M156" s="4">
        <f>IF(L156&lt;&gt;"",IF(I156=$O$1,J156,I156),"")</f>
        <v/>
      </c>
      <c r="N156" s="4" t="n"/>
      <c r="O156" s="4" t="n"/>
      <c r="P156" s="4" t="n"/>
      <c r="Q156" s="4" t="n"/>
      <c r="R156" s="4" t="n"/>
    </row>
    <row r="157" ht="15.75" customHeight="1">
      <c r="A157" s="12" t="inlineStr">
        <is>
          <t>p60</t>
        </is>
      </c>
      <c r="B157" s="12" t="inlineStr">
        <is>
          <t>p63</t>
        </is>
      </c>
      <c r="C157" s="15" t="n">
        <v>2003</v>
      </c>
      <c r="D157" s="15" t="n">
        <v>0</v>
      </c>
      <c r="E157" s="15" t="n">
        <v>2003</v>
      </c>
      <c r="F157" s="12" t="n"/>
      <c r="G157" s="15" t="n">
        <v>60</v>
      </c>
      <c r="H157" s="15" t="n">
        <v>63</v>
      </c>
      <c r="I157" s="16" t="inlineStr">
        <is>
          <t>TX</t>
        </is>
      </c>
      <c r="J157" s="16" t="inlineStr">
        <is>
          <t>TX</t>
        </is>
      </c>
      <c r="K157" s="16" t="inlineStr">
        <is>
          <t>Same</t>
        </is>
      </c>
      <c r="L157" s="4">
        <f>IF(AND(K157="Different",OR(I157 = $O$1,J157=$O$1)),E157,"")</f>
        <v/>
      </c>
      <c r="M157" s="4">
        <f>IF(L157&lt;&gt;"",IF(I157=$O$1,J157,I157),"")</f>
        <v/>
      </c>
      <c r="N157" s="4" t="n"/>
      <c r="O157" s="4" t="n"/>
      <c r="P157" s="4" t="n"/>
      <c r="Q157" s="4" t="n"/>
      <c r="R157" s="4" t="n"/>
    </row>
    <row r="158" ht="15.75" customHeight="1">
      <c r="A158" s="12" t="inlineStr">
        <is>
          <t>p61</t>
        </is>
      </c>
      <c r="B158" s="12" t="inlineStr">
        <is>
          <t>p62</t>
        </is>
      </c>
      <c r="C158" s="15" t="n">
        <v>832</v>
      </c>
      <c r="D158" s="15" t="n">
        <v>0</v>
      </c>
      <c r="E158" s="15" t="n">
        <v>832</v>
      </c>
      <c r="F158" s="12" t="n"/>
      <c r="G158" s="15" t="n">
        <v>61</v>
      </c>
      <c r="H158" s="15" t="n">
        <v>62</v>
      </c>
      <c r="I158" s="16" t="inlineStr">
        <is>
          <t>TX</t>
        </is>
      </c>
      <c r="J158" s="16" t="inlineStr">
        <is>
          <t>TX</t>
        </is>
      </c>
      <c r="K158" s="16" t="inlineStr">
        <is>
          <t>Same</t>
        </is>
      </c>
      <c r="L158" s="4">
        <f>IF(AND(K158="Different",OR(I158 = $O$1,J158=$O$1)),E158,"")</f>
        <v/>
      </c>
      <c r="M158" s="4">
        <f>IF(L158&lt;&gt;"",IF(I158=$O$1,J158,I158),"")</f>
        <v/>
      </c>
      <c r="N158" s="4" t="n"/>
      <c r="O158" s="4" t="n"/>
      <c r="P158" s="4" t="n"/>
      <c r="Q158" s="4" t="n"/>
      <c r="R158" s="4" t="n"/>
    </row>
    <row r="159" ht="15.75" customHeight="1">
      <c r="A159" s="12" t="inlineStr">
        <is>
          <t>p61</t>
        </is>
      </c>
      <c r="B159" s="12" t="inlineStr">
        <is>
          <t>p63</t>
        </is>
      </c>
      <c r="C159" s="15" t="n">
        <v>456</v>
      </c>
      <c r="D159" s="15" t="n">
        <v>0</v>
      </c>
      <c r="E159" s="15" t="n">
        <v>456</v>
      </c>
      <c r="F159" s="12" t="n"/>
      <c r="G159" s="15" t="n">
        <v>61</v>
      </c>
      <c r="H159" s="15" t="n">
        <v>63</v>
      </c>
      <c r="I159" s="16" t="inlineStr">
        <is>
          <t>TX</t>
        </is>
      </c>
      <c r="J159" s="16" t="inlineStr">
        <is>
          <t>TX</t>
        </is>
      </c>
      <c r="K159" s="16" t="inlineStr">
        <is>
          <t>Same</t>
        </is>
      </c>
      <c r="L159" s="4">
        <f>IF(AND(K159="Different",OR(I159 = $O$1,J159=$O$1)),E159,"")</f>
        <v/>
      </c>
      <c r="M159" s="4">
        <f>IF(L159&lt;&gt;"",IF(I159=$O$1,J159,I159),"")</f>
        <v/>
      </c>
      <c r="N159" s="4" t="n"/>
      <c r="O159" s="4" t="n"/>
      <c r="P159" s="4" t="n"/>
      <c r="Q159" s="4" t="n"/>
      <c r="R159" s="4" t="n"/>
    </row>
    <row r="160" ht="15.75" customHeight="1">
      <c r="A160" s="12" t="inlineStr">
        <is>
          <t>p61</t>
        </is>
      </c>
      <c r="B160" s="12" t="inlineStr">
        <is>
          <t>p64</t>
        </is>
      </c>
      <c r="C160" s="15" t="n">
        <v>238</v>
      </c>
      <c r="D160" s="15" t="n">
        <v>0</v>
      </c>
      <c r="E160" s="15" t="n">
        <v>238</v>
      </c>
      <c r="F160" s="12" t="n"/>
      <c r="G160" s="15" t="n">
        <v>61</v>
      </c>
      <c r="H160" s="15" t="n">
        <v>64</v>
      </c>
      <c r="I160" s="16" t="inlineStr">
        <is>
          <t>TX</t>
        </is>
      </c>
      <c r="J160" s="16" t="inlineStr">
        <is>
          <t>TX</t>
        </is>
      </c>
      <c r="K160" s="16" t="inlineStr">
        <is>
          <t>Same</t>
        </is>
      </c>
      <c r="L160" s="4">
        <f>IF(AND(K160="Different",OR(I160 = $O$1,J160=$O$1)),E160,"")</f>
        <v/>
      </c>
      <c r="M160" s="4">
        <f>IF(L160&lt;&gt;"",IF(I160=$O$1,J160,I160),"")</f>
        <v/>
      </c>
      <c r="N160" s="4" t="n"/>
      <c r="O160" s="4" t="n"/>
      <c r="P160" s="4" t="n"/>
      <c r="Q160" s="4" t="n"/>
      <c r="R160" s="4" t="n"/>
    </row>
    <row r="161" ht="15.75" customHeight="1">
      <c r="A161" s="12" t="inlineStr">
        <is>
          <t>p61</t>
        </is>
      </c>
      <c r="B161" s="12" t="inlineStr">
        <is>
          <t>p65</t>
        </is>
      </c>
      <c r="C161" s="15" t="n">
        <v>466</v>
      </c>
      <c r="D161" s="15" t="n">
        <v>0</v>
      </c>
      <c r="E161" s="15" t="n">
        <v>466</v>
      </c>
      <c r="F161" s="12" t="n"/>
      <c r="G161" s="15" t="n">
        <v>61</v>
      </c>
      <c r="H161" s="15" t="n">
        <v>65</v>
      </c>
      <c r="I161" s="16" t="inlineStr">
        <is>
          <t>TX</t>
        </is>
      </c>
      <c r="J161" s="16" t="inlineStr">
        <is>
          <t>TX</t>
        </is>
      </c>
      <c r="K161" s="16" t="inlineStr">
        <is>
          <t>Same</t>
        </is>
      </c>
      <c r="L161" s="4">
        <f>IF(AND(K161="Different",OR(I161 = $O$1,J161=$O$1)),E161,"")</f>
        <v/>
      </c>
      <c r="M161" s="4">
        <f>IF(L161&lt;&gt;"",IF(I161=$O$1,J161,I161),"")</f>
        <v/>
      </c>
      <c r="N161" s="4" t="n"/>
      <c r="O161" s="4" t="n"/>
      <c r="P161" s="4" t="n"/>
      <c r="Q161" s="4" t="n"/>
      <c r="R161" s="4" t="n"/>
    </row>
    <row r="162" ht="15.75" customHeight="1">
      <c r="A162" s="12" t="inlineStr">
        <is>
          <t>p63</t>
        </is>
      </c>
      <c r="B162" s="12" t="inlineStr">
        <is>
          <t>p64</t>
        </is>
      </c>
      <c r="C162" s="15" t="n">
        <v>4440</v>
      </c>
      <c r="D162" s="15" t="n">
        <v>0</v>
      </c>
      <c r="E162" s="15" t="n">
        <v>4440</v>
      </c>
      <c r="F162" s="12" t="n"/>
      <c r="G162" s="15" t="n">
        <v>63</v>
      </c>
      <c r="H162" s="15" t="n">
        <v>64</v>
      </c>
      <c r="I162" s="16" t="inlineStr">
        <is>
          <t>TX</t>
        </is>
      </c>
      <c r="J162" s="16" t="inlineStr">
        <is>
          <t>TX</t>
        </is>
      </c>
      <c r="K162" s="16" t="inlineStr">
        <is>
          <t>Same</t>
        </is>
      </c>
      <c r="L162" s="4">
        <f>IF(AND(K162="Different",OR(I162 = $O$1,J162=$O$1)),E162,"")</f>
        <v/>
      </c>
      <c r="M162" s="4">
        <f>IF(L162&lt;&gt;"",IF(I162=$O$1,J162,I162),"")</f>
        <v/>
      </c>
      <c r="N162" s="4" t="n"/>
      <c r="O162" s="4" t="n"/>
      <c r="P162" s="4" t="n"/>
      <c r="Q162" s="4" t="n"/>
      <c r="R162" s="4" t="n"/>
    </row>
    <row r="163" ht="15.75" customHeight="1">
      <c r="A163" s="12" t="inlineStr">
        <is>
          <t>p63</t>
        </is>
      </c>
      <c r="B163" s="12" t="inlineStr">
        <is>
          <t>p67</t>
        </is>
      </c>
      <c r="C163" s="15" t="n">
        <v>2138</v>
      </c>
      <c r="D163" s="15" t="n">
        <v>0</v>
      </c>
      <c r="E163" s="15" t="n">
        <v>2138</v>
      </c>
      <c r="F163" s="12" t="n"/>
      <c r="G163" s="15" t="n">
        <v>63</v>
      </c>
      <c r="H163" s="15" t="n">
        <v>67</v>
      </c>
      <c r="I163" s="16" t="inlineStr">
        <is>
          <t>TX</t>
        </is>
      </c>
      <c r="J163" s="16" t="inlineStr">
        <is>
          <t>TX</t>
        </is>
      </c>
      <c r="K163" s="16" t="inlineStr">
        <is>
          <t>Same</t>
        </is>
      </c>
      <c r="L163" s="4">
        <f>IF(AND(K163="Different",OR(I163 = $O$1,J163=$O$1)),E163,"")</f>
        <v/>
      </c>
      <c r="M163" s="4">
        <f>IF(L163&lt;&gt;"",IF(I163=$O$1,J163,I163),"")</f>
        <v/>
      </c>
      <c r="N163" s="4" t="n"/>
      <c r="O163" s="4" t="n"/>
      <c r="P163" s="4" t="n"/>
      <c r="Q163" s="4" t="n"/>
      <c r="R163" s="4" t="n"/>
    </row>
    <row r="164" ht="15.75" customHeight="1">
      <c r="A164" s="12" t="inlineStr">
        <is>
          <t>p64</t>
        </is>
      </c>
      <c r="B164" s="12" t="inlineStr">
        <is>
          <t>p65</t>
        </is>
      </c>
      <c r="C164" s="15" t="n">
        <v>6298</v>
      </c>
      <c r="D164" s="15" t="n">
        <v>0</v>
      </c>
      <c r="E164" s="15" t="n">
        <v>6298</v>
      </c>
      <c r="F164" s="12" t="n"/>
      <c r="G164" s="15" t="n">
        <v>64</v>
      </c>
      <c r="H164" s="15" t="n">
        <v>65</v>
      </c>
      <c r="I164" s="16" t="inlineStr">
        <is>
          <t>TX</t>
        </is>
      </c>
      <c r="J164" s="16" t="inlineStr">
        <is>
          <t>TX</t>
        </is>
      </c>
      <c r="K164" s="16" t="inlineStr">
        <is>
          <t>Same</t>
        </is>
      </c>
      <c r="L164" s="4">
        <f>IF(AND(K164="Different",OR(I164 = $O$1,J164=$O$1)),E164,"")</f>
        <v/>
      </c>
      <c r="M164" s="4">
        <f>IF(L164&lt;&gt;"",IF(I164=$O$1,J164,I164),"")</f>
        <v/>
      </c>
      <c r="N164" s="4" t="n"/>
      <c r="O164" s="4" t="n"/>
      <c r="P164" s="4" t="n"/>
      <c r="Q164" s="4" t="n"/>
      <c r="R164" s="4" t="n"/>
    </row>
    <row r="165" ht="15.75" customHeight="1">
      <c r="A165" s="12" t="inlineStr">
        <is>
          <t>p64</t>
        </is>
      </c>
      <c r="B165" s="12" t="inlineStr">
        <is>
          <t>p67</t>
        </is>
      </c>
      <c r="C165" s="15" t="n">
        <v>2207</v>
      </c>
      <c r="D165" s="15" t="n">
        <v>0</v>
      </c>
      <c r="E165" s="15" t="n">
        <v>2207</v>
      </c>
      <c r="F165" s="12" t="n"/>
      <c r="G165" s="15" t="n">
        <v>64</v>
      </c>
      <c r="H165" s="15" t="n">
        <v>67</v>
      </c>
      <c r="I165" s="16" t="inlineStr">
        <is>
          <t>TX</t>
        </is>
      </c>
      <c r="J165" s="16" t="inlineStr">
        <is>
          <t>TX</t>
        </is>
      </c>
      <c r="K165" s="16" t="inlineStr">
        <is>
          <t>Same</t>
        </is>
      </c>
      <c r="L165" s="4">
        <f>IF(AND(K165="Different",OR(I165 = $O$1,J165=$O$1)),E165,"")</f>
        <v/>
      </c>
      <c r="M165" s="4">
        <f>IF(L165&lt;&gt;"",IF(I165=$O$1,J165,I165),"")</f>
        <v/>
      </c>
      <c r="N165" s="4" t="n"/>
      <c r="O165" s="4" t="n"/>
      <c r="P165" s="4" t="n"/>
      <c r="Q165" s="4" t="n"/>
      <c r="R165" s="4" t="n"/>
    </row>
    <row r="166" ht="15.75" customHeight="1">
      <c r="A166" s="12" t="inlineStr">
        <is>
          <t>p65</t>
        </is>
      </c>
      <c r="B166" s="12" t="inlineStr">
        <is>
          <t>p67</t>
        </is>
      </c>
      <c r="C166" s="15" t="n">
        <v>6360</v>
      </c>
      <c r="D166" s="15" t="n">
        <v>0</v>
      </c>
      <c r="E166" s="15" t="n">
        <v>6360</v>
      </c>
      <c r="F166" s="12" t="n"/>
      <c r="G166" s="15" t="n">
        <v>65</v>
      </c>
      <c r="H166" s="15" t="n">
        <v>67</v>
      </c>
      <c r="I166" s="16" t="inlineStr">
        <is>
          <t>TX</t>
        </is>
      </c>
      <c r="J166" s="16" t="inlineStr">
        <is>
          <t>TX</t>
        </is>
      </c>
      <c r="K166" s="16" t="inlineStr">
        <is>
          <t>Same</t>
        </is>
      </c>
      <c r="L166" s="4">
        <f>IF(AND(K166="Different",OR(I166 = $O$1,J166=$O$1)),E166,"")</f>
        <v/>
      </c>
      <c r="M166" s="4">
        <f>IF(L166&lt;&gt;"",IF(I166=$O$1,J166,I166),"")</f>
        <v/>
      </c>
      <c r="N166" s="4" t="n"/>
      <c r="O166" s="4" t="n"/>
      <c r="P166" s="4" t="n"/>
      <c r="Q166" s="4" t="n"/>
      <c r="R166" s="4" t="n"/>
    </row>
    <row r="167" ht="15.75" customHeight="1">
      <c r="A167" s="12" t="inlineStr">
        <is>
          <t>p66</t>
        </is>
      </c>
      <c r="B167" s="12" t="inlineStr">
        <is>
          <t>p86</t>
        </is>
      </c>
      <c r="C167" s="15" t="n">
        <v>1046.551</v>
      </c>
      <c r="D167" s="15" t="n">
        <v>0</v>
      </c>
      <c r="E167" s="15" t="n">
        <v>1046.551</v>
      </c>
      <c r="F167" s="12" t="n"/>
      <c r="G167" s="15" t="n">
        <v>66</v>
      </c>
      <c r="H167" s="15" t="n">
        <v>86</v>
      </c>
      <c r="I167" s="16" t="inlineStr">
        <is>
          <t>TX</t>
        </is>
      </c>
      <c r="J167" s="16" t="inlineStr">
        <is>
          <t>LA</t>
        </is>
      </c>
      <c r="K167" s="16" t="inlineStr">
        <is>
          <t>Different</t>
        </is>
      </c>
      <c r="L167" s="4">
        <f>IF(AND(K167="Different",OR(I167 = $O$1,J167=$O$1)),E167,"")</f>
        <v/>
      </c>
      <c r="M167" s="4">
        <f>IF(L167&lt;&gt;"",IF(I167=$O$1,J167,I167),"")</f>
        <v/>
      </c>
      <c r="N167" s="4" t="n"/>
      <c r="O167" s="4" t="n"/>
      <c r="P167" s="4" t="n"/>
      <c r="Q167" s="4" t="n"/>
      <c r="R167" s="4" t="n"/>
    </row>
    <row r="168" ht="15.75" customHeight="1">
      <c r="A168" s="12" t="inlineStr">
        <is>
          <t>p68</t>
        </is>
      </c>
      <c r="B168" s="12" t="inlineStr">
        <is>
          <t>p69</t>
        </is>
      </c>
      <c r="C168" s="15" t="n">
        <v>949.3785</v>
      </c>
      <c r="D168" s="15" t="n">
        <v>0</v>
      </c>
      <c r="E168" s="15" t="n">
        <v>949.3785</v>
      </c>
      <c r="F168" s="12" t="n"/>
      <c r="G168" s="15" t="n">
        <v>68</v>
      </c>
      <c r="H168" s="15" t="n">
        <v>69</v>
      </c>
      <c r="I168" s="16" t="inlineStr">
        <is>
          <t>MN</t>
        </is>
      </c>
      <c r="J168" s="16" t="inlineStr">
        <is>
          <t>IA</t>
        </is>
      </c>
      <c r="K168" s="16" t="inlineStr">
        <is>
          <t>Different</t>
        </is>
      </c>
      <c r="L168" s="4">
        <f>IF(AND(K168="Different",OR(I168 = $O$1,J168=$O$1)),E168,"")</f>
        <v/>
      </c>
      <c r="M168" s="4">
        <f>IF(L168&lt;&gt;"",IF(I168=$O$1,J168,I168),"")</f>
        <v/>
      </c>
      <c r="N168" s="4" t="n"/>
      <c r="O168" s="4" t="n"/>
      <c r="P168" s="4" t="n"/>
      <c r="Q168" s="4" t="n"/>
      <c r="R168" s="4" t="n"/>
    </row>
    <row r="169" ht="15.75" customHeight="1">
      <c r="A169" s="12" t="inlineStr">
        <is>
          <t>p68</t>
        </is>
      </c>
      <c r="B169" s="12" t="inlineStr">
        <is>
          <t>p77</t>
        </is>
      </c>
      <c r="C169" s="15" t="n">
        <v>55.69752282</v>
      </c>
      <c r="D169" s="15" t="n">
        <v>0</v>
      </c>
      <c r="E169" s="15" t="n">
        <v>55.69752282</v>
      </c>
      <c r="F169" s="12" t="n"/>
      <c r="G169" s="15" t="n">
        <v>68</v>
      </c>
      <c r="H169" s="15" t="n">
        <v>77</v>
      </c>
      <c r="I169" s="16" t="inlineStr">
        <is>
          <t>MN</t>
        </is>
      </c>
      <c r="J169" s="16" t="inlineStr">
        <is>
          <t>WI</t>
        </is>
      </c>
      <c r="K169" s="16" t="inlineStr">
        <is>
          <t>Different</t>
        </is>
      </c>
      <c r="L169" s="4">
        <f>IF(AND(K169="Different",OR(I169 = $O$1,J169=$O$1)),E169,"")</f>
        <v/>
      </c>
      <c r="M169" s="4">
        <f>IF(L169&lt;&gt;"",IF(I169=$O$1,J169,I169),"")</f>
        <v/>
      </c>
      <c r="N169" s="4" t="n"/>
      <c r="O169" s="4" t="n"/>
      <c r="P169" s="4" t="n"/>
      <c r="Q169" s="4" t="n"/>
      <c r="R169" s="4" t="n"/>
    </row>
    <row r="170" ht="15.75" customHeight="1">
      <c r="A170" s="12" t="inlineStr">
        <is>
          <t>p69</t>
        </is>
      </c>
      <c r="B170" s="12" t="inlineStr">
        <is>
          <t>p70</t>
        </is>
      </c>
      <c r="C170" s="15" t="n">
        <v>1130.637</v>
      </c>
      <c r="D170" s="15" t="n">
        <v>0</v>
      </c>
      <c r="E170" s="15" t="n">
        <v>1130.637</v>
      </c>
      <c r="F170" s="12" t="n"/>
      <c r="G170" s="15" t="n">
        <v>69</v>
      </c>
      <c r="H170" s="15" t="n">
        <v>70</v>
      </c>
      <c r="I170" s="16" t="inlineStr">
        <is>
          <t>IA</t>
        </is>
      </c>
      <c r="J170" s="16" t="inlineStr">
        <is>
          <t>IA</t>
        </is>
      </c>
      <c r="K170" s="16" t="inlineStr">
        <is>
          <t>Same</t>
        </is>
      </c>
      <c r="L170" s="4">
        <f>IF(AND(K170="Different",OR(I170 = $O$1,J170=$O$1)),E170,"")</f>
        <v/>
      </c>
      <c r="M170" s="4">
        <f>IF(L170&lt;&gt;"",IF(I170=$O$1,J170,I170),"")</f>
        <v/>
      </c>
      <c r="N170" s="4" t="n"/>
      <c r="O170" s="4" t="n"/>
      <c r="P170" s="4" t="n"/>
      <c r="Q170" s="4" t="n"/>
      <c r="R170" s="4" t="n"/>
    </row>
    <row r="171" ht="15.75" customHeight="1">
      <c r="A171" s="12" t="inlineStr">
        <is>
          <t>p69</t>
        </is>
      </c>
      <c r="B171" s="12" t="inlineStr">
        <is>
          <t>p77</t>
        </is>
      </c>
      <c r="C171" s="15" t="n">
        <v>93.66362451000001</v>
      </c>
      <c r="D171" s="15" t="n">
        <v>0</v>
      </c>
      <c r="E171" s="15" t="n">
        <v>93.66362451000001</v>
      </c>
      <c r="F171" s="12" t="n"/>
      <c r="G171" s="15" t="n">
        <v>69</v>
      </c>
      <c r="H171" s="15" t="n">
        <v>77</v>
      </c>
      <c r="I171" s="16" t="inlineStr">
        <is>
          <t>IA</t>
        </is>
      </c>
      <c r="J171" s="16" t="inlineStr">
        <is>
          <t>WI</t>
        </is>
      </c>
      <c r="K171" s="16" t="inlineStr">
        <is>
          <t>Different</t>
        </is>
      </c>
      <c r="L171" s="4">
        <f>IF(AND(K171="Different",OR(I171 = $O$1,J171=$O$1)),E171,"")</f>
        <v/>
      </c>
      <c r="M171" s="4">
        <f>IF(L171&lt;&gt;"",IF(I171=$O$1,J171,I171),"")</f>
        <v/>
      </c>
      <c r="N171" s="4" t="n"/>
      <c r="O171" s="4" t="n"/>
      <c r="P171" s="4" t="n"/>
      <c r="Q171" s="4" t="n"/>
      <c r="R171" s="4" t="n"/>
    </row>
    <row r="172" ht="15.75" customHeight="1">
      <c r="A172" s="12" t="inlineStr">
        <is>
          <t>p70</t>
        </is>
      </c>
      <c r="B172" s="12" t="inlineStr">
        <is>
          <t>p71</t>
        </is>
      </c>
      <c r="C172" s="15" t="n">
        <v>241.6994607</v>
      </c>
      <c r="D172" s="15" t="n">
        <v>0</v>
      </c>
      <c r="E172" s="15" t="n">
        <v>241.6994607</v>
      </c>
      <c r="F172" s="12" t="n"/>
      <c r="G172" s="15" t="n">
        <v>70</v>
      </c>
      <c r="H172" s="15" t="n">
        <v>71</v>
      </c>
      <c r="I172" s="16" t="inlineStr">
        <is>
          <t>IA</t>
        </is>
      </c>
      <c r="J172" s="16" t="inlineStr">
        <is>
          <t>MO</t>
        </is>
      </c>
      <c r="K172" s="16" t="inlineStr">
        <is>
          <t>Different</t>
        </is>
      </c>
      <c r="L172" s="4">
        <f>IF(AND(K172="Different",OR(I172 = $O$1,J172=$O$1)),E172,"")</f>
        <v/>
      </c>
      <c r="M172" s="4">
        <f>IF(L172&lt;&gt;"",IF(I172=$O$1,J172,I172),"")</f>
        <v/>
      </c>
      <c r="N172" s="4" t="n"/>
      <c r="O172" s="4" t="n"/>
      <c r="P172" s="4" t="n"/>
      <c r="Q172" s="4" t="n"/>
      <c r="R172" s="4" t="n"/>
    </row>
    <row r="173" ht="15.75" customHeight="1">
      <c r="A173" s="12" t="inlineStr">
        <is>
          <t>p70</t>
        </is>
      </c>
      <c r="B173" s="12" t="inlineStr">
        <is>
          <t>p77</t>
        </is>
      </c>
      <c r="C173" s="15" t="n">
        <v>17.73142112</v>
      </c>
      <c r="D173" s="15" t="n">
        <v>0</v>
      </c>
      <c r="E173" s="15" t="n">
        <v>17.73142112</v>
      </c>
      <c r="F173" s="12" t="n"/>
      <c r="G173" s="15" t="n">
        <v>70</v>
      </c>
      <c r="H173" s="15" t="n">
        <v>77</v>
      </c>
      <c r="I173" s="16" t="inlineStr">
        <is>
          <t>IA</t>
        </is>
      </c>
      <c r="J173" s="16" t="inlineStr">
        <is>
          <t>WI</t>
        </is>
      </c>
      <c r="K173" s="16" t="inlineStr">
        <is>
          <t>Different</t>
        </is>
      </c>
      <c r="L173" s="4">
        <f>IF(AND(K173="Different",OR(I173 = $O$1,J173=$O$1)),E173,"")</f>
        <v/>
      </c>
      <c r="M173" s="4">
        <f>IF(L173&lt;&gt;"",IF(I173=$O$1,J173,I173),"")</f>
        <v/>
      </c>
      <c r="N173" s="4" t="n"/>
      <c r="O173" s="4" t="n"/>
      <c r="P173" s="4" t="n"/>
      <c r="Q173" s="4" t="n"/>
      <c r="R173" s="4" t="n"/>
    </row>
    <row r="174" ht="15.75" customHeight="1">
      <c r="A174" s="12" t="inlineStr">
        <is>
          <t>p70</t>
        </is>
      </c>
      <c r="B174" s="12" t="inlineStr">
        <is>
          <t>p80</t>
        </is>
      </c>
      <c r="C174" s="15" t="n">
        <v>281</v>
      </c>
      <c r="D174" s="15" t="n">
        <v>0</v>
      </c>
      <c r="E174" s="15" t="n">
        <v>281</v>
      </c>
      <c r="F174" s="12" t="n"/>
      <c r="G174" s="15" t="n">
        <v>70</v>
      </c>
      <c r="H174" s="15" t="n">
        <v>80</v>
      </c>
      <c r="I174" s="16" t="inlineStr">
        <is>
          <t>IA</t>
        </is>
      </c>
      <c r="J174" s="16" t="inlineStr">
        <is>
          <t>IL</t>
        </is>
      </c>
      <c r="K174" s="16" t="inlineStr">
        <is>
          <t>Different</t>
        </is>
      </c>
      <c r="L174" s="4">
        <f>IF(AND(K174="Different",OR(I174 = $O$1,J174=$O$1)),E174,"")</f>
        <v/>
      </c>
      <c r="M174" s="4">
        <f>IF(L174&lt;&gt;"",IF(I174=$O$1,J174,I174),"")</f>
        <v/>
      </c>
      <c r="N174" s="4" t="n"/>
      <c r="O174" s="4" t="n"/>
      <c r="P174" s="4" t="n"/>
      <c r="Q174" s="4" t="n"/>
      <c r="R174" s="4" t="n"/>
    </row>
    <row r="175" ht="15.75" customHeight="1">
      <c r="A175" s="12" t="inlineStr">
        <is>
          <t>p70</t>
        </is>
      </c>
      <c r="B175" s="12" t="inlineStr">
        <is>
          <t>p81</t>
        </is>
      </c>
      <c r="C175" s="15" t="n">
        <v>453.403294</v>
      </c>
      <c r="D175" s="15" t="n">
        <v>0</v>
      </c>
      <c r="E175" s="15" t="n">
        <v>453.403294</v>
      </c>
      <c r="F175" s="12" t="n"/>
      <c r="G175" s="15" t="n">
        <v>70</v>
      </c>
      <c r="H175" s="15" t="n">
        <v>81</v>
      </c>
      <c r="I175" s="16" t="inlineStr">
        <is>
          <t>IA</t>
        </is>
      </c>
      <c r="J175" s="16" t="inlineStr">
        <is>
          <t>IL</t>
        </is>
      </c>
      <c r="K175" s="16" t="inlineStr">
        <is>
          <t>Different</t>
        </is>
      </c>
      <c r="L175" s="4">
        <f>IF(AND(K175="Different",OR(I175 = $O$1,J175=$O$1)),E175,"")</f>
        <v/>
      </c>
      <c r="M175" s="4">
        <f>IF(L175&lt;&gt;"",IF(I175=$O$1,J175,I175),"")</f>
        <v/>
      </c>
      <c r="N175" s="4" t="n"/>
      <c r="O175" s="4" t="n"/>
      <c r="P175" s="4" t="n"/>
      <c r="Q175" s="4" t="n"/>
      <c r="R175" s="4" t="n"/>
    </row>
    <row r="176" ht="15.75" customHeight="1">
      <c r="A176" s="12" t="inlineStr">
        <is>
          <t>p71</t>
        </is>
      </c>
      <c r="B176" s="12" t="inlineStr">
        <is>
          <t>p72</t>
        </is>
      </c>
      <c r="C176" s="15" t="n">
        <v>1188.769027</v>
      </c>
      <c r="D176" s="15" t="n">
        <v>0</v>
      </c>
      <c r="E176" s="15" t="n">
        <v>1188.769027</v>
      </c>
      <c r="F176" s="12" t="n"/>
      <c r="G176" s="15" t="n">
        <v>71</v>
      </c>
      <c r="H176" s="15" t="n">
        <v>72</v>
      </c>
      <c r="I176" s="16" t="inlineStr">
        <is>
          <t>MO</t>
        </is>
      </c>
      <c r="J176" s="16" t="inlineStr">
        <is>
          <t>MO</t>
        </is>
      </c>
      <c r="K176" s="16" t="inlineStr">
        <is>
          <t>Same</t>
        </is>
      </c>
      <c r="L176" s="4">
        <f>IF(AND(K176="Different",OR(I176 = $O$1,J176=$O$1)),E176,"")</f>
        <v/>
      </c>
      <c r="M176" s="4">
        <f>IF(L176&lt;&gt;"",IF(I176=$O$1,J176,I176),"")</f>
        <v/>
      </c>
      <c r="N176" s="4" t="n"/>
      <c r="O176" s="4" t="n"/>
      <c r="P176" s="4" t="n"/>
      <c r="Q176" s="4" t="n"/>
      <c r="R176" s="4" t="n"/>
    </row>
    <row r="177" ht="15.75" customHeight="1">
      <c r="A177" s="12" t="inlineStr">
        <is>
          <t>p71</t>
        </is>
      </c>
      <c r="B177" s="12" t="inlineStr">
        <is>
          <t>p81</t>
        </is>
      </c>
      <c r="C177" s="15" t="n">
        <v>270.5229</v>
      </c>
      <c r="D177" s="15" t="n">
        <v>0</v>
      </c>
      <c r="E177" s="15" t="n">
        <v>270.5229</v>
      </c>
      <c r="F177" s="12" t="n"/>
      <c r="G177" s="15" t="n">
        <v>71</v>
      </c>
      <c r="H177" s="15" t="n">
        <v>81</v>
      </c>
      <c r="I177" s="16" t="inlineStr">
        <is>
          <t>MO</t>
        </is>
      </c>
      <c r="J177" s="16" t="inlineStr">
        <is>
          <t>IL</t>
        </is>
      </c>
      <c r="K177" s="16" t="inlineStr">
        <is>
          <t>Different</t>
        </is>
      </c>
      <c r="L177" s="4">
        <f>IF(AND(K177="Different",OR(I177 = $O$1,J177=$O$1)),E177,"")</f>
        <v/>
      </c>
      <c r="M177" s="4">
        <f>IF(L177&lt;&gt;"",IF(I177=$O$1,J177,I177),"")</f>
        <v/>
      </c>
      <c r="N177" s="4" t="n"/>
      <c r="O177" s="4" t="n"/>
      <c r="P177" s="4" t="n"/>
      <c r="Q177" s="4" t="n"/>
      <c r="R177" s="4" t="n"/>
    </row>
    <row r="178" ht="15.75" customHeight="1">
      <c r="A178" s="12" t="inlineStr">
        <is>
          <t>p72</t>
        </is>
      </c>
      <c r="B178" s="12" t="inlineStr">
        <is>
          <t>p73</t>
        </is>
      </c>
      <c r="C178" s="15" t="n">
        <v>2014.778</v>
      </c>
      <c r="D178" s="15" t="n">
        <v>0</v>
      </c>
      <c r="E178" s="15" t="n">
        <v>2014.778</v>
      </c>
      <c r="F178" s="12" t="n"/>
      <c r="G178" s="15" t="n">
        <v>72</v>
      </c>
      <c r="H178" s="15" t="n">
        <v>73</v>
      </c>
      <c r="I178" s="16" t="inlineStr">
        <is>
          <t>MO</t>
        </is>
      </c>
      <c r="J178" s="16" t="inlineStr">
        <is>
          <t>MO</t>
        </is>
      </c>
      <c r="K178" s="16" t="inlineStr">
        <is>
          <t>Same</t>
        </is>
      </c>
      <c r="L178" s="4">
        <f>IF(AND(K178="Different",OR(I178 = $O$1,J178=$O$1)),E178,"")</f>
        <v/>
      </c>
      <c r="M178" s="4">
        <f>IF(L178&lt;&gt;"",IF(I178=$O$1,J178,I178),"")</f>
        <v/>
      </c>
      <c r="N178" s="4" t="n"/>
      <c r="O178" s="4" t="n"/>
      <c r="P178" s="4" t="n"/>
      <c r="Q178" s="4" t="n"/>
      <c r="R178" s="4" t="n"/>
    </row>
    <row r="179" ht="15.75" customHeight="1">
      <c r="A179" s="12" t="inlineStr">
        <is>
          <t>p72</t>
        </is>
      </c>
      <c r="B179" s="12" t="inlineStr">
        <is>
          <t>p81</t>
        </is>
      </c>
      <c r="C179" s="15" t="n">
        <v>3609.634</v>
      </c>
      <c r="D179" s="15" t="n">
        <v>0</v>
      </c>
      <c r="E179" s="15" t="n">
        <v>3609.634</v>
      </c>
      <c r="F179" s="12" t="n"/>
      <c r="G179" s="15" t="n">
        <v>72</v>
      </c>
      <c r="H179" s="15" t="n">
        <v>81</v>
      </c>
      <c r="I179" s="16" t="inlineStr">
        <is>
          <t>MO</t>
        </is>
      </c>
      <c r="J179" s="16" t="inlineStr">
        <is>
          <t>IL</t>
        </is>
      </c>
      <c r="K179" s="16" t="inlineStr">
        <is>
          <t>Different</t>
        </is>
      </c>
      <c r="L179" s="4">
        <f>IF(AND(K179="Different",OR(I179 = $O$1,J179=$O$1)),E179,"")</f>
        <v/>
      </c>
      <c r="M179" s="4">
        <f>IF(L179&lt;&gt;"",IF(I179=$O$1,J179,I179),"")</f>
        <v/>
      </c>
      <c r="N179" s="4" t="n"/>
      <c r="O179" s="4" t="n"/>
      <c r="P179" s="4" t="n"/>
      <c r="Q179" s="4" t="n"/>
      <c r="R179" s="4" t="n"/>
    </row>
    <row r="180" ht="15.75" customHeight="1">
      <c r="A180" s="12" t="inlineStr">
        <is>
          <t>p72</t>
        </is>
      </c>
      <c r="B180" s="12" t="inlineStr">
        <is>
          <t>p84</t>
        </is>
      </c>
      <c r="C180" s="15" t="n">
        <v>1918.253</v>
      </c>
      <c r="D180" s="15" t="n">
        <v>0</v>
      </c>
      <c r="E180" s="15" t="n">
        <v>1918.253</v>
      </c>
      <c r="F180" s="12" t="n"/>
      <c r="G180" s="15" t="n">
        <v>72</v>
      </c>
      <c r="H180" s="15" t="n">
        <v>84</v>
      </c>
      <c r="I180" s="16" t="inlineStr">
        <is>
          <t>MO</t>
        </is>
      </c>
      <c r="J180" s="16" t="inlineStr">
        <is>
          <t>MO</t>
        </is>
      </c>
      <c r="K180" s="16" t="inlineStr">
        <is>
          <t>Same</t>
        </is>
      </c>
      <c r="L180" s="4">
        <f>IF(AND(K180="Different",OR(I180 = $O$1,J180=$O$1)),E180,"")</f>
        <v/>
      </c>
      <c r="M180" s="4">
        <f>IF(L180&lt;&gt;"",IF(I180=$O$1,J180,I180),"")</f>
        <v/>
      </c>
      <c r="N180" s="4" t="n"/>
      <c r="O180" s="4" t="n"/>
      <c r="P180" s="4" t="n"/>
      <c r="Q180" s="4" t="n"/>
      <c r="R180" s="4" t="n"/>
    </row>
    <row r="181" ht="15.75" customHeight="1">
      <c r="A181" s="12" t="inlineStr">
        <is>
          <t>p73</t>
        </is>
      </c>
      <c r="B181" s="12" t="inlineStr">
        <is>
          <t>p84</t>
        </is>
      </c>
      <c r="C181" s="15" t="n">
        <v>1343.094039</v>
      </c>
      <c r="D181" s="15" t="n">
        <v>0</v>
      </c>
      <c r="E181" s="15" t="n">
        <v>1343.094039</v>
      </c>
      <c r="F181" s="12" t="n"/>
      <c r="G181" s="15" t="n">
        <v>73</v>
      </c>
      <c r="H181" s="15" t="n">
        <v>84</v>
      </c>
      <c r="I181" s="16" t="inlineStr">
        <is>
          <t>MO</t>
        </is>
      </c>
      <c r="J181" s="16" t="inlineStr">
        <is>
          <t>MO</t>
        </is>
      </c>
      <c r="K181" s="16" t="inlineStr">
        <is>
          <t>Same</t>
        </is>
      </c>
      <c r="L181" s="4">
        <f>IF(AND(K181="Different",OR(I181 = $O$1,J181=$O$1)),E181,"")</f>
        <v/>
      </c>
      <c r="M181" s="4">
        <f>IF(L181&lt;&gt;"",IF(I181=$O$1,J181,I181),"")</f>
        <v/>
      </c>
      <c r="N181" s="4" t="n"/>
      <c r="O181" s="4" t="n"/>
      <c r="P181" s="4" t="n"/>
      <c r="Q181" s="4" t="n"/>
      <c r="R181" s="4" t="n"/>
    </row>
    <row r="182" ht="15.75" customHeight="1">
      <c r="A182" s="12" t="inlineStr">
        <is>
          <t>p74</t>
        </is>
      </c>
      <c r="B182" s="12" t="inlineStr">
        <is>
          <t>p75</t>
        </is>
      </c>
      <c r="C182" s="15" t="n">
        <v>899.518984</v>
      </c>
      <c r="D182" s="15" t="n">
        <v>0</v>
      </c>
      <c r="E182" s="15" t="n">
        <v>899.518984</v>
      </c>
      <c r="F182" s="12" t="n"/>
      <c r="G182" s="15" t="n">
        <v>74</v>
      </c>
      <c r="H182" s="15" t="n">
        <v>75</v>
      </c>
      <c r="I182" s="16" t="inlineStr">
        <is>
          <t>MI</t>
        </is>
      </c>
      <c r="J182" s="16" t="inlineStr">
        <is>
          <t>WI</t>
        </is>
      </c>
      <c r="K182" s="16" t="inlineStr">
        <is>
          <t>Different</t>
        </is>
      </c>
      <c r="L182" s="4">
        <f>IF(AND(K182="Different",OR(I182 = $O$1,J182=$O$1)),E182,"")</f>
        <v/>
      </c>
      <c r="M182" s="4">
        <f>IF(L182&lt;&gt;"",IF(I182=$O$1,J182,I182),"")</f>
        <v/>
      </c>
      <c r="N182" s="4" t="n"/>
      <c r="O182" s="4" t="n"/>
      <c r="P182" s="4" t="n"/>
      <c r="Q182" s="4" t="n"/>
      <c r="R182" s="4" t="n"/>
    </row>
    <row r="183" ht="15.75" customHeight="1">
      <c r="A183" s="12" t="inlineStr">
        <is>
          <t>p74</t>
        </is>
      </c>
      <c r="B183" s="12" t="inlineStr">
        <is>
          <t>p103</t>
        </is>
      </c>
      <c r="C183" s="15" t="n">
        <v>422</v>
      </c>
      <c r="D183" s="15" t="n">
        <v>0</v>
      </c>
      <c r="E183" s="15" t="n">
        <v>422</v>
      </c>
      <c r="F183" s="12" t="n"/>
      <c r="G183" s="15" t="n">
        <v>74</v>
      </c>
      <c r="H183" s="15" t="n">
        <v>103</v>
      </c>
      <c r="I183" s="16" t="inlineStr">
        <is>
          <t>MI</t>
        </is>
      </c>
      <c r="J183" s="16" t="inlineStr">
        <is>
          <t>MI</t>
        </is>
      </c>
      <c r="K183" s="16" t="inlineStr">
        <is>
          <t>Same</t>
        </is>
      </c>
      <c r="L183" s="4">
        <f>IF(AND(K183="Different",OR(I183 = $O$1,J183=$O$1)),E183,"")</f>
        <v/>
      </c>
      <c r="M183" s="4">
        <f>IF(L183&lt;&gt;"",IF(I183=$O$1,J183,I183),"")</f>
        <v/>
      </c>
      <c r="N183" s="4" t="n"/>
      <c r="O183" s="4" t="n"/>
      <c r="P183" s="4" t="n"/>
      <c r="Q183" s="4" t="n"/>
      <c r="R183" s="4" t="n"/>
    </row>
    <row r="184" ht="15.75" customHeight="1">
      <c r="A184" s="12" t="inlineStr">
        <is>
          <t>p75</t>
        </is>
      </c>
      <c r="B184" s="12" t="inlineStr">
        <is>
          <t>p76</t>
        </is>
      </c>
      <c r="C184" s="15" t="n">
        <v>2489.645534</v>
      </c>
      <c r="D184" s="15" t="n">
        <v>0</v>
      </c>
      <c r="E184" s="15" t="n">
        <v>2489.645534</v>
      </c>
      <c r="F184" s="12" t="n"/>
      <c r="G184" s="15" t="n">
        <v>75</v>
      </c>
      <c r="H184" s="15" t="n">
        <v>76</v>
      </c>
      <c r="I184" s="16" t="inlineStr">
        <is>
          <t>WI</t>
        </is>
      </c>
      <c r="J184" s="16" t="inlineStr">
        <is>
          <t>WI</t>
        </is>
      </c>
      <c r="K184" s="16" t="inlineStr">
        <is>
          <t>Same</t>
        </is>
      </c>
      <c r="L184" s="4">
        <f>IF(AND(K184="Different",OR(I184 = $O$1,J184=$O$1)),E184,"")</f>
        <v/>
      </c>
      <c r="M184" s="4">
        <f>IF(L184&lt;&gt;"",IF(I184=$O$1,J184,I184),"")</f>
        <v/>
      </c>
      <c r="N184" s="4" t="n"/>
      <c r="O184" s="4" t="n"/>
      <c r="P184" s="4" t="n"/>
      <c r="Q184" s="4" t="n"/>
      <c r="R184" s="4" t="n"/>
    </row>
    <row r="185" ht="15.75" customHeight="1">
      <c r="A185" s="12" t="inlineStr">
        <is>
          <t>p75</t>
        </is>
      </c>
      <c r="B185" s="12" t="inlineStr">
        <is>
          <t>p79</t>
        </is>
      </c>
      <c r="C185" s="15" t="n">
        <v>133.6404203</v>
      </c>
      <c r="D185" s="15" t="n">
        <v>0</v>
      </c>
      <c r="E185" s="15" t="n">
        <v>133.6404203</v>
      </c>
      <c r="F185" s="12" t="n"/>
      <c r="G185" s="15" t="n">
        <v>75</v>
      </c>
      <c r="H185" s="15" t="n">
        <v>79</v>
      </c>
      <c r="I185" s="16" t="inlineStr">
        <is>
          <t>WI</t>
        </is>
      </c>
      <c r="J185" s="16" t="inlineStr">
        <is>
          <t>WI</t>
        </is>
      </c>
      <c r="K185" s="16" t="inlineStr">
        <is>
          <t>Same</t>
        </is>
      </c>
      <c r="L185" s="4">
        <f>IF(AND(K185="Different",OR(I185 = $O$1,J185=$O$1)),E185,"")</f>
        <v/>
      </c>
      <c r="M185" s="4">
        <f>IF(L185&lt;&gt;"",IF(I185=$O$1,J185,I185),"")</f>
        <v/>
      </c>
      <c r="N185" s="4" t="n"/>
      <c r="O185" s="4" t="n"/>
      <c r="P185" s="4" t="n"/>
      <c r="Q185" s="4" t="n"/>
      <c r="R185" s="4" t="n"/>
    </row>
    <row r="186" ht="15.75" customHeight="1">
      <c r="A186" s="12" t="inlineStr">
        <is>
          <t>p76</t>
        </is>
      </c>
      <c r="B186" s="12" t="inlineStr">
        <is>
          <t>p77</t>
        </is>
      </c>
      <c r="C186" s="15" t="n">
        <v>472.9971</v>
      </c>
      <c r="D186" s="15" t="n">
        <v>0</v>
      </c>
      <c r="E186" s="15" t="n">
        <v>472.9971</v>
      </c>
      <c r="F186" s="12" t="n"/>
      <c r="G186" s="15" t="n">
        <v>76</v>
      </c>
      <c r="H186" s="15" t="n">
        <v>77</v>
      </c>
      <c r="I186" s="16" t="inlineStr">
        <is>
          <t>WI</t>
        </is>
      </c>
      <c r="J186" s="16" t="inlineStr">
        <is>
          <t>WI</t>
        </is>
      </c>
      <c r="K186" s="16" t="inlineStr">
        <is>
          <t>Same</t>
        </is>
      </c>
      <c r="L186" s="4">
        <f>IF(AND(K186="Different",OR(I186 = $O$1,J186=$O$1)),E186,"")</f>
        <v/>
      </c>
      <c r="M186" s="4">
        <f>IF(L186&lt;&gt;"",IF(I186=$O$1,J186,I186),"")</f>
        <v/>
      </c>
      <c r="N186" s="4" t="n"/>
      <c r="O186" s="4" t="n"/>
      <c r="P186" s="4" t="n"/>
      <c r="Q186" s="4" t="n"/>
      <c r="R186" s="4" t="n"/>
    </row>
    <row r="187" ht="15.75" customHeight="1">
      <c r="A187" s="12" t="inlineStr">
        <is>
          <t>p76</t>
        </is>
      </c>
      <c r="B187" s="12" t="inlineStr">
        <is>
          <t>p78</t>
        </is>
      </c>
      <c r="C187" s="15" t="n">
        <v>1065.477</v>
      </c>
      <c r="D187" s="15" t="n">
        <v>0</v>
      </c>
      <c r="E187" s="15" t="n">
        <v>1065.477</v>
      </c>
      <c r="F187" s="12" t="n"/>
      <c r="G187" s="15" t="n">
        <v>76</v>
      </c>
      <c r="H187" s="15" t="n">
        <v>78</v>
      </c>
      <c r="I187" s="16" t="inlineStr">
        <is>
          <t>WI</t>
        </is>
      </c>
      <c r="J187" s="16" t="inlineStr">
        <is>
          <t>WI</t>
        </is>
      </c>
      <c r="K187" s="16" t="inlineStr">
        <is>
          <t>Same</t>
        </is>
      </c>
      <c r="L187" s="4">
        <f>IF(AND(K187="Different",OR(I187 = $O$1,J187=$O$1)),E187,"")</f>
        <v/>
      </c>
      <c r="M187" s="4">
        <f>IF(L187&lt;&gt;"",IF(I187=$O$1,J187,I187),"")</f>
        <v/>
      </c>
      <c r="N187" s="4" t="n"/>
      <c r="O187" s="4" t="n"/>
      <c r="P187" s="4" t="n"/>
      <c r="Q187" s="4" t="n"/>
      <c r="R187" s="4" t="n"/>
    </row>
    <row r="188" ht="15.75" customHeight="1">
      <c r="A188" s="12" t="inlineStr">
        <is>
          <t>p76</t>
        </is>
      </c>
      <c r="B188" s="12" t="inlineStr">
        <is>
          <t>p79</t>
        </is>
      </c>
      <c r="C188" s="15" t="n">
        <v>562.7465093</v>
      </c>
      <c r="D188" s="15" t="n">
        <v>0</v>
      </c>
      <c r="E188" s="15" t="n">
        <v>562.7465093</v>
      </c>
      <c r="F188" s="12" t="n"/>
      <c r="G188" s="15" t="n">
        <v>76</v>
      </c>
      <c r="H188" s="15" t="n">
        <v>79</v>
      </c>
      <c r="I188" s="16" t="inlineStr">
        <is>
          <t>WI</t>
        </is>
      </c>
      <c r="J188" s="16" t="inlineStr">
        <is>
          <t>WI</t>
        </is>
      </c>
      <c r="K188" s="16" t="inlineStr">
        <is>
          <t>Same</t>
        </is>
      </c>
      <c r="L188" s="4">
        <f>IF(AND(K188="Different",OR(I188 = $O$1,J188=$O$1)),E188,"")</f>
        <v/>
      </c>
      <c r="M188" s="4">
        <f>IF(L188&lt;&gt;"",IF(I188=$O$1,J188,I188),"")</f>
        <v/>
      </c>
      <c r="N188" s="4" t="n"/>
      <c r="O188" s="4" t="n"/>
      <c r="P188" s="4" t="n"/>
      <c r="Q188" s="4" t="n"/>
      <c r="R188" s="4" t="n"/>
    </row>
    <row r="189" ht="15.75" customHeight="1">
      <c r="A189" s="12" t="inlineStr">
        <is>
          <t>p77</t>
        </is>
      </c>
      <c r="B189" s="12" t="inlineStr">
        <is>
          <t>p78</t>
        </is>
      </c>
      <c r="C189" s="15" t="n">
        <v>213.531377</v>
      </c>
      <c r="D189" s="15" t="n">
        <v>0</v>
      </c>
      <c r="E189" s="15" t="n">
        <v>213.531377</v>
      </c>
      <c r="F189" s="12" t="n"/>
      <c r="G189" s="15" t="n">
        <v>77</v>
      </c>
      <c r="H189" s="15" t="n">
        <v>78</v>
      </c>
      <c r="I189" s="16" t="inlineStr">
        <is>
          <t>WI</t>
        </is>
      </c>
      <c r="J189" s="16" t="inlineStr">
        <is>
          <t>WI</t>
        </is>
      </c>
      <c r="K189" s="16" t="inlineStr">
        <is>
          <t>Same</t>
        </is>
      </c>
      <c r="L189" s="4">
        <f>IF(AND(K189="Different",OR(I189 = $O$1,J189=$O$1)),E189,"")</f>
        <v/>
      </c>
      <c r="M189" s="4">
        <f>IF(L189&lt;&gt;"",IF(I189=$O$1,J189,I189),"")</f>
        <v/>
      </c>
      <c r="N189" s="4" t="n"/>
      <c r="O189" s="4" t="n"/>
      <c r="P189" s="4" t="n"/>
      <c r="Q189" s="4" t="n"/>
      <c r="R189" s="4" t="n"/>
    </row>
    <row r="190" ht="15.75" customHeight="1">
      <c r="A190" s="12" t="inlineStr">
        <is>
          <t>p77</t>
        </is>
      </c>
      <c r="B190" s="12" t="inlineStr">
        <is>
          <t>p80</t>
        </is>
      </c>
      <c r="C190" s="15" t="n">
        <v>13.14236361</v>
      </c>
      <c r="D190" s="15" t="n">
        <v>0</v>
      </c>
      <c r="E190" s="15" t="n">
        <v>13.14236361</v>
      </c>
      <c r="F190" s="12" t="n"/>
      <c r="G190" s="15" t="n">
        <v>77</v>
      </c>
      <c r="H190" s="15" t="n">
        <v>80</v>
      </c>
      <c r="I190" s="16" t="inlineStr">
        <is>
          <t>WI</t>
        </is>
      </c>
      <c r="J190" s="16" t="inlineStr">
        <is>
          <t>IL</t>
        </is>
      </c>
      <c r="K190" s="16" t="inlineStr">
        <is>
          <t>Different</t>
        </is>
      </c>
      <c r="L190" s="4">
        <f>IF(AND(K190="Different",OR(I190 = $O$1,J190=$O$1)),E190,"")</f>
        <v/>
      </c>
      <c r="M190" s="4">
        <f>IF(L190&lt;&gt;"",IF(I190=$O$1,J190,I190),"")</f>
        <v/>
      </c>
      <c r="N190" s="4" t="n"/>
      <c r="O190" s="4" t="n"/>
      <c r="P190" s="4" t="n"/>
      <c r="Q190" s="4" t="n"/>
      <c r="R190" s="4" t="n"/>
    </row>
    <row r="191" ht="15.75" customHeight="1">
      <c r="A191" s="12" t="inlineStr">
        <is>
          <t>p78</t>
        </is>
      </c>
      <c r="B191" s="12" t="inlineStr">
        <is>
          <t>p79</t>
        </is>
      </c>
      <c r="C191" s="15" t="n">
        <v>192.8602274</v>
      </c>
      <c r="D191" s="15" t="n">
        <v>0</v>
      </c>
      <c r="E191" s="15" t="n">
        <v>192.8602274</v>
      </c>
      <c r="F191" s="12" t="n"/>
      <c r="G191" s="15" t="n">
        <v>78</v>
      </c>
      <c r="H191" s="15" t="n">
        <v>79</v>
      </c>
      <c r="I191" s="16" t="inlineStr">
        <is>
          <t>WI</t>
        </is>
      </c>
      <c r="J191" s="16" t="inlineStr">
        <is>
          <t>WI</t>
        </is>
      </c>
      <c r="K191" s="16" t="inlineStr">
        <is>
          <t>Same</t>
        </is>
      </c>
      <c r="L191" s="4">
        <f>IF(AND(K191="Different",OR(I191 = $O$1,J191=$O$1)),E191,"")</f>
        <v/>
      </c>
      <c r="M191" s="4">
        <f>IF(L191&lt;&gt;"",IF(I191=$O$1,J191,I191),"")</f>
        <v/>
      </c>
      <c r="N191" s="4" t="n"/>
      <c r="O191" s="4" t="n"/>
      <c r="P191" s="4" t="n"/>
      <c r="Q191" s="4" t="n"/>
      <c r="R191" s="4" t="n"/>
    </row>
    <row r="192" ht="15.75" customHeight="1">
      <c r="A192" s="12" t="inlineStr">
        <is>
          <t>p78</t>
        </is>
      </c>
      <c r="B192" s="12" t="inlineStr">
        <is>
          <t>p80</t>
        </is>
      </c>
      <c r="C192" s="15" t="n">
        <v>197.6104793</v>
      </c>
      <c r="D192" s="15" t="n">
        <v>0</v>
      </c>
      <c r="E192" s="15" t="n">
        <v>197.6104793</v>
      </c>
      <c r="F192" s="12" t="n"/>
      <c r="G192" s="15" t="n">
        <v>78</v>
      </c>
      <c r="H192" s="15" t="n">
        <v>80</v>
      </c>
      <c r="I192" s="16" t="inlineStr">
        <is>
          <t>WI</t>
        </is>
      </c>
      <c r="J192" s="16" t="inlineStr">
        <is>
          <t>IL</t>
        </is>
      </c>
      <c r="K192" s="16" t="inlineStr">
        <is>
          <t>Different</t>
        </is>
      </c>
      <c r="L192" s="4">
        <f>IF(AND(K192="Different",OR(I192 = $O$1,J192=$O$1)),E192,"")</f>
        <v/>
      </c>
      <c r="M192" s="4">
        <f>IF(L192&lt;&gt;"",IF(I192=$O$1,J192,I192),"")</f>
        <v/>
      </c>
      <c r="N192" s="4" t="n"/>
      <c r="O192" s="4" t="n"/>
      <c r="P192" s="4" t="n"/>
      <c r="Q192" s="4" t="n"/>
      <c r="R192" s="4" t="n"/>
    </row>
    <row r="193" ht="15.75" customHeight="1">
      <c r="A193" s="12" t="inlineStr">
        <is>
          <t>p79</t>
        </is>
      </c>
      <c r="B193" s="12" t="inlineStr">
        <is>
          <t>p80</t>
        </is>
      </c>
      <c r="C193" s="15" t="n">
        <v>1514.64</v>
      </c>
      <c r="D193" s="15" t="n">
        <v>0</v>
      </c>
      <c r="E193" s="15" t="n">
        <v>1514.64</v>
      </c>
      <c r="F193" s="12" t="n"/>
      <c r="G193" s="15" t="n">
        <v>79</v>
      </c>
      <c r="H193" s="15" t="n">
        <v>80</v>
      </c>
      <c r="I193" s="16" t="inlineStr">
        <is>
          <t>WI</t>
        </is>
      </c>
      <c r="J193" s="16" t="inlineStr">
        <is>
          <t>IL</t>
        </is>
      </c>
      <c r="K193" s="16" t="inlineStr">
        <is>
          <t>Different</t>
        </is>
      </c>
      <c r="L193" s="4">
        <f>IF(AND(K193="Different",OR(I193 = $O$1,J193=$O$1)),E193,"")</f>
        <v/>
      </c>
      <c r="M193" s="4">
        <f>IF(L193&lt;&gt;"",IF(I193=$O$1,J193,I193),"")</f>
        <v/>
      </c>
      <c r="N193" s="4" t="n"/>
      <c r="O193" s="4" t="n"/>
      <c r="P193" s="4" t="n"/>
      <c r="Q193" s="4" t="n"/>
      <c r="R193" s="4" t="n"/>
    </row>
    <row r="194" ht="15.75" customHeight="1">
      <c r="A194" s="12" t="inlineStr">
        <is>
          <t>p80</t>
        </is>
      </c>
      <c r="B194" s="12" t="inlineStr">
        <is>
          <t>p81</t>
        </is>
      </c>
      <c r="C194" s="15" t="n">
        <v>953.0550608</v>
      </c>
      <c r="D194" s="15" t="n">
        <v>0</v>
      </c>
      <c r="E194" s="15" t="n">
        <v>953.0550608</v>
      </c>
      <c r="F194" s="12" t="n"/>
      <c r="G194" s="15" t="n">
        <v>80</v>
      </c>
      <c r="H194" s="15" t="n">
        <v>81</v>
      </c>
      <c r="I194" s="16" t="inlineStr">
        <is>
          <t>IL</t>
        </is>
      </c>
      <c r="J194" s="16" t="inlineStr">
        <is>
          <t>IL</t>
        </is>
      </c>
      <c r="K194" s="16" t="inlineStr">
        <is>
          <t>Same</t>
        </is>
      </c>
      <c r="L194" s="4">
        <f>IF(AND(K194="Different",OR(I194 = $O$1,J194=$O$1)),E194,"")</f>
        <v/>
      </c>
      <c r="M194" s="4">
        <f>IF(L194&lt;&gt;"",IF(I194=$O$1,J194,I194),"")</f>
        <v/>
      </c>
      <c r="N194" s="4" t="n"/>
      <c r="O194" s="4" t="n"/>
      <c r="P194" s="4" t="n"/>
      <c r="Q194" s="4" t="n"/>
      <c r="R194" s="4" t="n"/>
    </row>
    <row r="195" ht="15.75" customHeight="1">
      <c r="A195" s="12" t="inlineStr">
        <is>
          <t>p80</t>
        </is>
      </c>
      <c r="B195" s="12" t="inlineStr">
        <is>
          <t>p82</t>
        </is>
      </c>
      <c r="C195" s="15" t="n">
        <v>1825.013552</v>
      </c>
      <c r="D195" s="15" t="n">
        <v>0</v>
      </c>
      <c r="E195" s="15" t="n">
        <v>1825.013552</v>
      </c>
      <c r="F195" s="12" t="n"/>
      <c r="G195" s="15" t="n">
        <v>80</v>
      </c>
      <c r="H195" s="15" t="n">
        <v>82</v>
      </c>
      <c r="I195" s="16" t="inlineStr">
        <is>
          <t>IL</t>
        </is>
      </c>
      <c r="J195" s="16" t="inlineStr">
        <is>
          <t>IL</t>
        </is>
      </c>
      <c r="K195" s="16" t="inlineStr">
        <is>
          <t>Same</t>
        </is>
      </c>
      <c r="L195" s="4">
        <f>IF(AND(K195="Different",OR(I195 = $O$1,J195=$O$1)),E195,"")</f>
        <v/>
      </c>
      <c r="M195" s="4">
        <f>IF(L195&lt;&gt;"",IF(I195=$O$1,J195,I195),"")</f>
        <v/>
      </c>
      <c r="N195" s="4" t="n"/>
      <c r="O195" s="4" t="n"/>
      <c r="P195" s="4" t="n"/>
      <c r="Q195" s="4" t="n"/>
      <c r="R195" s="4" t="n"/>
    </row>
    <row r="196" ht="15.75" customHeight="1">
      <c r="A196" s="12" t="inlineStr">
        <is>
          <t>p80</t>
        </is>
      </c>
      <c r="B196" s="12" t="inlineStr">
        <is>
          <t>p83</t>
        </is>
      </c>
      <c r="C196" s="15" t="n">
        <v>473.6312243</v>
      </c>
      <c r="D196" s="15" t="n">
        <v>0</v>
      </c>
      <c r="E196" s="15" t="n">
        <v>473.6312243</v>
      </c>
      <c r="F196" s="12" t="n"/>
      <c r="G196" s="15" t="n">
        <v>80</v>
      </c>
      <c r="H196" s="15" t="n">
        <v>83</v>
      </c>
      <c r="I196" s="16" t="inlineStr">
        <is>
          <t>IL</t>
        </is>
      </c>
      <c r="J196" s="16" t="inlineStr">
        <is>
          <t>IL</t>
        </is>
      </c>
      <c r="K196" s="16" t="inlineStr">
        <is>
          <t>Same</t>
        </is>
      </c>
      <c r="L196" s="4">
        <f>IF(AND(K196="Different",OR(I196 = $O$1,J196=$O$1)),E196,"")</f>
        <v/>
      </c>
      <c r="M196" s="4">
        <f>IF(L196&lt;&gt;"",IF(I196=$O$1,J196,I196),"")</f>
        <v/>
      </c>
      <c r="N196" s="4" t="n"/>
      <c r="O196" s="4" t="n"/>
      <c r="P196" s="4" t="n"/>
      <c r="Q196" s="4" t="n"/>
      <c r="R196" s="4" t="n"/>
    </row>
    <row r="197" ht="15.75" customHeight="1">
      <c r="A197" s="12" t="inlineStr">
        <is>
          <t>p80</t>
        </is>
      </c>
      <c r="B197" s="12" t="inlineStr">
        <is>
          <t>p105</t>
        </is>
      </c>
      <c r="C197" s="15" t="n">
        <v>4210.917</v>
      </c>
      <c r="D197" s="15" t="n">
        <v>0</v>
      </c>
      <c r="E197" s="15" t="n">
        <v>4210.917</v>
      </c>
      <c r="F197" s="12" t="n"/>
      <c r="G197" s="15" t="n">
        <v>80</v>
      </c>
      <c r="H197" s="15" t="n">
        <v>105</v>
      </c>
      <c r="I197" s="16" t="inlineStr">
        <is>
          <t>IL</t>
        </is>
      </c>
      <c r="J197" s="16" t="inlineStr">
        <is>
          <t>IN</t>
        </is>
      </c>
      <c r="K197" s="16" t="inlineStr">
        <is>
          <t>Different</t>
        </is>
      </c>
      <c r="L197" s="4">
        <f>IF(AND(K197="Different",OR(I197 = $O$1,J197=$O$1)),E197,"")</f>
        <v/>
      </c>
      <c r="M197" s="4">
        <f>IF(L197&lt;&gt;"",IF(I197=$O$1,J197,I197),"")</f>
        <v/>
      </c>
      <c r="N197" s="4" t="n"/>
      <c r="O197" s="4" t="n"/>
      <c r="P197" s="4" t="n"/>
      <c r="Q197" s="4" t="n"/>
      <c r="R197" s="4" t="n"/>
    </row>
    <row r="198" ht="15.75" customHeight="1">
      <c r="A198" s="12" t="inlineStr">
        <is>
          <t>p81</t>
        </is>
      </c>
      <c r="B198" s="12" t="inlineStr">
        <is>
          <t>p82</t>
        </is>
      </c>
      <c r="C198" s="15" t="n">
        <v>1569.974</v>
      </c>
      <c r="D198" s="15" t="n">
        <v>0</v>
      </c>
      <c r="E198" s="15" t="n">
        <v>1569.974</v>
      </c>
      <c r="F198" s="12" t="n"/>
      <c r="G198" s="15" t="n">
        <v>81</v>
      </c>
      <c r="H198" s="15" t="n">
        <v>82</v>
      </c>
      <c r="I198" s="16" t="inlineStr">
        <is>
          <t>IL</t>
        </is>
      </c>
      <c r="J198" s="16" t="inlineStr">
        <is>
          <t>IL</t>
        </is>
      </c>
      <c r="K198" s="16" t="inlineStr">
        <is>
          <t>Same</t>
        </is>
      </c>
      <c r="L198" s="4">
        <f>IF(AND(K198="Different",OR(I198 = $O$1,J198=$O$1)),E198,"")</f>
        <v/>
      </c>
      <c r="M198" s="4">
        <f>IF(L198&lt;&gt;"",IF(I198=$O$1,J198,I198),"")</f>
        <v/>
      </c>
      <c r="N198" s="4" t="n"/>
      <c r="O198" s="4" t="n"/>
      <c r="P198" s="4" t="n"/>
      <c r="Q198" s="4" t="n"/>
      <c r="R198" s="4" t="n"/>
    </row>
    <row r="199" ht="15.75" customHeight="1">
      <c r="A199" s="12" t="inlineStr">
        <is>
          <t>p81</t>
        </is>
      </c>
      <c r="B199" s="12" t="inlineStr">
        <is>
          <t>p83</t>
        </is>
      </c>
      <c r="C199" s="15" t="n">
        <v>2843.928</v>
      </c>
      <c r="D199" s="15" t="n">
        <v>0</v>
      </c>
      <c r="E199" s="15" t="n">
        <v>2843.928</v>
      </c>
      <c r="F199" s="12" t="n"/>
      <c r="G199" s="15" t="n">
        <v>81</v>
      </c>
      <c r="H199" s="15" t="n">
        <v>83</v>
      </c>
      <c r="I199" s="16" t="inlineStr">
        <is>
          <t>IL</t>
        </is>
      </c>
      <c r="J199" s="16" t="inlineStr">
        <is>
          <t>IL</t>
        </is>
      </c>
      <c r="K199" s="16" t="inlineStr">
        <is>
          <t>Same</t>
        </is>
      </c>
      <c r="L199" s="4">
        <f>IF(AND(K199="Different",OR(I199 = $O$1,J199=$O$1)),E199,"")</f>
        <v/>
      </c>
      <c r="M199" s="4">
        <f>IF(L199&lt;&gt;"",IF(I199=$O$1,J199,I199),"")</f>
        <v/>
      </c>
      <c r="N199" s="4" t="n"/>
      <c r="O199" s="4" t="n"/>
      <c r="P199" s="4" t="n"/>
      <c r="Q199" s="4" t="n"/>
      <c r="R199" s="4" t="n"/>
    </row>
    <row r="200" ht="15.75" customHeight="1">
      <c r="A200" s="12" t="inlineStr">
        <is>
          <t>p81</t>
        </is>
      </c>
      <c r="B200" s="12" t="inlineStr">
        <is>
          <t>p93</t>
        </is>
      </c>
      <c r="C200" s="15" t="n">
        <v>2521.791045</v>
      </c>
      <c r="D200" s="15" t="n">
        <v>0</v>
      </c>
      <c r="E200" s="15" t="n">
        <v>2521.791045</v>
      </c>
      <c r="F200" s="12" t="n"/>
      <c r="G200" s="15" t="n">
        <v>81</v>
      </c>
      <c r="H200" s="15" t="n">
        <v>93</v>
      </c>
      <c r="I200" s="16" t="inlineStr">
        <is>
          <t>IL</t>
        </is>
      </c>
      <c r="J200" s="16" t="inlineStr">
        <is>
          <t>KY</t>
        </is>
      </c>
      <c r="K200" s="16" t="inlineStr">
        <is>
          <t>Different</t>
        </is>
      </c>
      <c r="L200" s="4">
        <f>IF(AND(K200="Different",OR(I200 = $O$1,J200=$O$1)),E200,"")</f>
        <v/>
      </c>
      <c r="M200" s="4">
        <f>IF(L200&lt;&gt;"",IF(I200=$O$1,J200,I200),"")</f>
        <v/>
      </c>
      <c r="N200" s="4" t="n"/>
      <c r="O200" s="4" t="n"/>
      <c r="P200" s="4" t="n"/>
      <c r="Q200" s="4" t="n"/>
      <c r="R200" s="4" t="n"/>
    </row>
    <row r="201" ht="15.75" customHeight="1">
      <c r="A201" s="12" t="inlineStr">
        <is>
          <t>p81</t>
        </is>
      </c>
      <c r="B201" s="12" t="inlineStr">
        <is>
          <t>p107</t>
        </is>
      </c>
      <c r="C201" s="15" t="n">
        <v>25.5556416</v>
      </c>
      <c r="D201" s="15" t="n">
        <v>0</v>
      </c>
      <c r="E201" s="15" t="n">
        <v>25.5556416</v>
      </c>
      <c r="F201" s="12" t="n"/>
      <c r="G201" s="15" t="n">
        <v>81</v>
      </c>
      <c r="H201" s="15" t="n">
        <v>107</v>
      </c>
      <c r="I201" s="16" t="inlineStr">
        <is>
          <t>IL</t>
        </is>
      </c>
      <c r="J201" s="16" t="inlineStr">
        <is>
          <t>IN</t>
        </is>
      </c>
      <c r="K201" s="16" t="inlineStr">
        <is>
          <t>Different</t>
        </is>
      </c>
      <c r="L201" s="4">
        <f>IF(AND(K201="Different",OR(I201 = $O$1,J201=$O$1)),E201,"")</f>
        <v/>
      </c>
      <c r="M201" s="4">
        <f>IF(L201&lt;&gt;"",IF(I201=$O$1,J201,I201),"")</f>
        <v/>
      </c>
      <c r="N201" s="4" t="n"/>
      <c r="O201" s="4" t="n"/>
      <c r="P201" s="4" t="n"/>
      <c r="Q201" s="4" t="n"/>
      <c r="R201" s="4" t="n"/>
    </row>
    <row r="202" ht="15.75" customHeight="1">
      <c r="A202" s="12" t="inlineStr">
        <is>
          <t>p81</t>
        </is>
      </c>
      <c r="B202" s="12" t="inlineStr">
        <is>
          <t>p108</t>
        </is>
      </c>
      <c r="C202" s="15" t="n">
        <v>100.8716418</v>
      </c>
      <c r="D202" s="15" t="n">
        <v>0</v>
      </c>
      <c r="E202" s="15" t="n">
        <v>100.8716418</v>
      </c>
      <c r="F202" s="12" t="n"/>
      <c r="G202" s="15" t="n">
        <v>81</v>
      </c>
      <c r="H202" s="15" t="n">
        <v>108</v>
      </c>
      <c r="I202" s="16" t="inlineStr">
        <is>
          <t>IL</t>
        </is>
      </c>
      <c r="J202" s="16" t="inlineStr">
        <is>
          <t>KY</t>
        </is>
      </c>
      <c r="K202" s="16" t="inlineStr">
        <is>
          <t>Different</t>
        </is>
      </c>
      <c r="L202" s="4">
        <f>IF(AND(K202="Different",OR(I202 = $O$1,J202=$O$1)),E202,"")</f>
        <v/>
      </c>
      <c r="M202" s="4">
        <f>IF(L202&lt;&gt;"",IF(I202=$O$1,J202,I202),"")</f>
        <v/>
      </c>
      <c r="N202" s="4" t="n"/>
      <c r="O202" s="4" t="n"/>
      <c r="P202" s="4" t="n"/>
      <c r="Q202" s="4" t="n"/>
      <c r="R202" s="4" t="n"/>
    </row>
    <row r="203" ht="15.75" customHeight="1">
      <c r="A203" s="12" t="inlineStr">
        <is>
          <t>p82</t>
        </is>
      </c>
      <c r="B203" s="12" t="inlineStr">
        <is>
          <t>p83</t>
        </is>
      </c>
      <c r="C203" s="15" t="n">
        <v>1283.593</v>
      </c>
      <c r="D203" s="15" t="n">
        <v>0</v>
      </c>
      <c r="E203" s="15" t="n">
        <v>1283.593</v>
      </c>
      <c r="F203" s="12" t="n"/>
      <c r="G203" s="15" t="n">
        <v>82</v>
      </c>
      <c r="H203" s="15" t="n">
        <v>83</v>
      </c>
      <c r="I203" s="16" t="inlineStr">
        <is>
          <t>IL</t>
        </is>
      </c>
      <c r="J203" s="16" t="inlineStr">
        <is>
          <t>IL</t>
        </is>
      </c>
      <c r="K203" s="16" t="inlineStr">
        <is>
          <t>Same</t>
        </is>
      </c>
      <c r="L203" s="4">
        <f>IF(AND(K203="Different",OR(I203 = $O$1,J203=$O$1)),E203,"")</f>
        <v/>
      </c>
      <c r="M203" s="4">
        <f>IF(L203&lt;&gt;"",IF(I203=$O$1,J203,I203),"")</f>
        <v/>
      </c>
      <c r="N203" s="4" t="n"/>
      <c r="O203" s="4" t="n"/>
      <c r="P203" s="4" t="n"/>
      <c r="Q203" s="4" t="n"/>
      <c r="R203" s="4" t="n"/>
    </row>
    <row r="204" ht="15.75" customHeight="1">
      <c r="A204" s="12" t="inlineStr">
        <is>
          <t>p83</t>
        </is>
      </c>
      <c r="B204" s="12" t="inlineStr">
        <is>
          <t>p105</t>
        </is>
      </c>
      <c r="C204" s="15" t="n">
        <v>320.9788585</v>
      </c>
      <c r="D204" s="15" t="n">
        <v>0</v>
      </c>
      <c r="E204" s="15" t="n">
        <v>320.9788585</v>
      </c>
      <c r="F204" s="12" t="n"/>
      <c r="G204" s="15" t="n">
        <v>83</v>
      </c>
      <c r="H204" s="15" t="n">
        <v>105</v>
      </c>
      <c r="I204" s="16" t="inlineStr">
        <is>
          <t>IL</t>
        </is>
      </c>
      <c r="J204" s="16" t="inlineStr">
        <is>
          <t>IN</t>
        </is>
      </c>
      <c r="K204" s="16" t="inlineStr">
        <is>
          <t>Different</t>
        </is>
      </c>
      <c r="L204" s="4">
        <f>IF(AND(K204="Different",OR(I204 = $O$1,J204=$O$1)),E204,"")</f>
        <v/>
      </c>
      <c r="M204" s="4">
        <f>IF(L204&lt;&gt;"",IF(I204=$O$1,J204,I204),"")</f>
        <v/>
      </c>
      <c r="N204" s="4" t="n"/>
      <c r="O204" s="4" t="n"/>
      <c r="P204" s="4" t="n"/>
      <c r="Q204" s="4" t="n"/>
      <c r="R204" s="4" t="n"/>
    </row>
    <row r="205" ht="15.75" customHeight="1">
      <c r="A205" s="12" t="inlineStr">
        <is>
          <t>p83</t>
        </is>
      </c>
      <c r="B205" s="12" t="inlineStr">
        <is>
          <t>p107</t>
        </is>
      </c>
      <c r="C205" s="15" t="n">
        <v>801.7656625</v>
      </c>
      <c r="D205" s="15" t="n">
        <v>0</v>
      </c>
      <c r="E205" s="15" t="n">
        <v>801.7656625</v>
      </c>
      <c r="F205" s="12" t="n"/>
      <c r="G205" s="15" t="n">
        <v>83</v>
      </c>
      <c r="H205" s="15" t="n">
        <v>107</v>
      </c>
      <c r="I205" s="16" t="inlineStr">
        <is>
          <t>IL</t>
        </is>
      </c>
      <c r="J205" s="16" t="inlineStr">
        <is>
          <t>IN</t>
        </is>
      </c>
      <c r="K205" s="16" t="inlineStr">
        <is>
          <t>Different</t>
        </is>
      </c>
      <c r="L205" s="4">
        <f>IF(AND(K205="Different",OR(I205 = $O$1,J205=$O$1)),E205,"")</f>
        <v/>
      </c>
      <c r="M205" s="4">
        <f>IF(L205&lt;&gt;"",IF(I205=$O$1,J205,I205),"")</f>
        <v/>
      </c>
      <c r="N205" s="4" t="n"/>
      <c r="O205" s="4" t="n"/>
      <c r="P205" s="4" t="n"/>
      <c r="Q205" s="4" t="n"/>
      <c r="R205" s="4" t="n"/>
    </row>
    <row r="206" ht="15.75" customHeight="1">
      <c r="A206" s="12" t="inlineStr">
        <is>
          <t>p84</t>
        </is>
      </c>
      <c r="B206" s="12" t="inlineStr">
        <is>
          <t>p85</t>
        </is>
      </c>
      <c r="C206" s="15" t="n">
        <v>3000</v>
      </c>
      <c r="D206" s="15" t="n">
        <v>0</v>
      </c>
      <c r="E206" s="15" t="n">
        <v>3000</v>
      </c>
      <c r="F206" s="12" t="n"/>
      <c r="G206" s="15" t="n">
        <v>84</v>
      </c>
      <c r="H206" s="15" t="n">
        <v>85</v>
      </c>
      <c r="I206" s="16" t="inlineStr">
        <is>
          <t>MO</t>
        </is>
      </c>
      <c r="J206" s="16" t="inlineStr">
        <is>
          <t>AR</t>
        </is>
      </c>
      <c r="K206" s="16" t="inlineStr">
        <is>
          <t>Different</t>
        </is>
      </c>
      <c r="L206" s="4">
        <f>IF(AND(K206="Different",OR(I206 = $O$1,J206=$O$1)),E206,"")</f>
        <v/>
      </c>
      <c r="M206" s="4">
        <f>IF(L206&lt;&gt;"",IF(I206=$O$1,J206,I206),"")</f>
        <v/>
      </c>
      <c r="N206" s="4" t="n"/>
      <c r="O206" s="4" t="n"/>
      <c r="P206" s="4" t="n"/>
      <c r="Q206" s="4" t="n"/>
      <c r="R206" s="4" t="n"/>
    </row>
    <row r="207" ht="15.75" customHeight="1">
      <c r="A207" s="12" t="inlineStr">
        <is>
          <t>p84</t>
        </is>
      </c>
      <c r="B207" s="12" t="inlineStr">
        <is>
          <t>p92</t>
        </is>
      </c>
      <c r="C207" s="15" t="n">
        <v>449.3373134</v>
      </c>
      <c r="D207" s="15" t="n">
        <v>0</v>
      </c>
      <c r="E207" s="15" t="n">
        <v>449.3373134</v>
      </c>
      <c r="F207" s="12" t="n"/>
      <c r="G207" s="15" t="n">
        <v>84</v>
      </c>
      <c r="H207" s="15" t="n">
        <v>92</v>
      </c>
      <c r="I207" s="16" t="inlineStr">
        <is>
          <t>MO</t>
        </is>
      </c>
      <c r="J207" s="16" t="inlineStr">
        <is>
          <t>TN</t>
        </is>
      </c>
      <c r="K207" s="16" t="inlineStr">
        <is>
          <t>Different</t>
        </is>
      </c>
      <c r="L207" s="4">
        <f>IF(AND(K207="Different",OR(I207 = $O$1,J207=$O$1)),E207,"")</f>
        <v/>
      </c>
      <c r="M207" s="4">
        <f>IF(L207&lt;&gt;"",IF(I207=$O$1,J207,I207),"")</f>
        <v/>
      </c>
      <c r="N207" s="4" t="n"/>
      <c r="O207" s="4" t="n"/>
      <c r="P207" s="4" t="n"/>
      <c r="Q207" s="4" t="n"/>
      <c r="R207" s="4" t="n"/>
    </row>
    <row r="208" ht="15.75" customHeight="1">
      <c r="A208" s="12" t="inlineStr">
        <is>
          <t>p85</t>
        </is>
      </c>
      <c r="B208" s="12" t="inlineStr">
        <is>
          <t>p86</t>
        </is>
      </c>
      <c r="C208" s="15" t="n">
        <v>3957.517</v>
      </c>
      <c r="D208" s="15" t="n">
        <v>0</v>
      </c>
      <c r="E208" s="15" t="n">
        <v>3957.517</v>
      </c>
      <c r="F208" s="12" t="n"/>
      <c r="G208" s="15" t="n">
        <v>85</v>
      </c>
      <c r="H208" s="15" t="n">
        <v>86</v>
      </c>
      <c r="I208" s="16" t="inlineStr">
        <is>
          <t>AR</t>
        </is>
      </c>
      <c r="J208" s="16" t="inlineStr">
        <is>
          <t>LA</t>
        </is>
      </c>
      <c r="K208" s="16" t="inlineStr">
        <is>
          <t>Different</t>
        </is>
      </c>
      <c r="L208" s="4">
        <f>IF(AND(K208="Different",OR(I208 = $O$1,J208=$O$1)),E208,"")</f>
        <v/>
      </c>
      <c r="M208" s="4">
        <f>IF(L208&lt;&gt;"",IF(I208=$O$1,J208,I208),"")</f>
        <v/>
      </c>
      <c r="N208" s="4" t="n"/>
      <c r="O208" s="4" t="n"/>
      <c r="P208" s="4" t="n"/>
      <c r="Q208" s="4" t="n"/>
      <c r="R208" s="4" t="n"/>
    </row>
    <row r="209" ht="15.75" customHeight="1">
      <c r="A209" s="12" t="inlineStr">
        <is>
          <t>p85</t>
        </is>
      </c>
      <c r="B209" s="12" t="inlineStr">
        <is>
          <t>p87</t>
        </is>
      </c>
      <c r="C209" s="15" t="n">
        <v>1662.681</v>
      </c>
      <c r="D209" s="15" t="n">
        <v>0</v>
      </c>
      <c r="E209" s="15" t="n">
        <v>1662.681</v>
      </c>
      <c r="F209" s="12" t="n"/>
      <c r="G209" s="15" t="n">
        <v>85</v>
      </c>
      <c r="H209" s="15" t="n">
        <v>87</v>
      </c>
      <c r="I209" s="16" t="inlineStr">
        <is>
          <t>AR</t>
        </is>
      </c>
      <c r="J209" s="16" t="inlineStr">
        <is>
          <t>MS</t>
        </is>
      </c>
      <c r="K209" s="16" t="inlineStr">
        <is>
          <t>Different</t>
        </is>
      </c>
      <c r="L209" s="4">
        <f>IF(AND(K209="Different",OR(I209 = $O$1,J209=$O$1)),E209,"")</f>
        <v/>
      </c>
      <c r="M209" s="4">
        <f>IF(L209&lt;&gt;"",IF(I209=$O$1,J209,I209),"")</f>
        <v/>
      </c>
      <c r="N209" s="4" t="n"/>
      <c r="O209" s="4" t="n"/>
      <c r="P209" s="4" t="n"/>
      <c r="Q209" s="4" t="n"/>
      <c r="R209" s="4" t="n"/>
    </row>
    <row r="210" ht="15.75" customHeight="1">
      <c r="A210" s="12" t="inlineStr">
        <is>
          <t>p85</t>
        </is>
      </c>
      <c r="B210" s="12" t="inlineStr">
        <is>
          <t>p92</t>
        </is>
      </c>
      <c r="C210" s="15" t="n">
        <v>1023.337407</v>
      </c>
      <c r="D210" s="15" t="n">
        <v>0</v>
      </c>
      <c r="E210" s="15" t="n">
        <v>1023.337407</v>
      </c>
      <c r="F210" s="12" t="n"/>
      <c r="G210" s="15" t="n">
        <v>85</v>
      </c>
      <c r="H210" s="15" t="n">
        <v>92</v>
      </c>
      <c r="I210" s="16" t="inlineStr">
        <is>
          <t>AR</t>
        </is>
      </c>
      <c r="J210" s="16" t="inlineStr">
        <is>
          <t>TN</t>
        </is>
      </c>
      <c r="K210" s="16" t="inlineStr">
        <is>
          <t>Different</t>
        </is>
      </c>
      <c r="L210" s="4">
        <f>IF(AND(K210="Different",OR(I210 = $O$1,J210=$O$1)),E210,"")</f>
        <v/>
      </c>
      <c r="M210" s="4">
        <f>IF(L210&lt;&gt;"",IF(I210=$O$1,J210,I210),"")</f>
        <v/>
      </c>
      <c r="N210" s="4" t="n"/>
      <c r="O210" s="4" t="n"/>
      <c r="P210" s="4" t="n"/>
      <c r="Q210" s="4" t="n"/>
      <c r="R210" s="4" t="n"/>
    </row>
    <row r="211" ht="15.75" customHeight="1">
      <c r="A211" s="12" t="inlineStr">
        <is>
          <t>p86</t>
        </is>
      </c>
      <c r="B211" s="12" t="inlineStr">
        <is>
          <t>p87</t>
        </is>
      </c>
      <c r="C211" s="15" t="n">
        <v>1254.23</v>
      </c>
      <c r="D211" s="15" t="n">
        <v>0</v>
      </c>
      <c r="E211" s="15" t="n">
        <v>1254.23</v>
      </c>
      <c r="F211" s="12" t="n"/>
      <c r="G211" s="15" t="n">
        <v>86</v>
      </c>
      <c r="H211" s="15" t="n">
        <v>87</v>
      </c>
      <c r="I211" s="16" t="inlineStr">
        <is>
          <t>LA</t>
        </is>
      </c>
      <c r="J211" s="16" t="inlineStr">
        <is>
          <t>MS</t>
        </is>
      </c>
      <c r="K211" s="16" t="inlineStr">
        <is>
          <t>Different</t>
        </is>
      </c>
      <c r="L211" s="4">
        <f>IF(AND(K211="Different",OR(I211 = $O$1,J211=$O$1)),E211,"")</f>
        <v/>
      </c>
      <c r="M211" s="4">
        <f>IF(L211&lt;&gt;"",IF(I211=$O$1,J211,I211),"")</f>
        <v/>
      </c>
      <c r="N211" s="4" t="n"/>
      <c r="O211" s="4" t="n"/>
      <c r="P211" s="4" t="n"/>
      <c r="Q211" s="4" t="n"/>
      <c r="R211" s="4" t="n"/>
    </row>
    <row r="212" ht="15.75" customHeight="1">
      <c r="A212" s="12" t="inlineStr">
        <is>
          <t>p87</t>
        </is>
      </c>
      <c r="B212" s="12" t="inlineStr">
        <is>
          <t>p88</t>
        </is>
      </c>
      <c r="C212" s="15" t="n">
        <v>1412.295331</v>
      </c>
      <c r="D212" s="15" t="n">
        <v>0</v>
      </c>
      <c r="E212" s="15" t="n">
        <v>1412.295331</v>
      </c>
      <c r="F212" s="12" t="n"/>
      <c r="G212" s="15" t="n">
        <v>87</v>
      </c>
      <c r="H212" s="15" t="n">
        <v>88</v>
      </c>
      <c r="I212" s="16" t="inlineStr">
        <is>
          <t>MS</t>
        </is>
      </c>
      <c r="J212" s="16" t="inlineStr">
        <is>
          <t>MS</t>
        </is>
      </c>
      <c r="K212" s="16" t="inlineStr">
        <is>
          <t>Same</t>
        </is>
      </c>
      <c r="L212" s="4">
        <f>IF(AND(K212="Different",OR(I212 = $O$1,J212=$O$1)),E212,"")</f>
        <v/>
      </c>
      <c r="M212" s="4">
        <f>IF(L212&lt;&gt;"",IF(I212=$O$1,J212,I212),"")</f>
        <v/>
      </c>
      <c r="N212" s="4" t="n"/>
      <c r="O212" s="4" t="n"/>
      <c r="P212" s="4" t="n"/>
      <c r="Q212" s="4" t="n"/>
      <c r="R212" s="4" t="n"/>
    </row>
    <row r="213" ht="15.75" customHeight="1">
      <c r="A213" s="12" t="inlineStr">
        <is>
          <t>p87</t>
        </is>
      </c>
      <c r="B213" s="12" t="inlineStr">
        <is>
          <t>p89</t>
        </is>
      </c>
      <c r="C213" s="15" t="n">
        <v>1162.270695</v>
      </c>
      <c r="D213" s="15" t="n">
        <v>0</v>
      </c>
      <c r="E213" s="15" t="n">
        <v>1162.270695</v>
      </c>
      <c r="F213" s="12" t="n"/>
      <c r="G213" s="15" t="n">
        <v>87</v>
      </c>
      <c r="H213" s="15" t="n">
        <v>89</v>
      </c>
      <c r="I213" s="16" t="inlineStr">
        <is>
          <t>MS</t>
        </is>
      </c>
      <c r="J213" s="16" t="inlineStr">
        <is>
          <t>AL</t>
        </is>
      </c>
      <c r="K213" s="16" t="inlineStr">
        <is>
          <t>Different</t>
        </is>
      </c>
      <c r="L213" s="4">
        <f>IF(AND(K213="Different",OR(I213 = $O$1,J213=$O$1)),E213,"")</f>
        <v/>
      </c>
      <c r="M213" s="4">
        <f>IF(L213&lt;&gt;"",IF(I213=$O$1,J213,I213),"")</f>
        <v/>
      </c>
      <c r="N213" s="4" t="n"/>
      <c r="O213" s="4" t="n"/>
      <c r="P213" s="4" t="n"/>
      <c r="Q213" s="4" t="n"/>
      <c r="R213" s="4" t="n"/>
    </row>
    <row r="214" ht="15.75" customHeight="1">
      <c r="A214" s="12" t="inlineStr">
        <is>
          <t>p87</t>
        </is>
      </c>
      <c r="B214" s="12" t="inlineStr">
        <is>
          <t>p90</t>
        </is>
      </c>
      <c r="C214" s="15" t="n">
        <v>1837.729305</v>
      </c>
      <c r="D214" s="15" t="n">
        <v>0</v>
      </c>
      <c r="E214" s="15" t="n">
        <v>1837.729305</v>
      </c>
      <c r="F214" s="12" t="n"/>
      <c r="G214" s="15" t="n">
        <v>87</v>
      </c>
      <c r="H214" s="15" t="n">
        <v>90</v>
      </c>
      <c r="I214" s="16" t="inlineStr">
        <is>
          <t>MS</t>
        </is>
      </c>
      <c r="J214" s="16" t="inlineStr">
        <is>
          <t>AL</t>
        </is>
      </c>
      <c r="K214" s="16" t="inlineStr">
        <is>
          <t>Different</t>
        </is>
      </c>
      <c r="L214" s="4">
        <f>IF(AND(K214="Different",OR(I214 = $O$1,J214=$O$1)),E214,"")</f>
        <v/>
      </c>
      <c r="M214" s="4">
        <f>IF(L214&lt;&gt;"",IF(I214=$O$1,J214,I214),"")</f>
        <v/>
      </c>
      <c r="N214" s="4" t="n"/>
      <c r="O214" s="4" t="n"/>
      <c r="P214" s="4" t="n"/>
      <c r="Q214" s="4" t="n"/>
      <c r="R214" s="4" t="n"/>
    </row>
    <row r="215" ht="15.75" customHeight="1">
      <c r="A215" s="12" t="inlineStr">
        <is>
          <t>p87</t>
        </is>
      </c>
      <c r="B215" s="12" t="inlineStr">
        <is>
          <t>p92</t>
        </is>
      </c>
      <c r="C215" s="15" t="n">
        <v>483.3672618</v>
      </c>
      <c r="D215" s="15" t="n">
        <v>0</v>
      </c>
      <c r="E215" s="15" t="n">
        <v>483.3672618</v>
      </c>
      <c r="F215" s="12" t="n"/>
      <c r="G215" s="15" t="n">
        <v>87</v>
      </c>
      <c r="H215" s="15" t="n">
        <v>92</v>
      </c>
      <c r="I215" s="16" t="inlineStr">
        <is>
          <t>MS</t>
        </is>
      </c>
      <c r="J215" s="16" t="inlineStr">
        <is>
          <t>TN</t>
        </is>
      </c>
      <c r="K215" s="16" t="inlineStr">
        <is>
          <t>Different</t>
        </is>
      </c>
      <c r="L215" s="4">
        <f>IF(AND(K215="Different",OR(I215 = $O$1,J215=$O$1)),E215,"")</f>
        <v/>
      </c>
      <c r="M215" s="4">
        <f>IF(L215&lt;&gt;"",IF(I215=$O$1,J215,I215),"")</f>
        <v/>
      </c>
      <c r="N215" s="4" t="n"/>
      <c r="O215" s="4" t="n"/>
      <c r="P215" s="4" t="n"/>
      <c r="Q215" s="4" t="n"/>
      <c r="R215" s="4" t="n"/>
    </row>
    <row r="216" ht="15.75" customHeight="1">
      <c r="A216" s="12" t="inlineStr">
        <is>
          <t>p88</t>
        </is>
      </c>
      <c r="B216" s="12" t="inlineStr">
        <is>
          <t>p89</t>
        </is>
      </c>
      <c r="C216" s="15" t="n">
        <v>1929.878835</v>
      </c>
      <c r="D216" s="15" t="n">
        <v>0</v>
      </c>
      <c r="E216" s="15" t="n">
        <v>1929.878835</v>
      </c>
      <c r="F216" s="12" t="n"/>
      <c r="G216" s="15" t="n">
        <v>88</v>
      </c>
      <c r="H216" s="15" t="n">
        <v>89</v>
      </c>
      <c r="I216" s="16" t="inlineStr">
        <is>
          <t>MS</t>
        </is>
      </c>
      <c r="J216" s="16" t="inlineStr">
        <is>
          <t>AL</t>
        </is>
      </c>
      <c r="K216" s="16" t="inlineStr">
        <is>
          <t>Different</t>
        </is>
      </c>
      <c r="L216" s="4">
        <f>IF(AND(K216="Different",OR(I216 = $O$1,J216=$O$1)),E216,"")</f>
        <v/>
      </c>
      <c r="M216" s="4">
        <f>IF(L216&lt;&gt;"",IF(I216=$O$1,J216,I216),"")</f>
        <v/>
      </c>
      <c r="N216" s="4" t="n"/>
      <c r="O216" s="4" t="n"/>
      <c r="P216" s="4" t="n"/>
      <c r="Q216" s="4" t="n"/>
      <c r="R216" s="4" t="n"/>
    </row>
    <row r="217" ht="15.75" customHeight="1">
      <c r="A217" s="12" t="inlineStr">
        <is>
          <t>p88</t>
        </is>
      </c>
      <c r="B217" s="12" t="inlineStr">
        <is>
          <t>p92</t>
        </is>
      </c>
      <c r="C217" s="15" t="n">
        <v>1970.902</v>
      </c>
      <c r="D217" s="15" t="n">
        <v>0</v>
      </c>
      <c r="E217" s="15" t="n">
        <v>1970.902</v>
      </c>
      <c r="F217" s="12" t="n"/>
      <c r="G217" s="15" t="n">
        <v>88</v>
      </c>
      <c r="H217" s="15" t="n">
        <v>92</v>
      </c>
      <c r="I217" s="16" t="inlineStr">
        <is>
          <t>MS</t>
        </is>
      </c>
      <c r="J217" s="16" t="inlineStr">
        <is>
          <t>TN</t>
        </is>
      </c>
      <c r="K217" s="16" t="inlineStr">
        <is>
          <t>Different</t>
        </is>
      </c>
      <c r="L217" s="4">
        <f>IF(AND(K217="Different",OR(I217 = $O$1,J217=$O$1)),E217,"")</f>
        <v/>
      </c>
      <c r="M217" s="4">
        <f>IF(L217&lt;&gt;"",IF(I217=$O$1,J217,I217),"")</f>
        <v/>
      </c>
      <c r="N217" s="4" t="n"/>
      <c r="O217" s="4" t="n"/>
      <c r="P217" s="4" t="n"/>
      <c r="Q217" s="4" t="n"/>
      <c r="R217" s="4" t="n"/>
    </row>
    <row r="218" ht="15.75" customHeight="1">
      <c r="A218" s="12" t="inlineStr">
        <is>
          <t>p89</t>
        </is>
      </c>
      <c r="B218" s="12" t="inlineStr">
        <is>
          <t>p90</t>
        </is>
      </c>
      <c r="C218" s="15" t="n">
        <v>4608.073</v>
      </c>
      <c r="D218" s="15" t="n">
        <v>0</v>
      </c>
      <c r="E218" s="15" t="n">
        <v>4608.073</v>
      </c>
      <c r="F218" s="12" t="n"/>
      <c r="G218" s="15" t="n">
        <v>89</v>
      </c>
      <c r="H218" s="15" t="n">
        <v>90</v>
      </c>
      <c r="I218" s="16" t="inlineStr">
        <is>
          <t>AL</t>
        </is>
      </c>
      <c r="J218" s="16" t="inlineStr">
        <is>
          <t>AL</t>
        </is>
      </c>
      <c r="K218" s="16" t="inlineStr">
        <is>
          <t>Same</t>
        </is>
      </c>
      <c r="L218" s="4">
        <f>IF(AND(K218="Different",OR(I218 = $O$1,J218=$O$1)),E218,"")</f>
        <v/>
      </c>
      <c r="M218" s="4">
        <f>IF(L218&lt;&gt;"",IF(I218=$O$1,J218,I218),"")</f>
        <v/>
      </c>
      <c r="N218" s="4" t="n"/>
      <c r="O218" s="4" t="n"/>
      <c r="P218" s="4" t="n"/>
      <c r="Q218" s="4" t="n"/>
      <c r="R218" s="4" t="n"/>
    </row>
    <row r="219" ht="15.75" customHeight="1">
      <c r="A219" s="12" t="inlineStr">
        <is>
          <t>p89</t>
        </is>
      </c>
      <c r="B219" s="12" t="inlineStr">
        <is>
          <t>p92</t>
        </is>
      </c>
      <c r="C219" s="15" t="n">
        <v>1349.144969</v>
      </c>
      <c r="D219" s="15" t="n">
        <v>0</v>
      </c>
      <c r="E219" s="15" t="n">
        <v>1349.144969</v>
      </c>
      <c r="F219" s="12" t="n"/>
      <c r="G219" s="15" t="n">
        <v>89</v>
      </c>
      <c r="H219" s="15" t="n">
        <v>92</v>
      </c>
      <c r="I219" s="16" t="inlineStr">
        <is>
          <t>AL</t>
        </is>
      </c>
      <c r="J219" s="16" t="inlineStr">
        <is>
          <t>TN</t>
        </is>
      </c>
      <c r="K219" s="16" t="inlineStr">
        <is>
          <t>Different</t>
        </is>
      </c>
      <c r="L219" s="4">
        <f>IF(AND(K219="Different",OR(I219 = $O$1,J219=$O$1)),E219,"")</f>
        <v/>
      </c>
      <c r="M219" s="4">
        <f>IF(L219&lt;&gt;"",IF(I219=$O$1,J219,I219),"")</f>
        <v/>
      </c>
      <c r="N219" s="4" t="n"/>
      <c r="O219" s="4" t="n"/>
      <c r="P219" s="4" t="n"/>
      <c r="Q219" s="4" t="n"/>
      <c r="R219" s="4" t="n"/>
    </row>
    <row r="220" ht="15.75" customHeight="1">
      <c r="A220" s="12" t="inlineStr">
        <is>
          <t>p89</t>
        </is>
      </c>
      <c r="B220" s="12" t="inlineStr">
        <is>
          <t>p94</t>
        </is>
      </c>
      <c r="C220" s="15" t="n">
        <v>992.1531</v>
      </c>
      <c r="D220" s="15" t="n">
        <v>0</v>
      </c>
      <c r="E220" s="15" t="n">
        <v>992.1531</v>
      </c>
      <c r="F220" s="12" t="n"/>
      <c r="G220" s="15" t="n">
        <v>89</v>
      </c>
      <c r="H220" s="15" t="n">
        <v>94</v>
      </c>
      <c r="I220" s="16" t="inlineStr">
        <is>
          <t>AL</t>
        </is>
      </c>
      <c r="J220" s="16" t="inlineStr">
        <is>
          <t>GA</t>
        </is>
      </c>
      <c r="K220" s="16" t="inlineStr">
        <is>
          <t>Different</t>
        </is>
      </c>
      <c r="L220" s="4">
        <f>IF(AND(K220="Different",OR(I220 = $O$1,J220=$O$1)),E220,"")</f>
        <v/>
      </c>
      <c r="M220" s="4">
        <f>IF(L220&lt;&gt;"",IF(I220=$O$1,J220,I220),"")</f>
        <v/>
      </c>
      <c r="N220" s="4" t="n"/>
      <c r="O220" s="4" t="n"/>
      <c r="P220" s="4" t="n"/>
      <c r="Q220" s="4" t="n"/>
      <c r="R220" s="4" t="n"/>
    </row>
    <row r="221" ht="15.75" customHeight="1">
      <c r="A221" s="12" t="inlineStr">
        <is>
          <t>p90</t>
        </is>
      </c>
      <c r="B221" s="12" t="inlineStr">
        <is>
          <t>p91</t>
        </is>
      </c>
      <c r="C221" s="15" t="n">
        <v>2856.881</v>
      </c>
      <c r="D221" s="15" t="n">
        <v>0</v>
      </c>
      <c r="E221" s="15" t="n">
        <v>2856.881</v>
      </c>
      <c r="F221" s="12" t="n"/>
      <c r="G221" s="15" t="n">
        <v>90</v>
      </c>
      <c r="H221" s="15" t="n">
        <v>91</v>
      </c>
      <c r="I221" s="16" t="inlineStr">
        <is>
          <t>AL</t>
        </is>
      </c>
      <c r="J221" s="16" t="inlineStr">
        <is>
          <t>FL</t>
        </is>
      </c>
      <c r="K221" s="16" t="inlineStr">
        <is>
          <t>Different</t>
        </is>
      </c>
      <c r="L221" s="4">
        <f>IF(AND(K221="Different",OR(I221 = $O$1,J221=$O$1)),E221,"")</f>
        <v/>
      </c>
      <c r="M221" s="4">
        <f>IF(L221&lt;&gt;"",IF(I221=$O$1,J221,I221),"")</f>
        <v/>
      </c>
      <c r="N221" s="4" t="n"/>
      <c r="O221" s="4" t="n"/>
      <c r="P221" s="4" t="n"/>
      <c r="Q221" s="4" t="n"/>
      <c r="R221" s="4" t="n"/>
    </row>
    <row r="222" ht="15.75" customHeight="1">
      <c r="A222" s="12" t="inlineStr">
        <is>
          <t>p90</t>
        </is>
      </c>
      <c r="B222" s="12" t="inlineStr">
        <is>
          <t>p94</t>
        </is>
      </c>
      <c r="C222" s="15" t="n">
        <v>5066.118</v>
      </c>
      <c r="D222" s="15" t="n">
        <v>0</v>
      </c>
      <c r="E222" s="15" t="n">
        <v>5066.118</v>
      </c>
      <c r="F222" s="12" t="n"/>
      <c r="G222" s="15" t="n">
        <v>90</v>
      </c>
      <c r="H222" s="15" t="n">
        <v>94</v>
      </c>
      <c r="I222" s="16" t="inlineStr">
        <is>
          <t>AL</t>
        </is>
      </c>
      <c r="J222" s="16" t="inlineStr">
        <is>
          <t>GA</t>
        </is>
      </c>
      <c r="K222" s="16" t="inlineStr">
        <is>
          <t>Different</t>
        </is>
      </c>
      <c r="L222" s="4">
        <f>IF(AND(K222="Different",OR(I222 = $O$1,J222=$O$1)),E222,"")</f>
        <v/>
      </c>
      <c r="M222" s="4">
        <f>IF(L222&lt;&gt;"",IF(I222=$O$1,J222,I222),"")</f>
        <v/>
      </c>
      <c r="N222" s="4" t="n"/>
      <c r="O222" s="4" t="n"/>
      <c r="P222" s="4" t="n"/>
      <c r="Q222" s="4" t="n"/>
      <c r="R222" s="4" t="n"/>
    </row>
    <row r="223" ht="15.75" customHeight="1">
      <c r="A223" s="12" t="inlineStr">
        <is>
          <t>p91</t>
        </is>
      </c>
      <c r="B223" s="12" t="inlineStr">
        <is>
          <t>p94</t>
        </is>
      </c>
      <c r="C223" s="15" t="n">
        <v>640.5347</v>
      </c>
      <c r="D223" s="15" t="n">
        <v>0</v>
      </c>
      <c r="E223" s="15" t="n">
        <v>640.5347</v>
      </c>
      <c r="F223" s="12" t="n"/>
      <c r="G223" s="15" t="n">
        <v>91</v>
      </c>
      <c r="H223" s="15" t="n">
        <v>94</v>
      </c>
      <c r="I223" s="16" t="inlineStr">
        <is>
          <t>FL</t>
        </is>
      </c>
      <c r="J223" s="16" t="inlineStr">
        <is>
          <t>GA</t>
        </is>
      </c>
      <c r="K223" s="16" t="inlineStr">
        <is>
          <t>Different</t>
        </is>
      </c>
      <c r="L223" s="4">
        <f>IF(AND(K223="Different",OR(I223 = $O$1,J223=$O$1)),E223,"")</f>
        <v/>
      </c>
      <c r="M223" s="4">
        <f>IF(L223&lt;&gt;"",IF(I223=$O$1,J223,I223),"")</f>
        <v/>
      </c>
      <c r="N223" s="4" t="n"/>
      <c r="O223" s="4" t="n"/>
      <c r="P223" s="4" t="n"/>
      <c r="Q223" s="4" t="n"/>
      <c r="R223" s="4" t="n"/>
    </row>
    <row r="224" ht="15.75" customHeight="1">
      <c r="A224" s="12" t="inlineStr">
        <is>
          <t>p91</t>
        </is>
      </c>
      <c r="B224" s="12" t="inlineStr">
        <is>
          <t>p101</t>
        </is>
      </c>
      <c r="C224" s="15" t="n">
        <v>1152.253521</v>
      </c>
      <c r="D224" s="15" t="n">
        <v>0</v>
      </c>
      <c r="E224" s="15" t="n">
        <v>1152.253521</v>
      </c>
      <c r="F224" s="12" t="n"/>
      <c r="G224" s="15" t="n">
        <v>91</v>
      </c>
      <c r="H224" s="15" t="n">
        <v>101</v>
      </c>
      <c r="I224" s="16" t="inlineStr">
        <is>
          <t>FL</t>
        </is>
      </c>
      <c r="J224" s="16" t="inlineStr">
        <is>
          <t>FL</t>
        </is>
      </c>
      <c r="K224" s="16" t="inlineStr">
        <is>
          <t>Same</t>
        </is>
      </c>
      <c r="L224" s="4">
        <f>IF(AND(K224="Different",OR(I224 = $O$1,J224=$O$1)),E224,"")</f>
        <v/>
      </c>
      <c r="M224" s="4">
        <f>IF(L224&lt;&gt;"",IF(I224=$O$1,J224,I224),"")</f>
        <v/>
      </c>
      <c r="N224" s="4" t="n"/>
      <c r="O224" s="4" t="n"/>
      <c r="P224" s="4" t="n"/>
      <c r="Q224" s="4" t="n"/>
      <c r="R224" s="4" t="n"/>
    </row>
    <row r="225" ht="15.75" customHeight="1">
      <c r="A225" s="12" t="inlineStr">
        <is>
          <t>p92</t>
        </is>
      </c>
      <c r="B225" s="12" t="inlineStr">
        <is>
          <t>p93</t>
        </is>
      </c>
      <c r="C225" s="15" t="n">
        <v>4832.321671</v>
      </c>
      <c r="D225" s="15" t="n">
        <v>0</v>
      </c>
      <c r="E225" s="15" t="n">
        <v>4832.321671</v>
      </c>
      <c r="F225" s="12" t="n"/>
      <c r="G225" s="15" t="n">
        <v>92</v>
      </c>
      <c r="H225" s="15" t="n">
        <v>93</v>
      </c>
      <c r="I225" s="16" t="inlineStr">
        <is>
          <t>TN</t>
        </is>
      </c>
      <c r="J225" s="16" t="inlineStr">
        <is>
          <t>KY</t>
        </is>
      </c>
      <c r="K225" s="16" t="inlineStr">
        <is>
          <t>Different</t>
        </is>
      </c>
      <c r="L225" s="4">
        <f>IF(AND(K225="Different",OR(I225 = $O$1,J225=$O$1)),E225,"")</f>
        <v/>
      </c>
      <c r="M225" s="4">
        <f>IF(L225&lt;&gt;"",IF(I225=$O$1,J225,I225),"")</f>
        <v/>
      </c>
      <c r="N225" s="4" t="n"/>
      <c r="O225" s="4" t="n"/>
      <c r="P225" s="4" t="n"/>
      <c r="Q225" s="4" t="n"/>
      <c r="R225" s="4" t="n"/>
    </row>
    <row r="226" ht="15.75" customHeight="1">
      <c r="A226" s="12" t="inlineStr">
        <is>
          <t>p92</t>
        </is>
      </c>
      <c r="B226" s="12" t="inlineStr">
        <is>
          <t>p94</t>
        </is>
      </c>
      <c r="C226" s="15" t="n">
        <v>720.9761966</v>
      </c>
      <c r="D226" s="15" t="n">
        <v>0</v>
      </c>
      <c r="E226" s="15" t="n">
        <v>720.9761966</v>
      </c>
      <c r="F226" s="12" t="n"/>
      <c r="G226" s="15" t="n">
        <v>92</v>
      </c>
      <c r="H226" s="15" t="n">
        <v>94</v>
      </c>
      <c r="I226" s="16" t="inlineStr">
        <is>
          <t>TN</t>
        </is>
      </c>
      <c r="J226" s="16" t="inlineStr">
        <is>
          <t>GA</t>
        </is>
      </c>
      <c r="K226" s="16" t="inlineStr">
        <is>
          <t>Different</t>
        </is>
      </c>
      <c r="L226" s="4">
        <f>IF(AND(K226="Different",OR(I226 = $O$1,J226=$O$1)),E226,"")</f>
        <v/>
      </c>
      <c r="M226" s="4">
        <f>IF(L226&lt;&gt;"",IF(I226=$O$1,J226,I226),"")</f>
        <v/>
      </c>
      <c r="N226" s="4" t="n"/>
      <c r="O226" s="4" t="n"/>
      <c r="P226" s="4" t="n"/>
      <c r="Q226" s="4" t="n"/>
      <c r="R226" s="4" t="n"/>
    </row>
    <row r="227" ht="15.75" customHeight="1">
      <c r="A227" s="12" t="inlineStr">
        <is>
          <t>p92</t>
        </is>
      </c>
      <c r="B227" s="12" t="inlineStr">
        <is>
          <t>p97</t>
        </is>
      </c>
      <c r="C227" s="15" t="n">
        <v>3600</v>
      </c>
      <c r="D227" s="15" t="n">
        <v>0</v>
      </c>
      <c r="E227" s="15" t="n">
        <v>3600</v>
      </c>
      <c r="F227" s="12" t="n"/>
      <c r="G227" s="15" t="n">
        <v>92</v>
      </c>
      <c r="H227" s="15" t="n">
        <v>97</v>
      </c>
      <c r="I227" s="16" t="inlineStr">
        <is>
          <t>TN</t>
        </is>
      </c>
      <c r="J227" s="16" t="inlineStr">
        <is>
          <t>NC</t>
        </is>
      </c>
      <c r="K227" s="16" t="inlineStr">
        <is>
          <t>Different</t>
        </is>
      </c>
      <c r="L227" s="4">
        <f>IF(AND(K227="Different",OR(I227 = $O$1,J227=$O$1)),E227,"")</f>
        <v/>
      </c>
      <c r="M227" s="4">
        <f>IF(L227&lt;&gt;"",IF(I227=$O$1,J227,I227),"")</f>
        <v/>
      </c>
      <c r="N227" s="4" t="n"/>
      <c r="O227" s="4" t="n"/>
      <c r="P227" s="4" t="n"/>
      <c r="Q227" s="4" t="n"/>
      <c r="R227" s="4" t="n"/>
    </row>
    <row r="228" ht="15.75" customHeight="1">
      <c r="A228" s="12" t="inlineStr">
        <is>
          <t>p92</t>
        </is>
      </c>
      <c r="B228" s="12" t="inlineStr">
        <is>
          <t>p108</t>
        </is>
      </c>
      <c r="C228" s="15" t="n">
        <v>3286.599209</v>
      </c>
      <c r="D228" s="15" t="n">
        <v>0</v>
      </c>
      <c r="E228" s="15" t="n">
        <v>3286.599209</v>
      </c>
      <c r="F228" s="12" t="n"/>
      <c r="G228" s="15" t="n">
        <v>92</v>
      </c>
      <c r="H228" s="15" t="n">
        <v>108</v>
      </c>
      <c r="I228" s="16" t="inlineStr">
        <is>
          <t>TN</t>
        </is>
      </c>
      <c r="J228" s="16" t="inlineStr">
        <is>
          <t>KY</t>
        </is>
      </c>
      <c r="K228" s="16" t="inlineStr">
        <is>
          <t>Different</t>
        </is>
      </c>
      <c r="L228" s="4">
        <f>IF(AND(K228="Different",OR(I228 = $O$1,J228=$O$1)),E228,"")</f>
        <v/>
      </c>
      <c r="M228" s="4">
        <f>IF(L228&lt;&gt;"",IF(I228=$O$1,J228,I228),"")</f>
        <v/>
      </c>
      <c r="N228" s="4" t="n"/>
      <c r="O228" s="4" t="n"/>
      <c r="P228" s="4" t="n"/>
      <c r="Q228" s="4" t="n"/>
      <c r="R228" s="4" t="n"/>
    </row>
    <row r="229" ht="15.75" customHeight="1">
      <c r="A229" s="12" t="inlineStr">
        <is>
          <t>p92</t>
        </is>
      </c>
      <c r="B229" s="12" t="inlineStr">
        <is>
          <t>p109</t>
        </is>
      </c>
      <c r="C229" s="15" t="n">
        <v>229.32</v>
      </c>
      <c r="D229" s="15" t="n">
        <v>0</v>
      </c>
      <c r="E229" s="15" t="n">
        <v>229.32</v>
      </c>
      <c r="F229" s="12" t="n"/>
      <c r="G229" s="15" t="n">
        <v>92</v>
      </c>
      <c r="H229" s="15" t="n">
        <v>109</v>
      </c>
      <c r="I229" s="16" t="inlineStr">
        <is>
          <t>TN</t>
        </is>
      </c>
      <c r="J229" s="16" t="inlineStr">
        <is>
          <t>KY</t>
        </is>
      </c>
      <c r="K229" s="16" t="inlineStr">
        <is>
          <t>Different</t>
        </is>
      </c>
      <c r="L229" s="4">
        <f>IF(AND(K229="Different",OR(I229 = $O$1,J229=$O$1)),E229,"")</f>
        <v/>
      </c>
      <c r="M229" s="4">
        <f>IF(L229&lt;&gt;"",IF(I229=$O$1,J229,I229),"")</f>
        <v/>
      </c>
      <c r="N229" s="4" t="n"/>
      <c r="O229" s="4" t="n"/>
      <c r="P229" s="4" t="n"/>
      <c r="Q229" s="4" t="n"/>
      <c r="R229" s="4" t="n"/>
    </row>
    <row r="230" ht="15.75" customHeight="1">
      <c r="A230" s="12" t="inlineStr">
        <is>
          <t>p92</t>
        </is>
      </c>
      <c r="B230" s="12" t="inlineStr">
        <is>
          <t>p118</t>
        </is>
      </c>
      <c r="C230" s="15" t="n">
        <v>127.2095559</v>
      </c>
      <c r="D230" s="15" t="n">
        <v>0</v>
      </c>
      <c r="E230" s="15" t="n">
        <v>127.2095559</v>
      </c>
      <c r="F230" s="12" t="n"/>
      <c r="G230" s="15" t="n">
        <v>92</v>
      </c>
      <c r="H230" s="15" t="n">
        <v>118</v>
      </c>
      <c r="I230" s="16" t="inlineStr">
        <is>
          <t>TN</t>
        </is>
      </c>
      <c r="J230" s="16" t="inlineStr">
        <is>
          <t>VA</t>
        </is>
      </c>
      <c r="K230" s="16" t="inlineStr">
        <is>
          <t>Different</t>
        </is>
      </c>
      <c r="L230" s="4">
        <f>IF(AND(K230="Different",OR(I230 = $O$1,J230=$O$1)),E230,"")</f>
        <v/>
      </c>
      <c r="M230" s="4">
        <f>IF(L230&lt;&gt;"",IF(I230=$O$1,J230,I230),"")</f>
        <v/>
      </c>
      <c r="N230" s="4" t="n"/>
      <c r="O230" s="4" t="n"/>
      <c r="P230" s="4" t="n"/>
      <c r="Q230" s="4" t="n"/>
      <c r="R230" s="4" t="n"/>
    </row>
    <row r="231" ht="15.75" customHeight="1">
      <c r="A231" s="12" t="inlineStr">
        <is>
          <t>p93</t>
        </is>
      </c>
      <c r="B231" s="12" t="inlineStr">
        <is>
          <t>p108</t>
        </is>
      </c>
      <c r="C231" s="15" t="n">
        <v>2012.326</v>
      </c>
      <c r="D231" s="15" t="n">
        <v>0</v>
      </c>
      <c r="E231" s="15" t="n">
        <v>2012.326</v>
      </c>
      <c r="F231" s="12" t="n"/>
      <c r="G231" s="15" t="n">
        <v>93</v>
      </c>
      <c r="H231" s="15" t="n">
        <v>108</v>
      </c>
      <c r="I231" s="16" t="inlineStr">
        <is>
          <t>KY</t>
        </is>
      </c>
      <c r="J231" s="16" t="inlineStr">
        <is>
          <t>KY</t>
        </is>
      </c>
      <c r="K231" s="16" t="inlineStr">
        <is>
          <t>Same</t>
        </is>
      </c>
      <c r="L231" s="4">
        <f>IF(AND(K231="Different",OR(I231 = $O$1,J231=$O$1)),E231,"")</f>
        <v/>
      </c>
      <c r="M231" s="4">
        <f>IF(L231&lt;&gt;"",IF(I231=$O$1,J231,I231),"")</f>
        <v/>
      </c>
      <c r="N231" s="4" t="n"/>
      <c r="O231" s="4" t="n"/>
      <c r="P231" s="4" t="n"/>
      <c r="Q231" s="4" t="n"/>
      <c r="R231" s="4" t="n"/>
    </row>
    <row r="232" ht="15.75" customHeight="1">
      <c r="A232" s="12" t="inlineStr">
        <is>
          <t>p93</t>
        </is>
      </c>
      <c r="B232" s="12" t="inlineStr">
        <is>
          <t>p109</t>
        </is>
      </c>
      <c r="C232" s="15" t="n">
        <v>1459.04</v>
      </c>
      <c r="D232" s="15" t="n">
        <v>0</v>
      </c>
      <c r="E232" s="15" t="n">
        <v>1459.04</v>
      </c>
      <c r="F232" s="12" t="n"/>
      <c r="G232" s="15" t="n">
        <v>93</v>
      </c>
      <c r="H232" s="15" t="n">
        <v>109</v>
      </c>
      <c r="I232" s="16" t="inlineStr">
        <is>
          <t>KY</t>
        </is>
      </c>
      <c r="J232" s="16" t="inlineStr">
        <is>
          <t>KY</t>
        </is>
      </c>
      <c r="K232" s="16" t="inlineStr">
        <is>
          <t>Same</t>
        </is>
      </c>
      <c r="L232" s="4">
        <f>IF(AND(K232="Different",OR(I232 = $O$1,J232=$O$1)),E232,"")</f>
        <v/>
      </c>
      <c r="M232" s="4">
        <f>IF(L232&lt;&gt;"",IF(I232=$O$1,J232,I232),"")</f>
        <v/>
      </c>
      <c r="N232" s="4" t="n"/>
      <c r="O232" s="4" t="n"/>
      <c r="P232" s="4" t="n"/>
      <c r="Q232" s="4" t="n"/>
      <c r="R232" s="4" t="n"/>
    </row>
    <row r="233" ht="15.75" customHeight="1">
      <c r="A233" s="12" t="inlineStr">
        <is>
          <t>p94</t>
        </is>
      </c>
      <c r="B233" s="12" t="inlineStr">
        <is>
          <t>p95</t>
        </is>
      </c>
      <c r="C233" s="15" t="n">
        <v>2392.012057</v>
      </c>
      <c r="D233" s="15" t="n">
        <v>0</v>
      </c>
      <c r="E233" s="15" t="n">
        <v>2392.012057</v>
      </c>
      <c r="F233" s="12" t="n"/>
      <c r="G233" s="15" t="n">
        <v>94</v>
      </c>
      <c r="H233" s="15" t="n">
        <v>95</v>
      </c>
      <c r="I233" s="16" t="inlineStr">
        <is>
          <t>GA</t>
        </is>
      </c>
      <c r="J233" s="16" t="inlineStr">
        <is>
          <t>SC</t>
        </is>
      </c>
      <c r="K233" s="16" t="inlineStr">
        <is>
          <t>Different</t>
        </is>
      </c>
      <c r="L233" s="4">
        <f>IF(AND(K233="Different",OR(I233 = $O$1,J233=$O$1)),E233,"")</f>
        <v/>
      </c>
      <c r="M233" s="4">
        <f>IF(L233&lt;&gt;"",IF(I233=$O$1,J233,I233),"")</f>
        <v/>
      </c>
      <c r="N233" s="4" t="n"/>
      <c r="O233" s="4" t="n"/>
      <c r="P233" s="4" t="n"/>
      <c r="Q233" s="4" t="n"/>
      <c r="R233" s="4" t="n"/>
    </row>
    <row r="234" ht="15.75" customHeight="1">
      <c r="A234" s="12" t="inlineStr">
        <is>
          <t>p94</t>
        </is>
      </c>
      <c r="B234" s="12" t="inlineStr">
        <is>
          <t>p96</t>
        </is>
      </c>
      <c r="C234" s="15" t="n">
        <v>802.9215059000001</v>
      </c>
      <c r="D234" s="15" t="n">
        <v>0</v>
      </c>
      <c r="E234" s="15" t="n">
        <v>802.9215059000001</v>
      </c>
      <c r="F234" s="12" t="n"/>
      <c r="G234" s="15" t="n">
        <v>94</v>
      </c>
      <c r="H234" s="15" t="n">
        <v>96</v>
      </c>
      <c r="I234" s="16" t="inlineStr">
        <is>
          <t>GA</t>
        </is>
      </c>
      <c r="J234" s="16" t="inlineStr">
        <is>
          <t>SC</t>
        </is>
      </c>
      <c r="K234" s="16" t="inlineStr">
        <is>
          <t>Different</t>
        </is>
      </c>
      <c r="L234" s="4">
        <f>IF(AND(K234="Different",OR(I234 = $O$1,J234=$O$1)),E234,"")</f>
        <v/>
      </c>
      <c r="M234" s="4">
        <f>IF(L234&lt;&gt;"",IF(I234=$O$1,J234,I234),"")</f>
        <v/>
      </c>
      <c r="N234" s="4" t="n"/>
      <c r="O234" s="4" t="n"/>
      <c r="P234" s="4" t="n"/>
      <c r="Q234" s="4" t="n"/>
      <c r="R234" s="4" t="n"/>
    </row>
    <row r="235" ht="15.75" customHeight="1">
      <c r="A235" s="12" t="inlineStr">
        <is>
          <t>p94</t>
        </is>
      </c>
      <c r="B235" s="12" t="inlineStr">
        <is>
          <t>p97</t>
        </is>
      </c>
      <c r="C235" s="15" t="n">
        <v>47.06643701</v>
      </c>
      <c r="D235" s="15" t="n">
        <v>0</v>
      </c>
      <c r="E235" s="15" t="n">
        <v>47.06643701</v>
      </c>
      <c r="F235" s="12" t="n"/>
      <c r="G235" s="15" t="n">
        <v>94</v>
      </c>
      <c r="H235" s="15" t="n">
        <v>97</v>
      </c>
      <c r="I235" s="16" t="inlineStr">
        <is>
          <t>GA</t>
        </is>
      </c>
      <c r="J235" s="16" t="inlineStr">
        <is>
          <t>NC</t>
        </is>
      </c>
      <c r="K235" s="16" t="inlineStr">
        <is>
          <t>Different</t>
        </is>
      </c>
      <c r="L235" s="4">
        <f>IF(AND(K235="Different",OR(I235 = $O$1,J235=$O$1)),E235,"")</f>
        <v/>
      </c>
      <c r="M235" s="4">
        <f>IF(L235&lt;&gt;"",IF(I235=$O$1,J235,I235),"")</f>
        <v/>
      </c>
      <c r="N235" s="4" t="n"/>
      <c r="O235" s="4" t="n"/>
      <c r="P235" s="4" t="n"/>
      <c r="Q235" s="4" t="n"/>
      <c r="R235" s="4" t="n"/>
    </row>
    <row r="236" ht="15.75" customHeight="1">
      <c r="A236" s="12" t="inlineStr">
        <is>
          <t>p94</t>
        </is>
      </c>
      <c r="B236" s="12" t="inlineStr">
        <is>
          <t>p101</t>
        </is>
      </c>
      <c r="C236" s="15" t="n">
        <v>2447.746479</v>
      </c>
      <c r="D236" s="15" t="n">
        <v>0</v>
      </c>
      <c r="E236" s="15" t="n">
        <v>2447.746479</v>
      </c>
      <c r="F236" s="12" t="n"/>
      <c r="G236" s="15" t="n">
        <v>94</v>
      </c>
      <c r="H236" s="15" t="n">
        <v>101</v>
      </c>
      <c r="I236" s="16" t="inlineStr">
        <is>
          <t>GA</t>
        </is>
      </c>
      <c r="J236" s="16" t="inlineStr">
        <is>
          <t>FL</t>
        </is>
      </c>
      <c r="K236" s="16" t="inlineStr">
        <is>
          <t>Different</t>
        </is>
      </c>
      <c r="L236" s="4">
        <f>IF(AND(K236="Different",OR(I236 = $O$1,J236=$O$1)),E236,"")</f>
        <v/>
      </c>
      <c r="M236" s="4">
        <f>IF(L236&lt;&gt;"",IF(I236=$O$1,J236,I236),"")</f>
        <v/>
      </c>
      <c r="N236" s="4" t="n"/>
      <c r="O236" s="4" t="n"/>
      <c r="P236" s="4" t="n"/>
      <c r="Q236" s="4" t="n"/>
      <c r="R236" s="4" t="n"/>
    </row>
    <row r="237" ht="15.75" customHeight="1">
      <c r="A237" s="12" t="inlineStr">
        <is>
          <t>p95</t>
        </is>
      </c>
      <c r="B237" s="12" t="inlineStr">
        <is>
          <t>p96</t>
        </is>
      </c>
      <c r="C237" s="15" t="n">
        <v>1705.13</v>
      </c>
      <c r="D237" s="15" t="n">
        <v>0</v>
      </c>
      <c r="E237" s="15" t="n">
        <v>1705.13</v>
      </c>
      <c r="F237" s="12" t="n"/>
      <c r="G237" s="15" t="n">
        <v>95</v>
      </c>
      <c r="H237" s="15" t="n">
        <v>96</v>
      </c>
      <c r="I237" s="16" t="inlineStr">
        <is>
          <t>SC</t>
        </is>
      </c>
      <c r="J237" s="16" t="inlineStr">
        <is>
          <t>SC</t>
        </is>
      </c>
      <c r="K237" s="16" t="inlineStr">
        <is>
          <t>Same</t>
        </is>
      </c>
      <c r="L237" s="4">
        <f>IF(AND(K237="Different",OR(I237 = $O$1,J237=$O$1)),E237,"")</f>
        <v/>
      </c>
      <c r="M237" s="4">
        <f>IF(L237&lt;&gt;"",IF(I237=$O$1,J237,I237),"")</f>
        <v/>
      </c>
      <c r="N237" s="4" t="n"/>
      <c r="O237" s="4" t="n"/>
      <c r="P237" s="4" t="n"/>
      <c r="Q237" s="4" t="n"/>
      <c r="R237" s="4" t="n"/>
    </row>
    <row r="238" ht="15.75" customHeight="1">
      <c r="A238" s="12" t="inlineStr">
        <is>
          <t>p95</t>
        </is>
      </c>
      <c r="B238" s="12" t="inlineStr">
        <is>
          <t>p97</t>
        </is>
      </c>
      <c r="C238" s="15" t="n">
        <v>5283.222</v>
      </c>
      <c r="D238" s="15" t="n">
        <v>0</v>
      </c>
      <c r="E238" s="15" t="n">
        <v>5283.222</v>
      </c>
      <c r="F238" s="12" t="n"/>
      <c r="G238" s="15" t="n">
        <v>95</v>
      </c>
      <c r="H238" s="15" t="n">
        <v>97</v>
      </c>
      <c r="I238" s="16" t="inlineStr">
        <is>
          <t>SC</t>
        </is>
      </c>
      <c r="J238" s="16" t="inlineStr">
        <is>
          <t>NC</t>
        </is>
      </c>
      <c r="K238" s="16" t="inlineStr">
        <is>
          <t>Different</t>
        </is>
      </c>
      <c r="L238" s="4">
        <f>IF(AND(K238="Different",OR(I238 = $O$1,J238=$O$1)),E238,"")</f>
        <v/>
      </c>
      <c r="M238" s="4">
        <f>IF(L238&lt;&gt;"",IF(I238=$O$1,J238,I238),"")</f>
        <v/>
      </c>
      <c r="N238" s="4" t="n"/>
      <c r="O238" s="4" t="n"/>
      <c r="P238" s="4" t="n"/>
      <c r="Q238" s="4" t="n"/>
      <c r="R238" s="4" t="n"/>
    </row>
    <row r="239" ht="15.75" customHeight="1">
      <c r="A239" s="12" t="inlineStr">
        <is>
          <t>p95</t>
        </is>
      </c>
      <c r="B239" s="12" t="inlineStr">
        <is>
          <t>p98</t>
        </is>
      </c>
      <c r="C239" s="15" t="n">
        <v>1401.494</v>
      </c>
      <c r="D239" s="15" t="n">
        <v>0</v>
      </c>
      <c r="E239" s="15" t="n">
        <v>1401.494</v>
      </c>
      <c r="F239" s="12" t="n"/>
      <c r="G239" s="15" t="n">
        <v>95</v>
      </c>
      <c r="H239" s="15" t="n">
        <v>98</v>
      </c>
      <c r="I239" s="16" t="inlineStr">
        <is>
          <t>SC</t>
        </is>
      </c>
      <c r="J239" s="16" t="inlineStr">
        <is>
          <t>NC</t>
        </is>
      </c>
      <c r="K239" s="16" t="inlineStr">
        <is>
          <t>Different</t>
        </is>
      </c>
      <c r="L239" s="4">
        <f>IF(AND(K239="Different",OR(I239 = $O$1,J239=$O$1)),E239,"")</f>
        <v/>
      </c>
      <c r="M239" s="4">
        <f>IF(L239&lt;&gt;"",IF(I239=$O$1,J239,I239),"")</f>
        <v/>
      </c>
      <c r="N239" s="4" t="n"/>
      <c r="O239" s="4" t="n"/>
      <c r="P239" s="4" t="n"/>
      <c r="Q239" s="4" t="n"/>
      <c r="R239" s="4" t="n"/>
    </row>
    <row r="240" ht="15.75" customHeight="1">
      <c r="A240" s="12" t="inlineStr">
        <is>
          <t>p96</t>
        </is>
      </c>
      <c r="B240" s="12" t="inlineStr">
        <is>
          <t>p98</t>
        </is>
      </c>
      <c r="C240" s="15" t="n">
        <v>1990.702</v>
      </c>
      <c r="D240" s="15" t="n">
        <v>0</v>
      </c>
      <c r="E240" s="15" t="n">
        <v>1990.702</v>
      </c>
      <c r="F240" s="12" t="n"/>
      <c r="G240" s="15" t="n">
        <v>96</v>
      </c>
      <c r="H240" s="15" t="n">
        <v>98</v>
      </c>
      <c r="I240" s="16" t="inlineStr">
        <is>
          <t>SC</t>
        </is>
      </c>
      <c r="J240" s="16" t="inlineStr">
        <is>
          <t>NC</t>
        </is>
      </c>
      <c r="K240" s="16" t="inlineStr">
        <is>
          <t>Different</t>
        </is>
      </c>
      <c r="L240" s="4">
        <f>IF(AND(K240="Different",OR(I240 = $O$1,J240=$O$1)),E240,"")</f>
        <v/>
      </c>
      <c r="M240" s="4">
        <f>IF(L240&lt;&gt;"",IF(I240=$O$1,J240,I240),"")</f>
        <v/>
      </c>
      <c r="N240" s="4" t="n"/>
      <c r="O240" s="4" t="n"/>
      <c r="P240" s="4" t="n"/>
      <c r="Q240" s="4" t="n"/>
      <c r="R240" s="4" t="n"/>
    </row>
    <row r="241" ht="15.75" customHeight="1">
      <c r="A241" s="12" t="inlineStr">
        <is>
          <t>p97</t>
        </is>
      </c>
      <c r="B241" s="12" t="inlineStr">
        <is>
          <t>p98</t>
        </is>
      </c>
      <c r="C241" s="15" t="n">
        <v>3088.544</v>
      </c>
      <c r="D241" s="15" t="n">
        <v>0</v>
      </c>
      <c r="E241" s="15" t="n">
        <v>3088.544</v>
      </c>
      <c r="F241" s="12" t="n"/>
      <c r="G241" s="15" t="n">
        <v>97</v>
      </c>
      <c r="H241" s="15" t="n">
        <v>98</v>
      </c>
      <c r="I241" s="16" t="inlineStr">
        <is>
          <t>NC</t>
        </is>
      </c>
      <c r="J241" s="16" t="inlineStr">
        <is>
          <t>NC</t>
        </is>
      </c>
      <c r="K241" s="16" t="inlineStr">
        <is>
          <t>Same</t>
        </is>
      </c>
      <c r="L241" s="4">
        <f>IF(AND(K241="Different",OR(I241 = $O$1,J241=$O$1)),E241,"")</f>
        <v/>
      </c>
      <c r="M241" s="4">
        <f>IF(L241&lt;&gt;"",IF(I241=$O$1,J241,I241),"")</f>
        <v/>
      </c>
      <c r="N241" s="4" t="n"/>
      <c r="O241" s="4" t="n"/>
      <c r="P241" s="4" t="n"/>
      <c r="Q241" s="4" t="n"/>
      <c r="R241" s="4" t="n"/>
    </row>
    <row r="242" ht="15.75" customHeight="1">
      <c r="A242" s="12" t="inlineStr">
        <is>
          <t>p97</t>
        </is>
      </c>
      <c r="B242" s="12" t="inlineStr">
        <is>
          <t>p118</t>
        </is>
      </c>
      <c r="C242" s="15" t="n">
        <v>902.0831421</v>
      </c>
      <c r="D242" s="15" t="n">
        <v>0</v>
      </c>
      <c r="E242" s="15" t="n">
        <v>902.0831421</v>
      </c>
      <c r="F242" s="12" t="n"/>
      <c r="G242" s="15" t="n">
        <v>97</v>
      </c>
      <c r="H242" s="15" t="n">
        <v>118</v>
      </c>
      <c r="I242" s="16" t="inlineStr">
        <is>
          <t>NC</t>
        </is>
      </c>
      <c r="J242" s="16" t="inlineStr">
        <is>
          <t>VA</t>
        </is>
      </c>
      <c r="K242" s="16" t="inlineStr">
        <is>
          <t>Different</t>
        </is>
      </c>
      <c r="L242" s="4">
        <f>IF(AND(K242="Different",OR(I242 = $O$1,J242=$O$1)),E242,"")</f>
        <v/>
      </c>
      <c r="M242" s="4">
        <f>IF(L242&lt;&gt;"",IF(I242=$O$1,J242,I242),"")</f>
        <v/>
      </c>
      <c r="N242" s="4" t="n"/>
      <c r="O242" s="4" t="n"/>
      <c r="P242" s="4" t="n"/>
      <c r="Q242" s="4" t="n"/>
      <c r="R242" s="4" t="n"/>
    </row>
    <row r="243" ht="15.75" customHeight="1">
      <c r="A243" s="12" t="inlineStr">
        <is>
          <t>p98</t>
        </is>
      </c>
      <c r="B243" s="12" t="inlineStr">
        <is>
          <t>p99</t>
        </is>
      </c>
      <c r="C243" s="15" t="n">
        <v>4349.804</v>
      </c>
      <c r="D243" s="15" t="n">
        <v>0</v>
      </c>
      <c r="E243" s="15" t="n">
        <v>4349.804</v>
      </c>
      <c r="F243" s="12" t="n"/>
      <c r="G243" s="15" t="n">
        <v>98</v>
      </c>
      <c r="H243" s="15" t="n">
        <v>99</v>
      </c>
      <c r="I243" s="16" t="inlineStr">
        <is>
          <t>NC</t>
        </is>
      </c>
      <c r="J243" s="16" t="inlineStr">
        <is>
          <t>NC</t>
        </is>
      </c>
      <c r="K243" s="16" t="inlineStr">
        <is>
          <t>Same</t>
        </is>
      </c>
      <c r="L243" s="4">
        <f>IF(AND(K243="Different",OR(I243 = $O$1,J243=$O$1)),E243,"")</f>
        <v/>
      </c>
      <c r="M243" s="4">
        <f>IF(L243&lt;&gt;"",IF(I243=$O$1,J243,I243),"")</f>
        <v/>
      </c>
      <c r="N243" s="4" t="n"/>
      <c r="O243" s="4" t="n"/>
      <c r="P243" s="4" t="n"/>
      <c r="Q243" s="4" t="n"/>
      <c r="R243" s="4" t="n"/>
    </row>
    <row r="244" ht="15.75" customHeight="1">
      <c r="A244" s="12" t="inlineStr">
        <is>
          <t>p99</t>
        </is>
      </c>
      <c r="B244" s="12" t="inlineStr">
        <is>
          <t>p100</t>
        </is>
      </c>
      <c r="C244" s="15" t="n">
        <v>1057.171699</v>
      </c>
      <c r="D244" s="15" t="n">
        <v>0</v>
      </c>
      <c r="E244" s="15" t="n">
        <v>1057.171699</v>
      </c>
      <c r="F244" s="12" t="n"/>
      <c r="G244" s="15" t="n">
        <v>99</v>
      </c>
      <c r="H244" s="15" t="n">
        <v>100</v>
      </c>
      <c r="I244" s="16" t="inlineStr">
        <is>
          <t>NC</t>
        </is>
      </c>
      <c r="J244" s="16" t="inlineStr">
        <is>
          <t>VA</t>
        </is>
      </c>
      <c r="K244" s="16" t="inlineStr">
        <is>
          <t>Different</t>
        </is>
      </c>
      <c r="L244" s="4">
        <f>IF(AND(K244="Different",OR(I244 = $O$1,J244=$O$1)),E244,"")</f>
        <v/>
      </c>
      <c r="M244" s="4">
        <f>IF(L244&lt;&gt;"",IF(I244=$O$1,J244,I244),"")</f>
        <v/>
      </c>
      <c r="N244" s="4" t="n"/>
      <c r="O244" s="4" t="n"/>
      <c r="P244" s="4" t="n"/>
      <c r="Q244" s="4" t="n"/>
      <c r="R244" s="4" t="n"/>
    </row>
    <row r="245" ht="15.75" customHeight="1">
      <c r="A245" s="12" t="inlineStr">
        <is>
          <t>p99</t>
        </is>
      </c>
      <c r="B245" s="12" t="inlineStr">
        <is>
          <t>p116</t>
        </is>
      </c>
      <c r="C245" s="15" t="n">
        <v>590.5295035</v>
      </c>
      <c r="D245" s="15" t="n">
        <v>0</v>
      </c>
      <c r="E245" s="15" t="n">
        <v>590.5295035</v>
      </c>
      <c r="F245" s="12" t="n"/>
      <c r="G245" s="15" t="n">
        <v>99</v>
      </c>
      <c r="H245" s="15" t="n">
        <v>116</v>
      </c>
      <c r="I245" s="16" t="inlineStr">
        <is>
          <t>NC</t>
        </is>
      </c>
      <c r="J245" s="16" t="inlineStr">
        <is>
          <t>WV</t>
        </is>
      </c>
      <c r="K245" s="16" t="inlineStr">
        <is>
          <t>Different</t>
        </is>
      </c>
      <c r="L245" s="4">
        <f>IF(AND(K245="Different",OR(I245 = $O$1,J245=$O$1)),E245,"")</f>
        <v/>
      </c>
      <c r="M245" s="4">
        <f>IF(L245&lt;&gt;"",IF(I245=$O$1,J245,I245),"")</f>
        <v/>
      </c>
      <c r="N245" s="4" t="n"/>
      <c r="O245" s="4" t="n"/>
      <c r="P245" s="4" t="n"/>
      <c r="Q245" s="4" t="n"/>
      <c r="R245" s="4" t="n"/>
    </row>
    <row r="246" ht="15.75" customHeight="1">
      <c r="A246" s="12" t="inlineStr">
        <is>
          <t>p99</t>
        </is>
      </c>
      <c r="B246" s="12" t="inlineStr">
        <is>
          <t>p118</t>
        </is>
      </c>
      <c r="C246" s="15" t="n">
        <v>1651.830779</v>
      </c>
      <c r="D246" s="15" t="n">
        <v>0</v>
      </c>
      <c r="E246" s="15" t="n">
        <v>1651.830779</v>
      </c>
      <c r="F246" s="12" t="n"/>
      <c r="G246" s="15" t="n">
        <v>99</v>
      </c>
      <c r="H246" s="15" t="n">
        <v>118</v>
      </c>
      <c r="I246" s="16" t="inlineStr">
        <is>
          <t>NC</t>
        </is>
      </c>
      <c r="J246" s="16" t="inlineStr">
        <is>
          <t>VA</t>
        </is>
      </c>
      <c r="K246" s="16" t="inlineStr">
        <is>
          <t>Different</t>
        </is>
      </c>
      <c r="L246" s="4">
        <f>IF(AND(K246="Different",OR(I246 = $O$1,J246=$O$1)),E246,"")</f>
        <v/>
      </c>
      <c r="M246" s="4">
        <f>IF(L246&lt;&gt;"",IF(I246=$O$1,J246,I246),"")</f>
        <v/>
      </c>
      <c r="N246" s="4" t="n"/>
      <c r="O246" s="4" t="n"/>
      <c r="P246" s="4" t="n"/>
      <c r="Q246" s="4" t="n"/>
      <c r="R246" s="4" t="n"/>
    </row>
    <row r="247" ht="15.75" customHeight="1">
      <c r="A247" s="12" t="inlineStr">
        <is>
          <t>p99</t>
        </is>
      </c>
      <c r="B247" s="12" t="inlineStr">
        <is>
          <t>p121</t>
        </is>
      </c>
      <c r="C247" s="15" t="n">
        <v>798.3848766</v>
      </c>
      <c r="D247" s="15" t="n">
        <v>0</v>
      </c>
      <c r="E247" s="15" t="n">
        <v>798.3848766</v>
      </c>
      <c r="F247" s="12" t="n"/>
      <c r="G247" s="15" t="n">
        <v>99</v>
      </c>
      <c r="H247" s="15" t="n">
        <v>121</v>
      </c>
      <c r="I247" s="16" t="inlineStr">
        <is>
          <t>NC</t>
        </is>
      </c>
      <c r="J247" s="16" t="inlineStr">
        <is>
          <t>MD</t>
        </is>
      </c>
      <c r="K247" s="16" t="inlineStr">
        <is>
          <t>Different</t>
        </is>
      </c>
      <c r="L247" s="4">
        <f>IF(AND(K247="Different",OR(I247 = $O$1,J247=$O$1)),E247,"")</f>
        <v/>
      </c>
      <c r="M247" s="4">
        <f>IF(L247&lt;&gt;"",IF(I247=$O$1,J247,I247),"")</f>
        <v/>
      </c>
      <c r="N247" s="4" t="n"/>
      <c r="O247" s="4" t="n"/>
      <c r="P247" s="4" t="n"/>
      <c r="Q247" s="4" t="n"/>
      <c r="R247" s="4" t="n"/>
    </row>
    <row r="248" ht="15.75" customHeight="1">
      <c r="A248" s="12" t="inlineStr">
        <is>
          <t>p99</t>
        </is>
      </c>
      <c r="B248" s="12" t="inlineStr">
        <is>
          <t>p123</t>
        </is>
      </c>
      <c r="C248" s="15" t="n">
        <v>3900</v>
      </c>
      <c r="D248" s="15" t="n">
        <v>0</v>
      </c>
      <c r="E248" s="15" t="n">
        <v>3900</v>
      </c>
      <c r="F248" s="12" t="n"/>
      <c r="G248" s="15" t="n">
        <v>99</v>
      </c>
      <c r="H248" s="15" t="n">
        <v>123</v>
      </c>
      <c r="I248" s="16" t="inlineStr">
        <is>
          <t>NC</t>
        </is>
      </c>
      <c r="J248" s="16" t="inlineStr">
        <is>
          <t>MD</t>
        </is>
      </c>
      <c r="K248" s="16" t="inlineStr">
        <is>
          <t>Different</t>
        </is>
      </c>
      <c r="L248" s="4">
        <f>IF(AND(K248="Different",OR(I248 = $O$1,J248=$O$1)),E248,"")</f>
        <v/>
      </c>
      <c r="M248" s="4">
        <f>IF(L248&lt;&gt;"",IF(I248=$O$1,J248,I248),"")</f>
        <v/>
      </c>
      <c r="N248" s="4" t="n"/>
      <c r="O248" s="4" t="n"/>
      <c r="P248" s="4" t="n"/>
      <c r="Q248" s="4" t="n"/>
      <c r="R248" s="4" t="n"/>
    </row>
    <row r="249" ht="15.75" customHeight="1">
      <c r="A249" s="12" t="inlineStr">
        <is>
          <t>p100</t>
        </is>
      </c>
      <c r="B249" s="12" t="inlineStr">
        <is>
          <t>p116</t>
        </is>
      </c>
      <c r="C249" s="15" t="n">
        <v>1319.028889</v>
      </c>
      <c r="D249" s="15" t="n">
        <v>0</v>
      </c>
      <c r="E249" s="15" t="n">
        <v>1319.028889</v>
      </c>
      <c r="F249" s="12" t="n"/>
      <c r="G249" s="15" t="n">
        <v>100</v>
      </c>
      <c r="H249" s="15" t="n">
        <v>116</v>
      </c>
      <c r="I249" s="16" t="inlineStr">
        <is>
          <t>VA</t>
        </is>
      </c>
      <c r="J249" s="16" t="inlineStr">
        <is>
          <t>WV</t>
        </is>
      </c>
      <c r="K249" s="16" t="inlineStr">
        <is>
          <t>Different</t>
        </is>
      </c>
      <c r="L249" s="4">
        <f>IF(AND(K249="Different",OR(I249 = $O$1,J249=$O$1)),E249,"")</f>
        <v/>
      </c>
      <c r="M249" s="4">
        <f>IF(L249&lt;&gt;"",IF(I249=$O$1,J249,I249),"")</f>
        <v/>
      </c>
      <c r="N249" s="4" t="n"/>
      <c r="O249" s="4" t="n"/>
      <c r="P249" s="4" t="n"/>
      <c r="Q249" s="4" t="n"/>
      <c r="R249" s="4" t="n"/>
    </row>
    <row r="250" ht="15.75" customHeight="1">
      <c r="A250" s="12" t="inlineStr">
        <is>
          <t>p101</t>
        </is>
      </c>
      <c r="B250" s="12" t="inlineStr">
        <is>
          <t>p102</t>
        </is>
      </c>
      <c r="C250" s="15" t="n">
        <v>12071.62</v>
      </c>
      <c r="D250" s="15" t="n">
        <v>0</v>
      </c>
      <c r="E250" s="15" t="n">
        <v>12071.62</v>
      </c>
      <c r="F250" s="12" t="n"/>
      <c r="G250" s="15" t="n">
        <v>101</v>
      </c>
      <c r="H250" s="15" t="n">
        <v>102</v>
      </c>
      <c r="I250" s="16" t="inlineStr">
        <is>
          <t>FL</t>
        </is>
      </c>
      <c r="J250" s="16" t="inlineStr">
        <is>
          <t>FL</t>
        </is>
      </c>
      <c r="K250" s="16" t="inlineStr">
        <is>
          <t>Same</t>
        </is>
      </c>
      <c r="L250" s="4">
        <f>IF(AND(K250="Different",OR(I250 = $O$1,J250=$O$1)),E250,"")</f>
        <v/>
      </c>
      <c r="M250" s="4">
        <f>IF(L250&lt;&gt;"",IF(I250=$O$1,J250,I250),"")</f>
        <v/>
      </c>
      <c r="N250" s="4" t="n"/>
      <c r="O250" s="4" t="n"/>
      <c r="P250" s="4" t="n"/>
      <c r="Q250" s="4" t="n"/>
      <c r="R250" s="4" t="n"/>
    </row>
    <row r="251" ht="15.75" customHeight="1">
      <c r="A251" s="12" t="inlineStr">
        <is>
          <t>p103</t>
        </is>
      </c>
      <c r="B251" s="12" t="inlineStr">
        <is>
          <t>p104</t>
        </is>
      </c>
      <c r="C251" s="15" t="n">
        <v>1134.599285</v>
      </c>
      <c r="D251" s="15" t="n">
        <v>0</v>
      </c>
      <c r="E251" s="15" t="n">
        <v>1134.599285</v>
      </c>
      <c r="F251" s="12" t="n"/>
      <c r="G251" s="15" t="n">
        <v>103</v>
      </c>
      <c r="H251" s="15" t="n">
        <v>104</v>
      </c>
      <c r="I251" s="16" t="inlineStr">
        <is>
          <t>MI</t>
        </is>
      </c>
      <c r="J251" s="16" t="inlineStr">
        <is>
          <t>MI</t>
        </is>
      </c>
      <c r="K251" s="16" t="inlineStr">
        <is>
          <t>Same</t>
        </is>
      </c>
      <c r="L251" s="4">
        <f>IF(AND(K251="Different",OR(I251 = $O$1,J251=$O$1)),E251,"")</f>
        <v/>
      </c>
      <c r="M251" s="4">
        <f>IF(L251&lt;&gt;"",IF(I251=$O$1,J251,I251),"")</f>
        <v/>
      </c>
      <c r="N251" s="4" t="n"/>
      <c r="O251" s="4" t="n"/>
      <c r="P251" s="4" t="n"/>
      <c r="Q251" s="4" t="n"/>
      <c r="R251" s="4" t="n"/>
    </row>
    <row r="252" ht="15.75" customHeight="1">
      <c r="A252" s="12" t="inlineStr">
        <is>
          <t>p103</t>
        </is>
      </c>
      <c r="B252" s="12" t="inlineStr">
        <is>
          <t>p105</t>
        </is>
      </c>
      <c r="C252" s="15" t="n">
        <v>378.4450672</v>
      </c>
      <c r="D252" s="15" t="n">
        <v>0</v>
      </c>
      <c r="E252" s="15" t="n">
        <v>378.4450672</v>
      </c>
      <c r="F252" s="12" t="n"/>
      <c r="G252" s="15" t="n">
        <v>103</v>
      </c>
      <c r="H252" s="15" t="n">
        <v>105</v>
      </c>
      <c r="I252" s="16" t="inlineStr">
        <is>
          <t>MI</t>
        </is>
      </c>
      <c r="J252" s="16" t="inlineStr">
        <is>
          <t>IN</t>
        </is>
      </c>
      <c r="K252" s="16" t="inlineStr">
        <is>
          <t>Different</t>
        </is>
      </c>
      <c r="L252" s="4">
        <f>IF(AND(K252="Different",OR(I252 = $O$1,J252=$O$1)),E252,"")</f>
        <v/>
      </c>
      <c r="M252" s="4">
        <f>IF(L252&lt;&gt;"",IF(I252=$O$1,J252,I252),"")</f>
        <v/>
      </c>
      <c r="N252" s="4" t="n"/>
      <c r="O252" s="4" t="n"/>
      <c r="P252" s="4" t="n"/>
      <c r="Q252" s="4" t="n"/>
      <c r="R252" s="4" t="n"/>
    </row>
    <row r="253" ht="15.75" customHeight="1">
      <c r="A253" s="12" t="inlineStr">
        <is>
          <t>p103</t>
        </is>
      </c>
      <c r="B253" s="12" t="inlineStr">
        <is>
          <t>p111</t>
        </is>
      </c>
      <c r="C253" s="15" t="n">
        <v>390.9556479</v>
      </c>
      <c r="D253" s="15" t="n">
        <v>0</v>
      </c>
      <c r="E253" s="15" t="n">
        <v>390.9556479</v>
      </c>
      <c r="F253" s="12" t="n"/>
      <c r="G253" s="15" t="n">
        <v>103</v>
      </c>
      <c r="H253" s="15" t="n">
        <v>111</v>
      </c>
      <c r="I253" s="16" t="inlineStr">
        <is>
          <t>MI</t>
        </is>
      </c>
      <c r="J253" s="16" t="inlineStr">
        <is>
          <t>OH</t>
        </is>
      </c>
      <c r="K253" s="16" t="inlineStr">
        <is>
          <t>Different</t>
        </is>
      </c>
      <c r="L253" s="4">
        <f>IF(AND(K253="Different",OR(I253 = $O$1,J253=$O$1)),E253,"")</f>
        <v/>
      </c>
      <c r="M253" s="4">
        <f>IF(L253&lt;&gt;"",IF(I253=$O$1,J253,I253),"")</f>
        <v/>
      </c>
      <c r="N253" s="4" t="n"/>
      <c r="O253" s="4" t="n"/>
      <c r="P253" s="4" t="n"/>
      <c r="Q253" s="4" t="n"/>
      <c r="R253" s="4" t="n"/>
    </row>
    <row r="254" ht="15.75" customHeight="1">
      <c r="A254" s="12" t="inlineStr">
        <is>
          <t>p104</t>
        </is>
      </c>
      <c r="B254" s="12" t="inlineStr">
        <is>
          <t>p105</t>
        </is>
      </c>
      <c r="C254" s="15" t="n">
        <v>2076.929</v>
      </c>
      <c r="D254" s="15" t="n">
        <v>0</v>
      </c>
      <c r="E254" s="15" t="n">
        <v>2076.929</v>
      </c>
      <c r="F254" s="12" t="n"/>
      <c r="G254" s="15" t="n">
        <v>104</v>
      </c>
      <c r="H254" s="15" t="n">
        <v>105</v>
      </c>
      <c r="I254" s="16" t="inlineStr">
        <is>
          <t>MI</t>
        </is>
      </c>
      <c r="J254" s="16" t="inlineStr">
        <is>
          <t>IN</t>
        </is>
      </c>
      <c r="K254" s="16" t="inlineStr">
        <is>
          <t>Different</t>
        </is>
      </c>
      <c r="L254" s="4">
        <f>IF(AND(K254="Different",OR(I254 = $O$1,J254=$O$1)),E254,"")</f>
        <v/>
      </c>
      <c r="M254" s="4">
        <f>IF(L254&lt;&gt;"",IF(I254=$O$1,J254,I254),"")</f>
        <v/>
      </c>
      <c r="N254" s="4" t="n"/>
      <c r="O254" s="4" t="n"/>
      <c r="P254" s="4" t="n"/>
      <c r="Q254" s="4" t="n"/>
      <c r="R254" s="4" t="n"/>
    </row>
    <row r="255" ht="15.75" customHeight="1">
      <c r="A255" s="12" t="inlineStr">
        <is>
          <t>p105</t>
        </is>
      </c>
      <c r="B255" s="12" t="inlineStr">
        <is>
          <t>p106</t>
        </is>
      </c>
      <c r="C255" s="15" t="n">
        <v>2323.153</v>
      </c>
      <c r="D255" s="15" t="n">
        <v>0</v>
      </c>
      <c r="E255" s="15" t="n">
        <v>2323.153</v>
      </c>
      <c r="F255" s="12" t="n"/>
      <c r="G255" s="15" t="n">
        <v>105</v>
      </c>
      <c r="H255" s="15" t="n">
        <v>106</v>
      </c>
      <c r="I255" s="16" t="inlineStr">
        <is>
          <t>IN</t>
        </is>
      </c>
      <c r="J255" s="16" t="inlineStr">
        <is>
          <t>IN</t>
        </is>
      </c>
      <c r="K255" s="16" t="inlineStr">
        <is>
          <t>Same</t>
        </is>
      </c>
      <c r="L255" s="4">
        <f>IF(AND(K255="Different",OR(I255 = $O$1,J255=$O$1)),E255,"")</f>
        <v/>
      </c>
      <c r="M255" s="4">
        <f>IF(L255&lt;&gt;"",IF(I255=$O$1,J255,I255),"")</f>
        <v/>
      </c>
      <c r="N255" s="4" t="n"/>
      <c r="O255" s="4" t="n"/>
      <c r="P255" s="4" t="n"/>
      <c r="Q255" s="4" t="n"/>
      <c r="R255" s="4" t="n"/>
    </row>
    <row r="256" ht="15.75" customHeight="1">
      <c r="A256" s="12" t="inlineStr">
        <is>
          <t>p105</t>
        </is>
      </c>
      <c r="B256" s="12" t="inlineStr">
        <is>
          <t>p107</t>
        </is>
      </c>
      <c r="C256" s="15" t="n">
        <v>8378.471</v>
      </c>
      <c r="D256" s="15" t="n">
        <v>0</v>
      </c>
      <c r="E256" s="15" t="n">
        <v>8378.471</v>
      </c>
      <c r="F256" s="12" t="n"/>
      <c r="G256" s="15" t="n">
        <v>105</v>
      </c>
      <c r="H256" s="15" t="n">
        <v>107</v>
      </c>
      <c r="I256" s="16" t="inlineStr">
        <is>
          <t>IN</t>
        </is>
      </c>
      <c r="J256" s="16" t="inlineStr">
        <is>
          <t>IN</t>
        </is>
      </c>
      <c r="K256" s="16" t="inlineStr">
        <is>
          <t>Same</t>
        </is>
      </c>
      <c r="L256" s="4">
        <f>IF(AND(K256="Different",OR(I256 = $O$1,J256=$O$1)),E256,"")</f>
        <v/>
      </c>
      <c r="M256" s="4">
        <f>IF(L256&lt;&gt;"",IF(I256=$O$1,J256,I256),"")</f>
        <v/>
      </c>
      <c r="N256" s="4" t="n"/>
      <c r="O256" s="4" t="n"/>
      <c r="P256" s="4" t="n"/>
      <c r="Q256" s="4" t="n"/>
      <c r="R256" s="4" t="n"/>
    </row>
    <row r="257" ht="15.75" customHeight="1">
      <c r="A257" s="12" t="inlineStr">
        <is>
          <t>p105</t>
        </is>
      </c>
      <c r="B257" s="12" t="inlineStr">
        <is>
          <t>p112</t>
        </is>
      </c>
      <c r="C257" s="15" t="n">
        <v>3978.799</v>
      </c>
      <c r="D257" s="15" t="n">
        <v>0</v>
      </c>
      <c r="E257" s="15" t="n">
        <v>3978.799</v>
      </c>
      <c r="F257" s="12" t="n"/>
      <c r="G257" s="15" t="n">
        <v>105</v>
      </c>
      <c r="H257" s="15" t="n">
        <v>112</v>
      </c>
      <c r="I257" s="16" t="inlineStr">
        <is>
          <t>IN</t>
        </is>
      </c>
      <c r="J257" s="16" t="inlineStr">
        <is>
          <t>OH</t>
        </is>
      </c>
      <c r="K257" s="16" t="inlineStr">
        <is>
          <t>Different</t>
        </is>
      </c>
      <c r="L257" s="4">
        <f>IF(AND(K257="Different",OR(I257 = $O$1,J257=$O$1)),E257,"")</f>
        <v/>
      </c>
      <c r="M257" s="4">
        <f>IF(L257&lt;&gt;"",IF(I257=$O$1,J257,I257),"")</f>
        <v/>
      </c>
      <c r="N257" s="4" t="n"/>
      <c r="O257" s="4" t="n"/>
      <c r="P257" s="4" t="n"/>
      <c r="Q257" s="4" t="n"/>
      <c r="R257" s="4" t="n"/>
    </row>
    <row r="258" ht="15.75" customHeight="1">
      <c r="A258" s="12" t="inlineStr">
        <is>
          <t>p106</t>
        </is>
      </c>
      <c r="B258" s="12" t="inlineStr">
        <is>
          <t>p107</t>
        </is>
      </c>
      <c r="C258" s="15" t="n">
        <v>4428.458</v>
      </c>
      <c r="D258" s="15" t="n">
        <v>0</v>
      </c>
      <c r="E258" s="15" t="n">
        <v>4428.458</v>
      </c>
      <c r="F258" s="12" t="n"/>
      <c r="G258" s="15" t="n">
        <v>106</v>
      </c>
      <c r="H258" s="15" t="n">
        <v>107</v>
      </c>
      <c r="I258" s="16" t="inlineStr">
        <is>
          <t>IN</t>
        </is>
      </c>
      <c r="J258" s="16" t="inlineStr">
        <is>
          <t>IN</t>
        </is>
      </c>
      <c r="K258" s="16" t="inlineStr">
        <is>
          <t>Same</t>
        </is>
      </c>
      <c r="L258" s="4">
        <f>IF(AND(K258="Different",OR(I258 = $O$1,J258=$O$1)),E258,"")</f>
        <v/>
      </c>
      <c r="M258" s="4">
        <f>IF(L258&lt;&gt;"",IF(I258=$O$1,J258,I258),"")</f>
        <v/>
      </c>
      <c r="N258" s="4" t="n"/>
      <c r="O258" s="4" t="n"/>
      <c r="P258" s="4" t="n"/>
      <c r="Q258" s="4" t="n"/>
      <c r="R258" s="4" t="n"/>
    </row>
    <row r="259" ht="15.75" customHeight="1">
      <c r="A259" s="12" t="inlineStr">
        <is>
          <t>p107</t>
        </is>
      </c>
      <c r="B259" s="12" t="inlineStr">
        <is>
          <t>p108</t>
        </is>
      </c>
      <c r="C259" s="15" t="n">
        <v>24.34780113</v>
      </c>
      <c r="D259" s="15" t="n">
        <v>0</v>
      </c>
      <c r="E259" s="15" t="n">
        <v>24.34780113</v>
      </c>
      <c r="F259" s="12" t="n"/>
      <c r="G259" s="15" t="n">
        <v>107</v>
      </c>
      <c r="H259" s="15" t="n">
        <v>108</v>
      </c>
      <c r="I259" s="16" t="inlineStr">
        <is>
          <t>IN</t>
        </is>
      </c>
      <c r="J259" s="16" t="inlineStr">
        <is>
          <t>KY</t>
        </is>
      </c>
      <c r="K259" s="16" t="inlineStr">
        <is>
          <t>Different</t>
        </is>
      </c>
      <c r="L259" s="4">
        <f>IF(AND(K259="Different",OR(I259 = $O$1,J259=$O$1)),E259,"")</f>
        <v/>
      </c>
      <c r="M259" s="4">
        <f>IF(L259&lt;&gt;"",IF(I259=$O$1,J259,I259),"")</f>
        <v/>
      </c>
      <c r="N259" s="4" t="n"/>
      <c r="O259" s="4" t="n"/>
      <c r="P259" s="4" t="n"/>
      <c r="Q259" s="4" t="n"/>
      <c r="R259" s="4" t="n"/>
    </row>
    <row r="260" ht="15.75" customHeight="1">
      <c r="A260" s="12" t="inlineStr">
        <is>
          <t>p107</t>
        </is>
      </c>
      <c r="B260" s="12" t="inlineStr">
        <is>
          <t>p109</t>
        </is>
      </c>
      <c r="C260" s="15" t="n">
        <v>96.92890451</v>
      </c>
      <c r="D260" s="15" t="n">
        <v>0</v>
      </c>
      <c r="E260" s="15" t="n">
        <v>96.92890451</v>
      </c>
      <c r="F260" s="12" t="n"/>
      <c r="G260" s="15" t="n">
        <v>107</v>
      </c>
      <c r="H260" s="15" t="n">
        <v>109</v>
      </c>
      <c r="I260" s="16" t="inlineStr">
        <is>
          <t>IN</t>
        </is>
      </c>
      <c r="J260" s="16" t="inlineStr">
        <is>
          <t>KY</t>
        </is>
      </c>
      <c r="K260" s="16" t="inlineStr">
        <is>
          <t>Different</t>
        </is>
      </c>
      <c r="L260" s="4">
        <f>IF(AND(K260="Different",OR(I260 = $O$1,J260=$O$1)),E260,"")</f>
        <v/>
      </c>
      <c r="M260" s="4">
        <f>IF(L260&lt;&gt;"",IF(I260=$O$1,J260,I260),"")</f>
        <v/>
      </c>
      <c r="N260" s="4" t="n"/>
      <c r="O260" s="4" t="n"/>
      <c r="P260" s="4" t="n"/>
      <c r="Q260" s="4" t="n"/>
      <c r="R260" s="4" t="n"/>
    </row>
    <row r="261" ht="15.75" customHeight="1">
      <c r="A261" s="12" t="inlineStr">
        <is>
          <t>p107</t>
        </is>
      </c>
      <c r="B261" s="12" t="inlineStr">
        <is>
          <t>p112</t>
        </is>
      </c>
      <c r="C261" s="15" t="n">
        <v>1719.684</v>
      </c>
      <c r="D261" s="15" t="n">
        <v>0</v>
      </c>
      <c r="E261" s="15" t="n">
        <v>1719.684</v>
      </c>
      <c r="F261" s="12" t="n"/>
      <c r="G261" s="15" t="n">
        <v>107</v>
      </c>
      <c r="H261" s="15" t="n">
        <v>112</v>
      </c>
      <c r="I261" s="16" t="inlineStr">
        <is>
          <t>IN</t>
        </is>
      </c>
      <c r="J261" s="16" t="inlineStr">
        <is>
          <t>OH</t>
        </is>
      </c>
      <c r="K261" s="16" t="inlineStr">
        <is>
          <t>Different</t>
        </is>
      </c>
      <c r="L261" s="4">
        <f>IF(AND(K261="Different",OR(I261 = $O$1,J261=$O$1)),E261,"")</f>
        <v/>
      </c>
      <c r="M261" s="4">
        <f>IF(L261&lt;&gt;"",IF(I261=$O$1,J261,I261),"")</f>
        <v/>
      </c>
      <c r="N261" s="4" t="n"/>
      <c r="O261" s="4" t="n"/>
      <c r="P261" s="4" t="n"/>
      <c r="Q261" s="4" t="n"/>
      <c r="R261" s="4" t="n"/>
    </row>
    <row r="262" ht="15.75" customHeight="1">
      <c r="A262" s="12" t="inlineStr">
        <is>
          <t>p107</t>
        </is>
      </c>
      <c r="B262" s="12" t="inlineStr">
        <is>
          <t>p114</t>
        </is>
      </c>
      <c r="C262" s="15" t="n">
        <v>1364.905</v>
      </c>
      <c r="D262" s="15" t="n">
        <v>0</v>
      </c>
      <c r="E262" s="15" t="n">
        <v>1364.905</v>
      </c>
      <c r="F262" s="12" t="n"/>
      <c r="G262" s="15" t="n">
        <v>107</v>
      </c>
      <c r="H262" s="15" t="n">
        <v>114</v>
      </c>
      <c r="I262" s="16" t="inlineStr">
        <is>
          <t>IN</t>
        </is>
      </c>
      <c r="J262" s="16" t="inlineStr">
        <is>
          <t>OH</t>
        </is>
      </c>
      <c r="K262" s="16" t="inlineStr">
        <is>
          <t>Different</t>
        </is>
      </c>
      <c r="L262" s="4">
        <f>IF(AND(K262="Different",OR(I262 = $O$1,J262=$O$1)),E262,"")</f>
        <v/>
      </c>
      <c r="M262" s="4">
        <f>IF(L262&lt;&gt;"",IF(I262=$O$1,J262,I262),"")</f>
        <v/>
      </c>
      <c r="N262" s="4" t="n"/>
      <c r="O262" s="4" t="n"/>
      <c r="P262" s="4" t="n"/>
      <c r="Q262" s="4" t="n"/>
      <c r="R262" s="4" t="n"/>
    </row>
    <row r="263" ht="15.75" customHeight="1">
      <c r="A263" s="12" t="inlineStr">
        <is>
          <t>p108</t>
        </is>
      </c>
      <c r="B263" s="12" t="inlineStr">
        <is>
          <t>p109</t>
        </is>
      </c>
      <c r="C263" s="15" t="n">
        <v>672.3441</v>
      </c>
      <c r="D263" s="15" t="n">
        <v>0</v>
      </c>
      <c r="E263" s="15" t="n">
        <v>672.3441</v>
      </c>
      <c r="F263" s="12" t="n"/>
      <c r="G263" s="15" t="n">
        <v>108</v>
      </c>
      <c r="H263" s="15" t="n">
        <v>109</v>
      </c>
      <c r="I263" s="16" t="inlineStr">
        <is>
          <t>KY</t>
        </is>
      </c>
      <c r="J263" s="16" t="inlineStr">
        <is>
          <t>KY</t>
        </is>
      </c>
      <c r="K263" s="16" t="inlineStr">
        <is>
          <t>Same</t>
        </is>
      </c>
      <c r="L263" s="4">
        <f>IF(AND(K263="Different",OR(I263 = $O$1,J263=$O$1)),E263,"")</f>
        <v/>
      </c>
      <c r="M263" s="4">
        <f>IF(L263&lt;&gt;"",IF(I263=$O$1,J263,I263),"")</f>
        <v/>
      </c>
      <c r="N263" s="4" t="n"/>
      <c r="O263" s="4" t="n"/>
      <c r="P263" s="4" t="n"/>
      <c r="Q263" s="4" t="n"/>
      <c r="R263" s="4" t="n"/>
    </row>
    <row r="264" ht="15.75" customHeight="1">
      <c r="A264" s="12" t="inlineStr">
        <is>
          <t>p109</t>
        </is>
      </c>
      <c r="B264" s="12" t="inlineStr">
        <is>
          <t>p110</t>
        </is>
      </c>
      <c r="C264" s="15" t="n">
        <v>82.40497884</v>
      </c>
      <c r="D264" s="15" t="n">
        <v>0</v>
      </c>
      <c r="E264" s="15" t="n">
        <v>82.40497884</v>
      </c>
      <c r="F264" s="12" t="n"/>
      <c r="G264" s="15" t="n">
        <v>109</v>
      </c>
      <c r="H264" s="15" t="n">
        <v>110</v>
      </c>
      <c r="I264" s="16" t="inlineStr">
        <is>
          <t>KY</t>
        </is>
      </c>
      <c r="J264" s="16" t="inlineStr">
        <is>
          <t>KY</t>
        </is>
      </c>
      <c r="K264" s="16" t="inlineStr">
        <is>
          <t>Same</t>
        </is>
      </c>
      <c r="L264" s="4">
        <f>IF(AND(K264="Different",OR(I264 = $O$1,J264=$O$1)),E264,"")</f>
        <v/>
      </c>
      <c r="M264" s="4">
        <f>IF(L264&lt;&gt;"",IF(I264=$O$1,J264,I264),"")</f>
        <v/>
      </c>
      <c r="N264" s="4" t="n"/>
      <c r="O264" s="4" t="n"/>
      <c r="P264" s="4" t="n"/>
      <c r="Q264" s="4" t="n"/>
      <c r="R264" s="4" t="n"/>
    </row>
    <row r="265" ht="15.75" customHeight="1">
      <c r="A265" s="12" t="inlineStr">
        <is>
          <t>p109</t>
        </is>
      </c>
      <c r="B265" s="12" t="inlineStr">
        <is>
          <t>p112</t>
        </is>
      </c>
      <c r="C265" s="15" t="n">
        <v>45.76770213</v>
      </c>
      <c r="D265" s="15" t="n">
        <v>0</v>
      </c>
      <c r="E265" s="15" t="n">
        <v>45.76770213</v>
      </c>
      <c r="F265" s="12" t="n"/>
      <c r="G265" s="15" t="n">
        <v>109</v>
      </c>
      <c r="H265" s="15" t="n">
        <v>112</v>
      </c>
      <c r="I265" s="16" t="inlineStr">
        <is>
          <t>KY</t>
        </is>
      </c>
      <c r="J265" s="16" t="inlineStr">
        <is>
          <t>OH</t>
        </is>
      </c>
      <c r="K265" s="16" t="inlineStr">
        <is>
          <t>Different</t>
        </is>
      </c>
      <c r="L265" s="4">
        <f>IF(AND(K265="Different",OR(I265 = $O$1,J265=$O$1)),E265,"")</f>
        <v/>
      </c>
      <c r="M265" s="4">
        <f>IF(L265&lt;&gt;"",IF(I265=$O$1,J265,I265),"")</f>
        <v/>
      </c>
      <c r="N265" s="4" t="n"/>
      <c r="O265" s="4" t="n"/>
      <c r="P265" s="4" t="n"/>
      <c r="Q265" s="4" t="n"/>
      <c r="R265" s="4" t="n"/>
    </row>
    <row r="266" ht="15.75" customHeight="1">
      <c r="A266" s="12" t="inlineStr">
        <is>
          <t>p109</t>
        </is>
      </c>
      <c r="B266" s="12" t="inlineStr">
        <is>
          <t>p114</t>
        </is>
      </c>
      <c r="C266" s="15" t="n">
        <v>137.5727814</v>
      </c>
      <c r="D266" s="15" t="n">
        <v>0</v>
      </c>
      <c r="E266" s="15" t="n">
        <v>137.5727814</v>
      </c>
      <c r="F266" s="12" t="n"/>
      <c r="G266" s="15" t="n">
        <v>109</v>
      </c>
      <c r="H266" s="15" t="n">
        <v>114</v>
      </c>
      <c r="I266" s="16" t="inlineStr">
        <is>
          <t>KY</t>
        </is>
      </c>
      <c r="J266" s="16" t="inlineStr">
        <is>
          <t>OH</t>
        </is>
      </c>
      <c r="K266" s="16" t="inlineStr">
        <is>
          <t>Different</t>
        </is>
      </c>
      <c r="L266" s="4">
        <f>IF(AND(K266="Different",OR(I266 = $O$1,J266=$O$1)),E266,"")</f>
        <v/>
      </c>
      <c r="M266" s="4">
        <f>IF(L266&lt;&gt;"",IF(I266=$O$1,J266,I266),"")</f>
        <v/>
      </c>
      <c r="N266" s="4" t="n"/>
      <c r="O266" s="4" t="n"/>
      <c r="P266" s="4" t="n"/>
      <c r="Q266" s="4" t="n"/>
      <c r="R266" s="4" t="n"/>
    </row>
    <row r="267" ht="15.75" customHeight="1">
      <c r="A267" s="12" t="inlineStr">
        <is>
          <t>p109</t>
        </is>
      </c>
      <c r="B267" s="12" t="inlineStr">
        <is>
          <t>p118</t>
        </is>
      </c>
      <c r="C267" s="15" t="n">
        <v>22.76827606</v>
      </c>
      <c r="D267" s="15" t="n">
        <v>0</v>
      </c>
      <c r="E267" s="15" t="n">
        <v>22.76827606</v>
      </c>
      <c r="F267" s="12" t="n"/>
      <c r="G267" s="15" t="n">
        <v>109</v>
      </c>
      <c r="H267" s="15" t="n">
        <v>118</v>
      </c>
      <c r="I267" s="16" t="inlineStr">
        <is>
          <t>KY</t>
        </is>
      </c>
      <c r="J267" s="16" t="inlineStr">
        <is>
          <t>VA</t>
        </is>
      </c>
      <c r="K267" s="16" t="inlineStr">
        <is>
          <t>Different</t>
        </is>
      </c>
      <c r="L267" s="4">
        <f>IF(AND(K267="Different",OR(I267 = $O$1,J267=$O$1)),E267,"")</f>
        <v/>
      </c>
      <c r="M267" s="4">
        <f>IF(L267&lt;&gt;"",IF(I267=$O$1,J267,I267),"")</f>
        <v/>
      </c>
      <c r="N267" s="4" t="n"/>
      <c r="O267" s="4" t="n"/>
      <c r="P267" s="4" t="n"/>
      <c r="Q267" s="4" t="n"/>
      <c r="R267" s="4" t="n"/>
    </row>
    <row r="268" ht="15.75" customHeight="1">
      <c r="A268" s="12" t="inlineStr">
        <is>
          <t>p110</t>
        </is>
      </c>
      <c r="B268" s="12" t="inlineStr">
        <is>
          <t>p112</t>
        </is>
      </c>
      <c r="C268" s="15" t="n">
        <v>83.15455</v>
      </c>
      <c r="D268" s="15" t="n">
        <v>0</v>
      </c>
      <c r="E268" s="15" t="n">
        <v>83.15455</v>
      </c>
      <c r="F268" s="12" t="n"/>
      <c r="G268" s="15" t="n">
        <v>110</v>
      </c>
      <c r="H268" s="15" t="n">
        <v>112</v>
      </c>
      <c r="I268" s="16" t="inlineStr">
        <is>
          <t>KY</t>
        </is>
      </c>
      <c r="J268" s="16" t="inlineStr">
        <is>
          <t>OH</t>
        </is>
      </c>
      <c r="K268" s="16" t="inlineStr">
        <is>
          <t>Different</t>
        </is>
      </c>
      <c r="L268" s="4">
        <f>IF(AND(K268="Different",OR(I268 = $O$1,J268=$O$1)),E268,"")</f>
        <v/>
      </c>
      <c r="M268" s="4">
        <f>IF(L268&lt;&gt;"",IF(I268=$O$1,J268,I268),"")</f>
        <v/>
      </c>
      <c r="N268" s="4" t="n"/>
      <c r="O268" s="4" t="n"/>
      <c r="P268" s="4" t="n"/>
      <c r="Q268" s="4" t="n"/>
      <c r="R268" s="4" t="n"/>
    </row>
    <row r="269" ht="15.75" customHeight="1">
      <c r="A269" s="12" t="inlineStr">
        <is>
          <t>p110</t>
        </is>
      </c>
      <c r="B269" s="12" t="inlineStr">
        <is>
          <t>p117</t>
        </is>
      </c>
      <c r="C269" s="15" t="n">
        <v>2996.277</v>
      </c>
      <c r="D269" s="15" t="n">
        <v>0</v>
      </c>
      <c r="E269" s="15" t="n">
        <v>2996.277</v>
      </c>
      <c r="F269" s="12" t="n"/>
      <c r="G269" s="15" t="n">
        <v>110</v>
      </c>
      <c r="H269" s="15" t="n">
        <v>117</v>
      </c>
      <c r="I269" s="16" t="inlineStr">
        <is>
          <t>KY</t>
        </is>
      </c>
      <c r="J269" s="16" t="inlineStr">
        <is>
          <t>WV</t>
        </is>
      </c>
      <c r="K269" s="16" t="inlineStr">
        <is>
          <t>Different</t>
        </is>
      </c>
      <c r="L269" s="4">
        <f>IF(AND(K269="Different",OR(I269 = $O$1,J269=$O$1)),E269,"")</f>
        <v/>
      </c>
      <c r="M269" s="4">
        <f>IF(L269&lt;&gt;"",IF(I269=$O$1,J269,I269),"")</f>
        <v/>
      </c>
      <c r="N269" s="4" t="n"/>
      <c r="O269" s="4" t="n"/>
      <c r="P269" s="4" t="n"/>
      <c r="Q269" s="4" t="n"/>
      <c r="R269" s="4" t="n"/>
    </row>
    <row r="270" ht="15.75" customHeight="1">
      <c r="A270" s="12" t="inlineStr">
        <is>
          <t>p110</t>
        </is>
      </c>
      <c r="B270" s="12" t="inlineStr">
        <is>
          <t>p118</t>
        </is>
      </c>
      <c r="C270" s="15" t="n">
        <v>379.7128</v>
      </c>
      <c r="D270" s="15" t="n">
        <v>0</v>
      </c>
      <c r="E270" s="15" t="n">
        <v>379.7128</v>
      </c>
      <c r="F270" s="12" t="n"/>
      <c r="G270" s="15" t="n">
        <v>110</v>
      </c>
      <c r="H270" s="15" t="n">
        <v>118</v>
      </c>
      <c r="I270" s="16" t="inlineStr">
        <is>
          <t>KY</t>
        </is>
      </c>
      <c r="J270" s="16" t="inlineStr">
        <is>
          <t>VA</t>
        </is>
      </c>
      <c r="K270" s="16" t="inlineStr">
        <is>
          <t>Different</t>
        </is>
      </c>
      <c r="L270" s="4">
        <f>IF(AND(K270="Different",OR(I270 = $O$1,J270=$O$1)),E270,"")</f>
        <v/>
      </c>
      <c r="M270" s="4">
        <f>IF(L270&lt;&gt;"",IF(I270=$O$1,J270,I270),"")</f>
        <v/>
      </c>
      <c r="N270" s="4" t="n"/>
      <c r="O270" s="4" t="n"/>
      <c r="P270" s="4" t="n"/>
      <c r="Q270" s="4" t="n"/>
      <c r="R270" s="4" t="n"/>
    </row>
    <row r="271" ht="15.75" customHeight="1">
      <c r="A271" s="12" t="inlineStr">
        <is>
          <t>p111</t>
        </is>
      </c>
      <c r="B271" s="12" t="inlineStr">
        <is>
          <t>p112</t>
        </is>
      </c>
      <c r="C271" s="15" t="n">
        <v>5400.883073</v>
      </c>
      <c r="D271" s="15" t="n">
        <v>0</v>
      </c>
      <c r="E271" s="15" t="n">
        <v>5400.883073</v>
      </c>
      <c r="F271" s="12" t="n"/>
      <c r="G271" s="15" t="n">
        <v>111</v>
      </c>
      <c r="H271" s="15" t="n">
        <v>112</v>
      </c>
      <c r="I271" s="16" t="inlineStr">
        <is>
          <t>OH</t>
        </is>
      </c>
      <c r="J271" s="16" t="inlineStr">
        <is>
          <t>OH</t>
        </is>
      </c>
      <c r="K271" s="16" t="inlineStr">
        <is>
          <t>Same</t>
        </is>
      </c>
      <c r="L271" s="4">
        <f>IF(AND(K271="Different",OR(I271 = $O$1,J271=$O$1)),E271,"")</f>
        <v/>
      </c>
      <c r="M271" s="4">
        <f>IF(L271&lt;&gt;"",IF(I271=$O$1,J271,I271),"")</f>
        <v/>
      </c>
      <c r="N271" s="4" t="n"/>
      <c r="O271" s="4" t="n"/>
      <c r="P271" s="4" t="n"/>
      <c r="Q271" s="4" t="n"/>
      <c r="R271" s="4" t="n"/>
    </row>
    <row r="272" ht="15.75" customHeight="1">
      <c r="A272" s="12" t="inlineStr">
        <is>
          <t>p111</t>
        </is>
      </c>
      <c r="B272" s="12" t="inlineStr">
        <is>
          <t>p115</t>
        </is>
      </c>
      <c r="C272" s="15" t="n">
        <v>2707.832732</v>
      </c>
      <c r="D272" s="15" t="n">
        <v>0</v>
      </c>
      <c r="E272" s="15" t="n">
        <v>2707.832732</v>
      </c>
      <c r="F272" s="12" t="n"/>
      <c r="G272" s="15" t="n">
        <v>111</v>
      </c>
      <c r="H272" s="15" t="n">
        <v>115</v>
      </c>
      <c r="I272" s="16" t="inlineStr">
        <is>
          <t>OH</t>
        </is>
      </c>
      <c r="J272" s="16" t="inlineStr">
        <is>
          <t>PA</t>
        </is>
      </c>
      <c r="K272" s="16" t="inlineStr">
        <is>
          <t>Different</t>
        </is>
      </c>
      <c r="L272" s="4">
        <f>IF(AND(K272="Different",OR(I272 = $O$1,J272=$O$1)),E272,"")</f>
        <v/>
      </c>
      <c r="M272" s="4">
        <f>IF(L272&lt;&gt;"",IF(I272=$O$1,J272,I272),"")</f>
        <v/>
      </c>
      <c r="N272" s="4" t="n"/>
      <c r="O272" s="4" t="n"/>
      <c r="P272" s="4" t="n"/>
      <c r="Q272" s="4" t="n"/>
      <c r="R272" s="4" t="n"/>
    </row>
    <row r="273" ht="15.75" customHeight="1">
      <c r="A273" s="12" t="inlineStr">
        <is>
          <t>p111</t>
        </is>
      </c>
      <c r="B273" s="12" t="inlineStr">
        <is>
          <t>p116</t>
        </is>
      </c>
      <c r="C273" s="15" t="n">
        <v>1130.114</v>
      </c>
      <c r="D273" s="15" t="n">
        <v>0</v>
      </c>
      <c r="E273" s="15" t="n">
        <v>1130.114</v>
      </c>
      <c r="F273" s="12" t="n"/>
      <c r="G273" s="15" t="n">
        <v>111</v>
      </c>
      <c r="H273" s="15" t="n">
        <v>116</v>
      </c>
      <c r="I273" s="16" t="inlineStr">
        <is>
          <t>OH</t>
        </is>
      </c>
      <c r="J273" s="16" t="inlineStr">
        <is>
          <t>WV</t>
        </is>
      </c>
      <c r="K273" s="16" t="inlineStr">
        <is>
          <t>Different</t>
        </is>
      </c>
      <c r="L273" s="4">
        <f>IF(AND(K273="Different",OR(I273 = $O$1,J273=$O$1)),E273,"")</f>
        <v/>
      </c>
      <c r="M273" s="4">
        <f>IF(L273&lt;&gt;"",IF(I273=$O$1,J273,I273),"")</f>
        <v/>
      </c>
      <c r="N273" s="4" t="n"/>
      <c r="O273" s="4" t="n"/>
      <c r="P273" s="4" t="n"/>
      <c r="Q273" s="4" t="n"/>
      <c r="R273" s="4" t="n"/>
    </row>
    <row r="274" ht="15.75" customHeight="1">
      <c r="A274" s="12" t="inlineStr">
        <is>
          <t>p111</t>
        </is>
      </c>
      <c r="B274" s="12" t="inlineStr">
        <is>
          <t>p122</t>
        </is>
      </c>
      <c r="C274" s="15" t="n">
        <v>1397.261576</v>
      </c>
      <c r="D274" s="15" t="n">
        <v>0</v>
      </c>
      <c r="E274" s="15" t="n">
        <v>1397.261576</v>
      </c>
      <c r="F274" s="12" t="n"/>
      <c r="G274" s="15" t="n">
        <v>111</v>
      </c>
      <c r="H274" s="15" t="n">
        <v>122</v>
      </c>
      <c r="I274" s="16" t="inlineStr">
        <is>
          <t>OH</t>
        </is>
      </c>
      <c r="J274" s="16" t="inlineStr">
        <is>
          <t>PA</t>
        </is>
      </c>
      <c r="K274" s="16" t="inlineStr">
        <is>
          <t>Different</t>
        </is>
      </c>
      <c r="L274" s="4">
        <f>IF(AND(K274="Different",OR(I274 = $O$1,J274=$O$1)),E274,"")</f>
        <v/>
      </c>
      <c r="M274" s="4">
        <f>IF(L274&lt;&gt;"",IF(I274=$O$1,J274,I274),"")</f>
        <v/>
      </c>
      <c r="N274" s="4" t="n"/>
      <c r="O274" s="4" t="n"/>
      <c r="P274" s="4" t="n"/>
      <c r="Q274" s="4" t="n"/>
      <c r="R274" s="4" t="n"/>
    </row>
    <row r="275" ht="15.75" customHeight="1">
      <c r="A275" s="12" t="inlineStr">
        <is>
          <t>p112</t>
        </is>
      </c>
      <c r="B275" s="12" t="inlineStr">
        <is>
          <t>p113</t>
        </is>
      </c>
      <c r="C275" s="15" t="n">
        <v>3198.643</v>
      </c>
      <c r="D275" s="15" t="n">
        <v>0</v>
      </c>
      <c r="E275" s="15" t="n">
        <v>3198.643</v>
      </c>
      <c r="F275" s="12" t="n"/>
      <c r="G275" s="15" t="n">
        <v>112</v>
      </c>
      <c r="H275" s="15" t="n">
        <v>113</v>
      </c>
      <c r="I275" s="16" t="inlineStr">
        <is>
          <t>OH</t>
        </is>
      </c>
      <c r="J275" s="16" t="inlineStr">
        <is>
          <t>OH</t>
        </is>
      </c>
      <c r="K275" s="16" t="inlineStr">
        <is>
          <t>Same</t>
        </is>
      </c>
      <c r="L275" s="4">
        <f>IF(AND(K275="Different",OR(I275 = $O$1,J275=$O$1)),E275,"")</f>
        <v/>
      </c>
      <c r="M275" s="4">
        <f>IF(L275&lt;&gt;"",IF(I275=$O$1,J275,I275),"")</f>
        <v/>
      </c>
      <c r="N275" s="4" t="n"/>
      <c r="O275" s="4" t="n"/>
      <c r="P275" s="4" t="n"/>
      <c r="Q275" s="4" t="n"/>
      <c r="R275" s="4" t="n"/>
    </row>
    <row r="276" ht="15.75" customHeight="1">
      <c r="A276" s="12" t="inlineStr">
        <is>
          <t>p112</t>
        </is>
      </c>
      <c r="B276" s="12" t="inlineStr">
        <is>
          <t>p114</t>
        </is>
      </c>
      <c r="C276" s="15" t="n">
        <v>2557.524</v>
      </c>
      <c r="D276" s="15" t="n">
        <v>0</v>
      </c>
      <c r="E276" s="15" t="n">
        <v>2557.524</v>
      </c>
      <c r="F276" s="12" t="n"/>
      <c r="G276" s="15" t="n">
        <v>112</v>
      </c>
      <c r="H276" s="15" t="n">
        <v>114</v>
      </c>
      <c r="I276" s="16" t="inlineStr">
        <is>
          <t>OH</t>
        </is>
      </c>
      <c r="J276" s="16" t="inlineStr">
        <is>
          <t>OH</t>
        </is>
      </c>
      <c r="K276" s="16" t="inlineStr">
        <is>
          <t>Same</t>
        </is>
      </c>
      <c r="L276" s="4">
        <f>IF(AND(K276="Different",OR(I276 = $O$1,J276=$O$1)),E276,"")</f>
        <v/>
      </c>
      <c r="M276" s="4">
        <f>IF(L276&lt;&gt;"",IF(I276=$O$1,J276,I276),"")</f>
        <v/>
      </c>
      <c r="N276" s="4" t="n"/>
      <c r="O276" s="4" t="n"/>
      <c r="P276" s="4" t="n"/>
      <c r="Q276" s="4" t="n"/>
      <c r="R276" s="4" t="n"/>
    </row>
    <row r="277" ht="15.75" customHeight="1">
      <c r="A277" s="12" t="inlineStr">
        <is>
          <t>p112</t>
        </is>
      </c>
      <c r="B277" s="12" t="inlineStr">
        <is>
          <t>p115</t>
        </is>
      </c>
      <c r="C277" s="15" t="n">
        <v>1640.869</v>
      </c>
      <c r="D277" s="15" t="n">
        <v>0</v>
      </c>
      <c r="E277" s="15" t="n">
        <v>1640.869</v>
      </c>
      <c r="F277" s="12" t="n"/>
      <c r="G277" s="15" t="n">
        <v>112</v>
      </c>
      <c r="H277" s="15" t="n">
        <v>115</v>
      </c>
      <c r="I277" s="16" t="inlineStr">
        <is>
          <t>OH</t>
        </is>
      </c>
      <c r="J277" s="16" t="inlineStr">
        <is>
          <t>PA</t>
        </is>
      </c>
      <c r="K277" s="16" t="inlineStr">
        <is>
          <t>Different</t>
        </is>
      </c>
      <c r="L277" s="4">
        <f>IF(AND(K277="Different",OR(I277 = $O$1,J277=$O$1)),E277,"")</f>
        <v/>
      </c>
      <c r="M277" s="4">
        <f>IF(L277&lt;&gt;"",IF(I277=$O$1,J277,I277),"")</f>
        <v/>
      </c>
      <c r="N277" s="4" t="n"/>
      <c r="O277" s="4" t="n"/>
      <c r="P277" s="4" t="n"/>
      <c r="Q277" s="4" t="n"/>
      <c r="R277" s="4" t="n"/>
    </row>
    <row r="278" ht="15.75" customHeight="1">
      <c r="A278" s="12" t="inlineStr">
        <is>
          <t>p112</t>
        </is>
      </c>
      <c r="B278" s="12" t="inlineStr">
        <is>
          <t>p116</t>
        </is>
      </c>
      <c r="C278" s="15" t="n">
        <v>2407.762</v>
      </c>
      <c r="D278" s="15" t="n">
        <v>0</v>
      </c>
      <c r="E278" s="15" t="n">
        <v>2407.762</v>
      </c>
      <c r="F278" s="12" t="n"/>
      <c r="G278" s="15" t="n">
        <v>112</v>
      </c>
      <c r="H278" s="15" t="n">
        <v>116</v>
      </c>
      <c r="I278" s="16" t="inlineStr">
        <is>
          <t>OH</t>
        </is>
      </c>
      <c r="J278" s="16" t="inlineStr">
        <is>
          <t>WV</t>
        </is>
      </c>
      <c r="K278" s="16" t="inlineStr">
        <is>
          <t>Different</t>
        </is>
      </c>
      <c r="L278" s="4">
        <f>IF(AND(K278="Different",OR(I278 = $O$1,J278=$O$1)),E278,"")</f>
        <v/>
      </c>
      <c r="M278" s="4">
        <f>IF(L278&lt;&gt;"",IF(I278=$O$1,J278,I278),"")</f>
        <v/>
      </c>
      <c r="N278" s="4" t="n"/>
      <c r="O278" s="4" t="n"/>
      <c r="P278" s="4" t="n"/>
      <c r="Q278" s="4" t="n"/>
      <c r="R278" s="4" t="n"/>
    </row>
    <row r="279" ht="15.75" customHeight="1">
      <c r="A279" s="12" t="inlineStr">
        <is>
          <t>p112</t>
        </is>
      </c>
      <c r="B279" s="12" t="inlineStr">
        <is>
          <t>p117</t>
        </is>
      </c>
      <c r="C279" s="15" t="n">
        <v>1045.597</v>
      </c>
      <c r="D279" s="15" t="n">
        <v>0</v>
      </c>
      <c r="E279" s="15" t="n">
        <v>1045.597</v>
      </c>
      <c r="F279" s="12" t="n"/>
      <c r="G279" s="15" t="n">
        <v>112</v>
      </c>
      <c r="H279" s="15" t="n">
        <v>117</v>
      </c>
      <c r="I279" s="16" t="inlineStr">
        <is>
          <t>OH</t>
        </is>
      </c>
      <c r="J279" s="16" t="inlineStr">
        <is>
          <t>WV</t>
        </is>
      </c>
      <c r="K279" s="16" t="inlineStr">
        <is>
          <t>Different</t>
        </is>
      </c>
      <c r="L279" s="4">
        <f>IF(AND(K279="Different",OR(I279 = $O$1,J279=$O$1)),E279,"")</f>
        <v/>
      </c>
      <c r="M279" s="4">
        <f>IF(L279&lt;&gt;"",IF(I279=$O$1,J279,I279),"")</f>
        <v/>
      </c>
      <c r="N279" s="4" t="n"/>
      <c r="O279" s="4" t="n"/>
      <c r="P279" s="4" t="n"/>
      <c r="Q279" s="4" t="n"/>
      <c r="R279" s="4" t="n"/>
    </row>
    <row r="280" ht="15.75" customHeight="1">
      <c r="A280" s="12" t="inlineStr">
        <is>
          <t>p113</t>
        </is>
      </c>
      <c r="B280" s="12" t="inlineStr">
        <is>
          <t>p114</t>
        </is>
      </c>
      <c r="C280" s="15" t="n">
        <v>2489.325</v>
      </c>
      <c r="D280" s="15" t="n">
        <v>0</v>
      </c>
      <c r="E280" s="15" t="n">
        <v>2489.325</v>
      </c>
      <c r="F280" s="12" t="n"/>
      <c r="G280" s="15" t="n">
        <v>113</v>
      </c>
      <c r="H280" s="15" t="n">
        <v>114</v>
      </c>
      <c r="I280" s="16" t="inlineStr">
        <is>
          <t>OH</t>
        </is>
      </c>
      <c r="J280" s="16" t="inlineStr">
        <is>
          <t>OH</t>
        </is>
      </c>
      <c r="K280" s="16" t="inlineStr">
        <is>
          <t>Same</t>
        </is>
      </c>
      <c r="L280" s="4">
        <f>IF(AND(K280="Different",OR(I280 = $O$1,J280=$O$1)),E280,"")</f>
        <v/>
      </c>
      <c r="M280" s="4">
        <f>IF(L280&lt;&gt;"",IF(I280=$O$1,J280,I280),"")</f>
        <v/>
      </c>
      <c r="N280" s="4" t="n"/>
      <c r="O280" s="4" t="n"/>
      <c r="P280" s="4" t="n"/>
      <c r="Q280" s="4" t="n"/>
      <c r="R280" s="4" t="n"/>
    </row>
    <row r="281" ht="15.75" customHeight="1">
      <c r="A281" s="12" t="inlineStr">
        <is>
          <t>p115</t>
        </is>
      </c>
      <c r="B281" s="12" t="inlineStr">
        <is>
          <t>p116</t>
        </is>
      </c>
      <c r="C281" s="15" t="n">
        <v>2196.172</v>
      </c>
      <c r="D281" s="15" t="n">
        <v>0</v>
      </c>
      <c r="E281" s="15" t="n">
        <v>2196.172</v>
      </c>
      <c r="F281" s="12" t="n"/>
      <c r="G281" s="15" t="n">
        <v>115</v>
      </c>
      <c r="H281" s="15" t="n">
        <v>116</v>
      </c>
      <c r="I281" s="16" t="inlineStr">
        <is>
          <t>PA</t>
        </is>
      </c>
      <c r="J281" s="16" t="inlineStr">
        <is>
          <t>WV</t>
        </is>
      </c>
      <c r="K281" s="16" t="inlineStr">
        <is>
          <t>Different</t>
        </is>
      </c>
      <c r="L281" s="4">
        <f>IF(AND(K281="Different",OR(I281 = $O$1,J281=$O$1)),E281,"")</f>
        <v/>
      </c>
      <c r="M281" s="4">
        <f>IF(L281&lt;&gt;"",IF(I281=$O$1,J281,I281),"")</f>
        <v/>
      </c>
      <c r="N281" s="4" t="n"/>
      <c r="O281" s="4" t="n"/>
      <c r="P281" s="4" t="n"/>
      <c r="Q281" s="4" t="n"/>
      <c r="R281" s="4" t="n"/>
    </row>
    <row r="282" ht="15.75" customHeight="1">
      <c r="A282" s="12" t="inlineStr">
        <is>
          <t>p115</t>
        </is>
      </c>
      <c r="B282" s="12" t="inlineStr">
        <is>
          <t>p122</t>
        </is>
      </c>
      <c r="C282" s="15" t="n">
        <v>2231.149567</v>
      </c>
      <c r="D282" s="15" t="n">
        <v>0</v>
      </c>
      <c r="E282" s="15" t="n">
        <v>2231.149567</v>
      </c>
      <c r="F282" s="12" t="n"/>
      <c r="G282" s="15" t="n">
        <v>115</v>
      </c>
      <c r="H282" s="15" t="n">
        <v>122</v>
      </c>
      <c r="I282" s="16" t="inlineStr">
        <is>
          <t>PA</t>
        </is>
      </c>
      <c r="J282" s="16" t="inlineStr">
        <is>
          <t>PA</t>
        </is>
      </c>
      <c r="K282" s="16" t="inlineStr">
        <is>
          <t>Same</t>
        </is>
      </c>
      <c r="L282" s="4">
        <f>IF(AND(K282="Different",OR(I282 = $O$1,J282=$O$1)),E282,"")</f>
        <v/>
      </c>
      <c r="M282" s="4">
        <f>IF(L282&lt;&gt;"",IF(I282=$O$1,J282,I282),"")</f>
        <v/>
      </c>
      <c r="N282" s="4" t="n"/>
      <c r="O282" s="4" t="n"/>
      <c r="P282" s="4" t="n"/>
      <c r="Q282" s="4" t="n"/>
      <c r="R282" s="4" t="n"/>
    </row>
    <row r="283" ht="15.75" customHeight="1">
      <c r="A283" s="12" t="inlineStr">
        <is>
          <t>p116</t>
        </is>
      </c>
      <c r="B283" s="12" t="inlineStr">
        <is>
          <t>p117</t>
        </is>
      </c>
      <c r="C283" s="15" t="n">
        <v>3363.475</v>
      </c>
      <c r="D283" s="15" t="n">
        <v>0</v>
      </c>
      <c r="E283" s="15" t="n">
        <v>3363.475</v>
      </c>
      <c r="F283" s="12" t="n"/>
      <c r="G283" s="15" t="n">
        <v>116</v>
      </c>
      <c r="H283" s="15" t="n">
        <v>117</v>
      </c>
      <c r="I283" s="16" t="inlineStr">
        <is>
          <t>WV</t>
        </is>
      </c>
      <c r="J283" s="16" t="inlineStr">
        <is>
          <t>WV</t>
        </is>
      </c>
      <c r="K283" s="16" t="inlineStr">
        <is>
          <t>Same</t>
        </is>
      </c>
      <c r="L283" s="4">
        <f>IF(AND(K283="Different",OR(I283 = $O$1,J283=$O$1)),E283,"")</f>
        <v/>
      </c>
      <c r="M283" s="4">
        <f>IF(L283&lt;&gt;"",IF(I283=$O$1,J283,I283),"")</f>
        <v/>
      </c>
      <c r="N283" s="4" t="n"/>
      <c r="O283" s="4" t="n"/>
      <c r="P283" s="4" t="n"/>
      <c r="Q283" s="4" t="n"/>
      <c r="R283" s="4" t="n"/>
    </row>
    <row r="284" ht="15.75" customHeight="1">
      <c r="A284" s="12" t="inlineStr">
        <is>
          <t>p116</t>
        </is>
      </c>
      <c r="B284" s="12" t="inlineStr">
        <is>
          <t>p118</t>
        </is>
      </c>
      <c r="C284" s="15" t="n">
        <v>425.4031</v>
      </c>
      <c r="D284" s="15" t="n">
        <v>0</v>
      </c>
      <c r="E284" s="15" t="n">
        <v>425.4031</v>
      </c>
      <c r="F284" s="12" t="n"/>
      <c r="G284" s="15" t="n">
        <v>116</v>
      </c>
      <c r="H284" s="15" t="n">
        <v>118</v>
      </c>
      <c r="I284" s="16" t="inlineStr">
        <is>
          <t>WV</t>
        </is>
      </c>
      <c r="J284" s="16" t="inlineStr">
        <is>
          <t>VA</t>
        </is>
      </c>
      <c r="K284" s="16" t="inlineStr">
        <is>
          <t>Different</t>
        </is>
      </c>
      <c r="L284" s="4">
        <f>IF(AND(K284="Different",OR(I284 = $O$1,J284=$O$1)),E284,"")</f>
        <v/>
      </c>
      <c r="M284" s="4">
        <f>IF(L284&lt;&gt;"",IF(I284=$O$1,J284,I284),"")</f>
        <v/>
      </c>
      <c r="N284" s="4" t="n"/>
      <c r="O284" s="4" t="n"/>
      <c r="P284" s="4" t="n"/>
      <c r="Q284" s="4" t="n"/>
      <c r="R284" s="4" t="n"/>
    </row>
    <row r="285" ht="15.75" customHeight="1">
      <c r="A285" s="12" t="inlineStr">
        <is>
          <t>p116</t>
        </is>
      </c>
      <c r="B285" s="12" t="inlineStr">
        <is>
          <t>p120</t>
        </is>
      </c>
      <c r="C285" s="15" t="n">
        <v>296.337978</v>
      </c>
      <c r="D285" s="15" t="n">
        <v>0</v>
      </c>
      <c r="E285" s="15" t="n">
        <v>296.337978</v>
      </c>
      <c r="F285" s="12" t="n"/>
      <c r="G285" s="15" t="n">
        <v>116</v>
      </c>
      <c r="H285" s="15" t="n">
        <v>120</v>
      </c>
      <c r="I285" s="16" t="inlineStr">
        <is>
          <t>WV</t>
        </is>
      </c>
      <c r="J285" s="16" t="inlineStr">
        <is>
          <t>PA</t>
        </is>
      </c>
      <c r="K285" s="16" t="inlineStr">
        <is>
          <t>Different</t>
        </is>
      </c>
      <c r="L285" s="4">
        <f>IF(AND(K285="Different",OR(I285 = $O$1,J285=$O$1)),E285,"")</f>
        <v/>
      </c>
      <c r="M285" s="4">
        <f>IF(L285&lt;&gt;"",IF(I285=$O$1,J285,I285),"")</f>
        <v/>
      </c>
      <c r="N285" s="4" t="n"/>
      <c r="O285" s="4" t="n"/>
      <c r="P285" s="4" t="n"/>
      <c r="Q285" s="4" t="n"/>
      <c r="R285" s="4" t="n"/>
    </row>
    <row r="286" ht="15.75" customHeight="1">
      <c r="A286" s="12" t="inlineStr">
        <is>
          <t>p116</t>
        </is>
      </c>
      <c r="B286" s="12" t="inlineStr">
        <is>
          <t>p121</t>
        </is>
      </c>
      <c r="C286" s="15" t="n">
        <v>3075.146</v>
      </c>
      <c r="D286" s="15" t="n">
        <v>0</v>
      </c>
      <c r="E286" s="15" t="n">
        <v>3075.146</v>
      </c>
      <c r="F286" s="12" t="n"/>
      <c r="G286" s="15" t="n">
        <v>116</v>
      </c>
      <c r="H286" s="15" t="n">
        <v>121</v>
      </c>
      <c r="I286" s="16" t="inlineStr">
        <is>
          <t>WV</t>
        </is>
      </c>
      <c r="J286" s="16" t="inlineStr">
        <is>
          <t>MD</t>
        </is>
      </c>
      <c r="K286" s="16" t="inlineStr">
        <is>
          <t>Different</t>
        </is>
      </c>
      <c r="L286" s="4">
        <f>IF(AND(K286="Different",OR(I286 = $O$1,J286=$O$1)),E286,"")</f>
        <v/>
      </c>
      <c r="M286" s="4">
        <f>IF(L286&lt;&gt;"",IF(I286=$O$1,J286,I286),"")</f>
        <v/>
      </c>
      <c r="N286" s="4" t="n"/>
      <c r="O286" s="4" t="n"/>
      <c r="P286" s="4" t="n"/>
      <c r="Q286" s="4" t="n"/>
      <c r="R286" s="4" t="n"/>
    </row>
    <row r="287" ht="15.75" customHeight="1">
      <c r="A287" s="12" t="inlineStr">
        <is>
          <t>p117</t>
        </is>
      </c>
      <c r="B287" s="12" t="inlineStr">
        <is>
          <t>p118</t>
        </is>
      </c>
      <c r="C287" s="15" t="n">
        <v>8936.884235</v>
      </c>
      <c r="D287" s="15" t="n">
        <v>0</v>
      </c>
      <c r="E287" s="15" t="n">
        <v>8936.884235</v>
      </c>
      <c r="F287" s="12" t="n"/>
      <c r="G287" s="15" t="n">
        <v>117</v>
      </c>
      <c r="H287" s="15" t="n">
        <v>118</v>
      </c>
      <c r="I287" s="16" t="inlineStr">
        <is>
          <t>WV</t>
        </is>
      </c>
      <c r="J287" s="16" t="inlineStr">
        <is>
          <t>VA</t>
        </is>
      </c>
      <c r="K287" s="16" t="inlineStr">
        <is>
          <t>Different</t>
        </is>
      </c>
      <c r="L287" s="4">
        <f>IF(AND(K287="Different",OR(I287 = $O$1,J287=$O$1)),E287,"")</f>
        <v/>
      </c>
      <c r="M287" s="4">
        <f>IF(L287&lt;&gt;"",IF(I287=$O$1,J287,I287),"")</f>
        <v/>
      </c>
      <c r="N287" s="4" t="n"/>
      <c r="O287" s="4" t="n"/>
      <c r="P287" s="4" t="n"/>
      <c r="Q287" s="4" t="n"/>
      <c r="R287" s="4" t="n"/>
    </row>
    <row r="288" ht="15.75" customHeight="1">
      <c r="A288" s="12" t="inlineStr">
        <is>
          <t>p119</t>
        </is>
      </c>
      <c r="B288" s="12" t="inlineStr">
        <is>
          <t>p122</t>
        </is>
      </c>
      <c r="C288" s="15" t="n">
        <v>2530.131135</v>
      </c>
      <c r="D288" s="15" t="n">
        <v>0</v>
      </c>
      <c r="E288" s="15" t="n">
        <v>2530.131135</v>
      </c>
      <c r="F288" s="12" t="n"/>
      <c r="G288" s="15" t="n">
        <v>119</v>
      </c>
      <c r="H288" s="15" t="n">
        <v>122</v>
      </c>
      <c r="I288" s="16" t="inlineStr">
        <is>
          <t>PA</t>
        </is>
      </c>
      <c r="J288" s="16" t="inlineStr">
        <is>
          <t>PA</t>
        </is>
      </c>
      <c r="K288" s="16" t="inlineStr">
        <is>
          <t>Same</t>
        </is>
      </c>
      <c r="L288" s="4">
        <f>IF(AND(K288="Different",OR(I288 = $O$1,J288=$O$1)),E288,"")</f>
        <v/>
      </c>
      <c r="M288" s="4">
        <f>IF(L288&lt;&gt;"",IF(I288=$O$1,J288,I288),"")</f>
        <v/>
      </c>
      <c r="N288" s="4" t="n"/>
      <c r="O288" s="4" t="n"/>
      <c r="P288" s="4" t="n"/>
      <c r="Q288" s="4" t="n"/>
      <c r="R288" s="4" t="n"/>
    </row>
    <row r="289" ht="15.75" customHeight="1">
      <c r="A289" s="12" t="inlineStr">
        <is>
          <t>p120</t>
        </is>
      </c>
      <c r="B289" s="12" t="inlineStr">
        <is>
          <t>p121</t>
        </is>
      </c>
      <c r="C289" s="15" t="n">
        <v>379.931703</v>
      </c>
      <c r="D289" s="15" t="n">
        <v>0</v>
      </c>
      <c r="E289" s="15" t="n">
        <v>379.931703</v>
      </c>
      <c r="F289" s="12" t="n"/>
      <c r="G289" s="15" t="n">
        <v>120</v>
      </c>
      <c r="H289" s="15" t="n">
        <v>121</v>
      </c>
      <c r="I289" s="16" t="inlineStr">
        <is>
          <t>PA</t>
        </is>
      </c>
      <c r="J289" s="16" t="inlineStr">
        <is>
          <t>MD</t>
        </is>
      </c>
      <c r="K289" s="16" t="inlineStr">
        <is>
          <t>Different</t>
        </is>
      </c>
      <c r="L289" s="4">
        <f>IF(AND(K289="Different",OR(I289 = $O$1,J289=$O$1)),E289,"")</f>
        <v/>
      </c>
      <c r="M289" s="4">
        <f>IF(L289&lt;&gt;"",IF(I289=$O$1,J289,I289),"")</f>
        <v/>
      </c>
      <c r="N289" s="4" t="n"/>
      <c r="O289" s="4" t="n"/>
      <c r="P289" s="4" t="n"/>
      <c r="Q289" s="4" t="n"/>
      <c r="R289" s="4" t="n"/>
    </row>
    <row r="290" ht="15.75" customHeight="1">
      <c r="A290" s="12" t="inlineStr">
        <is>
          <t>p120</t>
        </is>
      </c>
      <c r="B290" s="12" t="inlineStr">
        <is>
          <t>p122</t>
        </is>
      </c>
      <c r="C290" s="15" t="n">
        <v>205.3817629</v>
      </c>
      <c r="D290" s="15" t="n">
        <v>0</v>
      </c>
      <c r="E290" s="15" t="n">
        <v>205.3817629</v>
      </c>
      <c r="F290" s="12" t="n"/>
      <c r="G290" s="15" t="n">
        <v>120</v>
      </c>
      <c r="H290" s="15" t="n">
        <v>122</v>
      </c>
      <c r="I290" s="16" t="inlineStr">
        <is>
          <t>PA</t>
        </is>
      </c>
      <c r="J290" s="16" t="inlineStr">
        <is>
          <t>PA</t>
        </is>
      </c>
      <c r="K290" s="16" t="inlineStr">
        <is>
          <t>Same</t>
        </is>
      </c>
      <c r="L290" s="4">
        <f>IF(AND(K290="Different",OR(I290 = $O$1,J290=$O$1)),E290,"")</f>
        <v/>
      </c>
      <c r="M290" s="4">
        <f>IF(L290&lt;&gt;"",IF(I290=$O$1,J290,I290),"")</f>
        <v/>
      </c>
      <c r="N290" s="4" t="n"/>
      <c r="O290" s="4" t="n"/>
      <c r="P290" s="4" t="n"/>
      <c r="Q290" s="4" t="n"/>
      <c r="R290" s="4" t="n"/>
    </row>
    <row r="291" ht="15.75" customHeight="1">
      <c r="A291" s="12" t="inlineStr">
        <is>
          <t>p121</t>
        </is>
      </c>
      <c r="B291" s="12" t="inlineStr">
        <is>
          <t>p122</t>
        </is>
      </c>
      <c r="C291" s="15" t="n">
        <v>59.90301417</v>
      </c>
      <c r="D291" s="15" t="n">
        <v>0</v>
      </c>
      <c r="E291" s="15" t="n">
        <v>59.90301417</v>
      </c>
      <c r="F291" s="12" t="n"/>
      <c r="G291" s="15" t="n">
        <v>121</v>
      </c>
      <c r="H291" s="15" t="n">
        <v>122</v>
      </c>
      <c r="I291" s="16" t="inlineStr">
        <is>
          <t>MD</t>
        </is>
      </c>
      <c r="J291" s="16" t="inlineStr">
        <is>
          <t>PA</t>
        </is>
      </c>
      <c r="K291" s="16" t="inlineStr">
        <is>
          <t>Different</t>
        </is>
      </c>
      <c r="L291" s="4">
        <f>IF(AND(K291="Different",OR(I291 = $O$1,J291=$O$1)),E291,"")</f>
        <v/>
      </c>
      <c r="M291" s="4">
        <f>IF(L291&lt;&gt;"",IF(I291=$O$1,J291,I291),"")</f>
        <v/>
      </c>
      <c r="N291" s="4" t="n"/>
      <c r="O291" s="4" t="n"/>
      <c r="P291" s="4" t="n"/>
      <c r="Q291" s="4" t="n"/>
      <c r="R291" s="4" t="n"/>
    </row>
    <row r="292" ht="15.75" customHeight="1">
      <c r="A292" s="12" t="inlineStr">
        <is>
          <t>p121</t>
        </is>
      </c>
      <c r="B292" s="12" t="inlineStr">
        <is>
          <t>p123</t>
        </is>
      </c>
      <c r="C292" s="15" t="n">
        <v>1106.304079</v>
      </c>
      <c r="D292" s="15" t="n">
        <v>0</v>
      </c>
      <c r="E292" s="15" t="n">
        <v>1106.304079</v>
      </c>
      <c r="F292" s="12" t="n"/>
      <c r="G292" s="15" t="n">
        <v>121</v>
      </c>
      <c r="H292" s="15" t="n">
        <v>123</v>
      </c>
      <c r="I292" s="16" t="inlineStr">
        <is>
          <t>MD</t>
        </is>
      </c>
      <c r="J292" s="16" t="inlineStr">
        <is>
          <t>MD</t>
        </is>
      </c>
      <c r="K292" s="16" t="inlineStr">
        <is>
          <t>Same</t>
        </is>
      </c>
      <c r="L292" s="4">
        <f>IF(AND(K292="Different",OR(I292 = $O$1,J292=$O$1)),E292,"")</f>
        <v/>
      </c>
      <c r="M292" s="4">
        <f>IF(L292&lt;&gt;"",IF(I292=$O$1,J292,I292),"")</f>
        <v/>
      </c>
      <c r="N292" s="4" t="n"/>
      <c r="O292" s="4" t="n"/>
      <c r="P292" s="4" t="n"/>
      <c r="Q292" s="4" t="n"/>
      <c r="R292" s="4" t="n"/>
    </row>
    <row r="293" ht="15.75" customHeight="1">
      <c r="A293" s="12" t="inlineStr">
        <is>
          <t>p122</t>
        </is>
      </c>
      <c r="B293" s="12" t="inlineStr">
        <is>
          <t>p123</t>
        </is>
      </c>
      <c r="C293" s="15" t="n">
        <v>6209.39</v>
      </c>
      <c r="D293" s="15" t="n">
        <v>0</v>
      </c>
      <c r="E293" s="15" t="n">
        <v>6209.39</v>
      </c>
      <c r="F293" s="12" t="n"/>
      <c r="G293" s="15" t="n">
        <v>122</v>
      </c>
      <c r="H293" s="15" t="n">
        <v>123</v>
      </c>
      <c r="I293" s="16" t="inlineStr">
        <is>
          <t>PA</t>
        </is>
      </c>
      <c r="J293" s="16" t="inlineStr">
        <is>
          <t>MD</t>
        </is>
      </c>
      <c r="K293" s="16" t="inlineStr">
        <is>
          <t>Different</t>
        </is>
      </c>
      <c r="L293" s="4">
        <f>IF(AND(K293="Different",OR(I293 = $O$1,J293=$O$1)),E293,"")</f>
        <v/>
      </c>
      <c r="M293" s="4">
        <f>IF(L293&lt;&gt;"",IF(I293=$O$1,J293,I293),"")</f>
        <v/>
      </c>
      <c r="N293" s="4" t="n"/>
      <c r="O293" s="4" t="n"/>
      <c r="P293" s="4" t="n"/>
      <c r="Q293" s="4" t="n"/>
      <c r="R293" s="4" t="n"/>
    </row>
    <row r="294" ht="15.75" customHeight="1">
      <c r="A294" s="12" t="inlineStr">
        <is>
          <t>p122</t>
        </is>
      </c>
      <c r="B294" s="12" t="inlineStr">
        <is>
          <t>p125</t>
        </is>
      </c>
      <c r="C294" s="15" t="n">
        <v>976.8799</v>
      </c>
      <c r="D294" s="15" t="n">
        <v>0</v>
      </c>
      <c r="E294" s="15" t="n">
        <v>976.8799</v>
      </c>
      <c r="F294" s="12" t="n"/>
      <c r="G294" s="15" t="n">
        <v>122</v>
      </c>
      <c r="H294" s="15" t="n">
        <v>125</v>
      </c>
      <c r="I294" s="16" t="inlineStr">
        <is>
          <t>PA</t>
        </is>
      </c>
      <c r="J294" s="16" t="inlineStr">
        <is>
          <t>DE</t>
        </is>
      </c>
      <c r="K294" s="16" t="inlineStr">
        <is>
          <t>Different</t>
        </is>
      </c>
      <c r="L294" s="4">
        <f>IF(AND(K294="Different",OR(I294 = $O$1,J294=$O$1)),E294,"")</f>
        <v/>
      </c>
      <c r="M294" s="4">
        <f>IF(L294&lt;&gt;"",IF(I294=$O$1,J294,I294),"")</f>
        <v/>
      </c>
      <c r="N294" s="4" t="n"/>
      <c r="O294" s="4" t="n"/>
      <c r="P294" s="4" t="n"/>
      <c r="Q294" s="4" t="n"/>
      <c r="R294" s="4" t="n"/>
    </row>
    <row r="295" ht="15.75" customHeight="1">
      <c r="A295" s="12" t="inlineStr">
        <is>
          <t>p122</t>
        </is>
      </c>
      <c r="B295" s="12" t="inlineStr">
        <is>
          <t>p126</t>
        </is>
      </c>
      <c r="C295" s="15" t="n">
        <v>8384.043326999999</v>
      </c>
      <c r="D295" s="15" t="n">
        <v>0</v>
      </c>
      <c r="E295" s="15" t="n">
        <v>8384.043326999999</v>
      </c>
      <c r="F295" s="12" t="n"/>
      <c r="G295" s="15" t="n">
        <v>122</v>
      </c>
      <c r="H295" s="15" t="n">
        <v>126</v>
      </c>
      <c r="I295" s="16" t="inlineStr">
        <is>
          <t>PA</t>
        </is>
      </c>
      <c r="J295" s="16" t="inlineStr">
        <is>
          <t>NJ</t>
        </is>
      </c>
      <c r="K295" s="16" t="inlineStr">
        <is>
          <t>Different</t>
        </is>
      </c>
      <c r="L295" s="4">
        <f>IF(AND(K295="Different",OR(I295 = $O$1,J295=$O$1)),E295,"")</f>
        <v/>
      </c>
      <c r="M295" s="4">
        <f>IF(L295&lt;&gt;"",IF(I295=$O$1,J295,I295),"")</f>
        <v/>
      </c>
      <c r="N295" s="4" t="n"/>
      <c r="O295" s="4" t="n"/>
      <c r="P295" s="4" t="n"/>
      <c r="Q295" s="4" t="n"/>
      <c r="R295" s="4" t="n"/>
    </row>
    <row r="296" ht="15.75" customHeight="1">
      <c r="A296" s="12" t="inlineStr">
        <is>
          <t>p122</t>
        </is>
      </c>
      <c r="B296" s="12" t="inlineStr">
        <is>
          <t>p127</t>
        </is>
      </c>
      <c r="C296" s="15" t="n">
        <v>846.5099715</v>
      </c>
      <c r="D296" s="15" t="n">
        <v>0</v>
      </c>
      <c r="E296" s="15" t="n">
        <v>846.5099715</v>
      </c>
      <c r="F296" s="12" t="n"/>
      <c r="G296" s="15" t="n">
        <v>122</v>
      </c>
      <c r="H296" s="15" t="n">
        <v>127</v>
      </c>
      <c r="I296" s="16" t="inlineStr">
        <is>
          <t>PA</t>
        </is>
      </c>
      <c r="J296" s="16" t="inlineStr">
        <is>
          <t>NY</t>
        </is>
      </c>
      <c r="K296" s="16" t="inlineStr">
        <is>
          <t>Different</t>
        </is>
      </c>
      <c r="L296" s="4">
        <f>IF(AND(K296="Different",OR(I296 = $O$1,J296=$O$1)),E296,"")</f>
        <v/>
      </c>
      <c r="M296" s="4">
        <f>IF(L296&lt;&gt;"",IF(I296=$O$1,J296,I296),"")</f>
        <v/>
      </c>
      <c r="N296" s="4" t="n"/>
      <c r="O296" s="4" t="n"/>
      <c r="P296" s="4" t="n"/>
      <c r="Q296" s="4" t="n"/>
      <c r="R296" s="4" t="n"/>
    </row>
    <row r="297" ht="15.75" customHeight="1">
      <c r="A297" s="12" t="inlineStr">
        <is>
          <t>p123</t>
        </is>
      </c>
      <c r="B297" s="12" t="inlineStr">
        <is>
          <t>p124</t>
        </is>
      </c>
      <c r="C297" s="15" t="n">
        <v>268.028828</v>
      </c>
      <c r="D297" s="15" t="n">
        <v>0</v>
      </c>
      <c r="E297" s="15" t="n">
        <v>268.028828</v>
      </c>
      <c r="F297" s="12" t="n"/>
      <c r="G297" s="15" t="n">
        <v>123</v>
      </c>
      <c r="H297" s="15" t="n">
        <v>124</v>
      </c>
      <c r="I297" s="16" t="inlineStr">
        <is>
          <t>MD</t>
        </is>
      </c>
      <c r="J297" s="16" t="inlineStr">
        <is>
          <t>VA</t>
        </is>
      </c>
      <c r="K297" s="16" t="inlineStr">
        <is>
          <t>Different</t>
        </is>
      </c>
      <c r="L297" s="4">
        <f>IF(AND(K297="Different",OR(I297 = $O$1,J297=$O$1)),E297,"")</f>
        <v/>
      </c>
      <c r="M297" s="4">
        <f>IF(L297&lt;&gt;"",IF(I297=$O$1,J297,I297),"")</f>
        <v/>
      </c>
      <c r="N297" s="4" t="n"/>
      <c r="O297" s="4" t="n"/>
      <c r="P297" s="4" t="n"/>
      <c r="Q297" s="4" t="n"/>
      <c r="R297" s="4" t="n"/>
    </row>
    <row r="298" ht="15.75" customHeight="1">
      <c r="A298" s="12" t="inlineStr">
        <is>
          <t>p123</t>
        </is>
      </c>
      <c r="B298" s="12" t="inlineStr">
        <is>
          <t>p125</t>
        </is>
      </c>
      <c r="C298" s="15" t="n">
        <v>2749.818</v>
      </c>
      <c r="D298" s="15" t="n">
        <v>0</v>
      </c>
      <c r="E298" s="15" t="n">
        <v>2749.818</v>
      </c>
      <c r="F298" s="12" t="n"/>
      <c r="G298" s="15" t="n">
        <v>123</v>
      </c>
      <c r="H298" s="15" t="n">
        <v>125</v>
      </c>
      <c r="I298" s="16" t="inlineStr">
        <is>
          <t>MD</t>
        </is>
      </c>
      <c r="J298" s="16" t="inlineStr">
        <is>
          <t>DE</t>
        </is>
      </c>
      <c r="K298" s="16" t="inlineStr">
        <is>
          <t>Different</t>
        </is>
      </c>
      <c r="L298" s="4">
        <f>IF(AND(K298="Different",OR(I298 = $O$1,J298=$O$1)),E298,"")</f>
        <v/>
      </c>
      <c r="M298" s="4">
        <f>IF(L298&lt;&gt;"",IF(I298=$O$1,J298,I298),"")</f>
        <v/>
      </c>
      <c r="N298" s="4" t="n"/>
      <c r="O298" s="4" t="n"/>
      <c r="P298" s="4" t="n"/>
      <c r="Q298" s="4" t="n"/>
      <c r="R298" s="4" t="n"/>
    </row>
    <row r="299" ht="15.75" customHeight="1">
      <c r="A299" s="12" t="inlineStr">
        <is>
          <t>p125</t>
        </is>
      </c>
      <c r="B299" s="12" t="inlineStr">
        <is>
          <t>p126</t>
        </is>
      </c>
      <c r="C299" s="15" t="n">
        <v>4250.192812</v>
      </c>
      <c r="D299" s="15" t="n">
        <v>0</v>
      </c>
      <c r="E299" s="15" t="n">
        <v>4250.192812</v>
      </c>
      <c r="F299" s="12" t="n"/>
      <c r="G299" s="15" t="n">
        <v>125</v>
      </c>
      <c r="H299" s="15" t="n">
        <v>126</v>
      </c>
      <c r="I299" s="16" t="inlineStr">
        <is>
          <t>DE</t>
        </is>
      </c>
      <c r="J299" s="16" t="inlineStr">
        <is>
          <t>NJ</t>
        </is>
      </c>
      <c r="K299" s="16" t="inlineStr">
        <is>
          <t>Different</t>
        </is>
      </c>
      <c r="L299" s="4">
        <f>IF(AND(K299="Different",OR(I299 = $O$1,J299=$O$1)),E299,"")</f>
        <v/>
      </c>
      <c r="M299" s="4">
        <f>IF(L299&lt;&gt;"",IF(I299=$O$1,J299,I299),"")</f>
        <v/>
      </c>
      <c r="N299" s="4" t="n"/>
      <c r="O299" s="4" t="n"/>
      <c r="P299" s="4" t="n"/>
      <c r="Q299" s="4" t="n"/>
      <c r="R299" s="4" t="n"/>
    </row>
    <row r="300" ht="15.75" customHeight="1">
      <c r="A300" s="12" t="inlineStr">
        <is>
          <t>p126</t>
        </is>
      </c>
      <c r="B300" s="12" t="inlineStr">
        <is>
          <t>p127</t>
        </is>
      </c>
      <c r="C300" s="15" t="n">
        <v>1153.490028</v>
      </c>
      <c r="D300" s="15" t="n">
        <v>0</v>
      </c>
      <c r="E300" s="15" t="n">
        <v>1153.490028</v>
      </c>
      <c r="F300" s="12" t="n"/>
      <c r="G300" s="15" t="n">
        <v>126</v>
      </c>
      <c r="H300" s="15" t="n">
        <v>127</v>
      </c>
      <c r="I300" s="16" t="inlineStr">
        <is>
          <t>NJ</t>
        </is>
      </c>
      <c r="J300" s="16" t="inlineStr">
        <is>
          <t>NY</t>
        </is>
      </c>
      <c r="K300" s="16" t="inlineStr">
        <is>
          <t>Different</t>
        </is>
      </c>
      <c r="L300" s="4">
        <f>IF(AND(K300="Different",OR(I300 = $O$1,J300=$O$1)),E300,"")</f>
        <v/>
      </c>
      <c r="M300" s="4">
        <f>IF(L300&lt;&gt;"",IF(I300=$O$1,J300,I300),"")</f>
        <v/>
      </c>
      <c r="N300" s="4" t="n"/>
      <c r="O300" s="4" t="n"/>
      <c r="P300" s="4" t="n"/>
      <c r="Q300" s="4" t="n"/>
      <c r="R300" s="4" t="n"/>
    </row>
    <row r="301" ht="15.75" customHeight="1">
      <c r="A301" s="12" t="inlineStr">
        <is>
          <t>p127</t>
        </is>
      </c>
      <c r="B301" s="12" t="inlineStr">
        <is>
          <t>p128</t>
        </is>
      </c>
      <c r="C301" s="15" t="n">
        <v>4000</v>
      </c>
      <c r="D301" s="15" t="n">
        <v>0</v>
      </c>
      <c r="E301" s="15" t="n">
        <v>4000</v>
      </c>
      <c r="F301" s="12" t="n"/>
      <c r="G301" s="15" t="n">
        <v>127</v>
      </c>
      <c r="H301" s="15" t="n">
        <v>128</v>
      </c>
      <c r="I301" s="16" t="inlineStr">
        <is>
          <t>NY</t>
        </is>
      </c>
      <c r="J301" s="16" t="inlineStr">
        <is>
          <t>NY</t>
        </is>
      </c>
      <c r="K301" s="16" t="inlineStr">
        <is>
          <t>Same</t>
        </is>
      </c>
      <c r="L301" s="4">
        <f>IF(AND(K301="Different",OR(I301 = $O$1,J301=$O$1)),E301,"")</f>
        <v/>
      </c>
      <c r="M301" s="4">
        <f>IF(L301&lt;&gt;"",IF(I301=$O$1,J301,I301),"")</f>
        <v/>
      </c>
      <c r="N301" s="4" t="n"/>
      <c r="O301" s="4" t="n"/>
      <c r="P301" s="4" t="n"/>
      <c r="Q301" s="4" t="n"/>
      <c r="R301" s="4" t="n"/>
    </row>
    <row r="302" ht="15.75" customHeight="1">
      <c r="A302" s="12" t="inlineStr">
        <is>
          <t>p127</t>
        </is>
      </c>
      <c r="B302" s="12" t="inlineStr">
        <is>
          <t>p129</t>
        </is>
      </c>
      <c r="C302" s="15" t="n">
        <v>241.659414</v>
      </c>
      <c r="D302" s="15" t="n">
        <v>0</v>
      </c>
      <c r="E302" s="15" t="n">
        <v>241.659414</v>
      </c>
      <c r="F302" s="12" t="n"/>
      <c r="G302" s="15" t="n">
        <v>127</v>
      </c>
      <c r="H302" s="15" t="n">
        <v>129</v>
      </c>
      <c r="I302" s="16" t="inlineStr">
        <is>
          <t>NY</t>
        </is>
      </c>
      <c r="J302" s="16" t="inlineStr">
        <is>
          <t>VT</t>
        </is>
      </c>
      <c r="K302" s="16" t="inlineStr">
        <is>
          <t>Different</t>
        </is>
      </c>
      <c r="L302" s="4">
        <f>IF(AND(K302="Different",OR(I302 = $O$1,J302=$O$1)),E302,"")</f>
        <v/>
      </c>
      <c r="M302" s="4">
        <f>IF(L302&lt;&gt;"",IF(I302=$O$1,J302,I302),"")</f>
        <v/>
      </c>
      <c r="N302" s="4" t="n"/>
      <c r="O302" s="4" t="n"/>
      <c r="P302" s="4" t="n"/>
      <c r="Q302" s="4" t="n"/>
      <c r="R302" s="4" t="n"/>
    </row>
    <row r="303" ht="15.75" customHeight="1">
      <c r="A303" s="12" t="inlineStr">
        <is>
          <t>p127</t>
        </is>
      </c>
      <c r="B303" s="12" t="inlineStr">
        <is>
          <t>p131</t>
        </is>
      </c>
      <c r="C303" s="15" t="n">
        <v>653.4957934</v>
      </c>
      <c r="D303" s="15" t="n">
        <v>0</v>
      </c>
      <c r="E303" s="15" t="n">
        <v>653.4957934</v>
      </c>
      <c r="F303" s="12" t="n"/>
      <c r="G303" s="15" t="n">
        <v>127</v>
      </c>
      <c r="H303" s="15" t="n">
        <v>131</v>
      </c>
      <c r="I303" s="16" t="inlineStr">
        <is>
          <t>NY</t>
        </is>
      </c>
      <c r="J303" s="16" t="inlineStr">
        <is>
          <t>MA</t>
        </is>
      </c>
      <c r="K303" s="16" t="inlineStr">
        <is>
          <t>Different</t>
        </is>
      </c>
      <c r="L303" s="4">
        <f>IF(AND(K303="Different",OR(I303 = $O$1,J303=$O$1)),E303,"")</f>
        <v/>
      </c>
      <c r="M303" s="4">
        <f>IF(L303&lt;&gt;"",IF(I303=$O$1,J303,I303),"")</f>
        <v/>
      </c>
      <c r="N303" s="4" t="n"/>
      <c r="O303" s="4" t="n"/>
      <c r="P303" s="4" t="n"/>
      <c r="Q303" s="4" t="n"/>
      <c r="R303" s="4" t="n"/>
    </row>
    <row r="304" ht="15.75" customHeight="1">
      <c r="A304" s="12" t="inlineStr">
        <is>
          <t>p127</t>
        </is>
      </c>
      <c r="B304" s="12" t="inlineStr">
        <is>
          <t>p132</t>
        </is>
      </c>
      <c r="C304" s="15" t="n">
        <v>504.8447926</v>
      </c>
      <c r="D304" s="15" t="n">
        <v>0</v>
      </c>
      <c r="E304" s="15" t="n">
        <v>504.8447926</v>
      </c>
      <c r="F304" s="12" t="n"/>
      <c r="G304" s="15" t="n">
        <v>127</v>
      </c>
      <c r="H304" s="15" t="n">
        <v>132</v>
      </c>
      <c r="I304" s="16" t="inlineStr">
        <is>
          <t>NY</t>
        </is>
      </c>
      <c r="J304" s="16" t="inlineStr">
        <is>
          <t>CT</t>
        </is>
      </c>
      <c r="K304" s="16" t="inlineStr">
        <is>
          <t>Different</t>
        </is>
      </c>
      <c r="L304" s="4">
        <f>IF(AND(K304="Different",OR(I304 = $O$1,J304=$O$1)),E304,"")</f>
        <v/>
      </c>
      <c r="M304" s="4">
        <f>IF(L304&lt;&gt;"",IF(I304=$O$1,J304,I304),"")</f>
        <v/>
      </c>
      <c r="N304" s="4" t="n"/>
      <c r="O304" s="4" t="n"/>
      <c r="P304" s="4" t="n"/>
      <c r="Q304" s="4" t="n"/>
      <c r="R304" s="4" t="n"/>
    </row>
    <row r="305" ht="15.75" customHeight="1">
      <c r="A305" s="12" t="inlineStr">
        <is>
          <t>p128</t>
        </is>
      </c>
      <c r="B305" s="12" t="inlineStr">
        <is>
          <t>p132</t>
        </is>
      </c>
      <c r="C305" s="15" t="n">
        <v>634</v>
      </c>
      <c r="D305" s="15" t="n">
        <v>0</v>
      </c>
      <c r="E305" s="15" t="n">
        <v>634</v>
      </c>
      <c r="F305" s="12" t="n"/>
      <c r="G305" s="15" t="n">
        <v>128</v>
      </c>
      <c r="H305" s="15" t="n">
        <v>132</v>
      </c>
      <c r="I305" s="16" t="inlineStr">
        <is>
          <t>NY</t>
        </is>
      </c>
      <c r="J305" s="16" t="inlineStr">
        <is>
          <t>CT</t>
        </is>
      </c>
      <c r="K305" s="16" t="inlineStr">
        <is>
          <t>Different</t>
        </is>
      </c>
      <c r="L305" s="4">
        <f>IF(AND(K305="Different",OR(I305 = $O$1,J305=$O$1)),E305,"")</f>
        <v/>
      </c>
      <c r="M305" s="4">
        <f>IF(L305&lt;&gt;"",IF(I305=$O$1,J305,I305),"")</f>
        <v/>
      </c>
      <c r="N305" s="4" t="n"/>
      <c r="O305" s="4" t="n"/>
      <c r="P305" s="4" t="n"/>
      <c r="Q305" s="4" t="n"/>
      <c r="R305" s="4" t="n"/>
    </row>
    <row r="306" ht="15.75" customHeight="1">
      <c r="A306" s="12" t="inlineStr">
        <is>
          <t>p129</t>
        </is>
      </c>
      <c r="B306" s="12" t="inlineStr">
        <is>
          <t>p130</t>
        </is>
      </c>
      <c r="C306" s="15" t="n">
        <v>1796.173252</v>
      </c>
      <c r="D306" s="15" t="n">
        <v>0</v>
      </c>
      <c r="E306" s="15" t="n">
        <v>1796.173252</v>
      </c>
      <c r="F306" s="12" t="n"/>
      <c r="G306" s="15" t="n">
        <v>129</v>
      </c>
      <c r="H306" s="15" t="n">
        <v>130</v>
      </c>
      <c r="I306" s="16" t="inlineStr">
        <is>
          <t>VT</t>
        </is>
      </c>
      <c r="J306" s="16" t="inlineStr">
        <is>
          <t>NH</t>
        </is>
      </c>
      <c r="K306" s="16" t="inlineStr">
        <is>
          <t>Different</t>
        </is>
      </c>
      <c r="L306" s="4">
        <f>IF(AND(K306="Different",OR(I306 = $O$1,J306=$O$1)),E306,"")</f>
        <v/>
      </c>
      <c r="M306" s="4">
        <f>IF(L306&lt;&gt;"",IF(I306=$O$1,J306,I306),"")</f>
        <v/>
      </c>
      <c r="N306" s="4" t="n"/>
      <c r="O306" s="4" t="n"/>
      <c r="P306" s="4" t="n"/>
      <c r="Q306" s="4" t="n"/>
      <c r="R306" s="4" t="n"/>
    </row>
    <row r="307" ht="15.75" customHeight="1">
      <c r="A307" s="12" t="inlineStr">
        <is>
          <t>p129</t>
        </is>
      </c>
      <c r="B307" s="12" t="inlineStr">
        <is>
          <t>p131</t>
        </is>
      </c>
      <c r="C307" s="15" t="n">
        <v>2133.200428</v>
      </c>
      <c r="D307" s="15" t="n">
        <v>0</v>
      </c>
      <c r="E307" s="15" t="n">
        <v>2133.200428</v>
      </c>
      <c r="F307" s="12" t="n"/>
      <c r="G307" s="15" t="n">
        <v>129</v>
      </c>
      <c r="H307" s="15" t="n">
        <v>131</v>
      </c>
      <c r="I307" s="16" t="inlineStr">
        <is>
          <t>VT</t>
        </is>
      </c>
      <c r="J307" s="16" t="inlineStr">
        <is>
          <t>MA</t>
        </is>
      </c>
      <c r="K307" s="16" t="inlineStr">
        <is>
          <t>Different</t>
        </is>
      </c>
      <c r="L307" s="4">
        <f>IF(AND(K307="Different",OR(I307 = $O$1,J307=$O$1)),E307,"")</f>
        <v/>
      </c>
      <c r="M307" s="4">
        <f>IF(L307&lt;&gt;"",IF(I307=$O$1,J307,I307),"")</f>
        <v/>
      </c>
      <c r="N307" s="4" t="n"/>
      <c r="O307" s="4" t="n"/>
      <c r="P307" s="4" t="n"/>
      <c r="Q307" s="4" t="n"/>
      <c r="R307" s="4" t="n"/>
    </row>
    <row r="308" ht="15.75" customHeight="1">
      <c r="A308" s="12" t="inlineStr">
        <is>
          <t>p130</t>
        </is>
      </c>
      <c r="B308" s="12" t="inlineStr">
        <is>
          <t>p131</t>
        </is>
      </c>
      <c r="C308" s="15" t="n">
        <v>2464.410851</v>
      </c>
      <c r="D308" s="15" t="n">
        <v>0</v>
      </c>
      <c r="E308" s="15" t="n">
        <v>2464.410851</v>
      </c>
      <c r="F308" s="12" t="n"/>
      <c r="G308" s="15" t="n">
        <v>130</v>
      </c>
      <c r="H308" s="15" t="n">
        <v>131</v>
      </c>
      <c r="I308" s="16" t="inlineStr">
        <is>
          <t>NH</t>
        </is>
      </c>
      <c r="J308" s="16" t="inlineStr">
        <is>
          <t>MA</t>
        </is>
      </c>
      <c r="K308" s="16" t="inlineStr">
        <is>
          <t>Different</t>
        </is>
      </c>
      <c r="L308" s="4">
        <f>IF(AND(K308="Different",OR(I308 = $O$1,J308=$O$1)),E308,"")</f>
        <v/>
      </c>
      <c r="M308" s="4">
        <f>IF(L308&lt;&gt;"",IF(I308=$O$1,J308,I308),"")</f>
        <v/>
      </c>
      <c r="N308" s="4" t="n"/>
      <c r="O308" s="4" t="n"/>
      <c r="P308" s="4" t="n"/>
      <c r="Q308" s="4" t="n"/>
      <c r="R308" s="4" t="n"/>
    </row>
    <row r="309" ht="15.75" customHeight="1">
      <c r="A309" s="12" t="inlineStr">
        <is>
          <t>p130</t>
        </is>
      </c>
      <c r="B309" s="12" t="inlineStr">
        <is>
          <t>p134</t>
        </is>
      </c>
      <c r="C309" s="15" t="n">
        <v>1299.691</v>
      </c>
      <c r="D309" s="15" t="n">
        <v>0</v>
      </c>
      <c r="E309" s="15" t="n">
        <v>1299.691</v>
      </c>
      <c r="F309" s="12" t="n"/>
      <c r="G309" s="15" t="n">
        <v>130</v>
      </c>
      <c r="H309" s="15" t="n">
        <v>134</v>
      </c>
      <c r="I309" s="16" t="inlineStr">
        <is>
          <t>NH</t>
        </is>
      </c>
      <c r="J309" s="16" t="inlineStr">
        <is>
          <t>ME</t>
        </is>
      </c>
      <c r="K309" s="16" t="inlineStr">
        <is>
          <t>Different</t>
        </is>
      </c>
      <c r="L309" s="4">
        <f>IF(AND(K309="Different",OR(I309 = $O$1,J309=$O$1)),E309,"")</f>
        <v/>
      </c>
      <c r="M309" s="4">
        <f>IF(L309&lt;&gt;"",IF(I309=$O$1,J309,I309),"")</f>
        <v/>
      </c>
      <c r="N309" s="4" t="n"/>
      <c r="O309" s="4" t="n"/>
      <c r="P309" s="4" t="n"/>
      <c r="Q309" s="4" t="n"/>
      <c r="R309" s="4" t="n"/>
    </row>
    <row r="310" ht="15.75" customHeight="1">
      <c r="A310" s="12" t="inlineStr">
        <is>
          <t>p131</t>
        </is>
      </c>
      <c r="B310" s="12" t="inlineStr">
        <is>
          <t>p132</t>
        </is>
      </c>
      <c r="C310" s="15" t="n">
        <v>1520.605</v>
      </c>
      <c r="D310" s="15" t="n">
        <v>0</v>
      </c>
      <c r="E310" s="15" t="n">
        <v>1520.605</v>
      </c>
      <c r="F310" s="12" t="n"/>
      <c r="G310" s="15" t="n">
        <v>131</v>
      </c>
      <c r="H310" s="15" t="n">
        <v>132</v>
      </c>
      <c r="I310" s="16" t="inlineStr">
        <is>
          <t>MA</t>
        </is>
      </c>
      <c r="J310" s="16" t="inlineStr">
        <is>
          <t>CT</t>
        </is>
      </c>
      <c r="K310" s="16" t="inlineStr">
        <is>
          <t>Different</t>
        </is>
      </c>
      <c r="L310" s="4">
        <f>IF(AND(K310="Different",OR(I310 = $O$1,J310=$O$1)),E310,"")</f>
        <v/>
      </c>
      <c r="M310" s="4">
        <f>IF(L310&lt;&gt;"",IF(I310=$O$1,J310,I310),"")</f>
        <v/>
      </c>
      <c r="N310" s="4" t="n"/>
      <c r="O310" s="4" t="n"/>
      <c r="P310" s="4" t="n"/>
      <c r="Q310" s="4" t="n"/>
      <c r="R310" s="4" t="n"/>
    </row>
    <row r="311" ht="15.75" customHeight="1">
      <c r="A311" s="12" t="inlineStr">
        <is>
          <t>p131</t>
        </is>
      </c>
      <c r="B311" s="12" t="inlineStr">
        <is>
          <t>p133</t>
        </is>
      </c>
      <c r="C311" s="15" t="n">
        <v>1725.101</v>
      </c>
      <c r="D311" s="15" t="n">
        <v>0</v>
      </c>
      <c r="E311" s="15" t="n">
        <v>1725.101</v>
      </c>
      <c r="F311" s="12" t="n"/>
      <c r="G311" s="15" t="n">
        <v>131</v>
      </c>
      <c r="H311" s="15" t="n">
        <v>133</v>
      </c>
      <c r="I311" s="16" t="inlineStr">
        <is>
          <t>MA</t>
        </is>
      </c>
      <c r="J311" s="16" t="inlineStr">
        <is>
          <t>RI</t>
        </is>
      </c>
      <c r="K311" s="16" t="inlineStr">
        <is>
          <t>Different</t>
        </is>
      </c>
      <c r="L311" s="4">
        <f>IF(AND(K311="Different",OR(I311 = $O$1,J311=$O$1)),E311,"")</f>
        <v/>
      </c>
      <c r="M311" s="4">
        <f>IF(L311&lt;&gt;"",IF(I311=$O$1,J311,I311),"")</f>
        <v/>
      </c>
      <c r="N311" s="4" t="n"/>
      <c r="O311" s="4" t="n"/>
      <c r="P311" s="4" t="n"/>
      <c r="Q311" s="4" t="n"/>
      <c r="R311" s="4" t="n"/>
    </row>
    <row r="312" ht="15.75" customHeight="1">
      <c r="A312" s="12" t="inlineStr">
        <is>
          <t>p132</t>
        </is>
      </c>
      <c r="B312" s="12" t="inlineStr">
        <is>
          <t>p133</t>
        </is>
      </c>
      <c r="C312" s="15" t="n">
        <v>1038.325</v>
      </c>
      <c r="D312" s="15" t="n">
        <v>0</v>
      </c>
      <c r="E312" s="15" t="n">
        <v>1038.325</v>
      </c>
      <c r="F312" s="12" t="n"/>
      <c r="G312" s="15" t="n">
        <v>132</v>
      </c>
      <c r="H312" s="15" t="n">
        <v>133</v>
      </c>
      <c r="I312" s="16" t="inlineStr">
        <is>
          <t>CT</t>
        </is>
      </c>
      <c r="J312" s="16" t="inlineStr">
        <is>
          <t>RI</t>
        </is>
      </c>
      <c r="K312" s="16" t="inlineStr">
        <is>
          <t>Different</t>
        </is>
      </c>
      <c r="L312" s="4">
        <f>IF(AND(K312="Different",OR(I312 = $O$1,J312=$O$1)),E312,"")</f>
        <v/>
      </c>
      <c r="M312" s="4">
        <f>IF(L312&lt;&gt;"",IF(I312=$O$1,J312,I312),"")</f>
        <v/>
      </c>
      <c r="N312" s="4" t="n"/>
      <c r="O312" s="4" t="n"/>
      <c r="P312" s="4" t="n"/>
      <c r="Q312" s="4" t="n"/>
      <c r="R312" s="4" t="n"/>
    </row>
    <row r="313" ht="15.75" customHeight="1">
      <c r="A313" s="16" t="n"/>
      <c r="B313" s="16" t="n"/>
      <c r="C313" s="16" t="n"/>
      <c r="D313" s="16" t="n"/>
      <c r="E313" s="15" t="n">
        <v>539028.2992</v>
      </c>
      <c r="F313" s="16" t="n"/>
      <c r="G313" s="16" t="n"/>
      <c r="H313" s="16" t="n"/>
      <c r="I313" s="16" t="n"/>
      <c r="J313" s="16" t="n"/>
      <c r="K313" s="16" t="n"/>
      <c r="L313" s="4">
        <f>SUM(L2:L312)</f>
        <v/>
      </c>
      <c r="M313" s="4">
        <f>IF(L313&lt;&gt;"",IF(I313=$O$1,J313,I313),"")</f>
        <v/>
      </c>
      <c r="N313" s="4" t="n"/>
      <c r="O313" s="4" t="n"/>
      <c r="P313" s="4" t="n"/>
      <c r="Q313" s="4" t="n"/>
      <c r="R313" s="4" t="n"/>
    </row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width="8.6640625" customWidth="1" min="1" max="1"/>
    <col width="37.33203125" customWidth="1" min="2" max="2"/>
    <col width="7.6640625" customWidth="1" min="3" max="35"/>
  </cols>
  <sheetData>
    <row r="1" ht="15" customHeight="1">
      <c r="B1" s="19" t="inlineStr">
        <is>
          <t>ref2020.d112119a</t>
        </is>
      </c>
      <c r="C1" s="20" t="n">
        <v>2019</v>
      </c>
      <c r="D1" s="20" t="n">
        <v>2020</v>
      </c>
      <c r="E1" s="20" t="n">
        <v>2021</v>
      </c>
      <c r="F1" s="20" t="n">
        <v>2022</v>
      </c>
      <c r="G1" s="20" t="n">
        <v>2023</v>
      </c>
      <c r="H1" s="20" t="n">
        <v>2024</v>
      </c>
      <c r="I1" s="20" t="n">
        <v>2025</v>
      </c>
      <c r="J1" s="20" t="n">
        <v>2026</v>
      </c>
      <c r="K1" s="20" t="n">
        <v>2027</v>
      </c>
      <c r="L1" s="20" t="n">
        <v>2028</v>
      </c>
      <c r="M1" s="20" t="n">
        <v>2029</v>
      </c>
      <c r="N1" s="20" t="n">
        <v>2030</v>
      </c>
      <c r="O1" s="20" t="n">
        <v>2031</v>
      </c>
      <c r="P1" s="20" t="n">
        <v>2032</v>
      </c>
      <c r="Q1" s="20" t="n">
        <v>2033</v>
      </c>
      <c r="R1" s="20" t="n">
        <v>2034</v>
      </c>
      <c r="S1" s="20" t="n">
        <v>2035</v>
      </c>
      <c r="T1" s="20" t="n">
        <v>2036</v>
      </c>
      <c r="U1" s="20" t="n">
        <v>2037</v>
      </c>
      <c r="V1" s="20" t="n">
        <v>2038</v>
      </c>
      <c r="W1" s="20" t="n">
        <v>2039</v>
      </c>
      <c r="X1" s="20" t="n">
        <v>2040</v>
      </c>
      <c r="Y1" s="20" t="n">
        <v>2041</v>
      </c>
      <c r="Z1" s="20" t="n">
        <v>2042</v>
      </c>
      <c r="AA1" s="20" t="n">
        <v>2043</v>
      </c>
      <c r="AB1" s="20" t="n">
        <v>2044</v>
      </c>
      <c r="AC1" s="20" t="n">
        <v>2045</v>
      </c>
      <c r="AD1" s="20" t="n">
        <v>2046</v>
      </c>
      <c r="AE1" s="20" t="n">
        <v>2047</v>
      </c>
      <c r="AF1" s="20" t="n">
        <v>2048</v>
      </c>
      <c r="AG1" s="20" t="n">
        <v>2049</v>
      </c>
      <c r="AH1" s="20" t="n">
        <v>2050</v>
      </c>
    </row>
    <row r="2" ht="15" customHeight="1">
      <c r="C2" s="21" t="n"/>
      <c r="D2" s="21" t="n"/>
      <c r="E2" s="21" t="n"/>
      <c r="F2" s="21" t="n"/>
      <c r="G2" s="21" t="n"/>
    </row>
    <row r="3" ht="15" customHeight="1">
      <c r="C3" s="21" t="inlineStr">
        <is>
          <t>Report</t>
        </is>
      </c>
      <c r="D3" s="21" t="inlineStr">
        <is>
          <t>Annual Energy Outlook 2020</t>
        </is>
      </c>
      <c r="E3" s="21" t="n"/>
      <c r="F3" s="21" t="n"/>
      <c r="G3" s="21" t="n"/>
    </row>
    <row r="4" ht="15" customHeight="1">
      <c r="C4" s="21" t="inlineStr">
        <is>
          <t>Scenario</t>
        </is>
      </c>
      <c r="D4" s="21" t="inlineStr">
        <is>
          <t>ref2020</t>
        </is>
      </c>
      <c r="E4" s="21" t="n"/>
      <c r="F4" s="21" t="n"/>
      <c r="G4" s="21" t="inlineStr">
        <is>
          <t>Reference case</t>
        </is>
      </c>
    </row>
    <row r="5" ht="15" customHeight="1">
      <c r="C5" s="21" t="inlineStr">
        <is>
          <t>Datekey</t>
        </is>
      </c>
      <c r="D5" s="21" t="inlineStr">
        <is>
          <t>d112119a</t>
        </is>
      </c>
      <c r="E5" s="21" t="n"/>
      <c r="F5" s="21" t="n"/>
      <c r="G5" s="21" t="n"/>
    </row>
    <row r="6" ht="15" customHeight="1">
      <c r="C6" s="21" t="inlineStr">
        <is>
          <t>Release Date</t>
        </is>
      </c>
      <c r="D6" s="21" t="n"/>
      <c r="E6" s="21" t="inlineStr">
        <is>
          <t xml:space="preserve"> January 2020</t>
        </is>
      </c>
      <c r="F6" s="21" t="n"/>
      <c r="G6" s="21" t="n"/>
    </row>
    <row r="10" ht="15" customHeight="1">
      <c r="A10" s="22" t="inlineStr">
        <is>
          <t>PRC000</t>
        </is>
      </c>
      <c r="B10" s="23" t="inlineStr">
        <is>
          <t>3. Energy Prices by Sector and Source</t>
        </is>
      </c>
    </row>
    <row r="11" ht="15" customHeight="1">
      <c r="B11" s="19" t="inlineStr">
        <is>
          <t>(2019 dollars per million Btu, unless otherwise noted)</t>
        </is>
      </c>
    </row>
    <row r="12" ht="15" customHeight="1">
      <c r="B12" s="19" t="inlineStr"/>
      <c r="C12" s="8" t="inlineStr"/>
      <c r="D12" s="8" t="inlineStr"/>
      <c r="E12" s="8" t="inlineStr"/>
      <c r="F12" s="8" t="inlineStr"/>
      <c r="G12" s="8" t="inlineStr"/>
      <c r="H12" s="8" t="inlineStr"/>
      <c r="I12" s="8" t="inlineStr"/>
      <c r="J12" s="8" t="inlineStr"/>
      <c r="K12" s="8" t="inlineStr"/>
      <c r="L12" s="8" t="inlineStr"/>
      <c r="M12" s="8" t="inlineStr"/>
      <c r="N12" s="8" t="inlineStr"/>
      <c r="O12" s="8" t="inlineStr"/>
      <c r="P12" s="8" t="inlineStr"/>
      <c r="Q12" s="8" t="inlineStr"/>
      <c r="R12" s="8" t="inlineStr"/>
      <c r="S12" s="8" t="inlineStr"/>
      <c r="T12" s="8" t="inlineStr"/>
      <c r="U12" s="8" t="inlineStr"/>
      <c r="V12" s="8" t="inlineStr"/>
      <c r="W12" s="8" t="inlineStr"/>
      <c r="X12" s="8" t="inlineStr"/>
      <c r="Y12" s="8" t="inlineStr"/>
      <c r="Z12" s="8" t="inlineStr"/>
      <c r="AA12" s="8" t="inlineStr"/>
      <c r="AB12" s="8" t="inlineStr"/>
      <c r="AC12" s="8" t="inlineStr"/>
      <c r="AD12" s="8" t="inlineStr"/>
      <c r="AE12" s="8" t="inlineStr"/>
      <c r="AF12" s="8" t="inlineStr"/>
      <c r="AG12" s="8" t="inlineStr"/>
      <c r="AH12" s="8" t="inlineStr"/>
      <c r="AI12" s="8" t="inlineStr">
        <is>
          <t>2019-</t>
        </is>
      </c>
    </row>
    <row r="13" ht="15" customHeight="1">
      <c r="B13" s="20" t="inlineStr">
        <is>
          <t xml:space="preserve"> Sector and Source</t>
        </is>
      </c>
      <c r="C13" s="20" t="n">
        <v>2019</v>
      </c>
      <c r="D13" s="20" t="n">
        <v>2020</v>
      </c>
      <c r="E13" s="20" t="n">
        <v>2021</v>
      </c>
      <c r="F13" s="20" t="n">
        <v>2022</v>
      </c>
      <c r="G13" s="20" t="n">
        <v>2023</v>
      </c>
      <c r="H13" s="20" t="n">
        <v>2024</v>
      </c>
      <c r="I13" s="20" t="n">
        <v>2025</v>
      </c>
      <c r="J13" s="20" t="n">
        <v>2026</v>
      </c>
      <c r="K13" s="20" t="n">
        <v>2027</v>
      </c>
      <c r="L13" s="20" t="n">
        <v>2028</v>
      </c>
      <c r="M13" s="20" t="n">
        <v>2029</v>
      </c>
      <c r="N13" s="20" t="n">
        <v>2030</v>
      </c>
      <c r="O13" s="20" t="n">
        <v>2031</v>
      </c>
      <c r="P13" s="20" t="n">
        <v>2032</v>
      </c>
      <c r="Q13" s="20" t="n">
        <v>2033</v>
      </c>
      <c r="R13" s="20" t="n">
        <v>2034</v>
      </c>
      <c r="S13" s="20" t="n">
        <v>2035</v>
      </c>
      <c r="T13" s="20" t="n">
        <v>2036</v>
      </c>
      <c r="U13" s="20" t="n">
        <v>2037</v>
      </c>
      <c r="V13" s="20" t="n">
        <v>2038</v>
      </c>
      <c r="W13" s="20" t="n">
        <v>2039</v>
      </c>
      <c r="X13" s="20" t="n">
        <v>2040</v>
      </c>
      <c r="Y13" s="20" t="n">
        <v>2041</v>
      </c>
      <c r="Z13" s="20" t="n">
        <v>2042</v>
      </c>
      <c r="AA13" s="20" t="n">
        <v>2043</v>
      </c>
      <c r="AB13" s="20" t="n">
        <v>2044</v>
      </c>
      <c r="AC13" s="20" t="n">
        <v>2045</v>
      </c>
      <c r="AD13" s="20" t="n">
        <v>2046</v>
      </c>
      <c r="AE13" s="20" t="n">
        <v>2047</v>
      </c>
      <c r="AF13" s="20" t="n">
        <v>2048</v>
      </c>
      <c r="AG13" s="20" t="n">
        <v>2049</v>
      </c>
      <c r="AH13" s="20" t="n">
        <v>2050</v>
      </c>
      <c r="AI13" s="20" t="n">
        <v>2050</v>
      </c>
    </row>
    <row r="15" ht="15" customHeight="1">
      <c r="B15" s="24" t="inlineStr">
        <is>
          <t xml:space="preserve"> Residential</t>
        </is>
      </c>
    </row>
    <row r="16" ht="15" customHeight="1">
      <c r="A16" s="22" t="inlineStr">
        <is>
          <t>PRC000:ba_LiquefiedPetr</t>
        </is>
      </c>
      <c r="B16" s="25" t="inlineStr">
        <is>
          <t xml:space="preserve">   Propane</t>
        </is>
      </c>
      <c r="C16" s="26" t="n">
        <v>21.367119</v>
      </c>
      <c r="D16" s="26" t="n">
        <v>21.103409</v>
      </c>
      <c r="E16" s="26" t="n">
        <v>21.466442</v>
      </c>
      <c r="F16" s="26" t="n">
        <v>22.180439</v>
      </c>
      <c r="G16" s="26" t="n">
        <v>22.881109</v>
      </c>
      <c r="H16" s="26" t="n">
        <v>23.650236</v>
      </c>
      <c r="I16" s="26" t="n">
        <v>24.626657</v>
      </c>
      <c r="J16" s="26" t="n">
        <v>25.687712</v>
      </c>
      <c r="K16" s="26" t="n">
        <v>26.536884</v>
      </c>
      <c r="L16" s="26" t="n">
        <v>27.189859</v>
      </c>
      <c r="M16" s="26" t="n">
        <v>27.645981</v>
      </c>
      <c r="N16" s="26" t="n">
        <v>28.038425</v>
      </c>
      <c r="O16" s="26" t="n">
        <v>28.190807</v>
      </c>
      <c r="P16" s="26" t="n">
        <v>28.350666</v>
      </c>
      <c r="Q16" s="26" t="n">
        <v>28.671799</v>
      </c>
      <c r="R16" s="26" t="n">
        <v>29.00379</v>
      </c>
      <c r="S16" s="26" t="n">
        <v>29.368948</v>
      </c>
      <c r="T16" s="26" t="n">
        <v>29.780022</v>
      </c>
      <c r="U16" s="26" t="n">
        <v>30.231045</v>
      </c>
      <c r="V16" s="26" t="n">
        <v>30.688625</v>
      </c>
      <c r="W16" s="26" t="n">
        <v>31.133049</v>
      </c>
      <c r="X16" s="26" t="n">
        <v>31.544138</v>
      </c>
      <c r="Y16" s="26" t="n">
        <v>31.930092</v>
      </c>
      <c r="Z16" s="26" t="n">
        <v>32.405441</v>
      </c>
      <c r="AA16" s="26" t="n">
        <v>32.846771</v>
      </c>
      <c r="AB16" s="26" t="n">
        <v>33.278614</v>
      </c>
      <c r="AC16" s="26" t="n">
        <v>33.706623</v>
      </c>
      <c r="AD16" s="26" t="n">
        <v>34.12421</v>
      </c>
      <c r="AE16" s="26" t="n">
        <v>34.599556</v>
      </c>
      <c r="AF16" s="26" t="n">
        <v>35.104355</v>
      </c>
      <c r="AG16" s="26" t="n">
        <v>35.563744</v>
      </c>
      <c r="AH16" s="26" t="n">
        <v>35.996456</v>
      </c>
      <c r="AI16" s="27" t="n">
        <v>0.016967</v>
      </c>
    </row>
    <row r="17" ht="15" customHeight="1">
      <c r="A17" s="22" t="inlineStr">
        <is>
          <t>PRC000:ba_DistillateFue</t>
        </is>
      </c>
      <c r="B17" s="25" t="inlineStr">
        <is>
          <t xml:space="preserve">   Distillate Fuel Oil</t>
        </is>
      </c>
      <c r="C17" s="26" t="n">
        <v>21.885006</v>
      </c>
      <c r="D17" s="26" t="n">
        <v>21.296852</v>
      </c>
      <c r="E17" s="26" t="n">
        <v>21.633049</v>
      </c>
      <c r="F17" s="26" t="n">
        <v>22.205118</v>
      </c>
      <c r="G17" s="26" t="n">
        <v>22.606241</v>
      </c>
      <c r="H17" s="26" t="n">
        <v>23.274977</v>
      </c>
      <c r="I17" s="26" t="n">
        <v>23.709663</v>
      </c>
      <c r="J17" s="26" t="n">
        <v>24.074211</v>
      </c>
      <c r="K17" s="26" t="n">
        <v>24.104382</v>
      </c>
      <c r="L17" s="26" t="n">
        <v>24.444967</v>
      </c>
      <c r="M17" s="26" t="n">
        <v>24.643778</v>
      </c>
      <c r="N17" s="26" t="n">
        <v>24.759037</v>
      </c>
      <c r="O17" s="26" t="n">
        <v>25.029266</v>
      </c>
      <c r="P17" s="26" t="n">
        <v>25.196709</v>
      </c>
      <c r="Q17" s="26" t="n">
        <v>25.524443</v>
      </c>
      <c r="R17" s="26" t="n">
        <v>25.735933</v>
      </c>
      <c r="S17" s="26" t="n">
        <v>25.950191</v>
      </c>
      <c r="T17" s="26" t="n">
        <v>26.194136</v>
      </c>
      <c r="U17" s="26" t="n">
        <v>26.345205</v>
      </c>
      <c r="V17" s="26" t="n">
        <v>26.555067</v>
      </c>
      <c r="W17" s="26" t="n">
        <v>26.78067</v>
      </c>
      <c r="X17" s="26" t="n">
        <v>26.790041</v>
      </c>
      <c r="Y17" s="26" t="n">
        <v>26.979055</v>
      </c>
      <c r="Z17" s="26" t="n">
        <v>27.345802</v>
      </c>
      <c r="AA17" s="26" t="n">
        <v>27.510275</v>
      </c>
      <c r="AB17" s="26" t="n">
        <v>27.707808</v>
      </c>
      <c r="AC17" s="26" t="n">
        <v>28.063734</v>
      </c>
      <c r="AD17" s="26" t="n">
        <v>28.108652</v>
      </c>
      <c r="AE17" s="26" t="n">
        <v>28.359882</v>
      </c>
      <c r="AF17" s="26" t="n">
        <v>28.629049</v>
      </c>
      <c r="AG17" s="26" t="n">
        <v>28.806082</v>
      </c>
      <c r="AH17" s="26" t="n">
        <v>28.939575</v>
      </c>
      <c r="AI17" s="27" t="n">
        <v>0.009054</v>
      </c>
    </row>
    <row r="18" ht="15" customHeight="1">
      <c r="A18" s="22" t="inlineStr">
        <is>
          <t>PRC000:ba_NaturalGas</t>
        </is>
      </c>
      <c r="B18" s="25" t="inlineStr">
        <is>
          <t xml:space="preserve">   Natural Gas</t>
        </is>
      </c>
      <c r="C18" s="26" t="n">
        <v>10.40076</v>
      </c>
      <c r="D18" s="26" t="n">
        <v>10.013341</v>
      </c>
      <c r="E18" s="26" t="n">
        <v>10.139873</v>
      </c>
      <c r="F18" s="26" t="n">
        <v>10.064783</v>
      </c>
      <c r="G18" s="26" t="n">
        <v>10.026473</v>
      </c>
      <c r="H18" s="26" t="n">
        <v>10.057588</v>
      </c>
      <c r="I18" s="26" t="n">
        <v>10.188621</v>
      </c>
      <c r="J18" s="26" t="n">
        <v>10.375728</v>
      </c>
      <c r="K18" s="26" t="n">
        <v>10.54122</v>
      </c>
      <c r="L18" s="26" t="n">
        <v>10.649031</v>
      </c>
      <c r="M18" s="26" t="n">
        <v>10.705569</v>
      </c>
      <c r="N18" s="26" t="n">
        <v>10.975032</v>
      </c>
      <c r="O18" s="26" t="n">
        <v>10.975427</v>
      </c>
      <c r="P18" s="26" t="n">
        <v>11.02053</v>
      </c>
      <c r="Q18" s="26" t="n">
        <v>11.159978</v>
      </c>
      <c r="R18" s="26" t="n">
        <v>11.239524</v>
      </c>
      <c r="S18" s="26" t="n">
        <v>11.27379</v>
      </c>
      <c r="T18" s="26" t="n">
        <v>11.281422</v>
      </c>
      <c r="U18" s="26" t="n">
        <v>11.354434</v>
      </c>
      <c r="V18" s="26" t="n">
        <v>11.408001</v>
      </c>
      <c r="W18" s="26" t="n">
        <v>11.447461</v>
      </c>
      <c r="X18" s="26" t="n">
        <v>11.475216</v>
      </c>
      <c r="Y18" s="26" t="n">
        <v>11.520025</v>
      </c>
      <c r="Z18" s="26" t="n">
        <v>11.560247</v>
      </c>
      <c r="AA18" s="26" t="n">
        <v>11.598577</v>
      </c>
      <c r="AB18" s="26" t="n">
        <v>11.630268</v>
      </c>
      <c r="AC18" s="26" t="n">
        <v>11.690177</v>
      </c>
      <c r="AD18" s="26" t="n">
        <v>11.747246</v>
      </c>
      <c r="AE18" s="26" t="n">
        <v>11.822726</v>
      </c>
      <c r="AF18" s="26" t="n">
        <v>11.867517</v>
      </c>
      <c r="AG18" s="26" t="n">
        <v>11.937593</v>
      </c>
      <c r="AH18" s="26" t="n">
        <v>11.997739</v>
      </c>
      <c r="AI18" s="27" t="n">
        <v>0.004618</v>
      </c>
    </row>
    <row r="19" ht="15" customHeight="1">
      <c r="A19" s="22" t="inlineStr">
        <is>
          <t>PRC000:ba_Electricity</t>
        </is>
      </c>
      <c r="B19" s="25" t="inlineStr">
        <is>
          <t xml:space="preserve">   Electricity</t>
        </is>
      </c>
      <c r="C19" s="26" t="n">
        <v>36.809517</v>
      </c>
      <c r="D19" s="26" t="n">
        <v>36.328312</v>
      </c>
      <c r="E19" s="26" t="n">
        <v>36.524483</v>
      </c>
      <c r="F19" s="26" t="n">
        <v>36.565094</v>
      </c>
      <c r="G19" s="26" t="n">
        <v>36.77327</v>
      </c>
      <c r="H19" s="26" t="n">
        <v>37.156204</v>
      </c>
      <c r="I19" s="26" t="n">
        <v>37.687702</v>
      </c>
      <c r="J19" s="26" t="n">
        <v>38.173763</v>
      </c>
      <c r="K19" s="26" t="n">
        <v>38.425705</v>
      </c>
      <c r="L19" s="26" t="n">
        <v>38.378876</v>
      </c>
      <c r="M19" s="26" t="n">
        <v>38.245457</v>
      </c>
      <c r="N19" s="26" t="n">
        <v>38.274387</v>
      </c>
      <c r="O19" s="26" t="n">
        <v>38.189896</v>
      </c>
      <c r="P19" s="26" t="n">
        <v>38.099789</v>
      </c>
      <c r="Q19" s="26" t="n">
        <v>38.228615</v>
      </c>
      <c r="R19" s="26" t="n">
        <v>38.282955</v>
      </c>
      <c r="S19" s="26" t="n">
        <v>38.096138</v>
      </c>
      <c r="T19" s="26" t="n">
        <v>37.990562</v>
      </c>
      <c r="U19" s="26" t="n">
        <v>37.873898</v>
      </c>
      <c r="V19" s="26" t="n">
        <v>37.909523</v>
      </c>
      <c r="W19" s="26" t="n">
        <v>37.801682</v>
      </c>
      <c r="X19" s="26" t="n">
        <v>37.635208</v>
      </c>
      <c r="Y19" s="26" t="n">
        <v>37.57143</v>
      </c>
      <c r="Z19" s="26" t="n">
        <v>37.458904</v>
      </c>
      <c r="AA19" s="26" t="n">
        <v>37.362671</v>
      </c>
      <c r="AB19" s="26" t="n">
        <v>37.349266</v>
      </c>
      <c r="AC19" s="26" t="n">
        <v>37.277393</v>
      </c>
      <c r="AD19" s="26" t="n">
        <v>37.163021</v>
      </c>
      <c r="AE19" s="26" t="n">
        <v>37.140564</v>
      </c>
      <c r="AF19" s="26" t="n">
        <v>37.02845</v>
      </c>
      <c r="AG19" s="26" t="n">
        <v>36.834682</v>
      </c>
      <c r="AH19" s="26" t="n">
        <v>36.683495</v>
      </c>
      <c r="AI19" s="27" t="n">
        <v>-0.000111</v>
      </c>
    </row>
    <row r="21" ht="15" customHeight="1">
      <c r="B21" s="24" t="inlineStr">
        <is>
          <t xml:space="preserve"> Commercial</t>
        </is>
      </c>
    </row>
    <row r="22" ht="15" customHeight="1">
      <c r="A22" s="22" t="inlineStr">
        <is>
          <t>PRC000:ca_LiquefiedGas</t>
        </is>
      </c>
      <c r="B22" s="25" t="inlineStr">
        <is>
          <t xml:space="preserve">   Propane</t>
        </is>
      </c>
      <c r="C22" s="26" t="n">
        <v>17.532707</v>
      </c>
      <c r="D22" s="26" t="n">
        <v>16.461679</v>
      </c>
      <c r="E22" s="26" t="n">
        <v>16.897226</v>
      </c>
      <c r="F22" s="26" t="n">
        <v>17.642332</v>
      </c>
      <c r="G22" s="26" t="n">
        <v>18.154827</v>
      </c>
      <c r="H22" s="26" t="n">
        <v>18.709137</v>
      </c>
      <c r="I22" s="26" t="n">
        <v>19.48735</v>
      </c>
      <c r="J22" s="26" t="n">
        <v>20.253893</v>
      </c>
      <c r="K22" s="26" t="n">
        <v>20.666298</v>
      </c>
      <c r="L22" s="26" t="n">
        <v>20.915295</v>
      </c>
      <c r="M22" s="26" t="n">
        <v>21.033928</v>
      </c>
      <c r="N22" s="26" t="n">
        <v>21.178768</v>
      </c>
      <c r="O22" s="26" t="n">
        <v>21.187819</v>
      </c>
      <c r="P22" s="26" t="n">
        <v>21.270918</v>
      </c>
      <c r="Q22" s="26" t="n">
        <v>21.564543</v>
      </c>
      <c r="R22" s="26" t="n">
        <v>21.812473</v>
      </c>
      <c r="S22" s="26" t="n">
        <v>22.069616</v>
      </c>
      <c r="T22" s="26" t="n">
        <v>22.360126</v>
      </c>
      <c r="U22" s="26" t="n">
        <v>22.672346</v>
      </c>
      <c r="V22" s="26" t="n">
        <v>22.966261</v>
      </c>
      <c r="W22" s="26" t="n">
        <v>23.233778</v>
      </c>
      <c r="X22" s="26" t="n">
        <v>23.463499</v>
      </c>
      <c r="Y22" s="26" t="n">
        <v>23.678507</v>
      </c>
      <c r="Z22" s="26" t="n">
        <v>24.019243</v>
      </c>
      <c r="AA22" s="26" t="n">
        <v>24.278933</v>
      </c>
      <c r="AB22" s="26" t="n">
        <v>24.533298</v>
      </c>
      <c r="AC22" s="26" t="n">
        <v>24.788464</v>
      </c>
      <c r="AD22" s="26" t="n">
        <v>25.033518</v>
      </c>
      <c r="AE22" s="26" t="n">
        <v>25.354244</v>
      </c>
      <c r="AF22" s="26" t="n">
        <v>25.684698</v>
      </c>
      <c r="AG22" s="26" t="n">
        <v>25.939331</v>
      </c>
      <c r="AH22" s="26" t="n">
        <v>26.177326</v>
      </c>
      <c r="AI22" s="27" t="n">
        <v>0.013014</v>
      </c>
    </row>
    <row r="23" ht="15" customHeight="1">
      <c r="A23" s="22" t="inlineStr">
        <is>
          <t>PRC000:ca_DistillateFue</t>
        </is>
      </c>
      <c r="B23" s="25" t="inlineStr">
        <is>
          <t xml:space="preserve">   Distillate Fuel Oil</t>
        </is>
      </c>
      <c r="C23" s="26" t="n">
        <v>21.969456</v>
      </c>
      <c r="D23" s="26" t="n">
        <v>21.376654</v>
      </c>
      <c r="E23" s="26" t="n">
        <v>20.734304</v>
      </c>
      <c r="F23" s="26" t="n">
        <v>20.318745</v>
      </c>
      <c r="G23" s="26" t="n">
        <v>19.736814</v>
      </c>
      <c r="H23" s="26" t="n">
        <v>19.414501</v>
      </c>
      <c r="I23" s="26" t="n">
        <v>18.841921</v>
      </c>
      <c r="J23" s="26" t="n">
        <v>19.221987</v>
      </c>
      <c r="K23" s="26" t="n">
        <v>19.257793</v>
      </c>
      <c r="L23" s="26" t="n">
        <v>19.602175</v>
      </c>
      <c r="M23" s="26" t="n">
        <v>19.805004</v>
      </c>
      <c r="N23" s="26" t="n">
        <v>20.225742</v>
      </c>
      <c r="O23" s="26" t="n">
        <v>20.496693</v>
      </c>
      <c r="P23" s="26" t="n">
        <v>20.665499</v>
      </c>
      <c r="Q23" s="26" t="n">
        <v>21.058674</v>
      </c>
      <c r="R23" s="26" t="n">
        <v>21.268713</v>
      </c>
      <c r="S23" s="26" t="n">
        <v>21.493673</v>
      </c>
      <c r="T23" s="26" t="n">
        <v>21.746466</v>
      </c>
      <c r="U23" s="26" t="n">
        <v>21.899796</v>
      </c>
      <c r="V23" s="26" t="n">
        <v>22.113047</v>
      </c>
      <c r="W23" s="26" t="n">
        <v>22.346645</v>
      </c>
      <c r="X23" s="26" t="n">
        <v>22.361111</v>
      </c>
      <c r="Y23" s="26" t="n">
        <v>22.55529</v>
      </c>
      <c r="Z23" s="26" t="n">
        <v>22.929819</v>
      </c>
      <c r="AA23" s="26" t="n">
        <v>23.103239</v>
      </c>
      <c r="AB23" s="26" t="n">
        <v>23.299997</v>
      </c>
      <c r="AC23" s="26" t="n">
        <v>23.673317</v>
      </c>
      <c r="AD23" s="26" t="n">
        <v>23.71648</v>
      </c>
      <c r="AE23" s="26" t="n">
        <v>23.993053</v>
      </c>
      <c r="AF23" s="26" t="n">
        <v>24.261074</v>
      </c>
      <c r="AG23" s="26" t="n">
        <v>24.447094</v>
      </c>
      <c r="AH23" s="26" t="n">
        <v>24.596321</v>
      </c>
      <c r="AI23" s="27" t="n">
        <v>0.00365</v>
      </c>
    </row>
    <row r="24" ht="15" customHeight="1">
      <c r="A24" s="22" t="inlineStr">
        <is>
          <t>PRC000:ca_ResidualFuel</t>
        </is>
      </c>
      <c r="B24" s="25" t="inlineStr">
        <is>
          <t xml:space="preserve">   Residual Fuel Oil</t>
        </is>
      </c>
      <c r="C24" s="26" t="n">
        <v>6.359512</v>
      </c>
      <c r="D24" s="26" t="n">
        <v>3.619777</v>
      </c>
      <c r="E24" s="26" t="n">
        <v>5.087158</v>
      </c>
      <c r="F24" s="26" t="n">
        <v>6.295322</v>
      </c>
      <c r="G24" s="26" t="n">
        <v>7.469472</v>
      </c>
      <c r="H24" s="26" t="n">
        <v>8.749623</v>
      </c>
      <c r="I24" s="26" t="n">
        <v>10.095472</v>
      </c>
      <c r="J24" s="26" t="n">
        <v>10.090912</v>
      </c>
      <c r="K24" s="26" t="n">
        <v>10.459769</v>
      </c>
      <c r="L24" s="26" t="n">
        <v>10.387751</v>
      </c>
      <c r="M24" s="26" t="n">
        <v>10.830751</v>
      </c>
      <c r="N24" s="26" t="n">
        <v>10.981043</v>
      </c>
      <c r="O24" s="26" t="n">
        <v>11.299893</v>
      </c>
      <c r="P24" s="26" t="n">
        <v>11.404179</v>
      </c>
      <c r="Q24" s="26" t="n">
        <v>11.657706</v>
      </c>
      <c r="R24" s="26" t="n">
        <v>11.757784</v>
      </c>
      <c r="S24" s="26" t="n">
        <v>12.003828</v>
      </c>
      <c r="T24" s="26" t="n">
        <v>12.225603</v>
      </c>
      <c r="U24" s="26" t="n">
        <v>12.361254</v>
      </c>
      <c r="V24" s="26" t="n">
        <v>12.551183</v>
      </c>
      <c r="W24" s="26" t="n">
        <v>12.845353</v>
      </c>
      <c r="X24" s="26" t="n">
        <v>13.172822</v>
      </c>
      <c r="Y24" s="26" t="n">
        <v>13.485004</v>
      </c>
      <c r="Z24" s="26" t="n">
        <v>13.692395</v>
      </c>
      <c r="AA24" s="26" t="n">
        <v>13.907762</v>
      </c>
      <c r="AB24" s="26" t="n">
        <v>14.059457</v>
      </c>
      <c r="AC24" s="26" t="n">
        <v>14.141888</v>
      </c>
      <c r="AD24" s="26" t="n">
        <v>14.47915</v>
      </c>
      <c r="AE24" s="26" t="n">
        <v>14.518565</v>
      </c>
      <c r="AF24" s="26" t="n">
        <v>14.680243</v>
      </c>
      <c r="AG24" s="26" t="n">
        <v>14.886027</v>
      </c>
      <c r="AH24" s="26" t="n">
        <v>15.222129</v>
      </c>
      <c r="AI24" s="27" t="n">
        <v>0.028555</v>
      </c>
    </row>
    <row r="25" ht="15" customHeight="1">
      <c r="A25" s="22" t="inlineStr">
        <is>
          <t>PRC000:ca_NaturalGas</t>
        </is>
      </c>
      <c r="B25" s="25" t="inlineStr">
        <is>
          <t xml:space="preserve">   Natural Gas</t>
        </is>
      </c>
      <c r="C25" s="26" t="n">
        <v>7.515265</v>
      </c>
      <c r="D25" s="26" t="n">
        <v>7.15601</v>
      </c>
      <c r="E25" s="26" t="n">
        <v>7.302592</v>
      </c>
      <c r="F25" s="26" t="n">
        <v>7.322556</v>
      </c>
      <c r="G25" s="26" t="n">
        <v>7.375051</v>
      </c>
      <c r="H25" s="26" t="n">
        <v>7.498715</v>
      </c>
      <c r="I25" s="26" t="n">
        <v>7.719114</v>
      </c>
      <c r="J25" s="26" t="n">
        <v>7.864563</v>
      </c>
      <c r="K25" s="26" t="n">
        <v>7.989774</v>
      </c>
      <c r="L25" s="26" t="n">
        <v>8.060304</v>
      </c>
      <c r="M25" s="26" t="n">
        <v>8.084854999999999</v>
      </c>
      <c r="N25" s="26" t="n">
        <v>8.253708</v>
      </c>
      <c r="O25" s="26" t="n">
        <v>8.219889</v>
      </c>
      <c r="P25" s="26" t="n">
        <v>8.238519</v>
      </c>
      <c r="Q25" s="26" t="n">
        <v>8.343185</v>
      </c>
      <c r="R25" s="26" t="n">
        <v>8.398459000000001</v>
      </c>
      <c r="S25" s="26" t="n">
        <v>8.411118999999999</v>
      </c>
      <c r="T25" s="26" t="n">
        <v>8.399799</v>
      </c>
      <c r="U25" s="26" t="n">
        <v>8.451629000000001</v>
      </c>
      <c r="V25" s="26" t="n">
        <v>8.486262</v>
      </c>
      <c r="W25" s="26" t="n">
        <v>8.508046999999999</v>
      </c>
      <c r="X25" s="26" t="n">
        <v>8.520493999999999</v>
      </c>
      <c r="Y25" s="26" t="n">
        <v>8.549652999999999</v>
      </c>
      <c r="Z25" s="26" t="n">
        <v>8.575176000000001</v>
      </c>
      <c r="AA25" s="26" t="n">
        <v>8.598577000000001</v>
      </c>
      <c r="AB25" s="26" t="n">
        <v>8.615309999999999</v>
      </c>
      <c r="AC25" s="26" t="n">
        <v>8.659641000000001</v>
      </c>
      <c r="AD25" s="26" t="n">
        <v>8.701561</v>
      </c>
      <c r="AE25" s="26" t="n">
        <v>8.761276000000001</v>
      </c>
      <c r="AF25" s="26" t="n">
        <v>8.791295</v>
      </c>
      <c r="AG25" s="26" t="n">
        <v>8.845155</v>
      </c>
      <c r="AH25" s="26" t="n">
        <v>8.890513</v>
      </c>
      <c r="AI25" s="27" t="n">
        <v>0.005436</v>
      </c>
    </row>
    <row r="26" ht="15" customHeight="1">
      <c r="A26" s="22" t="inlineStr">
        <is>
          <t>PRC000:ca_Electricity</t>
        </is>
      </c>
      <c r="B26" s="25" t="inlineStr">
        <is>
          <t xml:space="preserve">   Electricity</t>
        </is>
      </c>
      <c r="C26" s="26" t="n">
        <v>30.830906</v>
      </c>
      <c r="D26" s="26" t="n">
        <v>30.223993</v>
      </c>
      <c r="E26" s="26" t="n">
        <v>29.923038</v>
      </c>
      <c r="F26" s="26" t="n">
        <v>29.868093</v>
      </c>
      <c r="G26" s="26" t="n">
        <v>29.843609</v>
      </c>
      <c r="H26" s="26" t="n">
        <v>30.006659</v>
      </c>
      <c r="I26" s="26" t="n">
        <v>30.440975</v>
      </c>
      <c r="J26" s="26" t="n">
        <v>30.80529</v>
      </c>
      <c r="K26" s="26" t="n">
        <v>30.944893</v>
      </c>
      <c r="L26" s="26" t="n">
        <v>30.75252</v>
      </c>
      <c r="M26" s="26" t="n">
        <v>30.491638</v>
      </c>
      <c r="N26" s="26" t="n">
        <v>30.434599</v>
      </c>
      <c r="O26" s="26" t="n">
        <v>30.253323</v>
      </c>
      <c r="P26" s="26" t="n">
        <v>30.004961</v>
      </c>
      <c r="Q26" s="26" t="n">
        <v>30.090971</v>
      </c>
      <c r="R26" s="26" t="n">
        <v>30.068455</v>
      </c>
      <c r="S26" s="26" t="n">
        <v>29.834833</v>
      </c>
      <c r="T26" s="26" t="n">
        <v>29.698431</v>
      </c>
      <c r="U26" s="26" t="n">
        <v>29.542187</v>
      </c>
      <c r="V26" s="26" t="n">
        <v>29.58918</v>
      </c>
      <c r="W26" s="26" t="n">
        <v>29.462006</v>
      </c>
      <c r="X26" s="26" t="n">
        <v>29.240297</v>
      </c>
      <c r="Y26" s="26" t="n">
        <v>29.175716</v>
      </c>
      <c r="Z26" s="26" t="n">
        <v>29.095675</v>
      </c>
      <c r="AA26" s="26" t="n">
        <v>28.940348</v>
      </c>
      <c r="AB26" s="26" t="n">
        <v>28.91678</v>
      </c>
      <c r="AC26" s="26" t="n">
        <v>28.819708</v>
      </c>
      <c r="AD26" s="26" t="n">
        <v>28.688568</v>
      </c>
      <c r="AE26" s="26" t="n">
        <v>28.681221</v>
      </c>
      <c r="AF26" s="26" t="n">
        <v>28.564234</v>
      </c>
      <c r="AG26" s="26" t="n">
        <v>28.388195</v>
      </c>
      <c r="AH26" s="26" t="n">
        <v>28.271893</v>
      </c>
      <c r="AI26" s="27" t="n">
        <v>-0.002791</v>
      </c>
    </row>
    <row r="27" ht="15.75" customHeight="1"/>
    <row r="28" ht="15" customHeight="1">
      <c r="B28" s="24" t="inlineStr">
        <is>
          <t xml:space="preserve"> Industrial 1/</t>
        </is>
      </c>
    </row>
    <row r="29" ht="15" customHeight="1">
      <c r="A29" s="22" t="inlineStr">
        <is>
          <t>PRC000:da_LiquefiedPetr</t>
        </is>
      </c>
      <c r="B29" s="25" t="inlineStr">
        <is>
          <t xml:space="preserve">   Propane</t>
        </is>
      </c>
      <c r="C29" s="26" t="n">
        <v>12.658596</v>
      </c>
      <c r="D29" s="26" t="n">
        <v>11.557613</v>
      </c>
      <c r="E29" s="26" t="n">
        <v>12.121316</v>
      </c>
      <c r="F29" s="26" t="n">
        <v>12.897453</v>
      </c>
      <c r="G29" s="26" t="n">
        <v>13.37606</v>
      </c>
      <c r="H29" s="26" t="n">
        <v>13.920742</v>
      </c>
      <c r="I29" s="26" t="n">
        <v>14.718675</v>
      </c>
      <c r="J29" s="26" t="n">
        <v>15.490639</v>
      </c>
      <c r="K29" s="26" t="n">
        <v>15.865518</v>
      </c>
      <c r="L29" s="26" t="n">
        <v>16.092716</v>
      </c>
      <c r="M29" s="26" t="n">
        <v>16.194342</v>
      </c>
      <c r="N29" s="26" t="n">
        <v>16.112474</v>
      </c>
      <c r="O29" s="26" t="n">
        <v>16.127193</v>
      </c>
      <c r="P29" s="26" t="n">
        <v>16.2225</v>
      </c>
      <c r="Q29" s="26" t="n">
        <v>16.518353</v>
      </c>
      <c r="R29" s="26" t="n">
        <v>16.775681</v>
      </c>
      <c r="S29" s="26" t="n">
        <v>17.043198</v>
      </c>
      <c r="T29" s="26" t="n">
        <v>17.349249</v>
      </c>
      <c r="U29" s="26" t="n">
        <v>17.678316</v>
      </c>
      <c r="V29" s="26" t="n">
        <v>17.984577</v>
      </c>
      <c r="W29" s="26" t="n">
        <v>18.26259</v>
      </c>
      <c r="X29" s="26" t="n">
        <v>18.50012</v>
      </c>
      <c r="Y29" s="26" t="n">
        <v>18.725389</v>
      </c>
      <c r="Z29" s="26" t="n">
        <v>19.102764</v>
      </c>
      <c r="AA29" s="26" t="n">
        <v>19.37224</v>
      </c>
      <c r="AB29" s="26" t="n">
        <v>19.642893</v>
      </c>
      <c r="AC29" s="26" t="n">
        <v>19.91711</v>
      </c>
      <c r="AD29" s="26" t="n">
        <v>20.180212</v>
      </c>
      <c r="AE29" s="26" t="n">
        <v>20.536682</v>
      </c>
      <c r="AF29" s="26" t="n">
        <v>20.898357</v>
      </c>
      <c r="AG29" s="26" t="n">
        <v>21.166986</v>
      </c>
      <c r="AH29" s="26" t="n">
        <v>21.424034</v>
      </c>
      <c r="AI29" s="27" t="n">
        <v>0.017118</v>
      </c>
    </row>
    <row r="30" ht="15" customHeight="1">
      <c r="A30" s="22" t="inlineStr">
        <is>
          <t>PRC000:da_DistillateFue</t>
        </is>
      </c>
      <c r="B30" s="25" t="inlineStr">
        <is>
          <t xml:space="preserve">   Distillate Fuel Oil</t>
        </is>
      </c>
      <c r="C30" s="26" t="n">
        <v>21.893784</v>
      </c>
      <c r="D30" s="26" t="n">
        <v>21.301304</v>
      </c>
      <c r="E30" s="26" t="n">
        <v>20.683617</v>
      </c>
      <c r="F30" s="26" t="n">
        <v>20.286152</v>
      </c>
      <c r="G30" s="26" t="n">
        <v>19.724686</v>
      </c>
      <c r="H30" s="26" t="n">
        <v>19.419933</v>
      </c>
      <c r="I30" s="26" t="n">
        <v>18.849424</v>
      </c>
      <c r="J30" s="26" t="n">
        <v>19.250404</v>
      </c>
      <c r="K30" s="26" t="n">
        <v>19.300062</v>
      </c>
      <c r="L30" s="26" t="n">
        <v>19.647911</v>
      </c>
      <c r="M30" s="26" t="n">
        <v>19.861506</v>
      </c>
      <c r="N30" s="26" t="n">
        <v>19.985909</v>
      </c>
      <c r="O30" s="26" t="n">
        <v>20.263889</v>
      </c>
      <c r="P30" s="26" t="n">
        <v>20.439947</v>
      </c>
      <c r="Q30" s="26" t="n">
        <v>20.797567</v>
      </c>
      <c r="R30" s="26" t="n">
        <v>21.008881</v>
      </c>
      <c r="S30" s="26" t="n">
        <v>21.241524</v>
      </c>
      <c r="T30" s="26" t="n">
        <v>21.495619</v>
      </c>
      <c r="U30" s="26" t="n">
        <v>21.654123</v>
      </c>
      <c r="V30" s="26" t="n">
        <v>21.868317</v>
      </c>
      <c r="W30" s="26" t="n">
        <v>22.103235</v>
      </c>
      <c r="X30" s="26" t="n">
        <v>22.121178</v>
      </c>
      <c r="Y30" s="26" t="n">
        <v>22.315123</v>
      </c>
      <c r="Z30" s="26" t="n">
        <v>22.694962</v>
      </c>
      <c r="AA30" s="26" t="n">
        <v>22.86813</v>
      </c>
      <c r="AB30" s="26" t="n">
        <v>23.072498</v>
      </c>
      <c r="AC30" s="26" t="n">
        <v>23.45475</v>
      </c>
      <c r="AD30" s="26" t="n">
        <v>23.488489</v>
      </c>
      <c r="AE30" s="26" t="n">
        <v>23.768089</v>
      </c>
      <c r="AF30" s="26" t="n">
        <v>24.02384</v>
      </c>
      <c r="AG30" s="26" t="n">
        <v>24.207714</v>
      </c>
      <c r="AH30" s="26" t="n">
        <v>24.368834</v>
      </c>
      <c r="AI30" s="27" t="n">
        <v>0.003461</v>
      </c>
    </row>
    <row r="31" ht="15" customHeight="1">
      <c r="A31" s="22" t="inlineStr">
        <is>
          <t>PRC000:da_ResidualFuel</t>
        </is>
      </c>
      <c r="B31" s="25" t="inlineStr">
        <is>
          <t xml:space="preserve">   Residual Fuel Oil</t>
        </is>
      </c>
      <c r="C31" s="26" t="n">
        <v>6.483411</v>
      </c>
      <c r="D31" s="26" t="n">
        <v>3.618051</v>
      </c>
      <c r="E31" s="26" t="n">
        <v>5.26756</v>
      </c>
      <c r="F31" s="26" t="n">
        <v>6.978014</v>
      </c>
      <c r="G31" s="26" t="n">
        <v>8.560504</v>
      </c>
      <c r="H31" s="26" t="n">
        <v>10.318695</v>
      </c>
      <c r="I31" s="26" t="n">
        <v>12.019481</v>
      </c>
      <c r="J31" s="26" t="n">
        <v>11.988135</v>
      </c>
      <c r="K31" s="26" t="n">
        <v>12.446024</v>
      </c>
      <c r="L31" s="26" t="n">
        <v>12.287184</v>
      </c>
      <c r="M31" s="26" t="n">
        <v>12.740126</v>
      </c>
      <c r="N31" s="26" t="n">
        <v>12.94039</v>
      </c>
      <c r="O31" s="26" t="n">
        <v>13.283211</v>
      </c>
      <c r="P31" s="26" t="n">
        <v>13.363053</v>
      </c>
      <c r="Q31" s="26" t="n">
        <v>13.599288</v>
      </c>
      <c r="R31" s="26" t="n">
        <v>13.670406</v>
      </c>
      <c r="S31" s="26" t="n">
        <v>13.914327</v>
      </c>
      <c r="T31" s="26" t="n">
        <v>14.140805</v>
      </c>
      <c r="U31" s="26" t="n">
        <v>14.34101</v>
      </c>
      <c r="V31" s="26" t="n">
        <v>14.5328</v>
      </c>
      <c r="W31" s="26" t="n">
        <v>14.830558</v>
      </c>
      <c r="X31" s="26" t="n">
        <v>15.179667</v>
      </c>
      <c r="Y31" s="26" t="n">
        <v>15.474697</v>
      </c>
      <c r="Z31" s="26" t="n">
        <v>15.701387</v>
      </c>
      <c r="AA31" s="26" t="n">
        <v>15.907579</v>
      </c>
      <c r="AB31" s="26" t="n">
        <v>16.065977</v>
      </c>
      <c r="AC31" s="26" t="n">
        <v>16.153669</v>
      </c>
      <c r="AD31" s="26" t="n">
        <v>16.481852</v>
      </c>
      <c r="AE31" s="26" t="n">
        <v>16.52821</v>
      </c>
      <c r="AF31" s="26" t="n">
        <v>16.694122</v>
      </c>
      <c r="AG31" s="26" t="n">
        <v>16.899334</v>
      </c>
      <c r="AH31" s="26" t="n">
        <v>17.211279</v>
      </c>
      <c r="AI31" s="27" t="n">
        <v>0.031995</v>
      </c>
    </row>
    <row r="32" ht="15" customHeight="1">
      <c r="A32" s="22" t="inlineStr">
        <is>
          <t>PRC000:da_NaturalGas</t>
        </is>
      </c>
      <c r="B32" s="25" t="inlineStr">
        <is>
          <t xml:space="preserve">   Natural Gas 2/</t>
        </is>
      </c>
      <c r="C32" s="26" t="n">
        <v>3.601216</v>
      </c>
      <c r="D32" s="26" t="n">
        <v>3.441677</v>
      </c>
      <c r="E32" s="26" t="n">
        <v>3.535549</v>
      </c>
      <c r="F32" s="26" t="n">
        <v>3.471598</v>
      </c>
      <c r="G32" s="26" t="n">
        <v>3.486336</v>
      </c>
      <c r="H32" s="26" t="n">
        <v>3.563946</v>
      </c>
      <c r="I32" s="26" t="n">
        <v>3.76343</v>
      </c>
      <c r="J32" s="26" t="n">
        <v>3.989637</v>
      </c>
      <c r="K32" s="26" t="n">
        <v>4.137623</v>
      </c>
      <c r="L32" s="26" t="n">
        <v>4.220512</v>
      </c>
      <c r="M32" s="26" t="n">
        <v>4.228387</v>
      </c>
      <c r="N32" s="26" t="n">
        <v>4.164311</v>
      </c>
      <c r="O32" s="26" t="n">
        <v>4.119952</v>
      </c>
      <c r="P32" s="26" t="n">
        <v>4.135337</v>
      </c>
      <c r="Q32" s="26" t="n">
        <v>4.195072</v>
      </c>
      <c r="R32" s="26" t="n">
        <v>4.240937</v>
      </c>
      <c r="S32" s="26" t="n">
        <v>4.238475</v>
      </c>
      <c r="T32" s="26" t="n">
        <v>4.22864</v>
      </c>
      <c r="U32" s="26" t="n">
        <v>4.267293</v>
      </c>
      <c r="V32" s="26" t="n">
        <v>4.290952</v>
      </c>
      <c r="W32" s="26" t="n">
        <v>4.297682</v>
      </c>
      <c r="X32" s="26" t="n">
        <v>4.299946</v>
      </c>
      <c r="Y32" s="26" t="n">
        <v>4.29982</v>
      </c>
      <c r="Z32" s="26" t="n">
        <v>4.316083</v>
      </c>
      <c r="AA32" s="26" t="n">
        <v>4.330016</v>
      </c>
      <c r="AB32" s="26" t="n">
        <v>4.34361</v>
      </c>
      <c r="AC32" s="26" t="n">
        <v>4.366872</v>
      </c>
      <c r="AD32" s="26" t="n">
        <v>4.405143</v>
      </c>
      <c r="AE32" s="26" t="n">
        <v>4.455194</v>
      </c>
      <c r="AF32" s="26" t="n">
        <v>4.487362</v>
      </c>
      <c r="AG32" s="26" t="n">
        <v>4.516387</v>
      </c>
      <c r="AH32" s="26" t="n">
        <v>4.566297</v>
      </c>
      <c r="AI32" s="27" t="n">
        <v>0.007689</v>
      </c>
    </row>
    <row r="33" ht="15" customHeight="1">
      <c r="A33" s="22" t="inlineStr">
        <is>
          <t>PRC000:da_Metallurgical</t>
        </is>
      </c>
      <c r="B33" s="25" t="inlineStr">
        <is>
          <t xml:space="preserve">   Metallurgical Coal</t>
        </is>
      </c>
      <c r="C33" s="26" t="n">
        <v>4.135304</v>
      </c>
      <c r="D33" s="26" t="n">
        <v>3.715267</v>
      </c>
      <c r="E33" s="26" t="n">
        <v>3.476051</v>
      </c>
      <c r="F33" s="26" t="n">
        <v>3.314668</v>
      </c>
      <c r="G33" s="26" t="n">
        <v>3.226584</v>
      </c>
      <c r="H33" s="26" t="n">
        <v>3.228791</v>
      </c>
      <c r="I33" s="26" t="n">
        <v>3.233289</v>
      </c>
      <c r="J33" s="26" t="n">
        <v>3.237639</v>
      </c>
      <c r="K33" s="26" t="n">
        <v>3.26661</v>
      </c>
      <c r="L33" s="26" t="n">
        <v>3.294532</v>
      </c>
      <c r="M33" s="26" t="n">
        <v>3.334714</v>
      </c>
      <c r="N33" s="26" t="n">
        <v>3.367346</v>
      </c>
      <c r="O33" s="26" t="n">
        <v>3.405218</v>
      </c>
      <c r="P33" s="26" t="n">
        <v>3.442147</v>
      </c>
      <c r="Q33" s="26" t="n">
        <v>3.475353</v>
      </c>
      <c r="R33" s="26" t="n">
        <v>3.513103</v>
      </c>
      <c r="S33" s="26" t="n">
        <v>3.546413</v>
      </c>
      <c r="T33" s="26" t="n">
        <v>3.577275</v>
      </c>
      <c r="U33" s="26" t="n">
        <v>3.610275</v>
      </c>
      <c r="V33" s="26" t="n">
        <v>3.640216</v>
      </c>
      <c r="W33" s="26" t="n">
        <v>3.675331</v>
      </c>
      <c r="X33" s="26" t="n">
        <v>3.706488</v>
      </c>
      <c r="Y33" s="26" t="n">
        <v>3.746972</v>
      </c>
      <c r="Z33" s="26" t="n">
        <v>3.783088</v>
      </c>
      <c r="AA33" s="26" t="n">
        <v>3.822762</v>
      </c>
      <c r="AB33" s="26" t="n">
        <v>3.857581</v>
      </c>
      <c r="AC33" s="26" t="n">
        <v>3.895384</v>
      </c>
      <c r="AD33" s="26" t="n">
        <v>3.93132</v>
      </c>
      <c r="AE33" s="26" t="n">
        <v>3.97163</v>
      </c>
      <c r="AF33" s="26" t="n">
        <v>4.008956</v>
      </c>
      <c r="AG33" s="26" t="n">
        <v>4.049924</v>
      </c>
      <c r="AH33" s="26" t="n">
        <v>4.087855</v>
      </c>
      <c r="AI33" s="27" t="n">
        <v>-0.000372</v>
      </c>
    </row>
    <row r="34" ht="15" customHeight="1">
      <c r="A34" s="22" t="inlineStr">
        <is>
          <t>PRC000:da_SteamCoal</t>
        </is>
      </c>
      <c r="B34" s="25" t="inlineStr">
        <is>
          <t xml:space="preserve">   Other Industrial Coal</t>
        </is>
      </c>
      <c r="C34" s="26" t="n">
        <v>2.601454</v>
      </c>
      <c r="D34" s="26" t="n">
        <v>2.596052</v>
      </c>
      <c r="E34" s="26" t="n">
        <v>2.634961</v>
      </c>
      <c r="F34" s="26" t="n">
        <v>2.627628</v>
      </c>
      <c r="G34" s="26" t="n">
        <v>2.630441</v>
      </c>
      <c r="H34" s="26" t="n">
        <v>2.642195</v>
      </c>
      <c r="I34" s="26" t="n">
        <v>2.654542</v>
      </c>
      <c r="J34" s="26" t="n">
        <v>2.659601</v>
      </c>
      <c r="K34" s="26" t="n">
        <v>2.679829</v>
      </c>
      <c r="L34" s="26" t="n">
        <v>2.680771</v>
      </c>
      <c r="M34" s="26" t="n">
        <v>2.691547</v>
      </c>
      <c r="N34" s="26" t="n">
        <v>2.69928</v>
      </c>
      <c r="O34" s="26" t="n">
        <v>2.706149</v>
      </c>
      <c r="P34" s="26" t="n">
        <v>2.71278</v>
      </c>
      <c r="Q34" s="26" t="n">
        <v>2.718446</v>
      </c>
      <c r="R34" s="26" t="n">
        <v>2.724037</v>
      </c>
      <c r="S34" s="26" t="n">
        <v>2.727642</v>
      </c>
      <c r="T34" s="26" t="n">
        <v>2.734547</v>
      </c>
      <c r="U34" s="26" t="n">
        <v>2.744619</v>
      </c>
      <c r="V34" s="26" t="n">
        <v>2.750355</v>
      </c>
      <c r="W34" s="26" t="n">
        <v>2.759877</v>
      </c>
      <c r="X34" s="26" t="n">
        <v>2.765894</v>
      </c>
      <c r="Y34" s="26" t="n">
        <v>2.778727</v>
      </c>
      <c r="Z34" s="26" t="n">
        <v>2.790967</v>
      </c>
      <c r="AA34" s="26" t="n">
        <v>2.800123</v>
      </c>
      <c r="AB34" s="26" t="n">
        <v>2.807263</v>
      </c>
      <c r="AC34" s="26" t="n">
        <v>2.819277</v>
      </c>
      <c r="AD34" s="26" t="n">
        <v>2.827075</v>
      </c>
      <c r="AE34" s="26" t="n">
        <v>2.837529</v>
      </c>
      <c r="AF34" s="26" t="n">
        <v>2.847289</v>
      </c>
      <c r="AG34" s="26" t="n">
        <v>2.858989</v>
      </c>
      <c r="AH34" s="26" t="n">
        <v>2.870793</v>
      </c>
      <c r="AI34" s="27" t="n">
        <v>0.003183</v>
      </c>
    </row>
    <row r="35" ht="15" customHeight="1">
      <c r="A35" s="22" t="inlineStr">
        <is>
          <t>PRC000:da_CoaltoLiquids</t>
        </is>
      </c>
      <c r="B35" s="25" t="inlineStr">
        <is>
          <t xml:space="preserve">   Coal to Liquids</t>
        </is>
      </c>
      <c r="C35" s="27" t="inlineStr">
        <is>
          <t>- -</t>
        </is>
      </c>
      <c r="D35" s="27" t="inlineStr">
        <is>
          <t>- -</t>
        </is>
      </c>
      <c r="E35" s="27" t="inlineStr">
        <is>
          <t>- -</t>
        </is>
      </c>
      <c r="F35" s="27" t="inlineStr">
        <is>
          <t>- -</t>
        </is>
      </c>
      <c r="G35" s="27" t="inlineStr">
        <is>
          <t>- -</t>
        </is>
      </c>
      <c r="H35" s="27" t="inlineStr">
        <is>
          <t>- -</t>
        </is>
      </c>
      <c r="I35" s="27" t="inlineStr">
        <is>
          <t>- -</t>
        </is>
      </c>
      <c r="J35" s="27" t="inlineStr">
        <is>
          <t>- -</t>
        </is>
      </c>
      <c r="K35" s="27" t="inlineStr">
        <is>
          <t>- -</t>
        </is>
      </c>
      <c r="L35" s="27" t="inlineStr">
        <is>
          <t>- -</t>
        </is>
      </c>
      <c r="M35" s="27" t="inlineStr">
        <is>
          <t>- -</t>
        </is>
      </c>
      <c r="N35" s="27" t="inlineStr">
        <is>
          <t>- -</t>
        </is>
      </c>
      <c r="O35" s="27" t="inlineStr">
        <is>
          <t>- -</t>
        </is>
      </c>
      <c r="P35" s="27" t="inlineStr">
        <is>
          <t>- -</t>
        </is>
      </c>
      <c r="Q35" s="27" t="inlineStr">
        <is>
          <t>- -</t>
        </is>
      </c>
      <c r="R35" s="27" t="inlineStr">
        <is>
          <t>- -</t>
        </is>
      </c>
      <c r="S35" s="27" t="inlineStr">
        <is>
          <t>- -</t>
        </is>
      </c>
      <c r="T35" s="27" t="inlineStr">
        <is>
          <t>- -</t>
        </is>
      </c>
      <c r="U35" s="27" t="inlineStr">
        <is>
          <t>- -</t>
        </is>
      </c>
      <c r="V35" s="27" t="inlineStr">
        <is>
          <t>- -</t>
        </is>
      </c>
      <c r="W35" s="27" t="inlineStr">
        <is>
          <t>- -</t>
        </is>
      </c>
      <c r="X35" s="27" t="inlineStr">
        <is>
          <t>- -</t>
        </is>
      </c>
      <c r="Y35" s="27" t="inlineStr">
        <is>
          <t>- -</t>
        </is>
      </c>
      <c r="Z35" s="27" t="inlineStr">
        <is>
          <t>- -</t>
        </is>
      </c>
      <c r="AA35" s="27" t="inlineStr">
        <is>
          <t>- -</t>
        </is>
      </c>
      <c r="AB35" s="27" t="inlineStr">
        <is>
          <t>- -</t>
        </is>
      </c>
      <c r="AC35" s="27" t="inlineStr">
        <is>
          <t>- -</t>
        </is>
      </c>
      <c r="AD35" s="27" t="inlineStr">
        <is>
          <t>- -</t>
        </is>
      </c>
      <c r="AE35" s="27" t="inlineStr">
        <is>
          <t>- -</t>
        </is>
      </c>
      <c r="AF35" s="27" t="inlineStr">
        <is>
          <t>- -</t>
        </is>
      </c>
      <c r="AG35" s="27" t="inlineStr">
        <is>
          <t>- -</t>
        </is>
      </c>
      <c r="AH35" s="27" t="inlineStr">
        <is>
          <t>- -</t>
        </is>
      </c>
      <c r="AI35" s="27" t="inlineStr">
        <is>
          <t>- -</t>
        </is>
      </c>
    </row>
    <row r="36" ht="15" customHeight="1">
      <c r="A36" s="22" t="inlineStr">
        <is>
          <t>PRC000:da_Electricity</t>
        </is>
      </c>
      <c r="B36" s="25" t="inlineStr">
        <is>
          <t xml:space="preserve">   Electricity</t>
        </is>
      </c>
      <c r="C36" s="26" t="n">
        <v>20.23842</v>
      </c>
      <c r="D36" s="26" t="n">
        <v>19.763302</v>
      </c>
      <c r="E36" s="26" t="n">
        <v>19.078611</v>
      </c>
      <c r="F36" s="26" t="n">
        <v>19.031912</v>
      </c>
      <c r="G36" s="26" t="n">
        <v>18.935066</v>
      </c>
      <c r="H36" s="26" t="n">
        <v>19.001669</v>
      </c>
      <c r="I36" s="26" t="n">
        <v>19.292677</v>
      </c>
      <c r="J36" s="26" t="n">
        <v>19.511938</v>
      </c>
      <c r="K36" s="26" t="n">
        <v>19.594936</v>
      </c>
      <c r="L36" s="26" t="n">
        <v>19.511381</v>
      </c>
      <c r="M36" s="26" t="n">
        <v>19.399519</v>
      </c>
      <c r="N36" s="26" t="n">
        <v>19.262285</v>
      </c>
      <c r="O36" s="26" t="n">
        <v>19.146181</v>
      </c>
      <c r="P36" s="26" t="n">
        <v>19.055494</v>
      </c>
      <c r="Q36" s="26" t="n">
        <v>19.097113</v>
      </c>
      <c r="R36" s="26" t="n">
        <v>19.100563</v>
      </c>
      <c r="S36" s="26" t="n">
        <v>18.988369</v>
      </c>
      <c r="T36" s="26" t="n">
        <v>18.915678</v>
      </c>
      <c r="U36" s="26" t="n">
        <v>18.869473</v>
      </c>
      <c r="V36" s="26" t="n">
        <v>18.88051</v>
      </c>
      <c r="W36" s="26" t="n">
        <v>18.811026</v>
      </c>
      <c r="X36" s="26" t="n">
        <v>18.707838</v>
      </c>
      <c r="Y36" s="26" t="n">
        <v>18.652531</v>
      </c>
      <c r="Z36" s="26" t="n">
        <v>18.589869</v>
      </c>
      <c r="AA36" s="26" t="n">
        <v>18.54471</v>
      </c>
      <c r="AB36" s="26" t="n">
        <v>18.515579</v>
      </c>
      <c r="AC36" s="26" t="n">
        <v>18.47155</v>
      </c>
      <c r="AD36" s="26" t="n">
        <v>18.434669</v>
      </c>
      <c r="AE36" s="26" t="n">
        <v>18.456047</v>
      </c>
      <c r="AF36" s="26" t="n">
        <v>18.431229</v>
      </c>
      <c r="AG36" s="26" t="n">
        <v>18.392054</v>
      </c>
      <c r="AH36" s="26" t="n">
        <v>18.375685</v>
      </c>
      <c r="AI36" s="27" t="n">
        <v>-0.00311</v>
      </c>
    </row>
    <row r="37" ht="15.75" customHeight="1"/>
    <row r="38" ht="15" customHeight="1">
      <c r="B38" s="24" t="inlineStr">
        <is>
          <t xml:space="preserve"> Transportation</t>
        </is>
      </c>
    </row>
    <row r="39" ht="15" customHeight="1">
      <c r="A39" s="22" t="inlineStr">
        <is>
          <t>PRC000:ea_LiquefiedPetr</t>
        </is>
      </c>
      <c r="B39" s="25" t="inlineStr">
        <is>
          <t xml:space="preserve">   Propane</t>
        </is>
      </c>
      <c r="C39" s="26" t="n">
        <v>16.634918</v>
      </c>
      <c r="D39" s="26" t="n">
        <v>15.560149</v>
      </c>
      <c r="E39" s="26" t="n">
        <v>16.020731</v>
      </c>
      <c r="F39" s="26" t="n">
        <v>16.712646</v>
      </c>
      <c r="G39" s="26" t="n">
        <v>17.151493</v>
      </c>
      <c r="H39" s="26" t="n">
        <v>17.636644</v>
      </c>
      <c r="I39" s="26" t="n">
        <v>18.329803</v>
      </c>
      <c r="J39" s="26" t="n">
        <v>18.998629</v>
      </c>
      <c r="K39" s="26" t="n">
        <v>19.332518</v>
      </c>
      <c r="L39" s="26" t="n">
        <v>19.53301</v>
      </c>
      <c r="M39" s="26" t="n">
        <v>19.624012</v>
      </c>
      <c r="N39" s="26" t="n">
        <v>20.097502</v>
      </c>
      <c r="O39" s="26" t="n">
        <v>20.105341</v>
      </c>
      <c r="P39" s="26" t="n">
        <v>20.179995</v>
      </c>
      <c r="Q39" s="26" t="n">
        <v>20.495129</v>
      </c>
      <c r="R39" s="26" t="n">
        <v>20.705454</v>
      </c>
      <c r="S39" s="26" t="n">
        <v>20.923536</v>
      </c>
      <c r="T39" s="26" t="n">
        <v>21.17337</v>
      </c>
      <c r="U39" s="26" t="n">
        <v>21.440998</v>
      </c>
      <c r="V39" s="26" t="n">
        <v>21.689045</v>
      </c>
      <c r="W39" s="26" t="n">
        <v>21.912479</v>
      </c>
      <c r="X39" s="26" t="n">
        <v>22.101877</v>
      </c>
      <c r="Y39" s="26" t="n">
        <v>22.279131</v>
      </c>
      <c r="Z39" s="26" t="n">
        <v>22.57345</v>
      </c>
      <c r="AA39" s="26" t="n">
        <v>22.785976</v>
      </c>
      <c r="AB39" s="26" t="n">
        <v>22.996429</v>
      </c>
      <c r="AC39" s="26" t="n">
        <v>23.208031</v>
      </c>
      <c r="AD39" s="26" t="n">
        <v>23.411003</v>
      </c>
      <c r="AE39" s="26" t="n">
        <v>23.683239</v>
      </c>
      <c r="AF39" s="26" t="n">
        <v>23.960798</v>
      </c>
      <c r="AG39" s="26" t="n">
        <v>24.16749</v>
      </c>
      <c r="AH39" s="26" t="n">
        <v>24.36318</v>
      </c>
      <c r="AI39" s="27" t="n">
        <v>0.012385</v>
      </c>
    </row>
    <row r="40" ht="15" customHeight="1">
      <c r="A40" s="22" t="inlineStr">
        <is>
          <t>PRC000:ea_Ethanol(E85)</t>
        </is>
      </c>
      <c r="B40" s="25" t="inlineStr">
        <is>
          <t xml:space="preserve">   E85 3/</t>
        </is>
      </c>
      <c r="C40" s="26" t="n">
        <v>24.537947</v>
      </c>
      <c r="D40" s="26" t="n">
        <v>24.243864</v>
      </c>
      <c r="E40" s="26" t="n">
        <v>29.909515</v>
      </c>
      <c r="F40" s="26" t="n">
        <v>28.426769</v>
      </c>
      <c r="G40" s="26" t="n">
        <v>28.618099</v>
      </c>
      <c r="H40" s="26" t="n">
        <v>28.520075</v>
      </c>
      <c r="I40" s="26" t="n">
        <v>27.862692</v>
      </c>
      <c r="J40" s="26" t="n">
        <v>27.936611</v>
      </c>
      <c r="K40" s="26" t="n">
        <v>28.16201</v>
      </c>
      <c r="L40" s="26" t="n">
        <v>28.425083</v>
      </c>
      <c r="M40" s="26" t="n">
        <v>28.713608</v>
      </c>
      <c r="N40" s="26" t="n">
        <v>30.057896</v>
      </c>
      <c r="O40" s="26" t="n">
        <v>30.388205</v>
      </c>
      <c r="P40" s="26" t="n">
        <v>30.54878</v>
      </c>
      <c r="Q40" s="26" t="n">
        <v>31.208534</v>
      </c>
      <c r="R40" s="26" t="n">
        <v>31.695507</v>
      </c>
      <c r="S40" s="26" t="n">
        <v>32.776066</v>
      </c>
      <c r="T40" s="26" t="n">
        <v>32.66156</v>
      </c>
      <c r="U40" s="26" t="n">
        <v>32.834831</v>
      </c>
      <c r="V40" s="26" t="n">
        <v>33.766201</v>
      </c>
      <c r="W40" s="26" t="n">
        <v>34.771797</v>
      </c>
      <c r="X40" s="26" t="n">
        <v>35.608723</v>
      </c>
      <c r="Y40" s="26" t="n">
        <v>35.916092</v>
      </c>
      <c r="Z40" s="26" t="n">
        <v>37.47979</v>
      </c>
      <c r="AA40" s="26" t="n">
        <v>37.935295</v>
      </c>
      <c r="AB40" s="26" t="n">
        <v>38.346237</v>
      </c>
      <c r="AC40" s="26" t="n">
        <v>38.771313</v>
      </c>
      <c r="AD40" s="26" t="n">
        <v>39.264046</v>
      </c>
      <c r="AE40" s="26" t="n">
        <v>42.460052</v>
      </c>
      <c r="AF40" s="26" t="n">
        <v>43.544437</v>
      </c>
      <c r="AG40" s="26" t="n">
        <v>43.591911</v>
      </c>
      <c r="AH40" s="26" t="n">
        <v>43.892014</v>
      </c>
      <c r="AI40" s="27" t="n">
        <v>0.018935</v>
      </c>
    </row>
    <row r="41" ht="15" customHeight="1">
      <c r="A41" s="22" t="inlineStr">
        <is>
          <t>PRC000:ea_MotorGasoline</t>
        </is>
      </c>
      <c r="B41" s="25" t="inlineStr">
        <is>
          <t xml:space="preserve">   Motor Gasoline 4/</t>
        </is>
      </c>
      <c r="C41" s="26" t="n">
        <v>22.170872</v>
      </c>
      <c r="D41" s="26" t="n">
        <v>21.954424</v>
      </c>
      <c r="E41" s="26" t="n">
        <v>21.978481</v>
      </c>
      <c r="F41" s="26" t="n">
        <v>21.98358</v>
      </c>
      <c r="G41" s="26" t="n">
        <v>21.894875</v>
      </c>
      <c r="H41" s="26" t="n">
        <v>21.602947</v>
      </c>
      <c r="I41" s="26" t="n">
        <v>21.847075</v>
      </c>
      <c r="J41" s="26" t="n">
        <v>22.031654</v>
      </c>
      <c r="K41" s="26" t="n">
        <v>22.300404</v>
      </c>
      <c r="L41" s="26" t="n">
        <v>22.412121</v>
      </c>
      <c r="M41" s="26" t="n">
        <v>22.707565</v>
      </c>
      <c r="N41" s="26" t="n">
        <v>23.410488</v>
      </c>
      <c r="O41" s="26" t="n">
        <v>23.573322</v>
      </c>
      <c r="P41" s="26" t="n">
        <v>23.781666</v>
      </c>
      <c r="Q41" s="26" t="n">
        <v>24.204405</v>
      </c>
      <c r="R41" s="26" t="n">
        <v>24.592258</v>
      </c>
      <c r="S41" s="26" t="n">
        <v>24.848427</v>
      </c>
      <c r="T41" s="26" t="n">
        <v>25.145552</v>
      </c>
      <c r="U41" s="26" t="n">
        <v>25.222816</v>
      </c>
      <c r="V41" s="26" t="n">
        <v>25.499111</v>
      </c>
      <c r="W41" s="26" t="n">
        <v>25.84099</v>
      </c>
      <c r="X41" s="26" t="n">
        <v>25.933037</v>
      </c>
      <c r="Y41" s="26" t="n">
        <v>26.118065</v>
      </c>
      <c r="Z41" s="26" t="n">
        <v>26.521101</v>
      </c>
      <c r="AA41" s="26" t="n">
        <v>26.736353</v>
      </c>
      <c r="AB41" s="26" t="n">
        <v>26.945976</v>
      </c>
      <c r="AC41" s="26" t="n">
        <v>27.292883</v>
      </c>
      <c r="AD41" s="26" t="n">
        <v>27.377739</v>
      </c>
      <c r="AE41" s="26" t="n">
        <v>27.854393</v>
      </c>
      <c r="AF41" s="26" t="n">
        <v>28.176065</v>
      </c>
      <c r="AG41" s="26" t="n">
        <v>28.421362</v>
      </c>
      <c r="AH41" s="26" t="n">
        <v>28.630436</v>
      </c>
      <c r="AI41" s="27" t="n">
        <v>0.008281999999999999</v>
      </c>
    </row>
    <row r="42" ht="15" customHeight="1">
      <c r="A42" s="22" t="inlineStr">
        <is>
          <t>PRC000:ea_JetFuel</t>
        </is>
      </c>
      <c r="B42" s="25" t="inlineStr">
        <is>
          <t xml:space="preserve">   Jet Fuel 5/</t>
        </is>
      </c>
      <c r="C42" s="26" t="n">
        <v>14.641048</v>
      </c>
      <c r="D42" s="26" t="n">
        <v>14.44945</v>
      </c>
      <c r="E42" s="26" t="n">
        <v>14.469915</v>
      </c>
      <c r="F42" s="26" t="n">
        <v>14.677915</v>
      </c>
      <c r="G42" s="26" t="n">
        <v>14.784328</v>
      </c>
      <c r="H42" s="26" t="n">
        <v>15.181978</v>
      </c>
      <c r="I42" s="26" t="n">
        <v>15.254274</v>
      </c>
      <c r="J42" s="26" t="n">
        <v>15.71048</v>
      </c>
      <c r="K42" s="26" t="n">
        <v>15.739541</v>
      </c>
      <c r="L42" s="26" t="n">
        <v>16.214653</v>
      </c>
      <c r="M42" s="26" t="n">
        <v>16.425371</v>
      </c>
      <c r="N42" s="26" t="n">
        <v>16.66482</v>
      </c>
      <c r="O42" s="26" t="n">
        <v>17.012842</v>
      </c>
      <c r="P42" s="26" t="n">
        <v>17.18742</v>
      </c>
      <c r="Q42" s="26" t="n">
        <v>17.583839</v>
      </c>
      <c r="R42" s="26" t="n">
        <v>17.868292</v>
      </c>
      <c r="S42" s="26" t="n">
        <v>18.13835</v>
      </c>
      <c r="T42" s="26" t="n">
        <v>18.383089</v>
      </c>
      <c r="U42" s="26" t="n">
        <v>18.62429</v>
      </c>
      <c r="V42" s="26" t="n">
        <v>18.83005</v>
      </c>
      <c r="W42" s="26" t="n">
        <v>19.106794</v>
      </c>
      <c r="X42" s="26" t="n">
        <v>19.197943</v>
      </c>
      <c r="Y42" s="26" t="n">
        <v>19.450199</v>
      </c>
      <c r="Z42" s="26" t="n">
        <v>19.834574</v>
      </c>
      <c r="AA42" s="26" t="n">
        <v>20.040815</v>
      </c>
      <c r="AB42" s="26" t="n">
        <v>20.276285</v>
      </c>
      <c r="AC42" s="26" t="n">
        <v>20.70055</v>
      </c>
      <c r="AD42" s="26" t="n">
        <v>20.752966</v>
      </c>
      <c r="AE42" s="26" t="n">
        <v>21.175344</v>
      </c>
      <c r="AF42" s="26" t="n">
        <v>21.518599</v>
      </c>
      <c r="AG42" s="26" t="n">
        <v>21.76668</v>
      </c>
      <c r="AH42" s="26" t="n">
        <v>21.858753</v>
      </c>
      <c r="AI42" s="27" t="n">
        <v>0.013012</v>
      </c>
    </row>
    <row r="43" ht="15" customHeight="1">
      <c r="A43" s="22" t="inlineStr">
        <is>
          <t>PRC000:ea_DistillateFue</t>
        </is>
      </c>
      <c r="B43" s="25" t="inlineStr">
        <is>
          <t xml:space="preserve">   Diesel Fuel (distillate fuel oil) 6/</t>
        </is>
      </c>
      <c r="C43" s="26" t="n">
        <v>22.110788</v>
      </c>
      <c r="D43" s="26" t="n">
        <v>21.343925</v>
      </c>
      <c r="E43" s="26" t="n">
        <v>21.45623</v>
      </c>
      <c r="F43" s="26" t="n">
        <v>21.792423</v>
      </c>
      <c r="G43" s="26" t="n">
        <v>21.917566</v>
      </c>
      <c r="H43" s="26" t="n">
        <v>22.312809</v>
      </c>
      <c r="I43" s="26" t="n">
        <v>22.445829</v>
      </c>
      <c r="J43" s="26" t="n">
        <v>22.857292</v>
      </c>
      <c r="K43" s="26" t="n">
        <v>22.914766</v>
      </c>
      <c r="L43" s="26" t="n">
        <v>23.266224</v>
      </c>
      <c r="M43" s="26" t="n">
        <v>23.483311</v>
      </c>
      <c r="N43" s="26" t="n">
        <v>23.973053</v>
      </c>
      <c r="O43" s="26" t="n">
        <v>24.241781</v>
      </c>
      <c r="P43" s="26" t="n">
        <v>24.41762</v>
      </c>
      <c r="Q43" s="26" t="n">
        <v>24.810474</v>
      </c>
      <c r="R43" s="26" t="n">
        <v>25.010679</v>
      </c>
      <c r="S43" s="26" t="n">
        <v>25.234774</v>
      </c>
      <c r="T43" s="26" t="n">
        <v>25.49099</v>
      </c>
      <c r="U43" s="26" t="n">
        <v>25.664202</v>
      </c>
      <c r="V43" s="26" t="n">
        <v>25.881092</v>
      </c>
      <c r="W43" s="26" t="n">
        <v>26.103443</v>
      </c>
      <c r="X43" s="26" t="n">
        <v>26.104603</v>
      </c>
      <c r="Y43" s="26" t="n">
        <v>26.271511</v>
      </c>
      <c r="Z43" s="26" t="n">
        <v>26.65584</v>
      </c>
      <c r="AA43" s="26" t="n">
        <v>26.817507</v>
      </c>
      <c r="AB43" s="26" t="n">
        <v>27.02726</v>
      </c>
      <c r="AC43" s="26" t="n">
        <v>27.39843</v>
      </c>
      <c r="AD43" s="26" t="n">
        <v>27.414787</v>
      </c>
      <c r="AE43" s="26" t="n">
        <v>27.670738</v>
      </c>
      <c r="AF43" s="26" t="n">
        <v>27.905582</v>
      </c>
      <c r="AG43" s="26" t="n">
        <v>28.076466</v>
      </c>
      <c r="AH43" s="26" t="n">
        <v>28.233942</v>
      </c>
      <c r="AI43" s="27" t="n">
        <v>0.007917</v>
      </c>
    </row>
    <row r="44" ht="15" customHeight="1">
      <c r="A44" s="22" t="inlineStr">
        <is>
          <t>PRC000:ea_ResidualFuel</t>
        </is>
      </c>
      <c r="B44" s="25" t="inlineStr">
        <is>
          <t xml:space="preserve">   Residual Fuel Oil</t>
        </is>
      </c>
      <c r="C44" s="26" t="n">
        <v>9.577926</v>
      </c>
      <c r="D44" s="26" t="n">
        <v>10.569046</v>
      </c>
      <c r="E44" s="26" t="n">
        <v>10.419721</v>
      </c>
      <c r="F44" s="26" t="n">
        <v>10.188439</v>
      </c>
      <c r="G44" s="26" t="n">
        <v>8.914288000000001</v>
      </c>
      <c r="H44" s="26" t="n">
        <v>9.209413</v>
      </c>
      <c r="I44" s="26" t="n">
        <v>9.45722</v>
      </c>
      <c r="J44" s="26" t="n">
        <v>10.10476</v>
      </c>
      <c r="K44" s="26" t="n">
        <v>10.913877</v>
      </c>
      <c r="L44" s="26" t="n">
        <v>11.290391</v>
      </c>
      <c r="M44" s="26" t="n">
        <v>11.574986</v>
      </c>
      <c r="N44" s="26" t="n">
        <v>11.016311</v>
      </c>
      <c r="O44" s="26" t="n">
        <v>11.238101</v>
      </c>
      <c r="P44" s="26" t="n">
        <v>11.303734</v>
      </c>
      <c r="Q44" s="26" t="n">
        <v>11.559741</v>
      </c>
      <c r="R44" s="26" t="n">
        <v>11.693218</v>
      </c>
      <c r="S44" s="26" t="n">
        <v>12.392017</v>
      </c>
      <c r="T44" s="26" t="n">
        <v>12.827141</v>
      </c>
      <c r="U44" s="26" t="n">
        <v>12.921617</v>
      </c>
      <c r="V44" s="26" t="n">
        <v>13.491559</v>
      </c>
      <c r="W44" s="26" t="n">
        <v>13.652015</v>
      </c>
      <c r="X44" s="26" t="n">
        <v>13.829222</v>
      </c>
      <c r="Y44" s="26" t="n">
        <v>13.942467</v>
      </c>
      <c r="Z44" s="26" t="n">
        <v>13.968139</v>
      </c>
      <c r="AA44" s="26" t="n">
        <v>14.613647</v>
      </c>
      <c r="AB44" s="26" t="n">
        <v>14.869235</v>
      </c>
      <c r="AC44" s="26" t="n">
        <v>14.895741</v>
      </c>
      <c r="AD44" s="26" t="n">
        <v>15.526525</v>
      </c>
      <c r="AE44" s="26" t="n">
        <v>15.824721</v>
      </c>
      <c r="AF44" s="26" t="n">
        <v>16.030634</v>
      </c>
      <c r="AG44" s="26" t="n">
        <v>16.223696</v>
      </c>
      <c r="AH44" s="26" t="n">
        <v>15.660544</v>
      </c>
      <c r="AI44" s="27" t="n">
        <v>0.015987</v>
      </c>
    </row>
    <row r="45" ht="15" customHeight="1">
      <c r="A45" s="22" t="inlineStr">
        <is>
          <t>PRC000:ea_NaturalGas</t>
        </is>
      </c>
      <c r="B45" s="25" t="inlineStr">
        <is>
          <t xml:space="preserve">   Natural Gas 7/</t>
        </is>
      </c>
      <c r="C45" s="26" t="n">
        <v>13.698598</v>
      </c>
      <c r="D45" s="26" t="n">
        <v>13.285862</v>
      </c>
      <c r="E45" s="26" t="n">
        <v>12.658551</v>
      </c>
      <c r="F45" s="26" t="n">
        <v>12.415777</v>
      </c>
      <c r="G45" s="26" t="n">
        <v>12.426675</v>
      </c>
      <c r="H45" s="26" t="n">
        <v>12.301192</v>
      </c>
      <c r="I45" s="26" t="n">
        <v>12.310215</v>
      </c>
      <c r="J45" s="26" t="n">
        <v>12.265231</v>
      </c>
      <c r="K45" s="26" t="n">
        <v>12.143968</v>
      </c>
      <c r="L45" s="26" t="n">
        <v>11.942882</v>
      </c>
      <c r="M45" s="26" t="n">
        <v>11.674177</v>
      </c>
      <c r="N45" s="26" t="n">
        <v>12.09702</v>
      </c>
      <c r="O45" s="26" t="n">
        <v>11.824804</v>
      </c>
      <c r="P45" s="26" t="n">
        <v>11.655065</v>
      </c>
      <c r="Q45" s="26" t="n">
        <v>11.651948</v>
      </c>
      <c r="R45" s="26" t="n">
        <v>11.562686</v>
      </c>
      <c r="S45" s="26" t="n">
        <v>11.455206</v>
      </c>
      <c r="T45" s="26" t="n">
        <v>11.366446</v>
      </c>
      <c r="U45" s="26" t="n">
        <v>11.344866</v>
      </c>
      <c r="V45" s="26" t="n">
        <v>11.310649</v>
      </c>
      <c r="W45" s="26" t="n">
        <v>11.269885</v>
      </c>
      <c r="X45" s="26" t="n">
        <v>11.222148</v>
      </c>
      <c r="Y45" s="26" t="n">
        <v>11.174136</v>
      </c>
      <c r="Z45" s="26" t="n">
        <v>11.160277</v>
      </c>
      <c r="AA45" s="26" t="n">
        <v>11.142838</v>
      </c>
      <c r="AB45" s="26" t="n">
        <v>11.134161</v>
      </c>
      <c r="AC45" s="26" t="n">
        <v>11.127587</v>
      </c>
      <c r="AD45" s="26" t="n">
        <v>11.152503</v>
      </c>
      <c r="AE45" s="26" t="n">
        <v>11.190495</v>
      </c>
      <c r="AF45" s="26" t="n">
        <v>11.209865</v>
      </c>
      <c r="AG45" s="26" t="n">
        <v>11.23153</v>
      </c>
      <c r="AH45" s="26" t="n">
        <v>11.277456</v>
      </c>
      <c r="AI45" s="27" t="n">
        <v>-0.006254</v>
      </c>
    </row>
    <row r="46" ht="15" customHeight="1">
      <c r="A46" s="22" t="inlineStr">
        <is>
          <t>PRC000:ea_Electricity</t>
        </is>
      </c>
      <c r="B46" s="25" t="inlineStr">
        <is>
          <t xml:space="preserve">   Electricity</t>
        </is>
      </c>
      <c r="C46" s="26" t="n">
        <v>33.252598</v>
      </c>
      <c r="D46" s="26" t="n">
        <v>33.912785</v>
      </c>
      <c r="E46" s="26" t="n">
        <v>33.971561</v>
      </c>
      <c r="F46" s="26" t="n">
        <v>34.360657</v>
      </c>
      <c r="G46" s="26" t="n">
        <v>34.89761</v>
      </c>
      <c r="H46" s="26" t="n">
        <v>35.386074</v>
      </c>
      <c r="I46" s="26" t="n">
        <v>36.138538</v>
      </c>
      <c r="J46" s="26" t="n">
        <v>36.758362</v>
      </c>
      <c r="K46" s="26" t="n">
        <v>37.028301</v>
      </c>
      <c r="L46" s="26" t="n">
        <v>36.980328</v>
      </c>
      <c r="M46" s="26" t="n">
        <v>36.851902</v>
      </c>
      <c r="N46" s="26" t="n">
        <v>36.70306</v>
      </c>
      <c r="O46" s="26" t="n">
        <v>36.648472</v>
      </c>
      <c r="P46" s="26" t="n">
        <v>36.629833</v>
      </c>
      <c r="Q46" s="26" t="n">
        <v>36.830044</v>
      </c>
      <c r="R46" s="26" t="n">
        <v>36.91164</v>
      </c>
      <c r="S46" s="26" t="n">
        <v>36.571808</v>
      </c>
      <c r="T46" s="26" t="n">
        <v>36.300903</v>
      </c>
      <c r="U46" s="26" t="n">
        <v>36.140179</v>
      </c>
      <c r="V46" s="26" t="n">
        <v>36.02697</v>
      </c>
      <c r="W46" s="26" t="n">
        <v>35.831085</v>
      </c>
      <c r="X46" s="26" t="n">
        <v>35.613167</v>
      </c>
      <c r="Y46" s="26" t="n">
        <v>35.422935</v>
      </c>
      <c r="Z46" s="26" t="n">
        <v>35.253876</v>
      </c>
      <c r="AA46" s="26" t="n">
        <v>34.979267</v>
      </c>
      <c r="AB46" s="26" t="n">
        <v>34.808914</v>
      </c>
      <c r="AC46" s="26" t="n">
        <v>34.676598</v>
      </c>
      <c r="AD46" s="26" t="n">
        <v>34.547211</v>
      </c>
      <c r="AE46" s="26" t="n">
        <v>34.415016</v>
      </c>
      <c r="AF46" s="26" t="n">
        <v>34.257465</v>
      </c>
      <c r="AG46" s="26" t="n">
        <v>34.011459</v>
      </c>
      <c r="AH46" s="26" t="n">
        <v>33.77932</v>
      </c>
      <c r="AI46" s="27" t="n">
        <v>0.000507</v>
      </c>
    </row>
    <row r="47" ht="15.75" customHeight="1"/>
    <row r="48" ht="15" customHeight="1">
      <c r="B48" s="24" t="inlineStr">
        <is>
          <t xml:space="preserve"> Electric Power 8/</t>
        </is>
      </c>
    </row>
    <row r="49" ht="15" customHeight="1">
      <c r="A49" s="22" t="inlineStr">
        <is>
          <t>PRC000:ga_DistillateFue</t>
        </is>
      </c>
      <c r="B49" s="25" t="inlineStr">
        <is>
          <t xml:space="preserve">   Distillate Fuel Oil</t>
        </is>
      </c>
      <c r="C49" s="26" t="n">
        <v>21.897861</v>
      </c>
      <c r="D49" s="26" t="n">
        <v>21.309484</v>
      </c>
      <c r="E49" s="26" t="n">
        <v>20.57196</v>
      </c>
      <c r="F49" s="26" t="n">
        <v>20.00329</v>
      </c>
      <c r="G49" s="26" t="n">
        <v>19.325447</v>
      </c>
      <c r="H49" s="26" t="n">
        <v>18.920959</v>
      </c>
      <c r="I49" s="26" t="n">
        <v>18.257519</v>
      </c>
      <c r="J49" s="26" t="n">
        <v>18.481485</v>
      </c>
      <c r="K49" s="26" t="n">
        <v>18.433384</v>
      </c>
      <c r="L49" s="26" t="n">
        <v>18.729416</v>
      </c>
      <c r="M49" s="26" t="n">
        <v>18.922249</v>
      </c>
      <c r="N49" s="26" t="n">
        <v>19.024334</v>
      </c>
      <c r="O49" s="26" t="n">
        <v>19.197624</v>
      </c>
      <c r="P49" s="26" t="n">
        <v>19.347914</v>
      </c>
      <c r="Q49" s="26" t="n">
        <v>19.723099</v>
      </c>
      <c r="R49" s="26" t="n">
        <v>19.970982</v>
      </c>
      <c r="S49" s="26" t="n">
        <v>20.210882</v>
      </c>
      <c r="T49" s="26" t="n">
        <v>20.487949</v>
      </c>
      <c r="U49" s="26" t="n">
        <v>20.628559</v>
      </c>
      <c r="V49" s="26" t="n">
        <v>20.729315</v>
      </c>
      <c r="W49" s="26" t="n">
        <v>20.974581</v>
      </c>
      <c r="X49" s="26" t="n">
        <v>21.028313</v>
      </c>
      <c r="Y49" s="26" t="n">
        <v>21.227438</v>
      </c>
      <c r="Z49" s="26" t="n">
        <v>21.605209</v>
      </c>
      <c r="AA49" s="26" t="n">
        <v>21.756472</v>
      </c>
      <c r="AB49" s="26" t="n">
        <v>21.953362</v>
      </c>
      <c r="AC49" s="26" t="n">
        <v>22.352627</v>
      </c>
      <c r="AD49" s="26" t="n">
        <v>22.440077</v>
      </c>
      <c r="AE49" s="26" t="n">
        <v>22.802755</v>
      </c>
      <c r="AF49" s="26" t="n">
        <v>23.1485</v>
      </c>
      <c r="AG49" s="26" t="n">
        <v>23.37958</v>
      </c>
      <c r="AH49" s="26" t="n">
        <v>23.534092</v>
      </c>
      <c r="AI49" s="27" t="n">
        <v>0.002327</v>
      </c>
    </row>
    <row r="50" ht="15" customHeight="1">
      <c r="A50" s="22" t="inlineStr">
        <is>
          <t>PRC000:ga_ResidualFuel</t>
        </is>
      </c>
      <c r="B50" s="25" t="inlineStr">
        <is>
          <t xml:space="preserve">   Residual Fuel Oil</t>
        </is>
      </c>
      <c r="C50" s="26" t="n">
        <v>12.40038</v>
      </c>
      <c r="D50" s="26" t="n">
        <v>11.553703</v>
      </c>
      <c r="E50" s="26" t="n">
        <v>13.360313</v>
      </c>
      <c r="F50" s="26" t="n">
        <v>13.389486</v>
      </c>
      <c r="G50" s="26" t="n">
        <v>13.319341</v>
      </c>
      <c r="H50" s="26" t="n">
        <v>13.42602</v>
      </c>
      <c r="I50" s="26" t="n">
        <v>13.603244</v>
      </c>
      <c r="J50" s="26" t="n">
        <v>13.720045</v>
      </c>
      <c r="K50" s="26" t="n">
        <v>14.009251</v>
      </c>
      <c r="L50" s="26" t="n">
        <v>14.021473</v>
      </c>
      <c r="M50" s="26" t="n">
        <v>14.408879</v>
      </c>
      <c r="N50" s="26" t="n">
        <v>14.623139</v>
      </c>
      <c r="O50" s="26" t="n">
        <v>14.886125</v>
      </c>
      <c r="P50" s="26" t="n">
        <v>15.028307</v>
      </c>
      <c r="Q50" s="26" t="n">
        <v>15.293097</v>
      </c>
      <c r="R50" s="26" t="n">
        <v>15.457555</v>
      </c>
      <c r="S50" s="26" t="n">
        <v>15.666325</v>
      </c>
      <c r="T50" s="26" t="n">
        <v>15.853258</v>
      </c>
      <c r="U50" s="26" t="n">
        <v>16.036594</v>
      </c>
      <c r="V50" s="26" t="n">
        <v>16.209066</v>
      </c>
      <c r="W50" s="26" t="n">
        <v>16.439095</v>
      </c>
      <c r="X50" s="26" t="n">
        <v>16.653212</v>
      </c>
      <c r="Y50" s="26" t="n">
        <v>16.763474</v>
      </c>
      <c r="Z50" s="26" t="n">
        <v>16.934118</v>
      </c>
      <c r="AA50" s="26" t="n">
        <v>16.96644</v>
      </c>
      <c r="AB50" s="26" t="n">
        <v>16.946861</v>
      </c>
      <c r="AC50" s="26" t="n">
        <v>16.844774</v>
      </c>
      <c r="AD50" s="26" t="n">
        <v>17.097082</v>
      </c>
      <c r="AE50" s="26" t="n">
        <v>17.251614</v>
      </c>
      <c r="AF50" s="26" t="n">
        <v>17.489197</v>
      </c>
      <c r="AG50" s="26" t="n">
        <v>17.715216</v>
      </c>
      <c r="AH50" s="26" t="n">
        <v>17.967491</v>
      </c>
      <c r="AI50" s="27" t="n">
        <v>0.012034</v>
      </c>
    </row>
    <row r="51" ht="15" customHeight="1">
      <c r="A51" s="22" t="inlineStr">
        <is>
          <t>PRC000:ga_NaturalGas</t>
        </is>
      </c>
      <c r="B51" s="25" t="inlineStr">
        <is>
          <t xml:space="preserve">   Natural Gas</t>
        </is>
      </c>
      <c r="C51" s="26" t="n">
        <v>2.85879</v>
      </c>
      <c r="D51" s="26" t="n">
        <v>2.651217</v>
      </c>
      <c r="E51" s="26" t="n">
        <v>2.817289</v>
      </c>
      <c r="F51" s="26" t="n">
        <v>2.811531</v>
      </c>
      <c r="G51" s="26" t="n">
        <v>2.881649</v>
      </c>
      <c r="H51" s="26" t="n">
        <v>3.030689</v>
      </c>
      <c r="I51" s="26" t="n">
        <v>3.307202</v>
      </c>
      <c r="J51" s="26" t="n">
        <v>3.516105</v>
      </c>
      <c r="K51" s="26" t="n">
        <v>3.647542</v>
      </c>
      <c r="L51" s="26" t="n">
        <v>3.712507</v>
      </c>
      <c r="M51" s="26" t="n">
        <v>3.701732</v>
      </c>
      <c r="N51" s="26" t="n">
        <v>3.631112</v>
      </c>
      <c r="O51" s="26" t="n">
        <v>3.59797</v>
      </c>
      <c r="P51" s="26" t="n">
        <v>3.623174</v>
      </c>
      <c r="Q51" s="26" t="n">
        <v>3.689995</v>
      </c>
      <c r="R51" s="26" t="n">
        <v>3.743716</v>
      </c>
      <c r="S51" s="26" t="n">
        <v>3.73844</v>
      </c>
      <c r="T51" s="26" t="n">
        <v>3.73548</v>
      </c>
      <c r="U51" s="26" t="n">
        <v>3.774059</v>
      </c>
      <c r="V51" s="26" t="n">
        <v>3.795168</v>
      </c>
      <c r="W51" s="26" t="n">
        <v>3.800999</v>
      </c>
      <c r="X51" s="26" t="n">
        <v>3.807131</v>
      </c>
      <c r="Y51" s="26" t="n">
        <v>3.803203</v>
      </c>
      <c r="Z51" s="26" t="n">
        <v>3.81251</v>
      </c>
      <c r="AA51" s="26" t="n">
        <v>3.822264</v>
      </c>
      <c r="AB51" s="26" t="n">
        <v>3.83895</v>
      </c>
      <c r="AC51" s="26" t="n">
        <v>3.851938</v>
      </c>
      <c r="AD51" s="26" t="n">
        <v>3.894858</v>
      </c>
      <c r="AE51" s="26" t="n">
        <v>3.949467</v>
      </c>
      <c r="AF51" s="26" t="n">
        <v>3.985636</v>
      </c>
      <c r="AG51" s="26" t="n">
        <v>4.008594</v>
      </c>
      <c r="AH51" s="26" t="n">
        <v>4.065257</v>
      </c>
      <c r="AI51" s="27" t="n">
        <v>0.011422</v>
      </c>
    </row>
    <row r="52" ht="15" customHeight="1">
      <c r="A52" s="22" t="inlineStr">
        <is>
          <t>PRC000:ga_SteamCoal</t>
        </is>
      </c>
      <c r="B52" s="25" t="inlineStr">
        <is>
          <t xml:space="preserve">   Steam Coal</t>
        </is>
      </c>
      <c r="C52" s="26" t="n">
        <v>2.048339</v>
      </c>
      <c r="D52" s="26" t="n">
        <v>2.058763</v>
      </c>
      <c r="E52" s="26" t="n">
        <v>2.025556</v>
      </c>
      <c r="F52" s="26" t="n">
        <v>1.997577</v>
      </c>
      <c r="G52" s="26" t="n">
        <v>1.975647</v>
      </c>
      <c r="H52" s="26" t="n">
        <v>1.96913</v>
      </c>
      <c r="I52" s="26" t="n">
        <v>1.95202</v>
      </c>
      <c r="J52" s="26" t="n">
        <v>1.959999</v>
      </c>
      <c r="K52" s="26" t="n">
        <v>1.973998</v>
      </c>
      <c r="L52" s="26" t="n">
        <v>1.956862</v>
      </c>
      <c r="M52" s="26" t="n">
        <v>1.958207</v>
      </c>
      <c r="N52" s="26" t="n">
        <v>1.956258</v>
      </c>
      <c r="O52" s="26" t="n">
        <v>1.954629</v>
      </c>
      <c r="P52" s="26" t="n">
        <v>1.951653</v>
      </c>
      <c r="Q52" s="26" t="n">
        <v>1.958434</v>
      </c>
      <c r="R52" s="26" t="n">
        <v>1.959235</v>
      </c>
      <c r="S52" s="26" t="n">
        <v>1.953764</v>
      </c>
      <c r="T52" s="26" t="n">
        <v>1.95379</v>
      </c>
      <c r="U52" s="26" t="n">
        <v>1.959053</v>
      </c>
      <c r="V52" s="26" t="n">
        <v>1.956042</v>
      </c>
      <c r="W52" s="26" t="n">
        <v>1.954679</v>
      </c>
      <c r="X52" s="26" t="n">
        <v>1.947999</v>
      </c>
      <c r="Y52" s="26" t="n">
        <v>1.947827</v>
      </c>
      <c r="Z52" s="26" t="n">
        <v>1.949921</v>
      </c>
      <c r="AA52" s="26" t="n">
        <v>1.951683</v>
      </c>
      <c r="AB52" s="26" t="n">
        <v>1.952097</v>
      </c>
      <c r="AC52" s="26" t="n">
        <v>1.954712</v>
      </c>
      <c r="AD52" s="26" t="n">
        <v>1.952267</v>
      </c>
      <c r="AE52" s="26" t="n">
        <v>1.954197</v>
      </c>
      <c r="AF52" s="26" t="n">
        <v>1.95353</v>
      </c>
      <c r="AG52" s="26" t="n">
        <v>1.951243</v>
      </c>
      <c r="AH52" s="26" t="n">
        <v>1.950768</v>
      </c>
      <c r="AI52" s="27" t="n">
        <v>-0.001573</v>
      </c>
    </row>
    <row r="53" ht="15" customHeight="1">
      <c r="A53" s="22" t="inlineStr">
        <is>
          <t>PRC000:ga_uranium</t>
        </is>
      </c>
      <c r="B53" s="25" t="inlineStr">
        <is>
          <t xml:space="preserve">   Uranium</t>
        </is>
      </c>
      <c r="C53" s="26" t="n">
        <v>0.676258</v>
      </c>
      <c r="D53" s="26" t="n">
        <v>0.678339</v>
      </c>
      <c r="E53" s="26" t="n">
        <v>0.679379</v>
      </c>
      <c r="F53" s="26" t="n">
        <v>0.68042</v>
      </c>
      <c r="G53" s="26" t="n">
        <v>0.682501</v>
      </c>
      <c r="H53" s="26" t="n">
        <v>0.683541</v>
      </c>
      <c r="I53" s="26" t="n">
        <v>0.685622</v>
      </c>
      <c r="J53" s="26" t="n">
        <v>0.686662</v>
      </c>
      <c r="K53" s="26" t="n">
        <v>0.687703</v>
      </c>
      <c r="L53" s="26" t="n">
        <v>0.688743</v>
      </c>
      <c r="M53" s="26" t="n">
        <v>0.690824</v>
      </c>
      <c r="N53" s="26" t="n">
        <v>0.692905</v>
      </c>
      <c r="O53" s="26" t="n">
        <v>0.693945</v>
      </c>
      <c r="P53" s="26" t="n">
        <v>0.696026</v>
      </c>
      <c r="Q53" s="26" t="n">
        <v>0.698107</v>
      </c>
      <c r="R53" s="26" t="n">
        <v>0.699147</v>
      </c>
      <c r="S53" s="26" t="n">
        <v>0.701228</v>
      </c>
      <c r="T53" s="26" t="n">
        <v>0.703309</v>
      </c>
      <c r="U53" s="26" t="n">
        <v>0.704349</v>
      </c>
      <c r="V53" s="26" t="n">
        <v>0.70643</v>
      </c>
      <c r="W53" s="26" t="n">
        <v>0.708511</v>
      </c>
      <c r="X53" s="26" t="n">
        <v>0.710591</v>
      </c>
      <c r="Y53" s="26" t="n">
        <v>0.711632</v>
      </c>
      <c r="Z53" s="26" t="n">
        <v>0.713712</v>
      </c>
      <c r="AA53" s="26" t="n">
        <v>0.715793</v>
      </c>
      <c r="AB53" s="26" t="n">
        <v>0.717874</v>
      </c>
      <c r="AC53" s="26" t="n">
        <v>0.719955</v>
      </c>
      <c r="AD53" s="26" t="n">
        <v>0.722036</v>
      </c>
      <c r="AE53" s="26" t="n">
        <v>0.724117</v>
      </c>
      <c r="AF53" s="26" t="n">
        <v>0.726197</v>
      </c>
      <c r="AG53" s="26" t="n">
        <v>0.728278</v>
      </c>
      <c r="AH53" s="26" t="n">
        <v>0.730359</v>
      </c>
      <c r="AI53" s="27" t="n">
        <v>0.002486</v>
      </c>
    </row>
    <row r="54" ht="15.75" customHeight="1"/>
    <row r="55" ht="15.75" customHeight="1"/>
    <row r="56" ht="15" customHeight="1">
      <c r="B56" s="24" t="inlineStr">
        <is>
          <t xml:space="preserve"> Average Price to All Users 9/</t>
        </is>
      </c>
    </row>
    <row r="57" ht="15" customHeight="1">
      <c r="A57" s="22" t="inlineStr">
        <is>
          <t>PRC000:ha_LiquefiedPetr</t>
        </is>
      </c>
      <c r="B57" s="25" t="inlineStr">
        <is>
          <t xml:space="preserve">   Propane</t>
        </is>
      </c>
      <c r="C57" s="26" t="n">
        <v>18.517338</v>
      </c>
      <c r="D57" s="26" t="n">
        <v>17.795782</v>
      </c>
      <c r="E57" s="26" t="n">
        <v>18.164116</v>
      </c>
      <c r="F57" s="26" t="n">
        <v>18.891821</v>
      </c>
      <c r="G57" s="26" t="n">
        <v>19.47764</v>
      </c>
      <c r="H57" s="26" t="n">
        <v>20.115549</v>
      </c>
      <c r="I57" s="26" t="n">
        <v>20.967056</v>
      </c>
      <c r="J57" s="26" t="n">
        <v>21.841379</v>
      </c>
      <c r="K57" s="26" t="n">
        <v>22.424021</v>
      </c>
      <c r="L57" s="26" t="n">
        <v>22.825674</v>
      </c>
      <c r="M57" s="26" t="n">
        <v>23.067327</v>
      </c>
      <c r="N57" s="26" t="n">
        <v>23.235031</v>
      </c>
      <c r="O57" s="26" t="n">
        <v>23.271036</v>
      </c>
      <c r="P57" s="26" t="n">
        <v>23.351419</v>
      </c>
      <c r="Q57" s="26" t="n">
        <v>23.62575</v>
      </c>
      <c r="R57" s="26" t="n">
        <v>23.87743</v>
      </c>
      <c r="S57" s="26" t="n">
        <v>24.152052</v>
      </c>
      <c r="T57" s="26" t="n">
        <v>24.470886</v>
      </c>
      <c r="U57" s="26" t="n">
        <v>24.818119</v>
      </c>
      <c r="V57" s="26" t="n">
        <v>25.156733</v>
      </c>
      <c r="W57" s="26" t="n">
        <v>25.476082</v>
      </c>
      <c r="X57" s="26" t="n">
        <v>25.756554</v>
      </c>
      <c r="Y57" s="26" t="n">
        <v>26.017603</v>
      </c>
      <c r="Z57" s="26" t="n">
        <v>26.396612</v>
      </c>
      <c r="AA57" s="26" t="n">
        <v>26.704369</v>
      </c>
      <c r="AB57" s="26" t="n">
        <v>27.004362</v>
      </c>
      <c r="AC57" s="26" t="n">
        <v>27.302423</v>
      </c>
      <c r="AD57" s="26" t="n">
        <v>27.59053</v>
      </c>
      <c r="AE57" s="26" t="n">
        <v>27.952341</v>
      </c>
      <c r="AF57" s="26" t="n">
        <v>28.331856</v>
      </c>
      <c r="AG57" s="26" t="n">
        <v>28.642916</v>
      </c>
      <c r="AH57" s="26" t="n">
        <v>28.93576</v>
      </c>
      <c r="AI57" s="27" t="n">
        <v>0.014503</v>
      </c>
    </row>
    <row r="58" ht="15" customHeight="1">
      <c r="A58" s="22" t="inlineStr">
        <is>
          <t>PRC000:ha_Ethanol(E85)</t>
        </is>
      </c>
      <c r="B58" s="25" t="inlineStr">
        <is>
          <t xml:space="preserve">   E85 3/</t>
        </is>
      </c>
      <c r="C58" s="26" t="n">
        <v>24.537947</v>
      </c>
      <c r="D58" s="26" t="n">
        <v>24.243864</v>
      </c>
      <c r="E58" s="26" t="n">
        <v>29.909515</v>
      </c>
      <c r="F58" s="26" t="n">
        <v>28.426769</v>
      </c>
      <c r="G58" s="26" t="n">
        <v>28.618099</v>
      </c>
      <c r="H58" s="26" t="n">
        <v>28.520075</v>
      </c>
      <c r="I58" s="26" t="n">
        <v>27.862692</v>
      </c>
      <c r="J58" s="26" t="n">
        <v>27.936611</v>
      </c>
      <c r="K58" s="26" t="n">
        <v>28.16201</v>
      </c>
      <c r="L58" s="26" t="n">
        <v>28.425083</v>
      </c>
      <c r="M58" s="26" t="n">
        <v>28.713608</v>
      </c>
      <c r="N58" s="26" t="n">
        <v>30.057896</v>
      </c>
      <c r="O58" s="26" t="n">
        <v>30.388205</v>
      </c>
      <c r="P58" s="26" t="n">
        <v>30.54878</v>
      </c>
      <c r="Q58" s="26" t="n">
        <v>31.208534</v>
      </c>
      <c r="R58" s="26" t="n">
        <v>31.695507</v>
      </c>
      <c r="S58" s="26" t="n">
        <v>32.776066</v>
      </c>
      <c r="T58" s="26" t="n">
        <v>32.66156</v>
      </c>
      <c r="U58" s="26" t="n">
        <v>32.834831</v>
      </c>
      <c r="V58" s="26" t="n">
        <v>33.766201</v>
      </c>
      <c r="W58" s="26" t="n">
        <v>34.771797</v>
      </c>
      <c r="X58" s="26" t="n">
        <v>35.608723</v>
      </c>
      <c r="Y58" s="26" t="n">
        <v>35.916092</v>
      </c>
      <c r="Z58" s="26" t="n">
        <v>37.47979</v>
      </c>
      <c r="AA58" s="26" t="n">
        <v>37.935295</v>
      </c>
      <c r="AB58" s="26" t="n">
        <v>38.346237</v>
      </c>
      <c r="AC58" s="26" t="n">
        <v>38.771313</v>
      </c>
      <c r="AD58" s="26" t="n">
        <v>39.264046</v>
      </c>
      <c r="AE58" s="26" t="n">
        <v>42.460052</v>
      </c>
      <c r="AF58" s="26" t="n">
        <v>43.544437</v>
      </c>
      <c r="AG58" s="26" t="n">
        <v>43.591911</v>
      </c>
      <c r="AH58" s="26" t="n">
        <v>43.892014</v>
      </c>
      <c r="AI58" s="27" t="n">
        <v>0.018935</v>
      </c>
    </row>
    <row r="59" ht="15" customHeight="1">
      <c r="A59" s="22" t="inlineStr">
        <is>
          <t>PRC000:ha_MotorGasoline</t>
        </is>
      </c>
      <c r="B59" s="25" t="inlineStr">
        <is>
          <t xml:space="preserve">   Motor Gasoline 4/</t>
        </is>
      </c>
      <c r="C59" s="26" t="n">
        <v>22.152426</v>
      </c>
      <c r="D59" s="26" t="n">
        <v>21.94087</v>
      </c>
      <c r="E59" s="26" t="n">
        <v>21.968946</v>
      </c>
      <c r="F59" s="26" t="n">
        <v>21.978165</v>
      </c>
      <c r="G59" s="26" t="n">
        <v>21.89427</v>
      </c>
      <c r="H59" s="26" t="n">
        <v>21.607965</v>
      </c>
      <c r="I59" s="26" t="n">
        <v>21.857471</v>
      </c>
      <c r="J59" s="26" t="n">
        <v>22.043116</v>
      </c>
      <c r="K59" s="26" t="n">
        <v>22.312281</v>
      </c>
      <c r="L59" s="26" t="n">
        <v>22.424955</v>
      </c>
      <c r="M59" s="26" t="n">
        <v>22.720831</v>
      </c>
      <c r="N59" s="26" t="n">
        <v>23.424423</v>
      </c>
      <c r="O59" s="26" t="n">
        <v>23.588041</v>
      </c>
      <c r="P59" s="26" t="n">
        <v>23.796984</v>
      </c>
      <c r="Q59" s="26" t="n">
        <v>24.220589</v>
      </c>
      <c r="R59" s="26" t="n">
        <v>24.60873</v>
      </c>
      <c r="S59" s="26" t="n">
        <v>24.865734</v>
      </c>
      <c r="T59" s="26" t="n">
        <v>25.162941</v>
      </c>
      <c r="U59" s="26" t="n">
        <v>25.240604</v>
      </c>
      <c r="V59" s="26" t="n">
        <v>25.517138</v>
      </c>
      <c r="W59" s="26" t="n">
        <v>25.858952</v>
      </c>
      <c r="X59" s="26" t="n">
        <v>25.951355</v>
      </c>
      <c r="Y59" s="26" t="n">
        <v>26.136623</v>
      </c>
      <c r="Z59" s="26" t="n">
        <v>26.539719</v>
      </c>
      <c r="AA59" s="26" t="n">
        <v>26.75515</v>
      </c>
      <c r="AB59" s="26" t="n">
        <v>26.964806</v>
      </c>
      <c r="AC59" s="26" t="n">
        <v>27.311302</v>
      </c>
      <c r="AD59" s="26" t="n">
        <v>27.396849</v>
      </c>
      <c r="AE59" s="26" t="n">
        <v>27.872746</v>
      </c>
      <c r="AF59" s="26" t="n">
        <v>28.194441</v>
      </c>
      <c r="AG59" s="26" t="n">
        <v>28.439672</v>
      </c>
      <c r="AH59" s="26" t="n">
        <v>28.648949</v>
      </c>
      <c r="AI59" s="27" t="n">
        <v>0.008330000000000001</v>
      </c>
    </row>
    <row r="60" ht="15" customHeight="1">
      <c r="A60" s="22" t="inlineStr">
        <is>
          <t>PRC000:ha_JetFuel</t>
        </is>
      </c>
      <c r="B60" s="25" t="inlineStr">
        <is>
          <t xml:space="preserve">   Jet Fuel 5/</t>
        </is>
      </c>
      <c r="C60" s="26" t="n">
        <v>14.641048</v>
      </c>
      <c r="D60" s="26" t="n">
        <v>14.44945</v>
      </c>
      <c r="E60" s="26" t="n">
        <v>14.469915</v>
      </c>
      <c r="F60" s="26" t="n">
        <v>14.677915</v>
      </c>
      <c r="G60" s="26" t="n">
        <v>14.784328</v>
      </c>
      <c r="H60" s="26" t="n">
        <v>15.181978</v>
      </c>
      <c r="I60" s="26" t="n">
        <v>15.254274</v>
      </c>
      <c r="J60" s="26" t="n">
        <v>15.71048</v>
      </c>
      <c r="K60" s="26" t="n">
        <v>15.739541</v>
      </c>
      <c r="L60" s="26" t="n">
        <v>16.214653</v>
      </c>
      <c r="M60" s="26" t="n">
        <v>16.425371</v>
      </c>
      <c r="N60" s="26" t="n">
        <v>16.66482</v>
      </c>
      <c r="O60" s="26" t="n">
        <v>17.012842</v>
      </c>
      <c r="P60" s="26" t="n">
        <v>17.18742</v>
      </c>
      <c r="Q60" s="26" t="n">
        <v>17.583839</v>
      </c>
      <c r="R60" s="26" t="n">
        <v>17.868292</v>
      </c>
      <c r="S60" s="26" t="n">
        <v>18.13835</v>
      </c>
      <c r="T60" s="26" t="n">
        <v>18.383089</v>
      </c>
      <c r="U60" s="26" t="n">
        <v>18.62429</v>
      </c>
      <c r="V60" s="26" t="n">
        <v>18.83005</v>
      </c>
      <c r="W60" s="26" t="n">
        <v>19.106794</v>
      </c>
      <c r="X60" s="26" t="n">
        <v>19.197943</v>
      </c>
      <c r="Y60" s="26" t="n">
        <v>19.450199</v>
      </c>
      <c r="Z60" s="26" t="n">
        <v>19.834574</v>
      </c>
      <c r="AA60" s="26" t="n">
        <v>20.040815</v>
      </c>
      <c r="AB60" s="26" t="n">
        <v>20.276285</v>
      </c>
      <c r="AC60" s="26" t="n">
        <v>20.70055</v>
      </c>
      <c r="AD60" s="26" t="n">
        <v>20.752966</v>
      </c>
      <c r="AE60" s="26" t="n">
        <v>21.175344</v>
      </c>
      <c r="AF60" s="26" t="n">
        <v>21.518599</v>
      </c>
      <c r="AG60" s="26" t="n">
        <v>21.76668</v>
      </c>
      <c r="AH60" s="26" t="n">
        <v>21.858753</v>
      </c>
      <c r="AI60" s="27" t="n">
        <v>0.013012</v>
      </c>
    </row>
    <row r="61" ht="15" customHeight="1">
      <c r="A61" s="22" t="inlineStr">
        <is>
          <t>PRC000:ha_DistillateFue</t>
        </is>
      </c>
      <c r="B61" s="25" t="inlineStr">
        <is>
          <t xml:space="preserve">   Distillate Fuel Oil</t>
        </is>
      </c>
      <c r="C61" s="26" t="n">
        <v>22.055973</v>
      </c>
      <c r="D61" s="26" t="n">
        <v>21.332649</v>
      </c>
      <c r="E61" s="26" t="n">
        <v>21.307634</v>
      </c>
      <c r="F61" s="26" t="n">
        <v>21.509706</v>
      </c>
      <c r="G61" s="26" t="n">
        <v>21.507311</v>
      </c>
      <c r="H61" s="26" t="n">
        <v>21.769125</v>
      </c>
      <c r="I61" s="26" t="n">
        <v>21.766514</v>
      </c>
      <c r="J61" s="26" t="n">
        <v>22.167187</v>
      </c>
      <c r="K61" s="26" t="n">
        <v>22.215662</v>
      </c>
      <c r="L61" s="26" t="n">
        <v>22.55971</v>
      </c>
      <c r="M61" s="26" t="n">
        <v>22.7668</v>
      </c>
      <c r="N61" s="26" t="n">
        <v>23.137453</v>
      </c>
      <c r="O61" s="26" t="n">
        <v>23.400127</v>
      </c>
      <c r="P61" s="26" t="n">
        <v>23.565245</v>
      </c>
      <c r="Q61" s="26" t="n">
        <v>23.939878</v>
      </c>
      <c r="R61" s="26" t="n">
        <v>24.132757</v>
      </c>
      <c r="S61" s="26" t="n">
        <v>24.353363</v>
      </c>
      <c r="T61" s="26" t="n">
        <v>24.599989</v>
      </c>
      <c r="U61" s="26" t="n">
        <v>24.760366</v>
      </c>
      <c r="V61" s="26" t="n">
        <v>24.966681</v>
      </c>
      <c r="W61" s="26" t="n">
        <v>25.188585</v>
      </c>
      <c r="X61" s="26" t="n">
        <v>25.189915</v>
      </c>
      <c r="Y61" s="26" t="n">
        <v>25.361546</v>
      </c>
      <c r="Z61" s="26" t="n">
        <v>25.739941</v>
      </c>
      <c r="AA61" s="26" t="n">
        <v>25.903061</v>
      </c>
      <c r="AB61" s="26" t="n">
        <v>26.1014</v>
      </c>
      <c r="AC61" s="26" t="n">
        <v>26.471901</v>
      </c>
      <c r="AD61" s="26" t="n">
        <v>26.487108</v>
      </c>
      <c r="AE61" s="26" t="n">
        <v>26.746401</v>
      </c>
      <c r="AF61" s="26" t="n">
        <v>26.98501</v>
      </c>
      <c r="AG61" s="26" t="n">
        <v>27.152634</v>
      </c>
      <c r="AH61" s="26" t="n">
        <v>27.305868</v>
      </c>
      <c r="AI61" s="27" t="n">
        <v>0.006912</v>
      </c>
    </row>
    <row r="62" ht="15" customHeight="1">
      <c r="A62" s="22" t="inlineStr">
        <is>
          <t>PRC000:ha_ResidualFuel</t>
        </is>
      </c>
      <c r="B62" s="25" t="inlineStr">
        <is>
          <t xml:space="preserve">   Residual Fuel Oil</t>
        </is>
      </c>
      <c r="C62" s="26" t="n">
        <v>9.750306999999999</v>
      </c>
      <c r="D62" s="26" t="n">
        <v>10.19247</v>
      </c>
      <c r="E62" s="26" t="n">
        <v>10.271381</v>
      </c>
      <c r="F62" s="26" t="n">
        <v>10.173702</v>
      </c>
      <c r="G62" s="26" t="n">
        <v>9.183429</v>
      </c>
      <c r="H62" s="26" t="n">
        <v>9.554516</v>
      </c>
      <c r="I62" s="26" t="n">
        <v>9.876920999999999</v>
      </c>
      <c r="J62" s="26" t="n">
        <v>10.457724</v>
      </c>
      <c r="K62" s="26" t="n">
        <v>11.210336</v>
      </c>
      <c r="L62" s="26" t="n">
        <v>11.536976</v>
      </c>
      <c r="M62" s="26" t="n">
        <v>11.842731</v>
      </c>
      <c r="N62" s="26" t="n">
        <v>11.37082</v>
      </c>
      <c r="O62" s="26" t="n">
        <v>11.605115</v>
      </c>
      <c r="P62" s="26" t="n">
        <v>11.676685</v>
      </c>
      <c r="Q62" s="26" t="n">
        <v>11.933399</v>
      </c>
      <c r="R62" s="26" t="n">
        <v>12.064242</v>
      </c>
      <c r="S62" s="26" t="n">
        <v>12.69766</v>
      </c>
      <c r="T62" s="26" t="n">
        <v>13.116432</v>
      </c>
      <c r="U62" s="26" t="n">
        <v>13.224297</v>
      </c>
      <c r="V62" s="26" t="n">
        <v>13.736769</v>
      </c>
      <c r="W62" s="26" t="n">
        <v>13.914393</v>
      </c>
      <c r="X62" s="26" t="n">
        <v>14.113455</v>
      </c>
      <c r="Y62" s="26" t="n">
        <v>14.229108</v>
      </c>
      <c r="Z62" s="26" t="n">
        <v>14.283981</v>
      </c>
      <c r="AA62" s="26" t="n">
        <v>14.843826</v>
      </c>
      <c r="AB62" s="26" t="n">
        <v>15.073577</v>
      </c>
      <c r="AC62" s="26" t="n">
        <v>15.086976</v>
      </c>
      <c r="AD62" s="26" t="n">
        <v>15.677839</v>
      </c>
      <c r="AE62" s="26" t="n">
        <v>15.942997</v>
      </c>
      <c r="AF62" s="26" t="n">
        <v>16.14673</v>
      </c>
      <c r="AG62" s="26" t="n">
        <v>16.344221</v>
      </c>
      <c r="AH62" s="26" t="n">
        <v>15.920506</v>
      </c>
      <c r="AI62" s="27" t="n">
        <v>0.015942</v>
      </c>
    </row>
    <row r="63" ht="15" customHeight="1">
      <c r="A63" s="22" t="inlineStr">
        <is>
          <t>PRC000:ha_NaturalGas</t>
        </is>
      </c>
      <c r="B63" s="25" t="inlineStr">
        <is>
          <t xml:space="preserve">   Natural Gas</t>
        </is>
      </c>
      <c r="C63" s="26" t="n">
        <v>5.031696</v>
      </c>
      <c r="D63" s="26" t="n">
        <v>4.760718</v>
      </c>
      <c r="E63" s="26" t="n">
        <v>4.847678</v>
      </c>
      <c r="F63" s="26" t="n">
        <v>4.833207</v>
      </c>
      <c r="G63" s="26" t="n">
        <v>4.868649</v>
      </c>
      <c r="H63" s="26" t="n">
        <v>4.979748</v>
      </c>
      <c r="I63" s="26" t="n">
        <v>5.198734</v>
      </c>
      <c r="J63" s="26" t="n">
        <v>5.40272</v>
      </c>
      <c r="K63" s="26" t="n">
        <v>5.552284</v>
      </c>
      <c r="L63" s="26" t="n">
        <v>5.63208</v>
      </c>
      <c r="M63" s="26" t="n">
        <v>5.643917</v>
      </c>
      <c r="N63" s="26" t="n">
        <v>5.679059</v>
      </c>
      <c r="O63" s="26" t="n">
        <v>5.637339</v>
      </c>
      <c r="P63" s="26" t="n">
        <v>5.647746</v>
      </c>
      <c r="Q63" s="26" t="n">
        <v>5.714075</v>
      </c>
      <c r="R63" s="26" t="n">
        <v>5.742004</v>
      </c>
      <c r="S63" s="26" t="n">
        <v>5.739636</v>
      </c>
      <c r="T63" s="26" t="n">
        <v>5.729753</v>
      </c>
      <c r="U63" s="26" t="n">
        <v>5.761975</v>
      </c>
      <c r="V63" s="26" t="n">
        <v>5.780482</v>
      </c>
      <c r="W63" s="26" t="n">
        <v>5.784865</v>
      </c>
      <c r="X63" s="26" t="n">
        <v>5.781797</v>
      </c>
      <c r="Y63" s="26" t="n">
        <v>5.783163</v>
      </c>
      <c r="Z63" s="26" t="n">
        <v>5.796995</v>
      </c>
      <c r="AA63" s="26" t="n">
        <v>5.807943</v>
      </c>
      <c r="AB63" s="26" t="n">
        <v>5.825001</v>
      </c>
      <c r="AC63" s="26" t="n">
        <v>5.848293</v>
      </c>
      <c r="AD63" s="26" t="n">
        <v>5.887419</v>
      </c>
      <c r="AE63" s="26" t="n">
        <v>5.931022</v>
      </c>
      <c r="AF63" s="26" t="n">
        <v>5.951627</v>
      </c>
      <c r="AG63" s="26" t="n">
        <v>5.972738</v>
      </c>
      <c r="AH63" s="26" t="n">
        <v>6.017784</v>
      </c>
      <c r="AI63" s="27" t="n">
        <v>0.00579</v>
      </c>
    </row>
    <row r="64" ht="15" customHeight="1">
      <c r="A64" s="22" t="inlineStr">
        <is>
          <t>PRC000:ha_Metallugical</t>
        </is>
      </c>
      <c r="B64" s="25" t="inlineStr">
        <is>
          <t xml:space="preserve">   Metallurgical Coal</t>
        </is>
      </c>
      <c r="C64" s="26" t="n">
        <v>4.135304</v>
      </c>
      <c r="D64" s="26" t="n">
        <v>3.715267</v>
      </c>
      <c r="E64" s="26" t="n">
        <v>3.476051</v>
      </c>
      <c r="F64" s="26" t="n">
        <v>3.314668</v>
      </c>
      <c r="G64" s="26" t="n">
        <v>3.226584</v>
      </c>
      <c r="H64" s="26" t="n">
        <v>3.228791</v>
      </c>
      <c r="I64" s="26" t="n">
        <v>3.233289</v>
      </c>
      <c r="J64" s="26" t="n">
        <v>3.237639</v>
      </c>
      <c r="K64" s="26" t="n">
        <v>3.26661</v>
      </c>
      <c r="L64" s="26" t="n">
        <v>3.294532</v>
      </c>
      <c r="M64" s="26" t="n">
        <v>3.334714</v>
      </c>
      <c r="N64" s="26" t="n">
        <v>3.367346</v>
      </c>
      <c r="O64" s="26" t="n">
        <v>3.405218</v>
      </c>
      <c r="P64" s="26" t="n">
        <v>3.442147</v>
      </c>
      <c r="Q64" s="26" t="n">
        <v>3.475353</v>
      </c>
      <c r="R64" s="26" t="n">
        <v>3.513103</v>
      </c>
      <c r="S64" s="26" t="n">
        <v>3.546413</v>
      </c>
      <c r="T64" s="26" t="n">
        <v>3.577275</v>
      </c>
      <c r="U64" s="26" t="n">
        <v>3.610275</v>
      </c>
      <c r="V64" s="26" t="n">
        <v>3.640216</v>
      </c>
      <c r="W64" s="26" t="n">
        <v>3.675331</v>
      </c>
      <c r="X64" s="26" t="n">
        <v>3.706488</v>
      </c>
      <c r="Y64" s="26" t="n">
        <v>3.746972</v>
      </c>
      <c r="Z64" s="26" t="n">
        <v>3.783088</v>
      </c>
      <c r="AA64" s="26" t="n">
        <v>3.822762</v>
      </c>
      <c r="AB64" s="26" t="n">
        <v>3.857581</v>
      </c>
      <c r="AC64" s="26" t="n">
        <v>3.895384</v>
      </c>
      <c r="AD64" s="26" t="n">
        <v>3.93132</v>
      </c>
      <c r="AE64" s="26" t="n">
        <v>3.97163</v>
      </c>
      <c r="AF64" s="26" t="n">
        <v>4.008956</v>
      </c>
      <c r="AG64" s="26" t="n">
        <v>4.049924</v>
      </c>
      <c r="AH64" s="26" t="n">
        <v>4.087855</v>
      </c>
      <c r="AI64" s="27" t="n">
        <v>-0.000372</v>
      </c>
    </row>
    <row r="65" ht="15" customHeight="1">
      <c r="A65" s="22" t="inlineStr">
        <is>
          <t>PRC000:ha_Coal</t>
        </is>
      </c>
      <c r="B65" s="25" t="inlineStr">
        <is>
          <t xml:space="preserve">   Other Coal</t>
        </is>
      </c>
      <c r="C65" s="26" t="n">
        <v>2.081845</v>
      </c>
      <c r="D65" s="26" t="n">
        <v>2.091125</v>
      </c>
      <c r="E65" s="26" t="n">
        <v>2.065455</v>
      </c>
      <c r="F65" s="26" t="n">
        <v>2.041764</v>
      </c>
      <c r="G65" s="26" t="n">
        <v>2.025612</v>
      </c>
      <c r="H65" s="26" t="n">
        <v>2.021754</v>
      </c>
      <c r="I65" s="26" t="n">
        <v>2.010812</v>
      </c>
      <c r="J65" s="26" t="n">
        <v>2.016129</v>
      </c>
      <c r="K65" s="26" t="n">
        <v>2.030577</v>
      </c>
      <c r="L65" s="26" t="n">
        <v>2.014867</v>
      </c>
      <c r="M65" s="26" t="n">
        <v>2.017033</v>
      </c>
      <c r="N65" s="26" t="n">
        <v>2.015833</v>
      </c>
      <c r="O65" s="26" t="n">
        <v>2.014559</v>
      </c>
      <c r="P65" s="26" t="n">
        <v>2.011771</v>
      </c>
      <c r="Q65" s="26" t="n">
        <v>2.017367</v>
      </c>
      <c r="R65" s="26" t="n">
        <v>2.018418</v>
      </c>
      <c r="S65" s="26" t="n">
        <v>2.013567</v>
      </c>
      <c r="T65" s="26" t="n">
        <v>2.014307</v>
      </c>
      <c r="U65" s="26" t="n">
        <v>2.019749</v>
      </c>
      <c r="V65" s="26" t="n">
        <v>2.017883</v>
      </c>
      <c r="W65" s="26" t="n">
        <v>2.017494</v>
      </c>
      <c r="X65" s="26" t="n">
        <v>2.01182</v>
      </c>
      <c r="Y65" s="26" t="n">
        <v>2.012718</v>
      </c>
      <c r="Z65" s="26" t="n">
        <v>2.015642</v>
      </c>
      <c r="AA65" s="26" t="n">
        <v>2.018003</v>
      </c>
      <c r="AB65" s="26" t="n">
        <v>2.018809</v>
      </c>
      <c r="AC65" s="26" t="n">
        <v>2.022332</v>
      </c>
      <c r="AD65" s="26" t="n">
        <v>2.01997</v>
      </c>
      <c r="AE65" s="26" t="n">
        <v>2.022497</v>
      </c>
      <c r="AF65" s="26" t="n">
        <v>2.022578</v>
      </c>
      <c r="AG65" s="26" t="n">
        <v>2.021513</v>
      </c>
      <c r="AH65" s="26" t="n">
        <v>2.021565</v>
      </c>
      <c r="AI65" s="27" t="n">
        <v>-0.000947</v>
      </c>
    </row>
    <row r="66" ht="15" customHeight="1">
      <c r="A66" s="22" t="inlineStr">
        <is>
          <t>PRC000:ha_CoaltoLiquids</t>
        </is>
      </c>
      <c r="B66" s="25" t="inlineStr">
        <is>
          <t xml:space="preserve">   Coal to Liquids</t>
        </is>
      </c>
      <c r="C66" s="27" t="inlineStr">
        <is>
          <t>- -</t>
        </is>
      </c>
      <c r="D66" s="27" t="inlineStr">
        <is>
          <t>- -</t>
        </is>
      </c>
      <c r="E66" s="27" t="inlineStr">
        <is>
          <t>- -</t>
        </is>
      </c>
      <c r="F66" s="27" t="inlineStr">
        <is>
          <t>- -</t>
        </is>
      </c>
      <c r="G66" s="27" t="inlineStr">
        <is>
          <t>- -</t>
        </is>
      </c>
      <c r="H66" s="27" t="inlineStr">
        <is>
          <t>- -</t>
        </is>
      </c>
      <c r="I66" s="27" t="inlineStr">
        <is>
          <t>- -</t>
        </is>
      </c>
      <c r="J66" s="27" t="inlineStr">
        <is>
          <t>- -</t>
        </is>
      </c>
      <c r="K66" s="27" t="inlineStr">
        <is>
          <t>- -</t>
        </is>
      </c>
      <c r="L66" s="27" t="inlineStr">
        <is>
          <t>- -</t>
        </is>
      </c>
      <c r="M66" s="27" t="inlineStr">
        <is>
          <t>- -</t>
        </is>
      </c>
      <c r="N66" s="27" t="inlineStr">
        <is>
          <t>- -</t>
        </is>
      </c>
      <c r="O66" s="27" t="inlineStr">
        <is>
          <t>- -</t>
        </is>
      </c>
      <c r="P66" s="27" t="inlineStr">
        <is>
          <t>- -</t>
        </is>
      </c>
      <c r="Q66" s="27" t="inlineStr">
        <is>
          <t>- -</t>
        </is>
      </c>
      <c r="R66" s="27" t="inlineStr">
        <is>
          <t>- -</t>
        </is>
      </c>
      <c r="S66" s="27" t="inlineStr">
        <is>
          <t>- -</t>
        </is>
      </c>
      <c r="T66" s="27" t="inlineStr">
        <is>
          <t>- -</t>
        </is>
      </c>
      <c r="U66" s="27" t="inlineStr">
        <is>
          <t>- -</t>
        </is>
      </c>
      <c r="V66" s="27" t="inlineStr">
        <is>
          <t>- -</t>
        </is>
      </c>
      <c r="W66" s="27" t="inlineStr">
        <is>
          <t>- -</t>
        </is>
      </c>
      <c r="X66" s="27" t="inlineStr">
        <is>
          <t>- -</t>
        </is>
      </c>
      <c r="Y66" s="27" t="inlineStr">
        <is>
          <t>- -</t>
        </is>
      </c>
      <c r="Z66" s="27" t="inlineStr">
        <is>
          <t>- -</t>
        </is>
      </c>
      <c r="AA66" s="27" t="inlineStr">
        <is>
          <t>- -</t>
        </is>
      </c>
      <c r="AB66" s="27" t="inlineStr">
        <is>
          <t>- -</t>
        </is>
      </c>
      <c r="AC66" s="27" t="inlineStr">
        <is>
          <t>- -</t>
        </is>
      </c>
      <c r="AD66" s="27" t="inlineStr">
        <is>
          <t>- -</t>
        </is>
      </c>
      <c r="AE66" s="27" t="inlineStr">
        <is>
          <t>- -</t>
        </is>
      </c>
      <c r="AF66" s="27" t="inlineStr">
        <is>
          <t>- -</t>
        </is>
      </c>
      <c r="AG66" s="27" t="inlineStr">
        <is>
          <t>- -</t>
        </is>
      </c>
      <c r="AH66" s="27" t="inlineStr">
        <is>
          <t>- -</t>
        </is>
      </c>
      <c r="AI66" s="27" t="inlineStr">
        <is>
          <t>- -</t>
        </is>
      </c>
    </row>
    <row r="67" ht="15" customHeight="1">
      <c r="A67" s="22" t="inlineStr">
        <is>
          <t>PRC000:ha_Electricity</t>
        </is>
      </c>
      <c r="B67" s="25" t="inlineStr">
        <is>
          <t xml:space="preserve">   Electricity</t>
        </is>
      </c>
      <c r="C67" s="26" t="n">
        <v>30.454449</v>
      </c>
      <c r="D67" s="26" t="n">
        <v>29.931808</v>
      </c>
      <c r="E67" s="26" t="n">
        <v>29.732624</v>
      </c>
      <c r="F67" s="26" t="n">
        <v>29.657566</v>
      </c>
      <c r="G67" s="26" t="n">
        <v>29.663189</v>
      </c>
      <c r="H67" s="26" t="n">
        <v>29.849365</v>
      </c>
      <c r="I67" s="26" t="n">
        <v>30.250845</v>
      </c>
      <c r="J67" s="26" t="n">
        <v>30.593702</v>
      </c>
      <c r="K67" s="26" t="n">
        <v>30.753353</v>
      </c>
      <c r="L67" s="26" t="n">
        <v>30.63155</v>
      </c>
      <c r="M67" s="26" t="n">
        <v>30.452465</v>
      </c>
      <c r="N67" s="26" t="n">
        <v>30.394573</v>
      </c>
      <c r="O67" s="26" t="n">
        <v>30.270491</v>
      </c>
      <c r="P67" s="26" t="n">
        <v>30.131779</v>
      </c>
      <c r="Q67" s="26" t="n">
        <v>30.234314</v>
      </c>
      <c r="R67" s="26" t="n">
        <v>30.257355</v>
      </c>
      <c r="S67" s="26" t="n">
        <v>30.084644</v>
      </c>
      <c r="T67" s="26" t="n">
        <v>29.993071</v>
      </c>
      <c r="U67" s="26" t="n">
        <v>29.893633</v>
      </c>
      <c r="V67" s="26" t="n">
        <v>29.942001</v>
      </c>
      <c r="W67" s="26" t="n">
        <v>29.852777</v>
      </c>
      <c r="X67" s="26" t="n">
        <v>29.694433</v>
      </c>
      <c r="Y67" s="26" t="n">
        <v>29.642439</v>
      </c>
      <c r="Z67" s="26" t="n">
        <v>29.567022</v>
      </c>
      <c r="AA67" s="26" t="n">
        <v>29.472883</v>
      </c>
      <c r="AB67" s="26" t="n">
        <v>29.460825</v>
      </c>
      <c r="AC67" s="26" t="n">
        <v>29.398705</v>
      </c>
      <c r="AD67" s="26" t="n">
        <v>29.313385</v>
      </c>
      <c r="AE67" s="26" t="n">
        <v>29.3195</v>
      </c>
      <c r="AF67" s="26" t="n">
        <v>29.242496</v>
      </c>
      <c r="AG67" s="26" t="n">
        <v>29.110025</v>
      </c>
      <c r="AH67" s="26" t="n">
        <v>29.024153</v>
      </c>
      <c r="AI67" s="27" t="n">
        <v>-0.001551</v>
      </c>
    </row>
    <row r="68" ht="15.75" customHeight="1"/>
    <row r="69" ht="15" customHeight="1">
      <c r="B69" s="24" t="inlineStr">
        <is>
          <t>Non-Renewable Energy Expenditures by Sector</t>
        </is>
      </c>
    </row>
    <row r="70" ht="15" customHeight="1">
      <c r="B70" s="24" t="inlineStr">
        <is>
          <t>(billion 2019 dollars)</t>
        </is>
      </c>
    </row>
    <row r="71" ht="15" customHeight="1">
      <c r="A71" s="22" t="inlineStr">
        <is>
          <t>PRC000:ia_Residential</t>
        </is>
      </c>
      <c r="B71" s="25" t="inlineStr">
        <is>
          <t xml:space="preserve"> Residential</t>
        </is>
      </c>
      <c r="C71" s="28" t="n">
        <v>254.57782</v>
      </c>
      <c r="D71" s="28" t="n">
        <v>244.99707</v>
      </c>
      <c r="E71" s="28" t="n">
        <v>249.240814</v>
      </c>
      <c r="F71" s="28" t="n">
        <v>249.161713</v>
      </c>
      <c r="G71" s="28" t="n">
        <v>249.647751</v>
      </c>
      <c r="H71" s="28" t="n">
        <v>251.505005</v>
      </c>
      <c r="I71" s="28" t="n">
        <v>254.461716</v>
      </c>
      <c r="J71" s="28" t="n">
        <v>257.765167</v>
      </c>
      <c r="K71" s="28" t="n">
        <v>259.825745</v>
      </c>
      <c r="L71" s="28" t="n">
        <v>260.559814</v>
      </c>
      <c r="M71" s="28" t="n">
        <v>260.90564</v>
      </c>
      <c r="N71" s="28" t="n">
        <v>262.729919</v>
      </c>
      <c r="O71" s="28" t="n">
        <v>262.996033</v>
      </c>
      <c r="P71" s="28" t="n">
        <v>263.69931</v>
      </c>
      <c r="Q71" s="28" t="n">
        <v>266.159698</v>
      </c>
      <c r="R71" s="28" t="n">
        <v>268.106476</v>
      </c>
      <c r="S71" s="28" t="n">
        <v>268.8479</v>
      </c>
      <c r="T71" s="28" t="n">
        <v>270.045654</v>
      </c>
      <c r="U71" s="28" t="n">
        <v>271.527771</v>
      </c>
      <c r="V71" s="28" t="n">
        <v>273.669128</v>
      </c>
      <c r="W71" s="28" t="n">
        <v>274.980682</v>
      </c>
      <c r="X71" s="28" t="n">
        <v>275.868103</v>
      </c>
      <c r="Y71" s="28" t="n">
        <v>277.469635</v>
      </c>
      <c r="Z71" s="28" t="n">
        <v>278.905304</v>
      </c>
      <c r="AA71" s="28" t="n">
        <v>280.38678</v>
      </c>
      <c r="AB71" s="28" t="n">
        <v>282.309509</v>
      </c>
      <c r="AC71" s="28" t="n">
        <v>284.186066</v>
      </c>
      <c r="AD71" s="28" t="n">
        <v>285.848785</v>
      </c>
      <c r="AE71" s="28" t="n">
        <v>288.189606</v>
      </c>
      <c r="AF71" s="28" t="n">
        <v>289.915802</v>
      </c>
      <c r="AG71" s="28" t="n">
        <v>291.345062</v>
      </c>
      <c r="AH71" s="28" t="n">
        <v>292.96405</v>
      </c>
      <c r="AI71" s="27" t="n">
        <v>0.004541</v>
      </c>
    </row>
    <row r="72" ht="15" customHeight="1">
      <c r="A72" s="22" t="inlineStr">
        <is>
          <t>PRC000:ia_Commercial</t>
        </is>
      </c>
      <c r="B72" s="25" t="inlineStr">
        <is>
          <t xml:space="preserve"> Commercial</t>
        </is>
      </c>
      <c r="C72" s="28" t="n">
        <v>188.964478</v>
      </c>
      <c r="D72" s="28" t="n">
        <v>184.004272</v>
      </c>
      <c r="E72" s="28" t="n">
        <v>186.101746</v>
      </c>
      <c r="F72" s="28" t="n">
        <v>187.333588</v>
      </c>
      <c r="G72" s="28" t="n">
        <v>187.99173</v>
      </c>
      <c r="H72" s="28" t="n">
        <v>189.820374</v>
      </c>
      <c r="I72" s="28" t="n">
        <v>193.238831</v>
      </c>
      <c r="J72" s="28" t="n">
        <v>196.030121</v>
      </c>
      <c r="K72" s="28" t="n">
        <v>197.718735</v>
      </c>
      <c r="L72" s="28" t="n">
        <v>197.957474</v>
      </c>
      <c r="M72" s="28" t="n">
        <v>197.930664</v>
      </c>
      <c r="N72" s="28" t="n">
        <v>199.436111</v>
      </c>
      <c r="O72" s="28" t="n">
        <v>199.504547</v>
      </c>
      <c r="P72" s="28" t="n">
        <v>199.600494</v>
      </c>
      <c r="Q72" s="28" t="n">
        <v>201.77681</v>
      </c>
      <c r="R72" s="28" t="n">
        <v>203.145355</v>
      </c>
      <c r="S72" s="28" t="n">
        <v>203.429169</v>
      </c>
      <c r="T72" s="28" t="n">
        <v>204.180557</v>
      </c>
      <c r="U72" s="28" t="n">
        <v>205.048645</v>
      </c>
      <c r="V72" s="28" t="n">
        <v>206.94574</v>
      </c>
      <c r="W72" s="28" t="n">
        <v>208.021912</v>
      </c>
      <c r="X72" s="28" t="n">
        <v>208.295288</v>
      </c>
      <c r="Y72" s="28" t="n">
        <v>209.649078</v>
      </c>
      <c r="Z72" s="28" t="n">
        <v>211.129715</v>
      </c>
      <c r="AA72" s="28" t="n">
        <v>212.202148</v>
      </c>
      <c r="AB72" s="28" t="n">
        <v>214.002411</v>
      </c>
      <c r="AC72" s="28" t="n">
        <v>215.723541</v>
      </c>
      <c r="AD72" s="28" t="n">
        <v>217.155884</v>
      </c>
      <c r="AE72" s="28" t="n">
        <v>219.672333</v>
      </c>
      <c r="AF72" s="28" t="n">
        <v>221.520859</v>
      </c>
      <c r="AG72" s="28" t="n">
        <v>223.213837</v>
      </c>
      <c r="AH72" s="28" t="n">
        <v>225.257767</v>
      </c>
      <c r="AI72" s="27" t="n">
        <v>0.005683</v>
      </c>
    </row>
    <row r="73" ht="15" customHeight="1">
      <c r="A73" s="22" t="inlineStr">
        <is>
          <t>PRC000:ia_Industrial</t>
        </is>
      </c>
      <c r="B73" s="25" t="inlineStr">
        <is>
          <t xml:space="preserve"> Industrial 1/</t>
        </is>
      </c>
      <c r="C73" s="28" t="n">
        <v>185.422699</v>
      </c>
      <c r="D73" s="28" t="n">
        <v>178.381912</v>
      </c>
      <c r="E73" s="28" t="n">
        <v>182.648346</v>
      </c>
      <c r="F73" s="28" t="n">
        <v>189.650345</v>
      </c>
      <c r="G73" s="28" t="n">
        <v>194.596268</v>
      </c>
      <c r="H73" s="28" t="n">
        <v>201.136414</v>
      </c>
      <c r="I73" s="28" t="n">
        <v>209.503708</v>
      </c>
      <c r="J73" s="28" t="n">
        <v>218.953568</v>
      </c>
      <c r="K73" s="28" t="n">
        <v>224.503983</v>
      </c>
      <c r="L73" s="28" t="n">
        <v>229.356842</v>
      </c>
      <c r="M73" s="28" t="n">
        <v>233.07663</v>
      </c>
      <c r="N73" s="28" t="n">
        <v>235.328064</v>
      </c>
      <c r="O73" s="28" t="n">
        <v>237.866608</v>
      </c>
      <c r="P73" s="28" t="n">
        <v>241.100082</v>
      </c>
      <c r="Q73" s="28" t="n">
        <v>246.348206</v>
      </c>
      <c r="R73" s="28" t="n">
        <v>251.276855</v>
      </c>
      <c r="S73" s="28" t="n">
        <v>255.499405</v>
      </c>
      <c r="T73" s="28" t="n">
        <v>259.636749</v>
      </c>
      <c r="U73" s="28" t="n">
        <v>264.097748</v>
      </c>
      <c r="V73" s="28" t="n">
        <v>268.846466</v>
      </c>
      <c r="W73" s="28" t="n">
        <v>272.751099</v>
      </c>
      <c r="X73" s="28" t="n">
        <v>276.637482</v>
      </c>
      <c r="Y73" s="28" t="n">
        <v>281.242981</v>
      </c>
      <c r="Z73" s="28" t="n">
        <v>287.342285</v>
      </c>
      <c r="AA73" s="28" t="n">
        <v>292.056396</v>
      </c>
      <c r="AB73" s="28" t="n">
        <v>297.194397</v>
      </c>
      <c r="AC73" s="28" t="n">
        <v>302.942535</v>
      </c>
      <c r="AD73" s="28" t="n">
        <v>307.614227</v>
      </c>
      <c r="AE73" s="28" t="n">
        <v>314.418854</v>
      </c>
      <c r="AF73" s="28" t="n">
        <v>320.706482</v>
      </c>
      <c r="AG73" s="28" t="n">
        <v>326.672363</v>
      </c>
      <c r="AH73" s="28" t="n">
        <v>331.651184</v>
      </c>
      <c r="AI73" s="27" t="n">
        <v>0.018933</v>
      </c>
    </row>
    <row r="74" ht="15" customHeight="1">
      <c r="A74" s="22" t="inlineStr">
        <is>
          <t>PRC000:ia_Transportatio</t>
        </is>
      </c>
      <c r="B74" s="25" t="inlineStr">
        <is>
          <t xml:space="preserve"> Transportation</t>
        </is>
      </c>
      <c r="C74" s="28" t="n">
        <v>573.6005249999999</v>
      </c>
      <c r="D74" s="28" t="n">
        <v>568.383484</v>
      </c>
      <c r="E74" s="28" t="n">
        <v>565.542175</v>
      </c>
      <c r="F74" s="28" t="n">
        <v>562.869568</v>
      </c>
      <c r="G74" s="28" t="n">
        <v>554.984497</v>
      </c>
      <c r="H74" s="28" t="n">
        <v>547.631592</v>
      </c>
      <c r="I74" s="28" t="n">
        <v>545.6365970000001</v>
      </c>
      <c r="J74" s="28" t="n">
        <v>547.968384</v>
      </c>
      <c r="K74" s="28" t="n">
        <v>547.8745730000001</v>
      </c>
      <c r="L74" s="28" t="n">
        <v>549.478516</v>
      </c>
      <c r="M74" s="28" t="n">
        <v>551.975342</v>
      </c>
      <c r="N74" s="28" t="n">
        <v>561.890137</v>
      </c>
      <c r="O74" s="28" t="n">
        <v>564.453613</v>
      </c>
      <c r="P74" s="28" t="n">
        <v>566.169434</v>
      </c>
      <c r="Q74" s="28" t="n">
        <v>573.639648</v>
      </c>
      <c r="R74" s="28" t="n">
        <v>579.270203</v>
      </c>
      <c r="S74" s="28" t="n">
        <v>583.330078</v>
      </c>
      <c r="T74" s="28" t="n">
        <v>588.453491</v>
      </c>
      <c r="U74" s="28" t="n">
        <v>590.227783</v>
      </c>
      <c r="V74" s="28" t="n">
        <v>595.514709</v>
      </c>
      <c r="W74" s="28" t="n">
        <v>602.199829</v>
      </c>
      <c r="X74" s="28" t="n">
        <v>604.504456</v>
      </c>
      <c r="Y74" s="28" t="n">
        <v>610.053345</v>
      </c>
      <c r="Z74" s="28" t="n">
        <v>620.822815</v>
      </c>
      <c r="AA74" s="28" t="n">
        <v>627.8268430000001</v>
      </c>
      <c r="AB74" s="28" t="n">
        <v>635.345154</v>
      </c>
      <c r="AC74" s="28" t="n">
        <v>646.750671</v>
      </c>
      <c r="AD74" s="28" t="n">
        <v>651.491699</v>
      </c>
      <c r="AE74" s="28" t="n">
        <v>664.919739</v>
      </c>
      <c r="AF74" s="28" t="n">
        <v>675.779907</v>
      </c>
      <c r="AG74" s="28" t="n">
        <v>684.9250489999999</v>
      </c>
      <c r="AH74" s="28" t="n">
        <v>692.677246</v>
      </c>
      <c r="AI74" s="27" t="n">
        <v>0.006103</v>
      </c>
    </row>
    <row r="75" ht="15" customHeight="1">
      <c r="A75" s="22" t="inlineStr">
        <is>
          <t>PRC000:ia_TotalNon-Rene</t>
        </is>
      </c>
      <c r="B75" s="25" t="inlineStr">
        <is>
          <t xml:space="preserve">   Total Non-Renewable Expenditures</t>
        </is>
      </c>
      <c r="C75" s="28" t="n">
        <v>1202.56543</v>
      </c>
      <c r="D75" s="28" t="n">
        <v>1175.766724</v>
      </c>
      <c r="E75" s="28" t="n">
        <v>1183.533081</v>
      </c>
      <c r="F75" s="28" t="n">
        <v>1189.015137</v>
      </c>
      <c r="G75" s="28" t="n">
        <v>1187.220215</v>
      </c>
      <c r="H75" s="28" t="n">
        <v>1190.093384</v>
      </c>
      <c r="I75" s="28" t="n">
        <v>1202.84082</v>
      </c>
      <c r="J75" s="28" t="n">
        <v>1220.717285</v>
      </c>
      <c r="K75" s="28" t="n">
        <v>1229.923096</v>
      </c>
      <c r="L75" s="28" t="n">
        <v>1237.352661</v>
      </c>
      <c r="M75" s="28" t="n">
        <v>1243.888306</v>
      </c>
      <c r="N75" s="28" t="n">
        <v>1259.384277</v>
      </c>
      <c r="O75" s="28" t="n">
        <v>1264.820801</v>
      </c>
      <c r="P75" s="28" t="n">
        <v>1270.569336</v>
      </c>
      <c r="Q75" s="28" t="n">
        <v>1287.924316</v>
      </c>
      <c r="R75" s="28" t="n">
        <v>1301.798828</v>
      </c>
      <c r="S75" s="28" t="n">
        <v>1311.106567</v>
      </c>
      <c r="T75" s="28" t="n">
        <v>1322.316406</v>
      </c>
      <c r="U75" s="28" t="n">
        <v>1330.901978</v>
      </c>
      <c r="V75" s="28" t="n">
        <v>1344.976074</v>
      </c>
      <c r="W75" s="28" t="n">
        <v>1357.953491</v>
      </c>
      <c r="X75" s="28" t="n">
        <v>1365.30542</v>
      </c>
      <c r="Y75" s="28" t="n">
        <v>1378.415039</v>
      </c>
      <c r="Z75" s="28" t="n">
        <v>1398.200195</v>
      </c>
      <c r="AA75" s="28" t="n">
        <v>1412.472168</v>
      </c>
      <c r="AB75" s="28" t="n">
        <v>1428.851562</v>
      </c>
      <c r="AC75" s="28" t="n">
        <v>1449.602783</v>
      </c>
      <c r="AD75" s="28" t="n">
        <v>1462.110596</v>
      </c>
      <c r="AE75" s="28" t="n">
        <v>1487.200439</v>
      </c>
      <c r="AF75" s="28" t="n">
        <v>1507.923096</v>
      </c>
      <c r="AG75" s="28" t="n">
        <v>1526.15625</v>
      </c>
      <c r="AH75" s="28" t="n">
        <v>1542.550293</v>
      </c>
      <c r="AI75" s="27" t="n">
        <v>0.008064</v>
      </c>
    </row>
    <row r="76" ht="15" customHeight="1">
      <c r="A76" s="22" t="inlineStr">
        <is>
          <t>PRC000:ja_Transportatio</t>
        </is>
      </c>
      <c r="B76" s="25" t="inlineStr">
        <is>
          <t xml:space="preserve"> Transportation Renewable Expenditures</t>
        </is>
      </c>
      <c r="C76" s="28" t="n">
        <v>0.366889</v>
      </c>
      <c r="D76" s="28" t="n">
        <v>0.467567</v>
      </c>
      <c r="E76" s="28" t="n">
        <v>0.614414</v>
      </c>
      <c r="F76" s="28" t="n">
        <v>0.696275</v>
      </c>
      <c r="G76" s="28" t="n">
        <v>0.664171</v>
      </c>
      <c r="H76" s="28" t="n">
        <v>0.648473</v>
      </c>
      <c r="I76" s="28" t="n">
        <v>0.678436</v>
      </c>
      <c r="J76" s="28" t="n">
        <v>0.685883</v>
      </c>
      <c r="K76" s="28" t="n">
        <v>0.678418</v>
      </c>
      <c r="L76" s="28" t="n">
        <v>0.654152</v>
      </c>
      <c r="M76" s="28" t="n">
        <v>0.644678</v>
      </c>
      <c r="N76" s="28" t="n">
        <v>0.747304</v>
      </c>
      <c r="O76" s="28" t="n">
        <v>0.714337</v>
      </c>
      <c r="P76" s="28" t="n">
        <v>0.707929</v>
      </c>
      <c r="Q76" s="28" t="n">
        <v>0.70504</v>
      </c>
      <c r="R76" s="28" t="n">
        <v>0.679125</v>
      </c>
      <c r="S76" s="28" t="n">
        <v>0.638635</v>
      </c>
      <c r="T76" s="28" t="n">
        <v>0.650875</v>
      </c>
      <c r="U76" s="28" t="n">
        <v>0.647421</v>
      </c>
      <c r="V76" s="28" t="n">
        <v>0.617771</v>
      </c>
      <c r="W76" s="28" t="n">
        <v>0.573572</v>
      </c>
      <c r="X76" s="28" t="n">
        <v>0.536313</v>
      </c>
      <c r="Y76" s="28" t="n">
        <v>0.5338000000000001</v>
      </c>
      <c r="Z76" s="28" t="n">
        <v>0.494257</v>
      </c>
      <c r="AA76" s="28" t="n">
        <v>0.485867</v>
      </c>
      <c r="AB76" s="28" t="n">
        <v>0.477412</v>
      </c>
      <c r="AC76" s="28" t="n">
        <v>0.475</v>
      </c>
      <c r="AD76" s="28" t="n">
        <v>0.458755</v>
      </c>
      <c r="AE76" s="28" t="n">
        <v>0.352987</v>
      </c>
      <c r="AF76" s="28" t="n">
        <v>0.343122</v>
      </c>
      <c r="AG76" s="28" t="n">
        <v>0.418635</v>
      </c>
      <c r="AH76" s="28" t="n">
        <v>0.419224</v>
      </c>
      <c r="AI76" s="27" t="n">
        <v>0.004311</v>
      </c>
    </row>
    <row r="77" ht="15" customHeight="1">
      <c r="A77" s="22" t="inlineStr">
        <is>
          <t>PRC000:ja_TotalExpendit</t>
        </is>
      </c>
      <c r="B77" s="24" t="inlineStr">
        <is>
          <t xml:space="preserve">   Total Expenditures</t>
        </is>
      </c>
      <c r="C77" s="29" t="n">
        <v>1202.932373</v>
      </c>
      <c r="D77" s="29" t="n">
        <v>1176.234253</v>
      </c>
      <c r="E77" s="29" t="n">
        <v>1184.147461</v>
      </c>
      <c r="F77" s="29" t="n">
        <v>1189.711426</v>
      </c>
      <c r="G77" s="29" t="n">
        <v>1187.884399</v>
      </c>
      <c r="H77" s="29" t="n">
        <v>1190.741821</v>
      </c>
      <c r="I77" s="29" t="n">
        <v>1203.519287</v>
      </c>
      <c r="J77" s="29" t="n">
        <v>1221.403198</v>
      </c>
      <c r="K77" s="29" t="n">
        <v>1230.601562</v>
      </c>
      <c r="L77" s="29" t="n">
        <v>1238.006836</v>
      </c>
      <c r="M77" s="29" t="n">
        <v>1244.532959</v>
      </c>
      <c r="N77" s="29" t="n">
        <v>1260.131592</v>
      </c>
      <c r="O77" s="29" t="n">
        <v>1265.535156</v>
      </c>
      <c r="P77" s="29" t="n">
        <v>1271.277222</v>
      </c>
      <c r="Q77" s="29" t="n">
        <v>1288.629395</v>
      </c>
      <c r="R77" s="29" t="n">
        <v>1302.477905</v>
      </c>
      <c r="S77" s="29" t="n">
        <v>1311.745239</v>
      </c>
      <c r="T77" s="29" t="n">
        <v>1322.967285</v>
      </c>
      <c r="U77" s="29" t="n">
        <v>1331.549438</v>
      </c>
      <c r="V77" s="29" t="n">
        <v>1345.593872</v>
      </c>
      <c r="W77" s="29" t="n">
        <v>1358.5271</v>
      </c>
      <c r="X77" s="29" t="n">
        <v>1365.841675</v>
      </c>
      <c r="Y77" s="29" t="n">
        <v>1378.948853</v>
      </c>
      <c r="Z77" s="29" t="n">
        <v>1398.694458</v>
      </c>
      <c r="AA77" s="29" t="n">
        <v>1412.958008</v>
      </c>
      <c r="AB77" s="29" t="n">
        <v>1429.328979</v>
      </c>
      <c r="AC77" s="29" t="n">
        <v>1450.077759</v>
      </c>
      <c r="AD77" s="29" t="n">
        <v>1462.569336</v>
      </c>
      <c r="AE77" s="29" t="n">
        <v>1487.553467</v>
      </c>
      <c r="AF77" s="29" t="n">
        <v>1508.266235</v>
      </c>
      <c r="AG77" s="29" t="n">
        <v>1526.574829</v>
      </c>
      <c r="AH77" s="29" t="n">
        <v>1542.969482</v>
      </c>
      <c r="AI77" s="30" t="n">
        <v>0.008063000000000001</v>
      </c>
    </row>
    <row r="78" ht="15.75" customHeight="1"/>
    <row r="79" ht="15.75" customHeight="1"/>
    <row r="80" ht="15" customHeight="1">
      <c r="B80" s="24" t="inlineStr">
        <is>
          <t>Prices in Nominal Dollars</t>
        </is>
      </c>
    </row>
    <row r="81" ht="15" customHeight="1">
      <c r="B81" s="24" t="inlineStr">
        <is>
          <t xml:space="preserve"> Residential</t>
        </is>
      </c>
    </row>
    <row r="82" ht="15" customHeight="1">
      <c r="A82" s="22" t="inlineStr">
        <is>
          <t>PRC000:nom_R_LiquefiedP</t>
        </is>
      </c>
      <c r="B82" s="25" t="inlineStr">
        <is>
          <t xml:space="preserve">   Propane</t>
        </is>
      </c>
      <c r="C82" s="26" t="n">
        <v>21.367119</v>
      </c>
      <c r="D82" s="26" t="n">
        <v>21.618206</v>
      </c>
      <c r="E82" s="26" t="n">
        <v>22.531422</v>
      </c>
      <c r="F82" s="26" t="n">
        <v>23.864519</v>
      </c>
      <c r="G82" s="26" t="n">
        <v>25.217535</v>
      </c>
      <c r="H82" s="26" t="n">
        <v>26.659937</v>
      </c>
      <c r="I82" s="26" t="n">
        <v>28.390568</v>
      </c>
      <c r="J82" s="26" t="n">
        <v>30.307848</v>
      </c>
      <c r="K82" s="26" t="n">
        <v>32.058723</v>
      </c>
      <c r="L82" s="26" t="n">
        <v>33.636082</v>
      </c>
      <c r="M82" s="26" t="n">
        <v>35.016575</v>
      </c>
      <c r="N82" s="26" t="n">
        <v>36.341755</v>
      </c>
      <c r="O82" s="26" t="n">
        <v>37.365486</v>
      </c>
      <c r="P82" s="26" t="n">
        <v>38.410633</v>
      </c>
      <c r="Q82" s="26" t="n">
        <v>39.705917</v>
      </c>
      <c r="R82" s="26" t="n">
        <v>41.038353</v>
      </c>
      <c r="S82" s="26" t="n">
        <v>42.45998</v>
      </c>
      <c r="T82" s="26" t="n">
        <v>44.001659</v>
      </c>
      <c r="U82" s="26" t="n">
        <v>45.660637</v>
      </c>
      <c r="V82" s="26" t="n">
        <v>47.389061</v>
      </c>
      <c r="W82" s="26" t="n">
        <v>49.15134</v>
      </c>
      <c r="X82" s="26" t="n">
        <v>50.913963</v>
      </c>
      <c r="Y82" s="26" t="n">
        <v>52.704903</v>
      </c>
      <c r="Z82" s="26" t="n">
        <v>54.716995</v>
      </c>
      <c r="AA82" s="26" t="n">
        <v>56.737774</v>
      </c>
      <c r="AB82" s="26" t="n">
        <v>58.823372</v>
      </c>
      <c r="AC82" s="26" t="n">
        <v>60.987629</v>
      </c>
      <c r="AD82" s="26" t="n">
        <v>63.209362</v>
      </c>
      <c r="AE82" s="26" t="n">
        <v>65.64007599999999</v>
      </c>
      <c r="AF82" s="26" t="n">
        <v>68.240692</v>
      </c>
      <c r="AG82" s="26" t="n">
        <v>70.851845</v>
      </c>
      <c r="AH82" s="26" t="n">
        <v>73.47060399999999</v>
      </c>
      <c r="AI82" s="27" t="n">
        <v>0.040644</v>
      </c>
    </row>
    <row r="83" ht="15" customHeight="1">
      <c r="A83" s="22" t="inlineStr">
        <is>
          <t>PRC000:nom_R_Distillate</t>
        </is>
      </c>
      <c r="B83" s="25" t="inlineStr">
        <is>
          <t xml:space="preserve">   Distillate Fuel Oil</t>
        </is>
      </c>
      <c r="C83" s="26" t="n">
        <v>21.885006</v>
      </c>
      <c r="D83" s="26" t="n">
        <v>21.816368</v>
      </c>
      <c r="E83" s="26" t="n">
        <v>22.706295</v>
      </c>
      <c r="F83" s="26" t="n">
        <v>23.891071</v>
      </c>
      <c r="G83" s="26" t="n">
        <v>24.914602</v>
      </c>
      <c r="H83" s="26" t="n">
        <v>26.236921</v>
      </c>
      <c r="I83" s="26" t="n">
        <v>27.333422</v>
      </c>
      <c r="J83" s="26" t="n">
        <v>28.404146</v>
      </c>
      <c r="K83" s="26" t="n">
        <v>29.12006</v>
      </c>
      <c r="L83" s="26" t="n">
        <v>30.240423</v>
      </c>
      <c r="M83" s="26" t="n">
        <v>31.213966</v>
      </c>
      <c r="N83" s="26" t="n">
        <v>32.091206</v>
      </c>
      <c r="O83" s="26" t="n">
        <v>33.175022</v>
      </c>
      <c r="P83" s="26" t="n">
        <v>34.137524</v>
      </c>
      <c r="Q83" s="26" t="n">
        <v>35.347324</v>
      </c>
      <c r="R83" s="26" t="n">
        <v>36.414562</v>
      </c>
      <c r="S83" s="26" t="n">
        <v>37.517334</v>
      </c>
      <c r="T83" s="26" t="n">
        <v>38.703312</v>
      </c>
      <c r="U83" s="26" t="n">
        <v>39.791508</v>
      </c>
      <c r="V83" s="26" t="n">
        <v>41.006065</v>
      </c>
      <c r="W83" s="26" t="n">
        <v>42.280018</v>
      </c>
      <c r="X83" s="26" t="n">
        <v>43.240593</v>
      </c>
      <c r="Y83" s="26" t="n">
        <v>44.532555</v>
      </c>
      <c r="Z83" s="26" t="n">
        <v>46.173733</v>
      </c>
      <c r="AA83" s="26" t="n">
        <v>47.519791</v>
      </c>
      <c r="AB83" s="26" t="n">
        <v>48.976398</v>
      </c>
      <c r="AC83" s="26" t="n">
        <v>50.777573</v>
      </c>
      <c r="AD83" s="26" t="n">
        <v>52.066551</v>
      </c>
      <c r="AE83" s="26" t="n">
        <v>53.802559</v>
      </c>
      <c r="AF83" s="26" t="n">
        <v>55.653099</v>
      </c>
      <c r="AG83" s="26" t="n">
        <v>57.388893</v>
      </c>
      <c r="AH83" s="26" t="n">
        <v>59.067146</v>
      </c>
      <c r="AI83" s="27" t="n">
        <v>0.032547</v>
      </c>
    </row>
    <row r="84" ht="15" customHeight="1">
      <c r="A84" s="22" t="inlineStr">
        <is>
          <t>PRC000:nom_R_NaturalGas</t>
        </is>
      </c>
      <c r="B84" s="25" t="inlineStr">
        <is>
          <t xml:space="preserve">   Natural Gas</t>
        </is>
      </c>
      <c r="C84" s="26" t="n">
        <v>10.40076</v>
      </c>
      <c r="D84" s="26" t="n">
        <v>10.257607</v>
      </c>
      <c r="E84" s="26" t="n">
        <v>10.642925</v>
      </c>
      <c r="F84" s="26" t="n">
        <v>10.828965</v>
      </c>
      <c r="G84" s="26" t="n">
        <v>11.050292</v>
      </c>
      <c r="H84" s="26" t="n">
        <v>11.337504</v>
      </c>
      <c r="I84" s="26" t="n">
        <v>11.745838</v>
      </c>
      <c r="J84" s="26" t="n">
        <v>12.241884</v>
      </c>
      <c r="K84" s="26" t="n">
        <v>12.734653</v>
      </c>
      <c r="L84" s="26" t="n">
        <v>13.173722</v>
      </c>
      <c r="M84" s="26" t="n">
        <v>13.559743</v>
      </c>
      <c r="N84" s="26" t="n">
        <v>14.225189</v>
      </c>
      <c r="O84" s="26" t="n">
        <v>14.547372</v>
      </c>
      <c r="P84" s="26" t="n">
        <v>14.931061</v>
      </c>
      <c r="Q84" s="26" t="n">
        <v>15.454808</v>
      </c>
      <c r="R84" s="26" t="n">
        <v>15.903148</v>
      </c>
      <c r="S84" s="26" t="n">
        <v>16.299015</v>
      </c>
      <c r="T84" s="26" t="n">
        <v>16.668936</v>
      </c>
      <c r="U84" s="26" t="n">
        <v>17.149611</v>
      </c>
      <c r="V84" s="26" t="n">
        <v>17.616117</v>
      </c>
      <c r="W84" s="26" t="n">
        <v>18.072695</v>
      </c>
      <c r="X84" s="26" t="n">
        <v>18.521627</v>
      </c>
      <c r="Y84" s="26" t="n">
        <v>19.015348</v>
      </c>
      <c r="Z84" s="26" t="n">
        <v>19.519623</v>
      </c>
      <c r="AA84" s="26" t="n">
        <v>20.034767</v>
      </c>
      <c r="AB84" s="26" t="n">
        <v>20.557695</v>
      </c>
      <c r="AC84" s="26" t="n">
        <v>21.151814</v>
      </c>
      <c r="AD84" s="26" t="n">
        <v>21.759796</v>
      </c>
      <c r="AE84" s="26" t="n">
        <v>22.429321</v>
      </c>
      <c r="AF84" s="26" t="n">
        <v>23.069717</v>
      </c>
      <c r="AG84" s="26" t="n">
        <v>23.782661</v>
      </c>
      <c r="AH84" s="26" t="n">
        <v>24.487997</v>
      </c>
      <c r="AI84" s="27" t="n">
        <v>0.028008</v>
      </c>
    </row>
    <row r="85" ht="15" customHeight="1">
      <c r="A85" s="22" t="inlineStr">
        <is>
          <t>PRC000:nom_R_Electricit</t>
        </is>
      </c>
      <c r="B85" s="25" t="inlineStr">
        <is>
          <t xml:space="preserve">   Electricity</t>
        </is>
      </c>
      <c r="C85" s="26" t="n">
        <v>36.809517</v>
      </c>
      <c r="D85" s="26" t="n">
        <v>37.214504</v>
      </c>
      <c r="E85" s="26" t="n">
        <v>38.336514</v>
      </c>
      <c r="F85" s="26" t="n">
        <v>39.341347</v>
      </c>
      <c r="G85" s="26" t="n">
        <v>40.528248</v>
      </c>
      <c r="H85" s="26" t="n">
        <v>41.884659</v>
      </c>
      <c r="I85" s="26" t="n">
        <v>43.447845</v>
      </c>
      <c r="J85" s="26" t="n">
        <v>45.039616</v>
      </c>
      <c r="K85" s="26" t="n">
        <v>46.421391</v>
      </c>
      <c r="L85" s="26" t="n">
        <v>47.47781</v>
      </c>
      <c r="M85" s="26" t="n">
        <v>48.44194</v>
      </c>
      <c r="N85" s="26" t="n">
        <v>49.609001</v>
      </c>
      <c r="O85" s="26" t="n">
        <v>50.618771</v>
      </c>
      <c r="P85" s="26" t="n">
        <v>51.619141</v>
      </c>
      <c r="Q85" s="26" t="n">
        <v>52.940598</v>
      </c>
      <c r="R85" s="26" t="n">
        <v>54.167728</v>
      </c>
      <c r="S85" s="26" t="n">
        <v>55.077263</v>
      </c>
      <c r="T85" s="26" t="n">
        <v>56.133198</v>
      </c>
      <c r="U85" s="26" t="n">
        <v>57.204315</v>
      </c>
      <c r="V85" s="26" t="n">
        <v>58.539497</v>
      </c>
      <c r="W85" s="26" t="n">
        <v>59.679455</v>
      </c>
      <c r="X85" s="26" t="n">
        <v>60.745285</v>
      </c>
      <c r="Y85" s="26" t="n">
        <v>62.016693</v>
      </c>
      <c r="Z85" s="26" t="n">
        <v>63.249836</v>
      </c>
      <c r="AA85" s="26" t="n">
        <v>64.538292</v>
      </c>
      <c r="AB85" s="26" t="n">
        <v>66.01866099999999</v>
      </c>
      <c r="AC85" s="26" t="n">
        <v>67.44845599999999</v>
      </c>
      <c r="AD85" s="26" t="n">
        <v>68.838249</v>
      </c>
      <c r="AE85" s="26" t="n">
        <v>70.46070899999999</v>
      </c>
      <c r="AF85" s="26" t="n">
        <v>71.98101</v>
      </c>
      <c r="AG85" s="26" t="n">
        <v>73.38387299999999</v>
      </c>
      <c r="AH85" s="26" t="n">
        <v>74.872879</v>
      </c>
      <c r="AI85" s="27" t="n">
        <v>0.023169</v>
      </c>
    </row>
    <row r="86" ht="15.75" customHeight="1"/>
    <row r="87" ht="15" customHeight="1">
      <c r="B87" s="24" t="inlineStr">
        <is>
          <t xml:space="preserve"> Commercial</t>
        </is>
      </c>
    </row>
    <row r="88" ht="15" customHeight="1">
      <c r="A88" s="22" t="inlineStr">
        <is>
          <t>PRC000:nom_C_LiquefiedG</t>
        </is>
      </c>
      <c r="B88" s="25" t="inlineStr">
        <is>
          <t xml:space="preserve">   Propane</t>
        </is>
      </c>
      <c r="C88" s="26" t="n">
        <v>17.532707</v>
      </c>
      <c r="D88" s="26" t="n">
        <v>16.863247</v>
      </c>
      <c r="E88" s="26" t="n">
        <v>17.735521</v>
      </c>
      <c r="F88" s="26" t="n">
        <v>18.98185</v>
      </c>
      <c r="G88" s="26" t="n">
        <v>20.008646</v>
      </c>
      <c r="H88" s="26" t="n">
        <v>21.09004</v>
      </c>
      <c r="I88" s="26" t="n">
        <v>22.465775</v>
      </c>
      <c r="J88" s="26" t="n">
        <v>23.896713</v>
      </c>
      <c r="K88" s="26" t="n">
        <v>24.966574</v>
      </c>
      <c r="L88" s="26" t="n">
        <v>25.873932</v>
      </c>
      <c r="M88" s="26" t="n">
        <v>26.641708</v>
      </c>
      <c r="N88" s="26" t="n">
        <v>27.45067</v>
      </c>
      <c r="O88" s="26" t="n">
        <v>28.08338</v>
      </c>
      <c r="P88" s="26" t="n">
        <v>28.818703</v>
      </c>
      <c r="Q88" s="26" t="n">
        <v>29.863491</v>
      </c>
      <c r="R88" s="26" t="n">
        <v>30.863138</v>
      </c>
      <c r="S88" s="26" t="n">
        <v>31.907017</v>
      </c>
      <c r="T88" s="26" t="n">
        <v>33.038345</v>
      </c>
      <c r="U88" s="26" t="n">
        <v>34.244061</v>
      </c>
      <c r="V88" s="26" t="n">
        <v>35.464264</v>
      </c>
      <c r="W88" s="26" t="n">
        <v>36.680355</v>
      </c>
      <c r="X88" s="26" t="n">
        <v>37.871372</v>
      </c>
      <c r="Y88" s="26" t="n">
        <v>39.084557</v>
      </c>
      <c r="Z88" s="26" t="n">
        <v>40.556793</v>
      </c>
      <c r="AA88" s="26" t="n">
        <v>41.938141</v>
      </c>
      <c r="AB88" s="26" t="n">
        <v>43.365128</v>
      </c>
      <c r="AC88" s="26" t="n">
        <v>44.85141</v>
      </c>
      <c r="AD88" s="26" t="n">
        <v>46.370384</v>
      </c>
      <c r="AE88" s="26" t="n">
        <v>48.100456</v>
      </c>
      <c r="AF88" s="26" t="n">
        <v>49.929462</v>
      </c>
      <c r="AG88" s="26" t="n">
        <v>51.677616</v>
      </c>
      <c r="AH88" s="26" t="n">
        <v>53.429253</v>
      </c>
      <c r="AI88" s="27" t="n">
        <v>0.036599</v>
      </c>
    </row>
    <row r="89" ht="15" customHeight="1">
      <c r="A89" s="22" t="inlineStr">
        <is>
          <t>PRC000:nom_C_Distillate</t>
        </is>
      </c>
      <c r="B89" s="25" t="inlineStr">
        <is>
          <t xml:space="preserve">   Distillate Fuel Oil</t>
        </is>
      </c>
      <c r="C89" s="26" t="n">
        <v>21.969456</v>
      </c>
      <c r="D89" s="26" t="n">
        <v>21.898117</v>
      </c>
      <c r="E89" s="26" t="n">
        <v>21.762962</v>
      </c>
      <c r="F89" s="26" t="n">
        <v>21.861473</v>
      </c>
      <c r="G89" s="26" t="n">
        <v>21.752172</v>
      </c>
      <c r="H89" s="26" t="n">
        <v>21.885168</v>
      </c>
      <c r="I89" s="26" t="n">
        <v>21.721699</v>
      </c>
      <c r="J89" s="26" t="n">
        <v>22.679213</v>
      </c>
      <c r="K89" s="26" t="n">
        <v>23.264986</v>
      </c>
      <c r="L89" s="26" t="n">
        <v>24.249495</v>
      </c>
      <c r="M89" s="26" t="n">
        <v>25.085144</v>
      </c>
      <c r="N89" s="26" t="n">
        <v>26.215414</v>
      </c>
      <c r="O89" s="26" t="n">
        <v>27.167328</v>
      </c>
      <c r="P89" s="26" t="n">
        <v>27.998455</v>
      </c>
      <c r="Q89" s="26" t="n">
        <v>29.162941</v>
      </c>
      <c r="R89" s="26" t="n">
        <v>30.093756</v>
      </c>
      <c r="S89" s="26" t="n">
        <v>31.074348</v>
      </c>
      <c r="T89" s="26" t="n">
        <v>32.13163</v>
      </c>
      <c r="U89" s="26" t="n">
        <v>33.077209</v>
      </c>
      <c r="V89" s="26" t="n">
        <v>34.14674</v>
      </c>
      <c r="W89" s="26" t="n">
        <v>35.279793</v>
      </c>
      <c r="X89" s="26" t="n">
        <v>36.092056</v>
      </c>
      <c r="Y89" s="26" t="n">
        <v>37.230537</v>
      </c>
      <c r="Z89" s="26" t="n">
        <v>38.717289</v>
      </c>
      <c r="AA89" s="26" t="n">
        <v>39.90731</v>
      </c>
      <c r="AB89" s="26" t="n">
        <v>41.185139</v>
      </c>
      <c r="AC89" s="26" t="n">
        <v>42.833702</v>
      </c>
      <c r="AD89" s="26" t="n">
        <v>43.93079</v>
      </c>
      <c r="AE89" s="26" t="n">
        <v>45.518089</v>
      </c>
      <c r="AF89" s="26" t="n">
        <v>47.162025</v>
      </c>
      <c r="AG89" s="26" t="n">
        <v>48.704704</v>
      </c>
      <c r="AH89" s="26" t="n">
        <v>50.202343</v>
      </c>
      <c r="AI89" s="27" t="n">
        <v>0.027017</v>
      </c>
    </row>
    <row r="90" ht="15" customHeight="1">
      <c r="A90" s="22" t="inlineStr">
        <is>
          <t>PRC000:nom_C_ResidualFu</t>
        </is>
      </c>
      <c r="B90" s="25" t="inlineStr">
        <is>
          <t xml:space="preserve">   Residual Fuel Oil</t>
        </is>
      </c>
      <c r="C90" s="26" t="n">
        <v>6.359512</v>
      </c>
      <c r="D90" s="26" t="n">
        <v>3.708078</v>
      </c>
      <c r="E90" s="26" t="n">
        <v>5.339539</v>
      </c>
      <c r="F90" s="26" t="n">
        <v>6.773304</v>
      </c>
      <c r="G90" s="26" t="n">
        <v>8.232192</v>
      </c>
      <c r="H90" s="26" t="n">
        <v>9.86309</v>
      </c>
      <c r="I90" s="26" t="n">
        <v>11.638453</v>
      </c>
      <c r="J90" s="26" t="n">
        <v>11.905842</v>
      </c>
      <c r="K90" s="26" t="n">
        <v>12.636255</v>
      </c>
      <c r="L90" s="26" t="n">
        <v>12.850498</v>
      </c>
      <c r="M90" s="26" t="n">
        <v>13.718299</v>
      </c>
      <c r="N90" s="26" t="n">
        <v>14.23298</v>
      </c>
      <c r="O90" s="26" t="n">
        <v>14.977437</v>
      </c>
      <c r="P90" s="26" t="n">
        <v>15.450844</v>
      </c>
      <c r="Q90" s="26" t="n">
        <v>16.144083</v>
      </c>
      <c r="R90" s="26" t="n">
        <v>16.63645</v>
      </c>
      <c r="S90" s="26" t="n">
        <v>17.354462</v>
      </c>
      <c r="T90" s="26" t="n">
        <v>18.064016</v>
      </c>
      <c r="U90" s="26" t="n">
        <v>18.6703</v>
      </c>
      <c r="V90" s="26" t="n">
        <v>19.381407</v>
      </c>
      <c r="W90" s="26" t="n">
        <v>20.279617</v>
      </c>
      <c r="X90" s="26" t="n">
        <v>21.261656</v>
      </c>
      <c r="Y90" s="26" t="n">
        <v>22.258812</v>
      </c>
      <c r="Z90" s="26" t="n">
        <v>23.119781</v>
      </c>
      <c r="AA90" s="26" t="n">
        <v>24.023529</v>
      </c>
      <c r="AB90" s="26" t="n">
        <v>24.851534</v>
      </c>
      <c r="AC90" s="26" t="n">
        <v>25.587856</v>
      </c>
      <c r="AD90" s="26" t="n">
        <v>26.82019</v>
      </c>
      <c r="AE90" s="26" t="n">
        <v>27.543695</v>
      </c>
      <c r="AF90" s="26" t="n">
        <v>28.537485</v>
      </c>
      <c r="AG90" s="26" t="n">
        <v>29.656677</v>
      </c>
      <c r="AH90" s="26" t="n">
        <v>31.069139</v>
      </c>
      <c r="AI90" s="27" t="n">
        <v>0.052502</v>
      </c>
    </row>
    <row r="91" ht="15" customHeight="1">
      <c r="A91" s="22" t="inlineStr">
        <is>
          <t>PRC000:nom_C_NaturalGas</t>
        </is>
      </c>
      <c r="B91" s="25" t="inlineStr">
        <is>
          <t xml:space="preserve">   Natural Gas</t>
        </is>
      </c>
      <c r="C91" s="26" t="n">
        <v>7.515265</v>
      </c>
      <c r="D91" s="26" t="n">
        <v>7.330574</v>
      </c>
      <c r="E91" s="26" t="n">
        <v>7.664884</v>
      </c>
      <c r="F91" s="26" t="n">
        <v>7.878531</v>
      </c>
      <c r="G91" s="26" t="n">
        <v>8.128128999999999</v>
      </c>
      <c r="H91" s="26" t="n">
        <v>8.452992999999999</v>
      </c>
      <c r="I91" s="26" t="n">
        <v>8.898894</v>
      </c>
      <c r="J91" s="26" t="n">
        <v>9.279066</v>
      </c>
      <c r="K91" s="26" t="n">
        <v>9.6523</v>
      </c>
      <c r="L91" s="26" t="n">
        <v>9.971254999999999</v>
      </c>
      <c r="M91" s="26" t="n">
        <v>10.240329</v>
      </c>
      <c r="N91" s="26" t="n">
        <v>10.697969</v>
      </c>
      <c r="O91" s="26" t="n">
        <v>10.895046</v>
      </c>
      <c r="P91" s="26" t="n">
        <v>11.16188</v>
      </c>
      <c r="Q91" s="26" t="n">
        <v>11.553995</v>
      </c>
      <c r="R91" s="26" t="n">
        <v>11.883238</v>
      </c>
      <c r="S91" s="26" t="n">
        <v>12.160325</v>
      </c>
      <c r="T91" s="26" t="n">
        <v>12.411177</v>
      </c>
      <c r="U91" s="26" t="n">
        <v>12.765247</v>
      </c>
      <c r="V91" s="26" t="n">
        <v>13.104399</v>
      </c>
      <c r="W91" s="26" t="n">
        <v>13.43209</v>
      </c>
      <c r="X91" s="26" t="n">
        <v>13.752543</v>
      </c>
      <c r="Y91" s="26" t="n">
        <v>14.112351</v>
      </c>
      <c r="Z91" s="26" t="n">
        <v>14.479293</v>
      </c>
      <c r="AA91" s="26" t="n">
        <v>14.852727</v>
      </c>
      <c r="AB91" s="26" t="n">
        <v>15.228446</v>
      </c>
      <c r="AC91" s="26" t="n">
        <v>15.668464</v>
      </c>
      <c r="AD91" s="26" t="n">
        <v>16.118177</v>
      </c>
      <c r="AE91" s="26" t="n">
        <v>16.621334</v>
      </c>
      <c r="AF91" s="26" t="n">
        <v>17.089733</v>
      </c>
      <c r="AG91" s="26" t="n">
        <v>17.621754</v>
      </c>
      <c r="AH91" s="26" t="n">
        <v>18.14599</v>
      </c>
      <c r="AI91" s="27" t="n">
        <v>0.028844</v>
      </c>
    </row>
    <row r="92" ht="15" customHeight="1">
      <c r="A92" s="22" t="inlineStr">
        <is>
          <t>PRC000:nom_C_Electricit</t>
        </is>
      </c>
      <c r="B92" s="25" t="inlineStr">
        <is>
          <t xml:space="preserve">   Electricity</t>
        </is>
      </c>
      <c r="C92" s="26" t="n">
        <v>30.830906</v>
      </c>
      <c r="D92" s="26" t="n">
        <v>30.961279</v>
      </c>
      <c r="E92" s="26" t="n">
        <v>31.407562</v>
      </c>
      <c r="F92" s="26" t="n">
        <v>32.135868</v>
      </c>
      <c r="G92" s="26" t="n">
        <v>32.890987</v>
      </c>
      <c r="H92" s="26" t="n">
        <v>33.825272</v>
      </c>
      <c r="I92" s="26" t="n">
        <v>35.09354</v>
      </c>
      <c r="J92" s="26" t="n">
        <v>36.345863</v>
      </c>
      <c r="K92" s="26" t="n">
        <v>37.383957</v>
      </c>
      <c r="L92" s="26" t="n">
        <v>38.043381</v>
      </c>
      <c r="M92" s="26" t="n">
        <v>38.620903</v>
      </c>
      <c r="N92" s="26" t="n">
        <v>39.447533</v>
      </c>
      <c r="O92" s="26" t="n">
        <v>40.099247</v>
      </c>
      <c r="P92" s="26" t="n">
        <v>40.651939</v>
      </c>
      <c r="Q92" s="26" t="n">
        <v>41.671246</v>
      </c>
      <c r="R92" s="26" t="n">
        <v>42.544781</v>
      </c>
      <c r="S92" s="26" t="n">
        <v>43.13353</v>
      </c>
      <c r="T92" s="26" t="n">
        <v>43.881104</v>
      </c>
      <c r="U92" s="26" t="n">
        <v>44.620193</v>
      </c>
      <c r="V92" s="26" t="n">
        <v>45.691307</v>
      </c>
      <c r="W92" s="26" t="n">
        <v>46.51318</v>
      </c>
      <c r="X92" s="26" t="n">
        <v>47.195438</v>
      </c>
      <c r="Y92" s="26" t="n">
        <v>48.15844</v>
      </c>
      <c r="Z92" s="26" t="n">
        <v>49.128414</v>
      </c>
      <c r="AA92" s="26" t="n">
        <v>49.990021</v>
      </c>
      <c r="AB92" s="26" t="n">
        <v>51.11338</v>
      </c>
      <c r="AC92" s="26" t="n">
        <v>52.145409</v>
      </c>
      <c r="AD92" s="26" t="n">
        <v>53.140747</v>
      </c>
      <c r="AE92" s="26" t="n">
        <v>54.412182</v>
      </c>
      <c r="AF92" s="26" t="n">
        <v>55.5271</v>
      </c>
      <c r="AG92" s="26" t="n">
        <v>56.556358</v>
      </c>
      <c r="AH92" s="26" t="n">
        <v>57.704372</v>
      </c>
      <c r="AI92" s="27" t="n">
        <v>0.020426</v>
      </c>
    </row>
    <row r="93" ht="15.75" customHeight="1"/>
    <row r="94" ht="15" customHeight="1">
      <c r="B94" s="24" t="inlineStr">
        <is>
          <t xml:space="preserve"> Industrial 1/</t>
        </is>
      </c>
    </row>
    <row r="95" ht="15" customHeight="1">
      <c r="A95" s="22" t="inlineStr">
        <is>
          <t>PRC000:nom_I_LiquefiedP</t>
        </is>
      </c>
      <c r="B95" s="25" t="inlineStr">
        <is>
          <t xml:space="preserve">   Propane</t>
        </is>
      </c>
      <c r="C95" s="26" t="n">
        <v>12.658596</v>
      </c>
      <c r="D95" s="26" t="n">
        <v>11.83955</v>
      </c>
      <c r="E95" s="26" t="n">
        <v>12.722672</v>
      </c>
      <c r="F95" s="26" t="n">
        <v>13.87671</v>
      </c>
      <c r="G95" s="26" t="n">
        <v>14.74191</v>
      </c>
      <c r="H95" s="26" t="n">
        <v>15.692279</v>
      </c>
      <c r="I95" s="26" t="n">
        <v>16.96826</v>
      </c>
      <c r="J95" s="26" t="n">
        <v>18.276751</v>
      </c>
      <c r="K95" s="26" t="n">
        <v>19.16684</v>
      </c>
      <c r="L95" s="26" t="n">
        <v>19.908007</v>
      </c>
      <c r="M95" s="26" t="n">
        <v>20.511856</v>
      </c>
      <c r="N95" s="26" t="n">
        <v>20.884039</v>
      </c>
      <c r="O95" s="26" t="n">
        <v>21.375778</v>
      </c>
      <c r="P95" s="26" t="n">
        <v>21.978901</v>
      </c>
      <c r="Q95" s="26" t="n">
        <v>22.875311</v>
      </c>
      <c r="R95" s="26" t="n">
        <v>23.736427</v>
      </c>
      <c r="S95" s="26" t="n">
        <v>24.640102</v>
      </c>
      <c r="T95" s="26" t="n">
        <v>25.634493</v>
      </c>
      <c r="U95" s="26" t="n">
        <v>26.701134</v>
      </c>
      <c r="V95" s="26" t="n">
        <v>27.771601</v>
      </c>
      <c r="W95" s="26" t="n">
        <v>28.832088</v>
      </c>
      <c r="X95" s="26" t="n">
        <v>29.860205</v>
      </c>
      <c r="Y95" s="26" t="n">
        <v>30.908772</v>
      </c>
      <c r="Z95" s="26" t="n">
        <v>32.25526</v>
      </c>
      <c r="AA95" s="26" t="n">
        <v>33.462578</v>
      </c>
      <c r="AB95" s="26" t="n">
        <v>34.720833</v>
      </c>
      <c r="AC95" s="26" t="n">
        <v>36.03735</v>
      </c>
      <c r="AD95" s="26" t="n">
        <v>37.380451</v>
      </c>
      <c r="AE95" s="26" t="n">
        <v>38.960884</v>
      </c>
      <c r="AF95" s="26" t="n">
        <v>40.625114</v>
      </c>
      <c r="AG95" s="26" t="n">
        <v>42.169914</v>
      </c>
      <c r="AH95" s="26" t="n">
        <v>43.727543</v>
      </c>
      <c r="AI95" s="27" t="n">
        <v>0.040799</v>
      </c>
    </row>
    <row r="96" ht="15" customHeight="1">
      <c r="A96" s="22" t="inlineStr">
        <is>
          <t>PRC000:nom_I_Distillate</t>
        </is>
      </c>
      <c r="B96" s="25" t="inlineStr">
        <is>
          <t xml:space="preserve">   Distillate Fuel Oil</t>
        </is>
      </c>
      <c r="C96" s="26" t="n">
        <v>21.893784</v>
      </c>
      <c r="D96" s="26" t="n">
        <v>21.820929</v>
      </c>
      <c r="E96" s="26" t="n">
        <v>21.709761</v>
      </c>
      <c r="F96" s="26" t="n">
        <v>21.826406</v>
      </c>
      <c r="G96" s="26" t="n">
        <v>21.738804</v>
      </c>
      <c r="H96" s="26" t="n">
        <v>21.891291</v>
      </c>
      <c r="I96" s="26" t="n">
        <v>21.730349</v>
      </c>
      <c r="J96" s="26" t="n">
        <v>22.71274</v>
      </c>
      <c r="K96" s="26" t="n">
        <v>23.31605</v>
      </c>
      <c r="L96" s="26" t="n">
        <v>24.306074</v>
      </c>
      <c r="M96" s="26" t="n">
        <v>25.156712</v>
      </c>
      <c r="N96" s="26" t="n">
        <v>25.904556</v>
      </c>
      <c r="O96" s="26" t="n">
        <v>26.858759</v>
      </c>
      <c r="P96" s="26" t="n">
        <v>27.692871</v>
      </c>
      <c r="Q96" s="26" t="n">
        <v>28.80135</v>
      </c>
      <c r="R96" s="26" t="n">
        <v>29.72611</v>
      </c>
      <c r="S96" s="26" t="n">
        <v>30.709805</v>
      </c>
      <c r="T96" s="26" t="n">
        <v>31.76099</v>
      </c>
      <c r="U96" s="26" t="n">
        <v>32.706146</v>
      </c>
      <c r="V96" s="26" t="n">
        <v>33.768833</v>
      </c>
      <c r="W96" s="26" t="n">
        <v>34.895512</v>
      </c>
      <c r="X96" s="26" t="n">
        <v>35.704792</v>
      </c>
      <c r="Y96" s="26" t="n">
        <v>36.834106</v>
      </c>
      <c r="Z96" s="26" t="n">
        <v>38.320728</v>
      </c>
      <c r="AA96" s="26" t="n">
        <v>39.501194</v>
      </c>
      <c r="AB96" s="26" t="n">
        <v>40.783012</v>
      </c>
      <c r="AC96" s="26" t="n">
        <v>42.438232</v>
      </c>
      <c r="AD96" s="26" t="n">
        <v>43.508476</v>
      </c>
      <c r="AE96" s="26" t="n">
        <v>45.091305</v>
      </c>
      <c r="AF96" s="26" t="n">
        <v>46.700859</v>
      </c>
      <c r="AG96" s="26" t="n">
        <v>48.227802</v>
      </c>
      <c r="AH96" s="26" t="n">
        <v>49.738029</v>
      </c>
      <c r="AI96" s="27" t="n">
        <v>0.026823</v>
      </c>
    </row>
    <row r="97" ht="15" customHeight="1">
      <c r="A97" s="22" t="inlineStr">
        <is>
          <t>PRC000:nom_I_ResidualFu</t>
        </is>
      </c>
      <c r="B97" s="25" t="inlineStr">
        <is>
          <t xml:space="preserve">   Residual Fuel Oil</t>
        </is>
      </c>
      <c r="C97" s="26" t="n">
        <v>6.483411</v>
      </c>
      <c r="D97" s="26" t="n">
        <v>3.70631</v>
      </c>
      <c r="E97" s="26" t="n">
        <v>5.528891</v>
      </c>
      <c r="F97" s="26" t="n">
        <v>7.50783</v>
      </c>
      <c r="G97" s="26" t="n">
        <v>9.43463</v>
      </c>
      <c r="H97" s="26" t="n">
        <v>11.631841</v>
      </c>
      <c r="I97" s="26" t="n">
        <v>13.856524</v>
      </c>
      <c r="J97" s="26" t="n">
        <v>14.144296</v>
      </c>
      <c r="K97" s="26" t="n">
        <v>15.035812</v>
      </c>
      <c r="L97" s="26" t="n">
        <v>15.200252</v>
      </c>
      <c r="M97" s="26" t="n">
        <v>16.136724</v>
      </c>
      <c r="N97" s="26" t="n">
        <v>16.77257</v>
      </c>
      <c r="O97" s="26" t="n">
        <v>17.606222</v>
      </c>
      <c r="P97" s="26" t="n">
        <v>18.104807</v>
      </c>
      <c r="Q97" s="26" t="n">
        <v>18.832867</v>
      </c>
      <c r="R97" s="26" t="n">
        <v>19.342678</v>
      </c>
      <c r="S97" s="26" t="n">
        <v>20.116554</v>
      </c>
      <c r="T97" s="26" t="n">
        <v>20.893837</v>
      </c>
      <c r="U97" s="26" t="n">
        <v>21.660503</v>
      </c>
      <c r="V97" s="26" t="n">
        <v>22.441401</v>
      </c>
      <c r="W97" s="26" t="n">
        <v>23.413763</v>
      </c>
      <c r="X97" s="26" t="n">
        <v>24.500814</v>
      </c>
      <c r="Y97" s="26" t="n">
        <v>25.543066</v>
      </c>
      <c r="Z97" s="26" t="n">
        <v>26.51199</v>
      </c>
      <c r="AA97" s="26" t="n">
        <v>27.477909</v>
      </c>
      <c r="AB97" s="26" t="n">
        <v>28.398264</v>
      </c>
      <c r="AC97" s="26" t="n">
        <v>29.227905</v>
      </c>
      <c r="AD97" s="26" t="n">
        <v>30.529858</v>
      </c>
      <c r="AE97" s="26" t="n">
        <v>31.356266</v>
      </c>
      <c r="AF97" s="26" t="n">
        <v>32.452339</v>
      </c>
      <c r="AG97" s="26" t="n">
        <v>33.667686</v>
      </c>
      <c r="AH97" s="26" t="n">
        <v>35.129097</v>
      </c>
      <c r="AI97" s="27" t="n">
        <v>0.056022</v>
      </c>
    </row>
    <row r="98" ht="15" customHeight="1">
      <c r="A98" s="22" t="inlineStr">
        <is>
          <t>PRC000:nom_I_NaturalGas</t>
        </is>
      </c>
      <c r="B98" s="25" t="inlineStr">
        <is>
          <t xml:space="preserve">   Natural Gas 2/</t>
        </is>
      </c>
      <c r="C98" s="26" t="n">
        <v>3.601216</v>
      </c>
      <c r="D98" s="26" t="n">
        <v>3.525634</v>
      </c>
      <c r="E98" s="26" t="n">
        <v>3.710952</v>
      </c>
      <c r="F98" s="26" t="n">
        <v>3.735183</v>
      </c>
      <c r="G98" s="26" t="n">
        <v>3.842332</v>
      </c>
      <c r="H98" s="26" t="n">
        <v>4.017489</v>
      </c>
      <c r="I98" s="26" t="n">
        <v>4.338628</v>
      </c>
      <c r="J98" s="26" t="n">
        <v>4.707205</v>
      </c>
      <c r="K98" s="26" t="n">
        <v>4.998587</v>
      </c>
      <c r="L98" s="26" t="n">
        <v>5.221118</v>
      </c>
      <c r="M98" s="26" t="n">
        <v>5.355703</v>
      </c>
      <c r="N98" s="26" t="n">
        <v>5.397535</v>
      </c>
      <c r="O98" s="26" t="n">
        <v>5.460787</v>
      </c>
      <c r="P98" s="26" t="n">
        <v>5.602723</v>
      </c>
      <c r="Q98" s="26" t="n">
        <v>5.809513</v>
      </c>
      <c r="R98" s="26" t="n">
        <v>6.000632</v>
      </c>
      <c r="S98" s="26" t="n">
        <v>6.12775</v>
      </c>
      <c r="T98" s="26" t="n">
        <v>6.248054</v>
      </c>
      <c r="U98" s="26" t="n">
        <v>6.445272</v>
      </c>
      <c r="V98" s="26" t="n">
        <v>6.626045</v>
      </c>
      <c r="W98" s="26" t="n">
        <v>6.78497</v>
      </c>
      <c r="X98" s="26" t="n">
        <v>6.940349</v>
      </c>
      <c r="Y98" s="26" t="n">
        <v>7.097431</v>
      </c>
      <c r="Z98" s="26" t="n">
        <v>7.287761</v>
      </c>
      <c r="AA98" s="26" t="n">
        <v>7.47944</v>
      </c>
      <c r="AB98" s="26" t="n">
        <v>7.677778</v>
      </c>
      <c r="AC98" s="26" t="n">
        <v>7.901271</v>
      </c>
      <c r="AD98" s="26" t="n">
        <v>8.159787</v>
      </c>
      <c r="AE98" s="26" t="n">
        <v>8.452109</v>
      </c>
      <c r="AF98" s="26" t="n">
        <v>8.723153999999999</v>
      </c>
      <c r="AG98" s="26" t="n">
        <v>8.997767</v>
      </c>
      <c r="AH98" s="26" t="n">
        <v>9.320045</v>
      </c>
      <c r="AI98" s="27" t="n">
        <v>0.031149</v>
      </c>
    </row>
    <row r="99" ht="15" customHeight="1">
      <c r="A99" s="22" t="inlineStr">
        <is>
          <t>PRC000:nom_I_Metallurgi</t>
        </is>
      </c>
      <c r="B99" s="25" t="inlineStr">
        <is>
          <t xml:space="preserve">   Metallurgical Coal</t>
        </is>
      </c>
      <c r="C99" s="26" t="n">
        <v>4.135304</v>
      </c>
      <c r="D99" s="26" t="n">
        <v>3.805897</v>
      </c>
      <c r="E99" s="26" t="n">
        <v>3.648503</v>
      </c>
      <c r="F99" s="26" t="n">
        <v>3.566339</v>
      </c>
      <c r="G99" s="26" t="n">
        <v>3.556056</v>
      </c>
      <c r="H99" s="26" t="n">
        <v>3.639683</v>
      </c>
      <c r="I99" s="26" t="n">
        <v>3.727462</v>
      </c>
      <c r="J99" s="26" t="n">
        <v>3.819953</v>
      </c>
      <c r="K99" s="26" t="n">
        <v>3.946332</v>
      </c>
      <c r="L99" s="26" t="n">
        <v>4.075605</v>
      </c>
      <c r="M99" s="26" t="n">
        <v>4.22377</v>
      </c>
      <c r="N99" s="26" t="n">
        <v>4.364556</v>
      </c>
      <c r="O99" s="26" t="n">
        <v>4.513444</v>
      </c>
      <c r="P99" s="26" t="n">
        <v>4.663561</v>
      </c>
      <c r="Q99" s="26" t="n">
        <v>4.812816</v>
      </c>
      <c r="R99" s="26" t="n">
        <v>4.970798</v>
      </c>
      <c r="S99" s="26" t="n">
        <v>5.127205</v>
      </c>
      <c r="T99" s="26" t="n">
        <v>5.285625</v>
      </c>
      <c r="U99" s="26" t="n">
        <v>5.452919</v>
      </c>
      <c r="V99" s="26" t="n">
        <v>5.621184</v>
      </c>
      <c r="W99" s="26" t="n">
        <v>5.802433</v>
      </c>
      <c r="X99" s="26" t="n">
        <v>5.982474</v>
      </c>
      <c r="Y99" s="26" t="n">
        <v>6.184881</v>
      </c>
      <c r="Z99" s="26" t="n">
        <v>6.387792</v>
      </c>
      <c r="AA99" s="26" t="n">
        <v>6.603236</v>
      </c>
      <c r="AB99" s="26" t="n">
        <v>6.818672</v>
      </c>
      <c r="AC99" s="26" t="n">
        <v>7.048176</v>
      </c>
      <c r="AD99" s="26" t="n">
        <v>7.282109</v>
      </c>
      <c r="AE99" s="26" t="n">
        <v>7.534723</v>
      </c>
      <c r="AF99" s="26" t="n">
        <v>7.793163</v>
      </c>
      <c r="AG99" s="26" t="n">
        <v>8.068458</v>
      </c>
      <c r="AH99" s="26" t="n">
        <v>8.343521000000001</v>
      </c>
      <c r="AI99" s="27" t="n">
        <v>0.022901</v>
      </c>
    </row>
    <row r="100" ht="15" customHeight="1">
      <c r="A100" s="22" t="inlineStr">
        <is>
          <t>PRC000:nom_I_SteamCoal</t>
        </is>
      </c>
      <c r="B100" s="25" t="inlineStr">
        <is>
          <t xml:space="preserve">   Other Industrial Coal</t>
        </is>
      </c>
      <c r="C100" s="26" t="n">
        <v>2.601454</v>
      </c>
      <c r="D100" s="26" t="n">
        <v>2.65938</v>
      </c>
      <c r="E100" s="26" t="n">
        <v>2.765685</v>
      </c>
      <c r="F100" s="26" t="n">
        <v>2.827134</v>
      </c>
      <c r="G100" s="26" t="n">
        <v>2.89904</v>
      </c>
      <c r="H100" s="26" t="n">
        <v>2.978438</v>
      </c>
      <c r="I100" s="26" t="n">
        <v>3.060259</v>
      </c>
      <c r="J100" s="26" t="n">
        <v>3.137951</v>
      </c>
      <c r="K100" s="26" t="n">
        <v>3.237453</v>
      </c>
      <c r="L100" s="26" t="n">
        <v>3.316332</v>
      </c>
      <c r="M100" s="26" t="n">
        <v>3.409131</v>
      </c>
      <c r="N100" s="26" t="n">
        <v>3.498648</v>
      </c>
      <c r="O100" s="26" t="n">
        <v>3.586864</v>
      </c>
      <c r="P100" s="26" t="n">
        <v>3.675384</v>
      </c>
      <c r="Q100" s="26" t="n">
        <v>3.764619</v>
      </c>
      <c r="R100" s="26" t="n">
        <v>3.854324</v>
      </c>
      <c r="S100" s="26" t="n">
        <v>3.943472</v>
      </c>
      <c r="T100" s="26" t="n">
        <v>4.040448</v>
      </c>
      <c r="U100" s="26" t="n">
        <v>4.145442</v>
      </c>
      <c r="V100" s="26" t="n">
        <v>4.24707</v>
      </c>
      <c r="W100" s="26" t="n">
        <v>4.357159</v>
      </c>
      <c r="X100" s="26" t="n">
        <v>4.464305</v>
      </c>
      <c r="Y100" s="26" t="n">
        <v>4.586662</v>
      </c>
      <c r="Z100" s="26" t="n">
        <v>4.712584</v>
      </c>
      <c r="AA100" s="26" t="n">
        <v>4.836785</v>
      </c>
      <c r="AB100" s="26" t="n">
        <v>4.962126</v>
      </c>
      <c r="AC100" s="26" t="n">
        <v>5.101105</v>
      </c>
      <c r="AD100" s="26" t="n">
        <v>5.236682</v>
      </c>
      <c r="AE100" s="26" t="n">
        <v>5.383179</v>
      </c>
      <c r="AF100" s="26" t="n">
        <v>5.534954</v>
      </c>
      <c r="AG100" s="26" t="n">
        <v>5.695818</v>
      </c>
      <c r="AH100" s="26" t="n">
        <v>5.859435</v>
      </c>
      <c r="AI100" s="27" t="n">
        <v>0.026539</v>
      </c>
    </row>
    <row r="101" ht="15" customHeight="1">
      <c r="A101" s="22" t="inlineStr">
        <is>
          <t>PRC000:nom_I_CoaltoLiqu</t>
        </is>
      </c>
      <c r="B101" s="25" t="inlineStr">
        <is>
          <t xml:space="preserve">   Coal to Liquids</t>
        </is>
      </c>
      <c r="C101" s="27" t="inlineStr">
        <is>
          <t>- -</t>
        </is>
      </c>
      <c r="D101" s="27" t="inlineStr">
        <is>
          <t>- -</t>
        </is>
      </c>
      <c r="E101" s="27" t="inlineStr">
        <is>
          <t>- -</t>
        </is>
      </c>
      <c r="F101" s="27" t="inlineStr">
        <is>
          <t>- -</t>
        </is>
      </c>
      <c r="G101" s="27" t="inlineStr">
        <is>
          <t>- -</t>
        </is>
      </c>
      <c r="H101" s="27" t="inlineStr">
        <is>
          <t>- -</t>
        </is>
      </c>
      <c r="I101" s="27" t="inlineStr">
        <is>
          <t>- -</t>
        </is>
      </c>
      <c r="J101" s="27" t="inlineStr">
        <is>
          <t>- -</t>
        </is>
      </c>
      <c r="K101" s="27" t="inlineStr">
        <is>
          <t>- -</t>
        </is>
      </c>
      <c r="L101" s="27" t="inlineStr">
        <is>
          <t>- -</t>
        </is>
      </c>
      <c r="M101" s="27" t="inlineStr">
        <is>
          <t>- -</t>
        </is>
      </c>
      <c r="N101" s="27" t="inlineStr">
        <is>
          <t>- -</t>
        </is>
      </c>
      <c r="O101" s="27" t="inlineStr">
        <is>
          <t>- -</t>
        </is>
      </c>
      <c r="P101" s="27" t="inlineStr">
        <is>
          <t>- -</t>
        </is>
      </c>
      <c r="Q101" s="27" t="inlineStr">
        <is>
          <t>- -</t>
        </is>
      </c>
      <c r="R101" s="27" t="inlineStr">
        <is>
          <t>- -</t>
        </is>
      </c>
      <c r="S101" s="27" t="inlineStr">
        <is>
          <t>- -</t>
        </is>
      </c>
      <c r="T101" s="27" t="inlineStr">
        <is>
          <t>- -</t>
        </is>
      </c>
      <c r="U101" s="27" t="inlineStr">
        <is>
          <t>- -</t>
        </is>
      </c>
      <c r="V101" s="27" t="inlineStr">
        <is>
          <t>- -</t>
        </is>
      </c>
      <c r="W101" s="27" t="inlineStr">
        <is>
          <t>- -</t>
        </is>
      </c>
      <c r="X101" s="27" t="inlineStr">
        <is>
          <t>- -</t>
        </is>
      </c>
      <c r="Y101" s="27" t="inlineStr">
        <is>
          <t>- -</t>
        </is>
      </c>
      <c r="Z101" s="27" t="inlineStr">
        <is>
          <t>- -</t>
        </is>
      </c>
      <c r="AA101" s="27" t="inlineStr">
        <is>
          <t>- -</t>
        </is>
      </c>
      <c r="AB101" s="27" t="inlineStr">
        <is>
          <t>- -</t>
        </is>
      </c>
      <c r="AC101" s="27" t="inlineStr">
        <is>
          <t>- -</t>
        </is>
      </c>
      <c r="AD101" s="27" t="inlineStr">
        <is>
          <t>- -</t>
        </is>
      </c>
      <c r="AE101" s="27" t="inlineStr">
        <is>
          <t>- -</t>
        </is>
      </c>
      <c r="AF101" s="27" t="inlineStr">
        <is>
          <t>- -</t>
        </is>
      </c>
      <c r="AG101" s="27" t="inlineStr">
        <is>
          <t>- -</t>
        </is>
      </c>
      <c r="AH101" s="27" t="inlineStr">
        <is>
          <t>- -</t>
        </is>
      </c>
      <c r="AI101" s="27" t="inlineStr">
        <is>
          <t>- -</t>
        </is>
      </c>
    </row>
    <row r="102" ht="15" customHeight="1">
      <c r="A102" s="22" t="inlineStr">
        <is>
          <t>PRC000:nom_I_Electricit</t>
        </is>
      </c>
      <c r="B102" s="25" t="inlineStr">
        <is>
          <t xml:space="preserve">   Electricity</t>
        </is>
      </c>
      <c r="C102" s="26" t="n">
        <v>20.23842</v>
      </c>
      <c r="D102" s="26" t="n">
        <v>20.245409</v>
      </c>
      <c r="E102" s="26" t="n">
        <v>20.025127</v>
      </c>
      <c r="F102" s="26" t="n">
        <v>20.476936</v>
      </c>
      <c r="G102" s="26" t="n">
        <v>20.868557</v>
      </c>
      <c r="H102" s="26" t="n">
        <v>21.419798</v>
      </c>
      <c r="I102" s="26" t="n">
        <v>22.241348</v>
      </c>
      <c r="J102" s="26" t="n">
        <v>23.021315</v>
      </c>
      <c r="K102" s="26" t="n">
        <v>23.672281</v>
      </c>
      <c r="L102" s="26" t="n">
        <v>24.137175</v>
      </c>
      <c r="M102" s="26" t="n">
        <v>24.571554</v>
      </c>
      <c r="N102" s="26" t="n">
        <v>24.966639</v>
      </c>
      <c r="O102" s="26" t="n">
        <v>25.377295</v>
      </c>
      <c r="P102" s="26" t="n">
        <v>25.817158</v>
      </c>
      <c r="Q102" s="26" t="n">
        <v>26.446489</v>
      </c>
      <c r="R102" s="26" t="n">
        <v>27.025972</v>
      </c>
      <c r="S102" s="26" t="n">
        <v>27.45232</v>
      </c>
      <c r="T102" s="26" t="n">
        <v>27.948982</v>
      </c>
      <c r="U102" s="26" t="n">
        <v>28.50024</v>
      </c>
      <c r="V102" s="26" t="n">
        <v>29.155092</v>
      </c>
      <c r="W102" s="26" t="n">
        <v>29.697931</v>
      </c>
      <c r="X102" s="26" t="n">
        <v>30.195475</v>
      </c>
      <c r="Y102" s="26" t="n">
        <v>30.788507</v>
      </c>
      <c r="Z102" s="26" t="n">
        <v>31.389227</v>
      </c>
      <c r="AA102" s="26" t="n">
        <v>32.03315</v>
      </c>
      <c r="AB102" s="26" t="n">
        <v>32.728188</v>
      </c>
      <c r="AC102" s="26" t="n">
        <v>33.421803</v>
      </c>
      <c r="AD102" s="26" t="n">
        <v>34.147125</v>
      </c>
      <c r="AE102" s="26" t="n">
        <v>35.013634</v>
      </c>
      <c r="AF102" s="26" t="n">
        <v>35.82917</v>
      </c>
      <c r="AG102" s="26" t="n">
        <v>36.641552</v>
      </c>
      <c r="AH102" s="26" t="n">
        <v>37.505711</v>
      </c>
      <c r="AI102" s="27" t="n">
        <v>0.0201</v>
      </c>
    </row>
    <row r="103" ht="15.75" customHeight="1"/>
    <row r="104" ht="15.75" customHeight="1"/>
    <row r="105" ht="15" customHeight="1">
      <c r="B105" s="24" t="inlineStr">
        <is>
          <t xml:space="preserve"> Transportation</t>
        </is>
      </c>
    </row>
    <row r="106" ht="15" customHeight="1">
      <c r="A106" s="22" t="inlineStr">
        <is>
          <t>PRC000:nom_T_LiquefiedP</t>
        </is>
      </c>
      <c r="B106" s="25" t="inlineStr">
        <is>
          <t xml:space="preserve">   Propane</t>
        </is>
      </c>
      <c r="C106" s="26" t="n">
        <v>16.634918</v>
      </c>
      <c r="D106" s="26" t="n">
        <v>15.939724</v>
      </c>
      <c r="E106" s="26" t="n">
        <v>16.81554</v>
      </c>
      <c r="F106" s="26" t="n">
        <v>17.981577</v>
      </c>
      <c r="G106" s="26" t="n">
        <v>18.902861</v>
      </c>
      <c r="H106" s="26" t="n">
        <v>19.881062</v>
      </c>
      <c r="I106" s="26" t="n">
        <v>21.13131</v>
      </c>
      <c r="J106" s="26" t="n">
        <v>22.415682</v>
      </c>
      <c r="K106" s="26" t="n">
        <v>23.355261</v>
      </c>
      <c r="L106" s="26" t="n">
        <v>24.163933</v>
      </c>
      <c r="M106" s="26" t="n">
        <v>24.855898</v>
      </c>
      <c r="N106" s="26" t="n">
        <v>26.049196</v>
      </c>
      <c r="O106" s="26" t="n">
        <v>26.648611</v>
      </c>
      <c r="P106" s="26" t="n">
        <v>27.340675</v>
      </c>
      <c r="Q106" s="26" t="n">
        <v>28.382521</v>
      </c>
      <c r="R106" s="26" t="n">
        <v>29.296782</v>
      </c>
      <c r="S106" s="26" t="n">
        <v>30.250078</v>
      </c>
      <c r="T106" s="26" t="n">
        <v>31.284847</v>
      </c>
      <c r="U106" s="26" t="n">
        <v>32.384247</v>
      </c>
      <c r="V106" s="26" t="n">
        <v>33.492001</v>
      </c>
      <c r="W106" s="26" t="n">
        <v>34.594357</v>
      </c>
      <c r="X106" s="26" t="n">
        <v>35.673637</v>
      </c>
      <c r="Y106" s="26" t="n">
        <v>36.774696</v>
      </c>
      <c r="Z106" s="26" t="n">
        <v>38.115555</v>
      </c>
      <c r="AA106" s="26" t="n">
        <v>39.359287</v>
      </c>
      <c r="AB106" s="26" t="n">
        <v>40.648556</v>
      </c>
      <c r="AC106" s="26" t="n">
        <v>41.991829</v>
      </c>
      <c r="AD106" s="26" t="n">
        <v>43.364948</v>
      </c>
      <c r="AE106" s="26" t="n">
        <v>44.930332</v>
      </c>
      <c r="AF106" s="26" t="n">
        <v>46.578308</v>
      </c>
      <c r="AG106" s="26" t="n">
        <v>48.147663</v>
      </c>
      <c r="AH106" s="26" t="n">
        <v>49.72649</v>
      </c>
      <c r="AI106" s="27" t="n">
        <v>0.035955</v>
      </c>
    </row>
    <row r="107" ht="15" customHeight="1">
      <c r="A107" s="22" t="inlineStr">
        <is>
          <t>PRC000:nom_T_Ethan(E85)</t>
        </is>
      </c>
      <c r="B107" s="25" t="inlineStr">
        <is>
          <t xml:space="preserve">   E85 3/</t>
        </is>
      </c>
      <c r="C107" s="26" t="n">
        <v>24.537947</v>
      </c>
      <c r="D107" s="26" t="n">
        <v>24.83527</v>
      </c>
      <c r="E107" s="26" t="n">
        <v>31.393368</v>
      </c>
      <c r="F107" s="26" t="n">
        <v>30.58511</v>
      </c>
      <c r="G107" s="26" t="n">
        <v>31.540339</v>
      </c>
      <c r="H107" s="26" t="n">
        <v>32.149506</v>
      </c>
      <c r="I107" s="26" t="n">
        <v>32.121197</v>
      </c>
      <c r="J107" s="26" t="n">
        <v>32.961231</v>
      </c>
      <c r="K107" s="26" t="n">
        <v>34.022007</v>
      </c>
      <c r="L107" s="26" t="n">
        <v>35.164154</v>
      </c>
      <c r="M107" s="26" t="n">
        <v>36.368839</v>
      </c>
      <c r="N107" s="26" t="n">
        <v>38.95927</v>
      </c>
      <c r="O107" s="26" t="n">
        <v>40.278027</v>
      </c>
      <c r="P107" s="26" t="n">
        <v>41.388729</v>
      </c>
      <c r="Q107" s="26" t="n">
        <v>43.218895</v>
      </c>
      <c r="R107" s="26" t="n">
        <v>44.846947</v>
      </c>
      <c r="S107" s="26" t="n">
        <v>47.385799</v>
      </c>
      <c r="T107" s="26" t="n">
        <v>48.259296</v>
      </c>
      <c r="U107" s="26" t="n">
        <v>49.593365</v>
      </c>
      <c r="V107" s="26" t="n">
        <v>52.141422</v>
      </c>
      <c r="W107" s="26" t="n">
        <v>54.896019</v>
      </c>
      <c r="X107" s="26" t="n">
        <v>57.474426</v>
      </c>
      <c r="Y107" s="26" t="n">
        <v>59.284332</v>
      </c>
      <c r="Z107" s="26" t="n">
        <v>63.285099</v>
      </c>
      <c r="AA107" s="26" t="n">
        <v>65.52742000000001</v>
      </c>
      <c r="AB107" s="26" t="n">
        <v>67.780922</v>
      </c>
      <c r="AC107" s="26" t="n">
        <v>70.151512</v>
      </c>
      <c r="AD107" s="26" t="n">
        <v>72.730042</v>
      </c>
      <c r="AE107" s="26" t="n">
        <v>80.552498</v>
      </c>
      <c r="AF107" s="26" t="n">
        <v>84.64769</v>
      </c>
      <c r="AG107" s="26" t="n">
        <v>86.845955</v>
      </c>
      <c r="AH107" s="26" t="n">
        <v>89.585838</v>
      </c>
      <c r="AI107" s="27" t="n">
        <v>0.042658</v>
      </c>
    </row>
    <row r="108" ht="15" customHeight="1">
      <c r="A108" s="22" t="inlineStr">
        <is>
          <t>PRC000:nom_T_MotorGasol</t>
        </is>
      </c>
      <c r="B108" s="25" t="inlineStr">
        <is>
          <t xml:space="preserve">   Motor Gasoline 4/</t>
        </is>
      </c>
      <c r="C108" s="26" t="n">
        <v>22.170872</v>
      </c>
      <c r="D108" s="26" t="n">
        <v>22.489981</v>
      </c>
      <c r="E108" s="26" t="n">
        <v>23.068863</v>
      </c>
      <c r="F108" s="26" t="n">
        <v>23.652714</v>
      </c>
      <c r="G108" s="26" t="n">
        <v>24.130596</v>
      </c>
      <c r="H108" s="26" t="n">
        <v>24.352112</v>
      </c>
      <c r="I108" s="26" t="n">
        <v>25.186157</v>
      </c>
      <c r="J108" s="26" t="n">
        <v>25.994221</v>
      </c>
      <c r="K108" s="26" t="n">
        <v>26.940708</v>
      </c>
      <c r="L108" s="26" t="n">
        <v>27.725628</v>
      </c>
      <c r="M108" s="26" t="n">
        <v>28.761547</v>
      </c>
      <c r="N108" s="26" t="n">
        <v>30.343296</v>
      </c>
      <c r="O108" s="26" t="n">
        <v>31.245243</v>
      </c>
      <c r="P108" s="26" t="n">
        <v>32.220367</v>
      </c>
      <c r="Q108" s="26" t="n">
        <v>33.519279</v>
      </c>
      <c r="R108" s="26" t="n">
        <v>34.796341</v>
      </c>
      <c r="S108" s="26" t="n">
        <v>35.924461</v>
      </c>
      <c r="T108" s="26" t="n">
        <v>37.153969</v>
      </c>
      <c r="U108" s="26" t="n">
        <v>38.096264</v>
      </c>
      <c r="V108" s="26" t="n">
        <v>39.375465</v>
      </c>
      <c r="W108" s="26" t="n">
        <v>40.796497</v>
      </c>
      <c r="X108" s="26" t="n">
        <v>41.857342</v>
      </c>
      <c r="Y108" s="26" t="n">
        <v>43.111374</v>
      </c>
      <c r="Z108" s="26" t="n">
        <v>44.781216</v>
      </c>
      <c r="AA108" s="26" t="n">
        <v>46.182957</v>
      </c>
      <c r="AB108" s="26" t="n">
        <v>47.629784</v>
      </c>
      <c r="AC108" s="26" t="n">
        <v>49.382824</v>
      </c>
      <c r="AD108" s="26" t="n">
        <v>50.712658</v>
      </c>
      <c r="AE108" s="26" t="n">
        <v>52.843575</v>
      </c>
      <c r="AF108" s="26" t="n">
        <v>54.772526</v>
      </c>
      <c r="AG108" s="26" t="n">
        <v>56.62244</v>
      </c>
      <c r="AH108" s="26" t="n">
        <v>58.43618</v>
      </c>
      <c r="AI108" s="27" t="n">
        <v>0.031757</v>
      </c>
    </row>
    <row r="109" ht="15" customHeight="1">
      <c r="A109" s="22" t="inlineStr">
        <is>
          <t>PRC000:nom_T_JetFuel</t>
        </is>
      </c>
      <c r="B109" s="25" t="inlineStr">
        <is>
          <t xml:space="preserve">   Jet Fuel 5/</t>
        </is>
      </c>
      <c r="C109" s="26" t="n">
        <v>14.641048</v>
      </c>
      <c r="D109" s="26" t="n">
        <v>14.801931</v>
      </c>
      <c r="E109" s="26" t="n">
        <v>15.187788</v>
      </c>
      <c r="F109" s="26" t="n">
        <v>15.792356</v>
      </c>
      <c r="G109" s="26" t="n">
        <v>16.29398</v>
      </c>
      <c r="H109" s="26" t="n">
        <v>17.114019</v>
      </c>
      <c r="I109" s="26" t="n">
        <v>17.58572</v>
      </c>
      <c r="J109" s="26" t="n">
        <v>18.536133</v>
      </c>
      <c r="K109" s="26" t="n">
        <v>19.01465</v>
      </c>
      <c r="L109" s="26" t="n">
        <v>20.058853</v>
      </c>
      <c r="M109" s="26" t="n">
        <v>20.80448</v>
      </c>
      <c r="N109" s="26" t="n">
        <v>21.599957</v>
      </c>
      <c r="O109" s="26" t="n">
        <v>22.54966</v>
      </c>
      <c r="P109" s="26" t="n">
        <v>23.286215</v>
      </c>
      <c r="Q109" s="26" t="n">
        <v>24.350843</v>
      </c>
      <c r="R109" s="26" t="n">
        <v>25.282394</v>
      </c>
      <c r="S109" s="26" t="n">
        <v>26.22341</v>
      </c>
      <c r="T109" s="26" t="n">
        <v>27.162048</v>
      </c>
      <c r="U109" s="26" t="n">
        <v>28.129923</v>
      </c>
      <c r="V109" s="26" t="n">
        <v>29.077169</v>
      </c>
      <c r="W109" s="26" t="n">
        <v>30.164875</v>
      </c>
      <c r="X109" s="26" t="n">
        <v>30.98653</v>
      </c>
      <c r="Y109" s="26" t="n">
        <v>32.105167</v>
      </c>
      <c r="Z109" s="26" t="n">
        <v>33.490929</v>
      </c>
      <c r="AA109" s="26" t="n">
        <v>34.617443</v>
      </c>
      <c r="AB109" s="26" t="n">
        <v>35.840416</v>
      </c>
      <c r="AC109" s="26" t="n">
        <v>37.454876</v>
      </c>
      <c r="AD109" s="26" t="n">
        <v>38.44138</v>
      </c>
      <c r="AE109" s="26" t="n">
        <v>40.172516</v>
      </c>
      <c r="AF109" s="26" t="n">
        <v>41.830826</v>
      </c>
      <c r="AG109" s="26" t="n">
        <v>43.364655</v>
      </c>
      <c r="AH109" s="26" t="n">
        <v>44.61483</v>
      </c>
      <c r="AI109" s="27" t="n">
        <v>0.036597</v>
      </c>
    </row>
    <row r="110" ht="15" customHeight="1">
      <c r="A110" s="22" t="inlineStr">
        <is>
          <t>PRC000:nom_T_Distillate</t>
        </is>
      </c>
      <c r="B110" s="25" t="inlineStr">
        <is>
          <t xml:space="preserve">   Diesel Fuel (distillate fuel oil) 6/</t>
        </is>
      </c>
      <c r="C110" s="26" t="n">
        <v>22.110788</v>
      </c>
      <c r="D110" s="26" t="n">
        <v>21.86459</v>
      </c>
      <c r="E110" s="26" t="n">
        <v>22.520702</v>
      </c>
      <c r="F110" s="26" t="n">
        <v>23.447042</v>
      </c>
      <c r="G110" s="26" t="n">
        <v>24.155603</v>
      </c>
      <c r="H110" s="26" t="n">
        <v>25.152311</v>
      </c>
      <c r="I110" s="26" t="n">
        <v>25.876425</v>
      </c>
      <c r="J110" s="26" t="n">
        <v>26.968355</v>
      </c>
      <c r="K110" s="26" t="n">
        <v>27.682907</v>
      </c>
      <c r="L110" s="26" t="n">
        <v>28.782223</v>
      </c>
      <c r="M110" s="26" t="n">
        <v>29.744112</v>
      </c>
      <c r="N110" s="26" t="n">
        <v>31.072458</v>
      </c>
      <c r="O110" s="26" t="n">
        <v>32.131252</v>
      </c>
      <c r="P110" s="26" t="n">
        <v>33.081982</v>
      </c>
      <c r="Q110" s="26" t="n">
        <v>34.358593</v>
      </c>
      <c r="R110" s="26" t="n">
        <v>35.388378</v>
      </c>
      <c r="S110" s="26" t="n">
        <v>36.483025</v>
      </c>
      <c r="T110" s="26" t="n">
        <v>37.664371</v>
      </c>
      <c r="U110" s="26" t="n">
        <v>38.762928</v>
      </c>
      <c r="V110" s="26" t="n">
        <v>39.965317</v>
      </c>
      <c r="W110" s="26" t="n">
        <v>41.210846</v>
      </c>
      <c r="X110" s="26" t="n">
        <v>42.134258</v>
      </c>
      <c r="Y110" s="26" t="n">
        <v>43.364655</v>
      </c>
      <c r="Z110" s="26" t="n">
        <v>45.008724</v>
      </c>
      <c r="AA110" s="26" t="n">
        <v>46.323139</v>
      </c>
      <c r="AB110" s="26" t="n">
        <v>47.77346</v>
      </c>
      <c r="AC110" s="26" t="n">
        <v>49.573795</v>
      </c>
      <c r="AD110" s="26" t="n">
        <v>50.781284</v>
      </c>
      <c r="AE110" s="26" t="n">
        <v>52.495159</v>
      </c>
      <c r="AF110" s="26" t="n">
        <v>54.246723</v>
      </c>
      <c r="AG110" s="26" t="n">
        <v>55.935318</v>
      </c>
      <c r="AH110" s="26" t="n">
        <v>57.626915</v>
      </c>
      <c r="AI110" s="27" t="n">
        <v>0.031383</v>
      </c>
    </row>
    <row r="111" ht="15" customHeight="1">
      <c r="A111" s="22" t="inlineStr">
        <is>
          <t>PRC000:nom_T_ResidualFu</t>
        </is>
      </c>
      <c r="B111" s="25" t="inlineStr">
        <is>
          <t xml:space="preserve">   Residual Fuel Oil</t>
        </is>
      </c>
      <c r="C111" s="26" t="n">
        <v>9.577926</v>
      </c>
      <c r="D111" s="26" t="n">
        <v>10.826867</v>
      </c>
      <c r="E111" s="26" t="n">
        <v>10.936658</v>
      </c>
      <c r="F111" s="26" t="n">
        <v>10.96201</v>
      </c>
      <c r="G111" s="26" t="n">
        <v>9.824539</v>
      </c>
      <c r="H111" s="26" t="n">
        <v>10.381392</v>
      </c>
      <c r="I111" s="26" t="n">
        <v>10.902651</v>
      </c>
      <c r="J111" s="26" t="n">
        <v>11.92218</v>
      </c>
      <c r="K111" s="26" t="n">
        <v>13.184854</v>
      </c>
      <c r="L111" s="26" t="n">
        <v>13.967137</v>
      </c>
      <c r="M111" s="26" t="n">
        <v>14.660953</v>
      </c>
      <c r="N111" s="26" t="n">
        <v>14.278693</v>
      </c>
      <c r="O111" s="26" t="n">
        <v>14.895534</v>
      </c>
      <c r="P111" s="26" t="n">
        <v>15.314757</v>
      </c>
      <c r="Q111" s="26" t="n">
        <v>16.008417</v>
      </c>
      <c r="R111" s="26" t="n">
        <v>16.545094</v>
      </c>
      <c r="S111" s="26" t="n">
        <v>17.915684</v>
      </c>
      <c r="T111" s="26" t="n">
        <v>18.952824</v>
      </c>
      <c r="U111" s="26" t="n">
        <v>19.516666</v>
      </c>
      <c r="V111" s="26" t="n">
        <v>20.833527</v>
      </c>
      <c r="W111" s="26" t="n">
        <v>21.553137</v>
      </c>
      <c r="X111" s="26" t="n">
        <v>22.321121</v>
      </c>
      <c r="Y111" s="26" t="n">
        <v>23.013912</v>
      </c>
      <c r="Z111" s="26" t="n">
        <v>23.585379</v>
      </c>
      <c r="AA111" s="26" t="n">
        <v>25.242838</v>
      </c>
      <c r="AB111" s="26" t="n">
        <v>26.282902</v>
      </c>
      <c r="AC111" s="26" t="n">
        <v>26.951853</v>
      </c>
      <c r="AD111" s="26" t="n">
        <v>28.760279</v>
      </c>
      <c r="AE111" s="26" t="n">
        <v>30.02165</v>
      </c>
      <c r="AF111" s="26" t="n">
        <v>31.16256</v>
      </c>
      <c r="AG111" s="26" t="n">
        <v>32.321644</v>
      </c>
      <c r="AH111" s="26" t="n">
        <v>31.963968</v>
      </c>
      <c r="AI111" s="27" t="n">
        <v>0.039641</v>
      </c>
    </row>
    <row r="112" ht="15" customHeight="1">
      <c r="A112" s="22" t="inlineStr">
        <is>
          <t>PRC000:nom_T_NaturalGas</t>
        </is>
      </c>
      <c r="B112" s="25" t="inlineStr">
        <is>
          <t xml:space="preserve">   Natural Gas 7/</t>
        </is>
      </c>
      <c r="C112" s="26" t="n">
        <v>13.698598</v>
      </c>
      <c r="D112" s="26" t="n">
        <v>13.609958</v>
      </c>
      <c r="E112" s="26" t="n">
        <v>13.28656</v>
      </c>
      <c r="F112" s="26" t="n">
        <v>13.358461</v>
      </c>
      <c r="G112" s="26" t="n">
        <v>13.695583</v>
      </c>
      <c r="H112" s="26" t="n">
        <v>13.866628</v>
      </c>
      <c r="I112" s="26" t="n">
        <v>14.191694</v>
      </c>
      <c r="J112" s="26" t="n">
        <v>14.47123</v>
      </c>
      <c r="K112" s="26" t="n">
        <v>14.670904</v>
      </c>
      <c r="L112" s="26" t="n">
        <v>14.774322</v>
      </c>
      <c r="M112" s="26" t="n">
        <v>14.786587</v>
      </c>
      <c r="N112" s="26" t="n">
        <v>15.679444</v>
      </c>
      <c r="O112" s="26" t="n">
        <v>15.67318</v>
      </c>
      <c r="P112" s="26" t="n">
        <v>15.790754</v>
      </c>
      <c r="Q112" s="26" t="n">
        <v>16.13611</v>
      </c>
      <c r="R112" s="26" t="n">
        <v>16.360399</v>
      </c>
      <c r="S112" s="26" t="n">
        <v>16.561295</v>
      </c>
      <c r="T112" s="26" t="n">
        <v>16.794565</v>
      </c>
      <c r="U112" s="26" t="n">
        <v>17.135159</v>
      </c>
      <c r="V112" s="26" t="n">
        <v>17.465788</v>
      </c>
      <c r="W112" s="26" t="n">
        <v>17.792345</v>
      </c>
      <c r="X112" s="26" t="n">
        <v>18.113161</v>
      </c>
      <c r="Y112" s="26" t="n">
        <v>18.444412</v>
      </c>
      <c r="Z112" s="26" t="n">
        <v>18.844269</v>
      </c>
      <c r="AA112" s="26" t="n">
        <v>19.247549</v>
      </c>
      <c r="AB112" s="26" t="n">
        <v>19.680775</v>
      </c>
      <c r="AC112" s="26" t="n">
        <v>20.133883</v>
      </c>
      <c r="AD112" s="26" t="n">
        <v>20.658138</v>
      </c>
      <c r="AE112" s="26" t="n">
        <v>21.229891</v>
      </c>
      <c r="AF112" s="26" t="n">
        <v>21.791283</v>
      </c>
      <c r="AG112" s="26" t="n">
        <v>22.376007</v>
      </c>
      <c r="AH112" s="26" t="n">
        <v>23.017862</v>
      </c>
      <c r="AI112" s="27" t="n">
        <v>0.016882</v>
      </c>
    </row>
    <row r="113" ht="15" customHeight="1">
      <c r="A113" s="22" t="inlineStr">
        <is>
          <t>PRC000:nom_T_Electricit</t>
        </is>
      </c>
      <c r="B113" s="25" t="inlineStr">
        <is>
          <t xml:space="preserve">   Electricity</t>
        </is>
      </c>
      <c r="C113" s="26" t="n">
        <v>33.252598</v>
      </c>
      <c r="D113" s="26" t="n">
        <v>34.740051</v>
      </c>
      <c r="E113" s="26" t="n">
        <v>35.656937</v>
      </c>
      <c r="F113" s="26" t="n">
        <v>36.969536</v>
      </c>
      <c r="G113" s="26" t="n">
        <v>38.46106</v>
      </c>
      <c r="H113" s="26" t="n">
        <v>39.889267</v>
      </c>
      <c r="I113" s="26" t="n">
        <v>41.661911</v>
      </c>
      <c r="J113" s="26" t="n">
        <v>43.369644</v>
      </c>
      <c r="K113" s="26" t="n">
        <v>44.733212</v>
      </c>
      <c r="L113" s="26" t="n">
        <v>45.747688</v>
      </c>
      <c r="M113" s="26" t="n">
        <v>46.676857</v>
      </c>
      <c r="N113" s="26" t="n">
        <v>47.572342</v>
      </c>
      <c r="O113" s="26" t="n">
        <v>48.575695</v>
      </c>
      <c r="P113" s="26" t="n">
        <v>49.627586</v>
      </c>
      <c r="Q113" s="26" t="n">
        <v>51.003799</v>
      </c>
      <c r="R113" s="26" t="n">
        <v>52.227413</v>
      </c>
      <c r="S113" s="26" t="n">
        <v>52.87347</v>
      </c>
      <c r="T113" s="26" t="n">
        <v>53.636631</v>
      </c>
      <c r="U113" s="26" t="n">
        <v>54.585724</v>
      </c>
      <c r="V113" s="26" t="n">
        <v>55.632477</v>
      </c>
      <c r="W113" s="26" t="n">
        <v>56.568375</v>
      </c>
      <c r="X113" s="26" t="n">
        <v>57.481598</v>
      </c>
      <c r="Y113" s="26" t="n">
        <v>58.470314</v>
      </c>
      <c r="Z113" s="26" t="n">
        <v>59.526611</v>
      </c>
      <c r="AA113" s="26" t="n">
        <v>60.421333</v>
      </c>
      <c r="AB113" s="26" t="n">
        <v>61.528332</v>
      </c>
      <c r="AC113" s="26" t="n">
        <v>62.742672</v>
      </c>
      <c r="AD113" s="26" t="n">
        <v>63.992901</v>
      </c>
      <c r="AE113" s="26" t="n">
        <v>65.289978</v>
      </c>
      <c r="AF113" s="26" t="n">
        <v>66.594391</v>
      </c>
      <c r="AG113" s="26" t="n">
        <v>67.759308</v>
      </c>
      <c r="AH113" s="26" t="n">
        <v>68.945312</v>
      </c>
      <c r="AI113" s="27" t="n">
        <v>0.023801</v>
      </c>
    </row>
    <row r="114" ht="15.75" customHeight="1"/>
    <row r="115" ht="15" customHeight="1">
      <c r="B115" s="24" t="inlineStr">
        <is>
          <t xml:space="preserve"> Electric Power 8/</t>
        </is>
      </c>
    </row>
    <row r="116" ht="15" customHeight="1">
      <c r="A116" s="22" t="inlineStr">
        <is>
          <t>PRC000:nom_E_Distillate</t>
        </is>
      </c>
      <c r="B116" s="25" t="inlineStr">
        <is>
          <t xml:space="preserve">   Distillate Fuel Oil</t>
        </is>
      </c>
      <c r="C116" s="26" t="n">
        <v>21.897861</v>
      </c>
      <c r="D116" s="26" t="n">
        <v>21.829308</v>
      </c>
      <c r="E116" s="26" t="n">
        <v>21.592564</v>
      </c>
      <c r="F116" s="26" t="n">
        <v>21.522066</v>
      </c>
      <c r="G116" s="26" t="n">
        <v>21.298798</v>
      </c>
      <c r="H116" s="26" t="n">
        <v>21.328819</v>
      </c>
      <c r="I116" s="26" t="n">
        <v>21.047977</v>
      </c>
      <c r="J116" s="26" t="n">
        <v>21.805527</v>
      </c>
      <c r="K116" s="26" t="n">
        <v>22.269033</v>
      </c>
      <c r="L116" s="26" t="n">
        <v>23.169819</v>
      </c>
      <c r="M116" s="26" t="n">
        <v>23.967041</v>
      </c>
      <c r="N116" s="26" t="n">
        <v>24.658218</v>
      </c>
      <c r="O116" s="26" t="n">
        <v>25.445477</v>
      </c>
      <c r="P116" s="26" t="n">
        <v>26.213339</v>
      </c>
      <c r="Q116" s="26" t="n">
        <v>27.313379</v>
      </c>
      <c r="R116" s="26" t="n">
        <v>28.257555</v>
      </c>
      <c r="S116" s="26" t="n">
        <v>29.219763</v>
      </c>
      <c r="T116" s="26" t="n">
        <v>30.2721</v>
      </c>
      <c r="U116" s="26" t="n">
        <v>31.157148</v>
      </c>
      <c r="V116" s="26" t="n">
        <v>32.009998</v>
      </c>
      <c r="W116" s="26" t="n">
        <v>33.113647</v>
      </c>
      <c r="X116" s="26" t="n">
        <v>33.940845</v>
      </c>
      <c r="Y116" s="26" t="n">
        <v>35.038738</v>
      </c>
      <c r="Z116" s="26" t="n">
        <v>36.480667</v>
      </c>
      <c r="AA116" s="26" t="n">
        <v>37.580975</v>
      </c>
      <c r="AB116" s="26" t="n">
        <v>38.804821</v>
      </c>
      <c r="AC116" s="26" t="n">
        <v>40.444088</v>
      </c>
      <c r="AD116" s="26" t="n">
        <v>41.566467</v>
      </c>
      <c r="AE116" s="26" t="n">
        <v>43.259933</v>
      </c>
      <c r="AF116" s="26" t="n">
        <v>44.999249</v>
      </c>
      <c r="AG116" s="26" t="n">
        <v>46.57795</v>
      </c>
      <c r="AH116" s="26" t="n">
        <v>48.034279</v>
      </c>
      <c r="AI116" s="27" t="n">
        <v>0.025663</v>
      </c>
    </row>
    <row r="117" ht="15" customHeight="1">
      <c r="A117" s="22" t="inlineStr">
        <is>
          <t>PRC000:nom_E_ResidualFu</t>
        </is>
      </c>
      <c r="B117" s="25" t="inlineStr">
        <is>
          <t xml:space="preserve">   Residual Fuel Oil</t>
        </is>
      </c>
      <c r="C117" s="26" t="n">
        <v>12.40038</v>
      </c>
      <c r="D117" s="26" t="n">
        <v>11.835545</v>
      </c>
      <c r="E117" s="26" t="n">
        <v>14.023137</v>
      </c>
      <c r="F117" s="26" t="n">
        <v>14.4061</v>
      </c>
      <c r="G117" s="26" t="n">
        <v>14.679399</v>
      </c>
      <c r="H117" s="26" t="n">
        <v>15.134599</v>
      </c>
      <c r="I117" s="26" t="n">
        <v>15.682349</v>
      </c>
      <c r="J117" s="26" t="n">
        <v>16.187702</v>
      </c>
      <c r="K117" s="26" t="n">
        <v>16.924318</v>
      </c>
      <c r="L117" s="26" t="n">
        <v>17.345709</v>
      </c>
      <c r="M117" s="26" t="n">
        <v>18.25038</v>
      </c>
      <c r="N117" s="26" t="n">
        <v>18.953651</v>
      </c>
      <c r="O117" s="26" t="n">
        <v>19.730804</v>
      </c>
      <c r="P117" s="26" t="n">
        <v>20.36096</v>
      </c>
      <c r="Q117" s="26" t="n">
        <v>21.178526</v>
      </c>
      <c r="R117" s="26" t="n">
        <v>21.871368</v>
      </c>
      <c r="S117" s="26" t="n">
        <v>22.649494</v>
      </c>
      <c r="T117" s="26" t="n">
        <v>23.424082</v>
      </c>
      <c r="U117" s="26" t="n">
        <v>24.221495</v>
      </c>
      <c r="V117" s="26" t="n">
        <v>25.029875</v>
      </c>
      <c r="W117" s="26" t="n">
        <v>25.953241</v>
      </c>
      <c r="X117" s="26" t="n">
        <v>26.879194</v>
      </c>
      <c r="Y117" s="26" t="n">
        <v>27.670366</v>
      </c>
      <c r="Z117" s="26" t="n">
        <v>28.593472</v>
      </c>
      <c r="AA117" s="26" t="n">
        <v>29.306929</v>
      </c>
      <c r="AB117" s="26" t="n">
        <v>29.95532</v>
      </c>
      <c r="AC117" s="26" t="n">
        <v>30.478369</v>
      </c>
      <c r="AD117" s="26" t="n">
        <v>31.66947</v>
      </c>
      <c r="AE117" s="26" t="n">
        <v>32.728661</v>
      </c>
      <c r="AF117" s="26" t="n">
        <v>33.997913</v>
      </c>
      <c r="AG117" s="26" t="n">
        <v>35.293125</v>
      </c>
      <c r="AH117" s="26" t="n">
        <v>36.672565</v>
      </c>
      <c r="AI117" s="27" t="n">
        <v>0.035596</v>
      </c>
    </row>
    <row r="118" ht="15" customHeight="1">
      <c r="A118" s="22" t="inlineStr">
        <is>
          <t>PRC000:nom_E_NaturalGas</t>
        </is>
      </c>
      <c r="B118" s="25" t="inlineStr">
        <is>
          <t xml:space="preserve">   Natural Gas</t>
        </is>
      </c>
      <c r="C118" s="26" t="n">
        <v>2.85879</v>
      </c>
      <c r="D118" s="26" t="n">
        <v>2.715891</v>
      </c>
      <c r="E118" s="26" t="n">
        <v>2.957058</v>
      </c>
      <c r="F118" s="26" t="n">
        <v>3.025</v>
      </c>
      <c r="G118" s="26" t="n">
        <v>3.175899</v>
      </c>
      <c r="H118" s="26" t="n">
        <v>3.416371</v>
      </c>
      <c r="I118" s="26" t="n">
        <v>3.81267</v>
      </c>
      <c r="J118" s="26" t="n">
        <v>4.148504</v>
      </c>
      <c r="K118" s="26" t="n">
        <v>4.406528</v>
      </c>
      <c r="L118" s="26" t="n">
        <v>4.592675</v>
      </c>
      <c r="M118" s="26" t="n">
        <v>4.688637</v>
      </c>
      <c r="N118" s="26" t="n">
        <v>4.706433</v>
      </c>
      <c r="O118" s="26" t="n">
        <v>4.768927</v>
      </c>
      <c r="P118" s="26" t="n">
        <v>4.908823</v>
      </c>
      <c r="Q118" s="26" t="n">
        <v>5.11006</v>
      </c>
      <c r="R118" s="26" t="n">
        <v>5.297098</v>
      </c>
      <c r="S118" s="26" t="n">
        <v>5.404827</v>
      </c>
      <c r="T118" s="26" t="n">
        <v>5.519382</v>
      </c>
      <c r="U118" s="26" t="n">
        <v>5.700296</v>
      </c>
      <c r="V118" s="26" t="n">
        <v>5.860459</v>
      </c>
      <c r="W118" s="26" t="n">
        <v>6.000832</v>
      </c>
      <c r="X118" s="26" t="n">
        <v>6.144917</v>
      </c>
      <c r="Y118" s="26" t="n">
        <v>6.277698</v>
      </c>
      <c r="Z118" s="26" t="n">
        <v>6.43747</v>
      </c>
      <c r="AA118" s="26" t="n">
        <v>6.602377</v>
      </c>
      <c r="AB118" s="26" t="n">
        <v>6.785738</v>
      </c>
      <c r="AC118" s="26" t="n">
        <v>6.969566</v>
      </c>
      <c r="AD118" s="26" t="n">
        <v>7.214569</v>
      </c>
      <c r="AE118" s="26" t="n">
        <v>7.492677</v>
      </c>
      <c r="AF118" s="26" t="n">
        <v>7.747829</v>
      </c>
      <c r="AG118" s="26" t="n">
        <v>7.986118</v>
      </c>
      <c r="AH118" s="26" t="n">
        <v>8.297397</v>
      </c>
      <c r="AI118" s="27" t="n">
        <v>0.03497</v>
      </c>
    </row>
    <row r="119" ht="15" customHeight="1">
      <c r="A119" s="22" t="inlineStr">
        <is>
          <t>PRC000:nom_E_SteamCoal</t>
        </is>
      </c>
      <c r="B119" s="25" t="inlineStr">
        <is>
          <t xml:space="preserve">   Steam Coal</t>
        </is>
      </c>
      <c r="C119" s="26" t="n">
        <v>2.048339</v>
      </c>
      <c r="D119" s="26" t="n">
        <v>2.108984</v>
      </c>
      <c r="E119" s="26" t="n">
        <v>2.126046</v>
      </c>
      <c r="F119" s="26" t="n">
        <v>2.149246</v>
      </c>
      <c r="G119" s="26" t="n">
        <v>2.177383</v>
      </c>
      <c r="H119" s="26" t="n">
        <v>2.219719</v>
      </c>
      <c r="I119" s="26" t="n">
        <v>2.250364</v>
      </c>
      <c r="J119" s="26" t="n">
        <v>2.312521</v>
      </c>
      <c r="K119" s="26" t="n">
        <v>2.38475</v>
      </c>
      <c r="L119" s="26" t="n">
        <v>2.420799</v>
      </c>
      <c r="M119" s="26" t="n">
        <v>2.480278</v>
      </c>
      <c r="N119" s="26" t="n">
        <v>2.535587</v>
      </c>
      <c r="O119" s="26" t="n">
        <v>2.590761</v>
      </c>
      <c r="P119" s="26" t="n">
        <v>2.644179</v>
      </c>
      <c r="Q119" s="26" t="n">
        <v>2.712122</v>
      </c>
      <c r="R119" s="26" t="n">
        <v>2.772182</v>
      </c>
      <c r="S119" s="26" t="n">
        <v>2.824643</v>
      </c>
      <c r="T119" s="26" t="n">
        <v>2.886834</v>
      </c>
      <c r="U119" s="26" t="n">
        <v>2.958932</v>
      </c>
      <c r="V119" s="26" t="n">
        <v>3.0205</v>
      </c>
      <c r="W119" s="26" t="n">
        <v>3.085952</v>
      </c>
      <c r="X119" s="26" t="n">
        <v>3.144176</v>
      </c>
      <c r="Y119" s="26" t="n">
        <v>3.21515</v>
      </c>
      <c r="Z119" s="26" t="n">
        <v>3.292465</v>
      </c>
      <c r="AA119" s="26" t="n">
        <v>3.371233</v>
      </c>
      <c r="AB119" s="26" t="n">
        <v>3.450531</v>
      </c>
      <c r="AC119" s="26" t="n">
        <v>3.53679</v>
      </c>
      <c r="AD119" s="26" t="n">
        <v>3.616246</v>
      </c>
      <c r="AE119" s="26" t="n">
        <v>3.707378</v>
      </c>
      <c r="AF119" s="26" t="n">
        <v>3.797542</v>
      </c>
      <c r="AG119" s="26" t="n">
        <v>3.887362</v>
      </c>
      <c r="AH119" s="26" t="n">
        <v>3.981618</v>
      </c>
      <c r="AI119" s="27" t="n">
        <v>0.021672</v>
      </c>
    </row>
    <row r="120" ht="15" customHeight="1">
      <c r="A120" s="22" t="inlineStr">
        <is>
          <t>PRC000:nom_E_uranium</t>
        </is>
      </c>
      <c r="B120" s="25" t="inlineStr">
        <is>
          <t xml:space="preserve">   Uranium</t>
        </is>
      </c>
      <c r="C120" s="26" t="n">
        <v>0.676258</v>
      </c>
      <c r="D120" s="26" t="n">
        <v>0.694886</v>
      </c>
      <c r="E120" s="26" t="n">
        <v>0.7130840000000001</v>
      </c>
      <c r="F120" s="26" t="n">
        <v>0.732082</v>
      </c>
      <c r="G120" s="26" t="n">
        <v>0.752192</v>
      </c>
      <c r="H120" s="26" t="n">
        <v>0.770528</v>
      </c>
      <c r="I120" s="26" t="n">
        <v>0.790411</v>
      </c>
      <c r="J120" s="26" t="n">
        <v>0.810164</v>
      </c>
      <c r="K120" s="26" t="n">
        <v>0.830801</v>
      </c>
      <c r="L120" s="26" t="n">
        <v>0.852031</v>
      </c>
      <c r="M120" s="26" t="n">
        <v>0.8750019999999999</v>
      </c>
      <c r="N120" s="26" t="n">
        <v>0.898102</v>
      </c>
      <c r="O120" s="26" t="n">
        <v>0.919789</v>
      </c>
      <c r="P120" s="26" t="n">
        <v>0.943004</v>
      </c>
      <c r="Q120" s="26" t="n">
        <v>0.966767</v>
      </c>
      <c r="R120" s="26" t="n">
        <v>0.989245</v>
      </c>
      <c r="S120" s="26" t="n">
        <v>1.013796</v>
      </c>
      <c r="T120" s="26" t="n">
        <v>1.039178</v>
      </c>
      <c r="U120" s="26" t="n">
        <v>1.063841</v>
      </c>
      <c r="V120" s="26" t="n">
        <v>1.090862</v>
      </c>
      <c r="W120" s="26" t="n">
        <v>1.118562</v>
      </c>
      <c r="X120" s="26" t="n">
        <v>1.146933</v>
      </c>
      <c r="Y120" s="26" t="n">
        <v>1.174644</v>
      </c>
      <c r="Z120" s="26" t="n">
        <v>1.205112</v>
      </c>
      <c r="AA120" s="26" t="n">
        <v>1.236423</v>
      </c>
      <c r="AB120" s="26" t="n">
        <v>1.268916</v>
      </c>
      <c r="AC120" s="26" t="n">
        <v>1.302662</v>
      </c>
      <c r="AD120" s="26" t="n">
        <v>1.33745</v>
      </c>
      <c r="AE120" s="26" t="n">
        <v>1.373748</v>
      </c>
      <c r="AF120" s="26" t="n">
        <v>1.411683</v>
      </c>
      <c r="AG120" s="26" t="n">
        <v>1.450911</v>
      </c>
      <c r="AH120" s="26" t="n">
        <v>1.4907</v>
      </c>
      <c r="AI120" s="27" t="n">
        <v>0.025826</v>
      </c>
    </row>
    <row r="121" ht="15.75" customHeight="1"/>
    <row r="122" ht="15" customHeight="1">
      <c r="B122" s="24" t="inlineStr">
        <is>
          <t xml:space="preserve"> Average Price to All Users 9/</t>
        </is>
      </c>
    </row>
    <row r="123" ht="15" customHeight="1">
      <c r="A123" s="22" t="inlineStr">
        <is>
          <t>PRC000:nom_Avg_Liquefie</t>
        </is>
      </c>
      <c r="B123" s="25" t="inlineStr">
        <is>
          <t xml:space="preserve">   Propane</t>
        </is>
      </c>
      <c r="C123" s="26" t="n">
        <v>18.517338</v>
      </c>
      <c r="D123" s="26" t="n">
        <v>18.229893</v>
      </c>
      <c r="E123" s="26" t="n">
        <v>19.065264</v>
      </c>
      <c r="F123" s="26" t="n">
        <v>20.326208</v>
      </c>
      <c r="G123" s="26" t="n">
        <v>21.466534</v>
      </c>
      <c r="H123" s="26" t="n">
        <v>22.67543</v>
      </c>
      <c r="I123" s="26" t="n">
        <v>24.171638</v>
      </c>
      <c r="J123" s="26" t="n">
        <v>25.769724</v>
      </c>
      <c r="K123" s="26" t="n">
        <v>27.090048</v>
      </c>
      <c r="L123" s="26" t="n">
        <v>28.237226</v>
      </c>
      <c r="M123" s="26" t="n">
        <v>29.217224</v>
      </c>
      <c r="N123" s="26" t="n">
        <v>30.115879</v>
      </c>
      <c r="O123" s="26" t="n">
        <v>30.844578</v>
      </c>
      <c r="P123" s="26" t="n">
        <v>31.637451</v>
      </c>
      <c r="Q123" s="26" t="n">
        <v>32.717934</v>
      </c>
      <c r="R123" s="26" t="n">
        <v>33.784908</v>
      </c>
      <c r="S123" s="26" t="n">
        <v>34.917686</v>
      </c>
      <c r="T123" s="26" t="n">
        <v>36.157112</v>
      </c>
      <c r="U123" s="26" t="n">
        <v>37.485012</v>
      </c>
      <c r="V123" s="26" t="n">
        <v>38.846771</v>
      </c>
      <c r="W123" s="26" t="n">
        <v>40.220398</v>
      </c>
      <c r="X123" s="26" t="n">
        <v>41.572487</v>
      </c>
      <c r="Y123" s="26" t="n">
        <v>42.945549</v>
      </c>
      <c r="Z123" s="26" t="n">
        <v>44.571014</v>
      </c>
      <c r="AA123" s="26" t="n">
        <v>46.127712</v>
      </c>
      <c r="AB123" s="26" t="n">
        <v>47.732986</v>
      </c>
      <c r="AC123" s="26" t="n">
        <v>49.400085</v>
      </c>
      <c r="AD123" s="26" t="n">
        <v>51.106815</v>
      </c>
      <c r="AE123" s="26" t="n">
        <v>53.0294</v>
      </c>
      <c r="AF123" s="26" t="n">
        <v>55.075375</v>
      </c>
      <c r="AG123" s="26" t="n">
        <v>57.063828</v>
      </c>
      <c r="AH123" s="26" t="n">
        <v>59.059361</v>
      </c>
      <c r="AI123" s="27" t="n">
        <v>0.038123</v>
      </c>
    </row>
    <row r="124" ht="15" customHeight="1">
      <c r="A124" s="22" t="inlineStr">
        <is>
          <t>PRC000:nom_Avg_E85_E85</t>
        </is>
      </c>
      <c r="B124" s="25" t="inlineStr">
        <is>
          <t xml:space="preserve">   E85 3/</t>
        </is>
      </c>
      <c r="C124" s="26" t="n">
        <v>24.537947</v>
      </c>
      <c r="D124" s="26" t="n">
        <v>24.83527</v>
      </c>
      <c r="E124" s="26" t="n">
        <v>31.393368</v>
      </c>
      <c r="F124" s="26" t="n">
        <v>30.58511</v>
      </c>
      <c r="G124" s="26" t="n">
        <v>31.540339</v>
      </c>
      <c r="H124" s="26" t="n">
        <v>32.149506</v>
      </c>
      <c r="I124" s="26" t="n">
        <v>32.121197</v>
      </c>
      <c r="J124" s="26" t="n">
        <v>32.961231</v>
      </c>
      <c r="K124" s="26" t="n">
        <v>34.022007</v>
      </c>
      <c r="L124" s="26" t="n">
        <v>35.164154</v>
      </c>
      <c r="M124" s="26" t="n">
        <v>36.368839</v>
      </c>
      <c r="N124" s="26" t="n">
        <v>38.95927</v>
      </c>
      <c r="O124" s="26" t="n">
        <v>40.278027</v>
      </c>
      <c r="P124" s="26" t="n">
        <v>41.388729</v>
      </c>
      <c r="Q124" s="26" t="n">
        <v>43.218895</v>
      </c>
      <c r="R124" s="26" t="n">
        <v>44.846947</v>
      </c>
      <c r="S124" s="26" t="n">
        <v>47.385799</v>
      </c>
      <c r="T124" s="26" t="n">
        <v>48.259296</v>
      </c>
      <c r="U124" s="26" t="n">
        <v>49.593365</v>
      </c>
      <c r="V124" s="26" t="n">
        <v>52.141422</v>
      </c>
      <c r="W124" s="26" t="n">
        <v>54.896019</v>
      </c>
      <c r="X124" s="26" t="n">
        <v>57.474426</v>
      </c>
      <c r="Y124" s="26" t="n">
        <v>59.284332</v>
      </c>
      <c r="Z124" s="26" t="n">
        <v>63.285099</v>
      </c>
      <c r="AA124" s="26" t="n">
        <v>65.52742000000001</v>
      </c>
      <c r="AB124" s="26" t="n">
        <v>67.780922</v>
      </c>
      <c r="AC124" s="26" t="n">
        <v>70.151512</v>
      </c>
      <c r="AD124" s="26" t="n">
        <v>72.730042</v>
      </c>
      <c r="AE124" s="26" t="n">
        <v>80.552498</v>
      </c>
      <c r="AF124" s="26" t="n">
        <v>84.64769</v>
      </c>
      <c r="AG124" s="26" t="n">
        <v>86.845955</v>
      </c>
      <c r="AH124" s="26" t="n">
        <v>89.585838</v>
      </c>
      <c r="AI124" s="27" t="n">
        <v>0.042658</v>
      </c>
    </row>
    <row r="125" ht="15" customHeight="1">
      <c r="A125" s="22" t="inlineStr">
        <is>
          <t>PRC000:nom_Avg_MotorGas</t>
        </is>
      </c>
      <c r="B125" s="25" t="inlineStr">
        <is>
          <t xml:space="preserve">   Motor Gasoline 4/</t>
        </is>
      </c>
      <c r="C125" s="26" t="n">
        <v>22.152426</v>
      </c>
      <c r="D125" s="26" t="n">
        <v>22.476097</v>
      </c>
      <c r="E125" s="26" t="n">
        <v>23.058857</v>
      </c>
      <c r="F125" s="26" t="n">
        <v>23.646887</v>
      </c>
      <c r="G125" s="26" t="n">
        <v>24.12993</v>
      </c>
      <c r="H125" s="26" t="n">
        <v>24.357769</v>
      </c>
      <c r="I125" s="26" t="n">
        <v>25.198143</v>
      </c>
      <c r="J125" s="26" t="n">
        <v>26.007742</v>
      </c>
      <c r="K125" s="26" t="n">
        <v>26.955055</v>
      </c>
      <c r="L125" s="26" t="n">
        <v>27.741505</v>
      </c>
      <c r="M125" s="26" t="n">
        <v>28.778349</v>
      </c>
      <c r="N125" s="26" t="n">
        <v>30.361357</v>
      </c>
      <c r="O125" s="26" t="n">
        <v>31.264753</v>
      </c>
      <c r="P125" s="26" t="n">
        <v>32.241119</v>
      </c>
      <c r="Q125" s="26" t="n">
        <v>33.541691</v>
      </c>
      <c r="R125" s="26" t="n">
        <v>34.819649</v>
      </c>
      <c r="S125" s="26" t="n">
        <v>35.949486</v>
      </c>
      <c r="T125" s="26" t="n">
        <v>37.179661</v>
      </c>
      <c r="U125" s="26" t="n">
        <v>38.123127</v>
      </c>
      <c r="V125" s="26" t="n">
        <v>39.403301</v>
      </c>
      <c r="W125" s="26" t="n">
        <v>40.824852</v>
      </c>
      <c r="X125" s="26" t="n">
        <v>41.886906</v>
      </c>
      <c r="Y125" s="26" t="n">
        <v>43.142006</v>
      </c>
      <c r="Z125" s="26" t="n">
        <v>44.812649</v>
      </c>
      <c r="AA125" s="26" t="n">
        <v>46.215427</v>
      </c>
      <c r="AB125" s="26" t="n">
        <v>47.663067</v>
      </c>
      <c r="AC125" s="26" t="n">
        <v>49.416149</v>
      </c>
      <c r="AD125" s="26" t="n">
        <v>50.748055</v>
      </c>
      <c r="AE125" s="26" t="n">
        <v>52.878395</v>
      </c>
      <c r="AF125" s="26" t="n">
        <v>54.80825</v>
      </c>
      <c r="AG125" s="26" t="n">
        <v>56.658916</v>
      </c>
      <c r="AH125" s="26" t="n">
        <v>58.473961</v>
      </c>
      <c r="AI125" s="27" t="n">
        <v>0.031806</v>
      </c>
    </row>
    <row r="126" ht="15" customHeight="1">
      <c r="A126" s="22" t="inlineStr">
        <is>
          <t>PRC000:nom_Avg_JetFuel</t>
        </is>
      </c>
      <c r="B126" s="25" t="inlineStr">
        <is>
          <t xml:space="preserve">   Jet Fuel 5/</t>
        </is>
      </c>
      <c r="C126" s="26" t="n">
        <v>14.641048</v>
      </c>
      <c r="D126" s="26" t="n">
        <v>14.801931</v>
      </c>
      <c r="E126" s="26" t="n">
        <v>15.187788</v>
      </c>
      <c r="F126" s="26" t="n">
        <v>15.792356</v>
      </c>
      <c r="G126" s="26" t="n">
        <v>16.29398</v>
      </c>
      <c r="H126" s="26" t="n">
        <v>17.114019</v>
      </c>
      <c r="I126" s="26" t="n">
        <v>17.58572</v>
      </c>
      <c r="J126" s="26" t="n">
        <v>18.536133</v>
      </c>
      <c r="K126" s="26" t="n">
        <v>19.01465</v>
      </c>
      <c r="L126" s="26" t="n">
        <v>20.058853</v>
      </c>
      <c r="M126" s="26" t="n">
        <v>20.80448</v>
      </c>
      <c r="N126" s="26" t="n">
        <v>21.599957</v>
      </c>
      <c r="O126" s="26" t="n">
        <v>22.54966</v>
      </c>
      <c r="P126" s="26" t="n">
        <v>23.286215</v>
      </c>
      <c r="Q126" s="26" t="n">
        <v>24.350843</v>
      </c>
      <c r="R126" s="26" t="n">
        <v>25.282394</v>
      </c>
      <c r="S126" s="26" t="n">
        <v>26.22341</v>
      </c>
      <c r="T126" s="26" t="n">
        <v>27.162048</v>
      </c>
      <c r="U126" s="26" t="n">
        <v>28.129923</v>
      </c>
      <c r="V126" s="26" t="n">
        <v>29.077169</v>
      </c>
      <c r="W126" s="26" t="n">
        <v>30.164875</v>
      </c>
      <c r="X126" s="26" t="n">
        <v>30.98653</v>
      </c>
      <c r="Y126" s="26" t="n">
        <v>32.105167</v>
      </c>
      <c r="Z126" s="26" t="n">
        <v>33.490929</v>
      </c>
      <c r="AA126" s="26" t="n">
        <v>34.617443</v>
      </c>
      <c r="AB126" s="26" t="n">
        <v>35.840416</v>
      </c>
      <c r="AC126" s="26" t="n">
        <v>37.454876</v>
      </c>
      <c r="AD126" s="26" t="n">
        <v>38.44138</v>
      </c>
      <c r="AE126" s="26" t="n">
        <v>40.172516</v>
      </c>
      <c r="AF126" s="26" t="n">
        <v>41.830826</v>
      </c>
      <c r="AG126" s="26" t="n">
        <v>43.364655</v>
      </c>
      <c r="AH126" s="26" t="n">
        <v>44.61483</v>
      </c>
      <c r="AI126" s="27" t="n">
        <v>0.036597</v>
      </c>
    </row>
    <row r="127" ht="15" customHeight="1">
      <c r="A127" s="22" t="inlineStr">
        <is>
          <t>PRC000:nom_Avg_Distilla</t>
        </is>
      </c>
      <c r="B127" s="25" t="inlineStr">
        <is>
          <t xml:space="preserve">   Distillate Fuel Oil</t>
        </is>
      </c>
      <c r="C127" s="26" t="n">
        <v>22.055973</v>
      </c>
      <c r="D127" s="26" t="n">
        <v>21.853039</v>
      </c>
      <c r="E127" s="26" t="n">
        <v>22.364737</v>
      </c>
      <c r="F127" s="26" t="n">
        <v>23.142859</v>
      </c>
      <c r="G127" s="26" t="n">
        <v>23.703457</v>
      </c>
      <c r="H127" s="26" t="n">
        <v>24.539438</v>
      </c>
      <c r="I127" s="26" t="n">
        <v>25.093283</v>
      </c>
      <c r="J127" s="26" t="n">
        <v>26.154129</v>
      </c>
      <c r="K127" s="26" t="n">
        <v>26.838333</v>
      </c>
      <c r="L127" s="26" t="n">
        <v>27.908207</v>
      </c>
      <c r="M127" s="26" t="n">
        <v>28.836575</v>
      </c>
      <c r="N127" s="26" t="n">
        <v>29.989403</v>
      </c>
      <c r="O127" s="26" t="n">
        <v>31.015684</v>
      </c>
      <c r="P127" s="26" t="n">
        <v>31.927151</v>
      </c>
      <c r="Q127" s="26" t="n">
        <v>33.152954</v>
      </c>
      <c r="R127" s="26" t="n">
        <v>34.146179</v>
      </c>
      <c r="S127" s="26" t="n">
        <v>35.208729</v>
      </c>
      <c r="T127" s="26" t="n">
        <v>36.34787</v>
      </c>
      <c r="U127" s="26" t="n">
        <v>37.397785</v>
      </c>
      <c r="V127" s="26" t="n">
        <v>38.553295</v>
      </c>
      <c r="W127" s="26" t="n">
        <v>39.766514</v>
      </c>
      <c r="X127" s="26" t="n">
        <v>40.657902</v>
      </c>
      <c r="Y127" s="26" t="n">
        <v>41.862637</v>
      </c>
      <c r="Z127" s="26" t="n">
        <v>43.462215</v>
      </c>
      <c r="AA127" s="26" t="n">
        <v>44.743576</v>
      </c>
      <c r="AB127" s="26" t="n">
        <v>46.136909</v>
      </c>
      <c r="AC127" s="26" t="n">
        <v>47.897369</v>
      </c>
      <c r="AD127" s="26" t="n">
        <v>49.062916</v>
      </c>
      <c r="AE127" s="26" t="n">
        <v>50.741566</v>
      </c>
      <c r="AF127" s="26" t="n">
        <v>52.457188</v>
      </c>
      <c r="AG127" s="26" t="n">
        <v>54.094814</v>
      </c>
      <c r="AH127" s="26" t="n">
        <v>55.732666</v>
      </c>
      <c r="AI127" s="27" t="n">
        <v>0.030354</v>
      </c>
    </row>
    <row r="128" ht="15" customHeight="1">
      <c r="A128" s="22" t="inlineStr">
        <is>
          <t>PRC000:nom_Avg_Residual</t>
        </is>
      </c>
      <c r="B128" s="25" t="inlineStr">
        <is>
          <t xml:space="preserve">   Residual Fuel Oil</t>
        </is>
      </c>
      <c r="C128" s="26" t="n">
        <v>9.750306999999999</v>
      </c>
      <c r="D128" s="26" t="n">
        <v>10.441105</v>
      </c>
      <c r="E128" s="26" t="n">
        <v>10.780959</v>
      </c>
      <c r="F128" s="26" t="n">
        <v>10.946155</v>
      </c>
      <c r="G128" s="26" t="n">
        <v>10.121163</v>
      </c>
      <c r="H128" s="26" t="n">
        <v>10.770412</v>
      </c>
      <c r="I128" s="26" t="n">
        <v>11.386498</v>
      </c>
      <c r="J128" s="26" t="n">
        <v>12.338628</v>
      </c>
      <c r="K128" s="26" t="n">
        <v>13.543</v>
      </c>
      <c r="L128" s="26" t="n">
        <v>14.272183</v>
      </c>
      <c r="M128" s="26" t="n">
        <v>15.000078</v>
      </c>
      <c r="N128" s="26" t="n">
        <v>14.738187</v>
      </c>
      <c r="O128" s="26" t="n">
        <v>15.381991</v>
      </c>
      <c r="P128" s="26" t="n">
        <v>15.820046</v>
      </c>
      <c r="Q128" s="26" t="n">
        <v>16.525875</v>
      </c>
      <c r="R128" s="26" t="n">
        <v>17.070066</v>
      </c>
      <c r="S128" s="26" t="n">
        <v>18.357567</v>
      </c>
      <c r="T128" s="26" t="n">
        <v>19.380268</v>
      </c>
      <c r="U128" s="26" t="n">
        <v>19.973831</v>
      </c>
      <c r="V128" s="26" t="n">
        <v>21.212177</v>
      </c>
      <c r="W128" s="26" t="n">
        <v>21.967365</v>
      </c>
      <c r="X128" s="26" t="n">
        <v>22.779888</v>
      </c>
      <c r="Y128" s="26" t="n">
        <v>23.487055</v>
      </c>
      <c r="Z128" s="26" t="n">
        <v>24.118683</v>
      </c>
      <c r="AA128" s="26" t="n">
        <v>25.640438</v>
      </c>
      <c r="AB128" s="26" t="n">
        <v>26.644098</v>
      </c>
      <c r="AC128" s="26" t="n">
        <v>27.297867</v>
      </c>
      <c r="AD128" s="26" t="n">
        <v>29.040562</v>
      </c>
      <c r="AE128" s="26" t="n">
        <v>30.246037</v>
      </c>
      <c r="AF128" s="26" t="n">
        <v>31.388243</v>
      </c>
      <c r="AG128" s="26" t="n">
        <v>32.56176</v>
      </c>
      <c r="AH128" s="26" t="n">
        <v>32.494564</v>
      </c>
      <c r="AI128" s="27" t="n">
        <v>0.039595</v>
      </c>
    </row>
    <row r="129" ht="15" customHeight="1">
      <c r="A129" s="22" t="inlineStr">
        <is>
          <t>PRC000:nom_Avg_NaturalG</t>
        </is>
      </c>
      <c r="B129" s="25" t="inlineStr">
        <is>
          <t xml:space="preserve">   Natural Gas</t>
        </is>
      </c>
      <c r="C129" s="26" t="n">
        <v>5.031696</v>
      </c>
      <c r="D129" s="26" t="n">
        <v>4.876851</v>
      </c>
      <c r="E129" s="26" t="n">
        <v>5.088178</v>
      </c>
      <c r="F129" s="26" t="n">
        <v>5.200174</v>
      </c>
      <c r="G129" s="26" t="n">
        <v>5.365794</v>
      </c>
      <c r="H129" s="26" t="n">
        <v>5.613465</v>
      </c>
      <c r="I129" s="26" t="n">
        <v>5.993302</v>
      </c>
      <c r="J129" s="26" t="n">
        <v>6.374442</v>
      </c>
      <c r="K129" s="26" t="n">
        <v>6.707613</v>
      </c>
      <c r="L129" s="26" t="n">
        <v>6.967343</v>
      </c>
      <c r="M129" s="26" t="n">
        <v>7.148621</v>
      </c>
      <c r="N129" s="26" t="n">
        <v>7.360861</v>
      </c>
      <c r="O129" s="26" t="n">
        <v>7.472007</v>
      </c>
      <c r="P129" s="26" t="n">
        <v>7.651795</v>
      </c>
      <c r="Q129" s="26" t="n">
        <v>7.913092</v>
      </c>
      <c r="R129" s="26" t="n">
        <v>8.124537</v>
      </c>
      <c r="S129" s="26" t="n">
        <v>8.298044000000001</v>
      </c>
      <c r="T129" s="26" t="n">
        <v>8.466032999999999</v>
      </c>
      <c r="U129" s="26" t="n">
        <v>8.702823</v>
      </c>
      <c r="V129" s="26" t="n">
        <v>8.926161</v>
      </c>
      <c r="W129" s="26" t="n">
        <v>9.132863</v>
      </c>
      <c r="X129" s="26" t="n">
        <v>9.332136</v>
      </c>
      <c r="Y129" s="26" t="n">
        <v>9.545887</v>
      </c>
      <c r="Z129" s="26" t="n">
        <v>9.7883</v>
      </c>
      <c r="AA129" s="26" t="n">
        <v>10.032332</v>
      </c>
      <c r="AB129" s="26" t="n">
        <v>10.296288</v>
      </c>
      <c r="AC129" s="26" t="n">
        <v>10.581704</v>
      </c>
      <c r="AD129" s="26" t="n">
        <v>10.905455</v>
      </c>
      <c r="AE129" s="26" t="n">
        <v>11.251956</v>
      </c>
      <c r="AF129" s="26" t="n">
        <v>11.569595</v>
      </c>
      <c r="AG129" s="26" t="n">
        <v>11.899182</v>
      </c>
      <c r="AH129" s="26" t="n">
        <v>12.282603</v>
      </c>
      <c r="AI129" s="27" t="n">
        <v>0.029206</v>
      </c>
    </row>
    <row r="130" ht="15" customHeight="1">
      <c r="A130" s="22" t="inlineStr">
        <is>
          <t>PRC000:nom_Avg_Metallug</t>
        </is>
      </c>
      <c r="B130" s="25" t="inlineStr">
        <is>
          <t xml:space="preserve">   Metallurgical Coal</t>
        </is>
      </c>
      <c r="C130" s="26" t="n">
        <v>4.135304</v>
      </c>
      <c r="D130" s="26" t="n">
        <v>3.805897</v>
      </c>
      <c r="E130" s="26" t="n">
        <v>3.648503</v>
      </c>
      <c r="F130" s="26" t="n">
        <v>3.566339</v>
      </c>
      <c r="G130" s="26" t="n">
        <v>3.556056</v>
      </c>
      <c r="H130" s="26" t="n">
        <v>3.639683</v>
      </c>
      <c r="I130" s="26" t="n">
        <v>3.727462</v>
      </c>
      <c r="J130" s="26" t="n">
        <v>3.819953</v>
      </c>
      <c r="K130" s="26" t="n">
        <v>3.946332</v>
      </c>
      <c r="L130" s="26" t="n">
        <v>4.075605</v>
      </c>
      <c r="M130" s="26" t="n">
        <v>4.22377</v>
      </c>
      <c r="N130" s="26" t="n">
        <v>4.364556</v>
      </c>
      <c r="O130" s="26" t="n">
        <v>4.513444</v>
      </c>
      <c r="P130" s="26" t="n">
        <v>4.663561</v>
      </c>
      <c r="Q130" s="26" t="n">
        <v>4.812816</v>
      </c>
      <c r="R130" s="26" t="n">
        <v>4.970798</v>
      </c>
      <c r="S130" s="26" t="n">
        <v>5.127205</v>
      </c>
      <c r="T130" s="26" t="n">
        <v>5.285625</v>
      </c>
      <c r="U130" s="26" t="n">
        <v>5.452919</v>
      </c>
      <c r="V130" s="26" t="n">
        <v>5.621184</v>
      </c>
      <c r="W130" s="26" t="n">
        <v>5.802433</v>
      </c>
      <c r="X130" s="26" t="n">
        <v>5.982474</v>
      </c>
      <c r="Y130" s="26" t="n">
        <v>6.184881</v>
      </c>
      <c r="Z130" s="26" t="n">
        <v>6.387792</v>
      </c>
      <c r="AA130" s="26" t="n">
        <v>6.603236</v>
      </c>
      <c r="AB130" s="26" t="n">
        <v>6.818672</v>
      </c>
      <c r="AC130" s="26" t="n">
        <v>7.048176</v>
      </c>
      <c r="AD130" s="26" t="n">
        <v>7.282109</v>
      </c>
      <c r="AE130" s="26" t="n">
        <v>7.534723</v>
      </c>
      <c r="AF130" s="26" t="n">
        <v>7.793163</v>
      </c>
      <c r="AG130" s="26" t="n">
        <v>8.068458</v>
      </c>
      <c r="AH130" s="26" t="n">
        <v>8.343521000000001</v>
      </c>
      <c r="AI130" s="27" t="n">
        <v>0.022901</v>
      </c>
    </row>
    <row r="131" ht="15" customHeight="1">
      <c r="A131" s="22" t="inlineStr">
        <is>
          <t>PRC000:nom_Avg_Coal</t>
        </is>
      </c>
      <c r="B131" s="25" t="inlineStr">
        <is>
          <t xml:space="preserve">   Other Coal</t>
        </is>
      </c>
      <c r="C131" s="26" t="n">
        <v>2.081845</v>
      </c>
      <c r="D131" s="26" t="n">
        <v>2.142135</v>
      </c>
      <c r="E131" s="26" t="n">
        <v>2.167926</v>
      </c>
      <c r="F131" s="26" t="n">
        <v>2.196788</v>
      </c>
      <c r="G131" s="26" t="n">
        <v>2.23245</v>
      </c>
      <c r="H131" s="26" t="n">
        <v>2.27904</v>
      </c>
      <c r="I131" s="26" t="n">
        <v>2.318142</v>
      </c>
      <c r="J131" s="26" t="n">
        <v>2.378746</v>
      </c>
      <c r="K131" s="26" t="n">
        <v>2.453103</v>
      </c>
      <c r="L131" s="26" t="n">
        <v>2.492555</v>
      </c>
      <c r="M131" s="26" t="n">
        <v>2.554786</v>
      </c>
      <c r="N131" s="26" t="n">
        <v>2.612804</v>
      </c>
      <c r="O131" s="26" t="n">
        <v>2.670196</v>
      </c>
      <c r="P131" s="26" t="n">
        <v>2.725629</v>
      </c>
      <c r="Q131" s="26" t="n">
        <v>2.793735</v>
      </c>
      <c r="R131" s="26" t="n">
        <v>2.855922</v>
      </c>
      <c r="S131" s="26" t="n">
        <v>2.911102</v>
      </c>
      <c r="T131" s="26" t="n">
        <v>2.976252</v>
      </c>
      <c r="U131" s="26" t="n">
        <v>3.050606</v>
      </c>
      <c r="V131" s="26" t="n">
        <v>3.115995</v>
      </c>
      <c r="W131" s="26" t="n">
        <v>3.185122</v>
      </c>
      <c r="X131" s="26" t="n">
        <v>3.247187</v>
      </c>
      <c r="Y131" s="26" t="n">
        <v>3.322262</v>
      </c>
      <c r="Z131" s="26" t="n">
        <v>3.403437</v>
      </c>
      <c r="AA131" s="26" t="n">
        <v>3.485792</v>
      </c>
      <c r="AB131" s="26" t="n">
        <v>3.568452</v>
      </c>
      <c r="AC131" s="26" t="n">
        <v>3.65914</v>
      </c>
      <c r="AD131" s="26" t="n">
        <v>3.741654</v>
      </c>
      <c r="AE131" s="26" t="n">
        <v>3.836952</v>
      </c>
      <c r="AF131" s="26" t="n">
        <v>3.931766</v>
      </c>
      <c r="AG131" s="26" t="n">
        <v>4.027357</v>
      </c>
      <c r="AH131" s="26" t="n">
        <v>4.126118</v>
      </c>
      <c r="AI131" s="27" t="n">
        <v>0.022312</v>
      </c>
    </row>
    <row r="132" ht="15" customHeight="1">
      <c r="A132" s="22" t="inlineStr">
        <is>
          <t>PRC000:nom_Avg_CoaltoLi</t>
        </is>
      </c>
      <c r="B132" s="25" t="inlineStr">
        <is>
          <t xml:space="preserve">   Coal to Liquids</t>
        </is>
      </c>
      <c r="C132" s="27" t="inlineStr">
        <is>
          <t>- -</t>
        </is>
      </c>
      <c r="D132" s="27" t="inlineStr">
        <is>
          <t>- -</t>
        </is>
      </c>
      <c r="E132" s="27" t="inlineStr">
        <is>
          <t>- -</t>
        </is>
      </c>
      <c r="F132" s="27" t="inlineStr">
        <is>
          <t>- -</t>
        </is>
      </c>
      <c r="G132" s="27" t="inlineStr">
        <is>
          <t>- -</t>
        </is>
      </c>
      <c r="H132" s="27" t="inlineStr">
        <is>
          <t>- -</t>
        </is>
      </c>
      <c r="I132" s="27" t="inlineStr">
        <is>
          <t>- -</t>
        </is>
      </c>
      <c r="J132" s="27" t="inlineStr">
        <is>
          <t>- -</t>
        </is>
      </c>
      <c r="K132" s="27" t="inlineStr">
        <is>
          <t>- -</t>
        </is>
      </c>
      <c r="L132" s="27" t="inlineStr">
        <is>
          <t>- -</t>
        </is>
      </c>
      <c r="M132" s="27" t="inlineStr">
        <is>
          <t>- -</t>
        </is>
      </c>
      <c r="N132" s="27" t="inlineStr">
        <is>
          <t>- -</t>
        </is>
      </c>
      <c r="O132" s="27" t="inlineStr">
        <is>
          <t>- -</t>
        </is>
      </c>
      <c r="P132" s="27" t="inlineStr">
        <is>
          <t>- -</t>
        </is>
      </c>
      <c r="Q132" s="27" t="inlineStr">
        <is>
          <t>- -</t>
        </is>
      </c>
      <c r="R132" s="27" t="inlineStr">
        <is>
          <t>- -</t>
        </is>
      </c>
      <c r="S132" s="27" t="inlineStr">
        <is>
          <t>- -</t>
        </is>
      </c>
      <c r="T132" s="27" t="inlineStr">
        <is>
          <t>- -</t>
        </is>
      </c>
      <c r="U132" s="27" t="inlineStr">
        <is>
          <t>- -</t>
        </is>
      </c>
      <c r="V132" s="27" t="inlineStr">
        <is>
          <t>- -</t>
        </is>
      </c>
      <c r="W132" s="27" t="inlineStr">
        <is>
          <t>- -</t>
        </is>
      </c>
      <c r="X132" s="27" t="inlineStr">
        <is>
          <t>- -</t>
        </is>
      </c>
      <c r="Y132" s="27" t="inlineStr">
        <is>
          <t>- -</t>
        </is>
      </c>
      <c r="Z132" s="27" t="inlineStr">
        <is>
          <t>- -</t>
        </is>
      </c>
      <c r="AA132" s="27" t="inlineStr">
        <is>
          <t>- -</t>
        </is>
      </c>
      <c r="AB132" s="27" t="inlineStr">
        <is>
          <t>- -</t>
        </is>
      </c>
      <c r="AC132" s="27" t="inlineStr">
        <is>
          <t>- -</t>
        </is>
      </c>
      <c r="AD132" s="27" t="inlineStr">
        <is>
          <t>- -</t>
        </is>
      </c>
      <c r="AE132" s="27" t="inlineStr">
        <is>
          <t>- -</t>
        </is>
      </c>
      <c r="AF132" s="27" t="inlineStr">
        <is>
          <t>- -</t>
        </is>
      </c>
      <c r="AG132" s="27" t="inlineStr">
        <is>
          <t>- -</t>
        </is>
      </c>
      <c r="AH132" s="27" t="inlineStr">
        <is>
          <t>- -</t>
        </is>
      </c>
      <c r="AI132" s="27" t="inlineStr">
        <is>
          <t>- -</t>
        </is>
      </c>
    </row>
    <row r="133" ht="15" customHeight="1">
      <c r="A133" s="22" t="inlineStr">
        <is>
          <t>PRC000:nom_Avg_Electric</t>
        </is>
      </c>
      <c r="B133" s="25" t="inlineStr">
        <is>
          <t xml:space="preserve">   Electricity</t>
        </is>
      </c>
      <c r="C133" s="26" t="n">
        <v>30.454449</v>
      </c>
      <c r="D133" s="26" t="n">
        <v>30.661966</v>
      </c>
      <c r="E133" s="26" t="n">
        <v>31.207701</v>
      </c>
      <c r="F133" s="26" t="n">
        <v>31.909357</v>
      </c>
      <c r="G133" s="26" t="n">
        <v>32.692146</v>
      </c>
      <c r="H133" s="26" t="n">
        <v>33.647961</v>
      </c>
      <c r="I133" s="26" t="n">
        <v>34.874352</v>
      </c>
      <c r="J133" s="26" t="n">
        <v>36.096222</v>
      </c>
      <c r="K133" s="26" t="n">
        <v>37.152561</v>
      </c>
      <c r="L133" s="26" t="n">
        <v>37.893734</v>
      </c>
      <c r="M133" s="26" t="n">
        <v>38.571289</v>
      </c>
      <c r="N133" s="26" t="n">
        <v>39.395653</v>
      </c>
      <c r="O133" s="26" t="n">
        <v>40.122002</v>
      </c>
      <c r="P133" s="26" t="n">
        <v>40.823757</v>
      </c>
      <c r="Q133" s="26" t="n">
        <v>41.869755</v>
      </c>
      <c r="R133" s="26" t="n">
        <v>42.812061</v>
      </c>
      <c r="S133" s="26" t="n">
        <v>43.494694</v>
      </c>
      <c r="T133" s="26" t="n">
        <v>44.316452</v>
      </c>
      <c r="U133" s="26" t="n">
        <v>45.151012</v>
      </c>
      <c r="V133" s="26" t="n">
        <v>46.236134</v>
      </c>
      <c r="W133" s="26" t="n">
        <v>47.130112</v>
      </c>
      <c r="X133" s="26" t="n">
        <v>47.92844</v>
      </c>
      <c r="Y133" s="26" t="n">
        <v>48.928825</v>
      </c>
      <c r="Z133" s="26" t="n">
        <v>49.92429</v>
      </c>
      <c r="AA133" s="26" t="n">
        <v>50.909897</v>
      </c>
      <c r="AB133" s="26" t="n">
        <v>52.075039</v>
      </c>
      <c r="AC133" s="26" t="n">
        <v>53.193027</v>
      </c>
      <c r="AD133" s="26" t="n">
        <v>54.298119</v>
      </c>
      <c r="AE133" s="26" t="n">
        <v>55.623085</v>
      </c>
      <c r="AF133" s="26" t="n">
        <v>56.845604</v>
      </c>
      <c r="AG133" s="26" t="n">
        <v>57.994427</v>
      </c>
      <c r="AH133" s="26" t="n">
        <v>59.239773</v>
      </c>
      <c r="AI133" s="27" t="n">
        <v>0.021695</v>
      </c>
    </row>
    <row r="134" ht="15.75" customHeight="1"/>
    <row r="135" ht="15" customHeight="1">
      <c r="B135" s="24" t="inlineStr">
        <is>
          <t>Non-Renewable Energy Expenditures by Sector</t>
        </is>
      </c>
    </row>
    <row r="136" ht="15" customHeight="1">
      <c r="B136" s="24" t="inlineStr">
        <is>
          <t>(billion nominal dollars)</t>
        </is>
      </c>
    </row>
    <row r="137" ht="15" customHeight="1">
      <c r="A137" s="22" t="inlineStr">
        <is>
          <t>PRC000:nom_Residential</t>
        </is>
      </c>
      <c r="B137" s="25" t="inlineStr">
        <is>
          <t xml:space="preserve"> Residential</t>
        </is>
      </c>
      <c r="C137" s="28" t="n">
        <v>254.577835</v>
      </c>
      <c r="D137" s="28" t="n">
        <v>250.973541</v>
      </c>
      <c r="E137" s="28" t="n">
        <v>261.605988</v>
      </c>
      <c r="F137" s="28" t="n">
        <v>268.079651</v>
      </c>
      <c r="G137" s="28" t="n">
        <v>275.139679</v>
      </c>
      <c r="H137" s="28" t="n">
        <v>283.51123</v>
      </c>
      <c r="I137" s="28" t="n">
        <v>293.353363</v>
      </c>
      <c r="J137" s="28" t="n">
        <v>304.126251</v>
      </c>
      <c r="K137" s="28" t="n">
        <v>313.890686</v>
      </c>
      <c r="L137" s="28" t="n">
        <v>322.333801</v>
      </c>
      <c r="M137" s="28" t="n">
        <v>330.464752</v>
      </c>
      <c r="N137" s="28" t="n">
        <v>340.535034</v>
      </c>
      <c r="O137" s="28" t="n">
        <v>348.587921</v>
      </c>
      <c r="P137" s="28" t="n">
        <v>357.270538</v>
      </c>
      <c r="Q137" s="28" t="n">
        <v>368.589203</v>
      </c>
      <c r="R137" s="28" t="n">
        <v>379.352112</v>
      </c>
      <c r="S137" s="28" t="n">
        <v>388.685242</v>
      </c>
      <c r="T137" s="28" t="n">
        <v>399.00766</v>
      </c>
      <c r="U137" s="28" t="n">
        <v>410.112518</v>
      </c>
      <c r="V137" s="28" t="n">
        <v>422.597076</v>
      </c>
      <c r="W137" s="28" t="n">
        <v>434.126068</v>
      </c>
      <c r="X137" s="28" t="n">
        <v>445.266205</v>
      </c>
      <c r="Y137" s="28" t="n">
        <v>458.000885</v>
      </c>
      <c r="Z137" s="28" t="n">
        <v>470.93512</v>
      </c>
      <c r="AA137" s="28" t="n">
        <v>484.325287</v>
      </c>
      <c r="AB137" s="28" t="n">
        <v>499.011108</v>
      </c>
      <c r="AC137" s="28" t="n">
        <v>514.196716</v>
      </c>
      <c r="AD137" s="28" t="n">
        <v>529.486816</v>
      </c>
      <c r="AE137" s="28" t="n">
        <v>546.7349850000001</v>
      </c>
      <c r="AF137" s="28" t="n">
        <v>563.578369</v>
      </c>
      <c r="AG137" s="28" t="n">
        <v>580.431946</v>
      </c>
      <c r="AH137" s="28" t="n">
        <v>597.954529</v>
      </c>
      <c r="AI137" s="27" t="n">
        <v>0.027928</v>
      </c>
    </row>
    <row r="138" ht="15" customHeight="1">
      <c r="A138" s="22" t="inlineStr">
        <is>
          <t>PRC000:nom_Commercial</t>
        </is>
      </c>
      <c r="B138" s="25" t="inlineStr">
        <is>
          <t xml:space="preserve"> Commercial</t>
        </is>
      </c>
      <c r="C138" s="28" t="n">
        <v>188.964478</v>
      </c>
      <c r="D138" s="28" t="n">
        <v>188.492874</v>
      </c>
      <c r="E138" s="28" t="n">
        <v>195.334518</v>
      </c>
      <c r="F138" s="28" t="n">
        <v>201.557129</v>
      </c>
      <c r="G138" s="28" t="n">
        <v>207.187866</v>
      </c>
      <c r="H138" s="28" t="n">
        <v>213.9767</v>
      </c>
      <c r="I138" s="28" t="n">
        <v>222.773239</v>
      </c>
      <c r="J138" s="28" t="n">
        <v>231.287689</v>
      </c>
      <c r="K138" s="28" t="n">
        <v>238.860367</v>
      </c>
      <c r="L138" s="28" t="n">
        <v>244.889603</v>
      </c>
      <c r="M138" s="28" t="n">
        <v>250.700256</v>
      </c>
      <c r="N138" s="28" t="n">
        <v>258.497314</v>
      </c>
      <c r="O138" s="28" t="n">
        <v>264.433167</v>
      </c>
      <c r="P138" s="28" t="n">
        <v>270.426849</v>
      </c>
      <c r="Q138" s="28" t="n">
        <v>279.429047</v>
      </c>
      <c r="R138" s="28" t="n">
        <v>287.436584</v>
      </c>
      <c r="S138" s="28" t="n">
        <v>294.106506</v>
      </c>
      <c r="T138" s="28" t="n">
        <v>301.688263</v>
      </c>
      <c r="U138" s="28" t="n">
        <v>309.703217</v>
      </c>
      <c r="V138" s="28" t="n">
        <v>319.563477</v>
      </c>
      <c r="W138" s="28" t="n">
        <v>328.414856</v>
      </c>
      <c r="X138" s="28" t="n">
        <v>336.199982</v>
      </c>
      <c r="Y138" s="28" t="n">
        <v>346.053955</v>
      </c>
      <c r="Z138" s="28" t="n">
        <v>356.495178</v>
      </c>
      <c r="AA138" s="28" t="n">
        <v>366.546753</v>
      </c>
      <c r="AB138" s="28" t="n">
        <v>378.271271</v>
      </c>
      <c r="AC138" s="28" t="n">
        <v>390.322906</v>
      </c>
      <c r="AD138" s="28" t="n">
        <v>402.244781</v>
      </c>
      <c r="AE138" s="28" t="n">
        <v>416.748352</v>
      </c>
      <c r="AF138" s="28" t="n">
        <v>430.622864</v>
      </c>
      <c r="AG138" s="28" t="n">
        <v>444.697601</v>
      </c>
      <c r="AH138" s="28" t="n">
        <v>459.762573</v>
      </c>
      <c r="AI138" s="27" t="n">
        <v>0.029098</v>
      </c>
    </row>
    <row r="139" ht="15" customHeight="1">
      <c r="A139" s="22" t="inlineStr">
        <is>
          <t>PRC000:nom_Industrial</t>
        </is>
      </c>
      <c r="B139" s="25" t="inlineStr">
        <is>
          <t xml:space="preserve"> Industrial 1/</t>
        </is>
      </c>
      <c r="C139" s="28" t="n">
        <v>185.422699</v>
      </c>
      <c r="D139" s="28" t="n">
        <v>182.733368</v>
      </c>
      <c r="E139" s="28" t="n">
        <v>191.709778</v>
      </c>
      <c r="F139" s="28" t="n">
        <v>204.049805</v>
      </c>
      <c r="G139" s="28" t="n">
        <v>214.466797</v>
      </c>
      <c r="H139" s="28" t="n">
        <v>226.732803</v>
      </c>
      <c r="I139" s="28" t="n">
        <v>241.524017</v>
      </c>
      <c r="J139" s="28" t="n">
        <v>258.334076</v>
      </c>
      <c r="K139" s="28" t="n">
        <v>271.219116</v>
      </c>
      <c r="L139" s="28" t="n">
        <v>283.733185</v>
      </c>
      <c r="M139" s="28" t="n">
        <v>295.216339</v>
      </c>
      <c r="N139" s="28" t="n">
        <v>305.018372</v>
      </c>
      <c r="O139" s="28" t="n">
        <v>315.280151</v>
      </c>
      <c r="P139" s="28" t="n">
        <v>326.652161</v>
      </c>
      <c r="Q139" s="28" t="n">
        <v>341.153412</v>
      </c>
      <c r="R139" s="28" t="n">
        <v>355.539337</v>
      </c>
      <c r="S139" s="28" t="n">
        <v>369.386719</v>
      </c>
      <c r="T139" s="28" t="n">
        <v>383.627899</v>
      </c>
      <c r="U139" s="28" t="n">
        <v>398.89032</v>
      </c>
      <c r="V139" s="28" t="n">
        <v>415.149963</v>
      </c>
      <c r="W139" s="28" t="n">
        <v>430.60614</v>
      </c>
      <c r="X139" s="28" t="n">
        <v>446.508057</v>
      </c>
      <c r="Y139" s="28" t="n">
        <v>464.229309</v>
      </c>
      <c r="Z139" s="28" t="n">
        <v>485.181061</v>
      </c>
      <c r="AA139" s="28" t="n">
        <v>504.482758</v>
      </c>
      <c r="AB139" s="28" t="n">
        <v>525.321655</v>
      </c>
      <c r="AC139" s="28" t="n">
        <v>548.134033</v>
      </c>
      <c r="AD139" s="28" t="n">
        <v>569.8036499999999</v>
      </c>
      <c r="AE139" s="28" t="n">
        <v>596.495361</v>
      </c>
      <c r="AF139" s="28" t="n">
        <v>623.433594</v>
      </c>
      <c r="AG139" s="28" t="n">
        <v>650.812744</v>
      </c>
      <c r="AH139" s="28" t="n">
        <v>676.916931</v>
      </c>
      <c r="AI139" s="27" t="n">
        <v>0.042656</v>
      </c>
    </row>
    <row r="140" ht="15" customHeight="1">
      <c r="A140" s="22" t="inlineStr">
        <is>
          <t>PRC000:nom_TransNonRenw</t>
        </is>
      </c>
      <c r="B140" s="25" t="inlineStr">
        <is>
          <t xml:space="preserve"> Transportation</t>
        </is>
      </c>
      <c r="C140" s="28" t="n">
        <v>573.6005249999999</v>
      </c>
      <c r="D140" s="28" t="n">
        <v>582.248657</v>
      </c>
      <c r="E140" s="28" t="n">
        <v>593.599548</v>
      </c>
      <c r="F140" s="28" t="n">
        <v>605.6062010000001</v>
      </c>
      <c r="G140" s="28" t="n">
        <v>611.654846</v>
      </c>
      <c r="H140" s="28" t="n">
        <v>617.32251</v>
      </c>
      <c r="I140" s="28" t="n">
        <v>629.031067</v>
      </c>
      <c r="J140" s="28" t="n">
        <v>646.52478</v>
      </c>
      <c r="K140" s="28" t="n">
        <v>661.877258</v>
      </c>
      <c r="L140" s="28" t="n">
        <v>679.749817</v>
      </c>
      <c r="M140" s="28" t="n">
        <v>699.135498</v>
      </c>
      <c r="N140" s="28" t="n">
        <v>728.288879</v>
      </c>
      <c r="O140" s="28" t="n">
        <v>748.154724</v>
      </c>
      <c r="P140" s="28" t="n">
        <v>767.069336</v>
      </c>
      <c r="Q140" s="28" t="n">
        <v>794.400391</v>
      </c>
      <c r="R140" s="28" t="n">
        <v>819.627136</v>
      </c>
      <c r="S140" s="28" t="n">
        <v>843.345947</v>
      </c>
      <c r="T140" s="28" t="n">
        <v>869.473145</v>
      </c>
      <c r="U140" s="28" t="n">
        <v>891.473572</v>
      </c>
      <c r="V140" s="28" t="n">
        <v>919.587708</v>
      </c>
      <c r="W140" s="28" t="n">
        <v>950.7238160000001</v>
      </c>
      <c r="X140" s="28" t="n">
        <v>975.703247</v>
      </c>
      <c r="Y140" s="28" t="n">
        <v>1006.974915</v>
      </c>
      <c r="Z140" s="28" t="n">
        <v>1048.26709</v>
      </c>
      <c r="AA140" s="28" t="n">
        <v>1084.474731</v>
      </c>
      <c r="AB140" s="28" t="n">
        <v>1123.037842</v>
      </c>
      <c r="AC140" s="28" t="n">
        <v>1170.208862</v>
      </c>
      <c r="AD140" s="28" t="n">
        <v>1206.778809</v>
      </c>
      <c r="AE140" s="28" t="n">
        <v>1261.443359</v>
      </c>
      <c r="AF140" s="28" t="n">
        <v>1313.674316</v>
      </c>
      <c r="AG140" s="28" t="n">
        <v>1364.541382</v>
      </c>
      <c r="AH140" s="28" t="n">
        <v>1413.789551</v>
      </c>
      <c r="AI140" s="27" t="n">
        <v>0.029527</v>
      </c>
    </row>
    <row r="141" ht="15" customHeight="1">
      <c r="A141" s="22" t="inlineStr">
        <is>
          <t>PRC000:nom_TotalNon-Ren</t>
        </is>
      </c>
      <c r="B141" s="25" t="inlineStr">
        <is>
          <t xml:space="preserve">   Total Non-Renewable Expenditures</t>
        </is>
      </c>
      <c r="C141" s="28" t="n">
        <v>1202.56543</v>
      </c>
      <c r="D141" s="28" t="n">
        <v>1204.448364</v>
      </c>
      <c r="E141" s="28" t="n">
        <v>1242.249756</v>
      </c>
      <c r="F141" s="28" t="n">
        <v>1279.292725</v>
      </c>
      <c r="G141" s="28" t="n">
        <v>1308.449219</v>
      </c>
      <c r="H141" s="28" t="n">
        <v>1341.543335</v>
      </c>
      <c r="I141" s="28" t="n">
        <v>1386.681641</v>
      </c>
      <c r="J141" s="28" t="n">
        <v>1440.272827</v>
      </c>
      <c r="K141" s="28" t="n">
        <v>1485.847534</v>
      </c>
      <c r="L141" s="28" t="n">
        <v>1530.706421</v>
      </c>
      <c r="M141" s="28" t="n">
        <v>1575.516846</v>
      </c>
      <c r="N141" s="28" t="n">
        <v>1632.3396</v>
      </c>
      <c r="O141" s="28" t="n">
        <v>1676.455933</v>
      </c>
      <c r="P141" s="28" t="n">
        <v>1721.418945</v>
      </c>
      <c r="Q141" s="28" t="n">
        <v>1783.571899</v>
      </c>
      <c r="R141" s="28" t="n">
        <v>1841.9552</v>
      </c>
      <c r="S141" s="28" t="n">
        <v>1895.524536</v>
      </c>
      <c r="T141" s="28" t="n">
        <v>1953.796875</v>
      </c>
      <c r="U141" s="28" t="n">
        <v>2010.179565</v>
      </c>
      <c r="V141" s="28" t="n">
        <v>2076.898193</v>
      </c>
      <c r="W141" s="28" t="n">
        <v>2143.87085</v>
      </c>
      <c r="X141" s="28" t="n">
        <v>2203.677734</v>
      </c>
      <c r="Y141" s="28" t="n">
        <v>2275.259277</v>
      </c>
      <c r="Z141" s="28" t="n">
        <v>2360.878662</v>
      </c>
      <c r="AA141" s="28" t="n">
        <v>2439.82959</v>
      </c>
      <c r="AB141" s="28" t="n">
        <v>2525.64209</v>
      </c>
      <c r="AC141" s="28" t="n">
        <v>2622.862549</v>
      </c>
      <c r="AD141" s="28" t="n">
        <v>2708.314209</v>
      </c>
      <c r="AE141" s="28" t="n">
        <v>2821.421631</v>
      </c>
      <c r="AF141" s="28" t="n">
        <v>2931.309326</v>
      </c>
      <c r="AG141" s="28" t="n">
        <v>3040.483643</v>
      </c>
      <c r="AH141" s="28" t="n">
        <v>3148.423828</v>
      </c>
      <c r="AI141" s="27" t="n">
        <v>0.031534</v>
      </c>
    </row>
    <row r="142" ht="15" customHeight="1">
      <c r="A142" s="22" t="inlineStr">
        <is>
          <t>PRC000:nom_TransRenewEx</t>
        </is>
      </c>
      <c r="B142" s="25" t="inlineStr">
        <is>
          <t xml:space="preserve"> Transportation Renewable Expenditures</t>
        </is>
      </c>
      <c r="C142" s="28" t="n">
        <v>0.366889</v>
      </c>
      <c r="D142" s="28" t="n">
        <v>0.478973</v>
      </c>
      <c r="E142" s="28" t="n">
        <v>0.644896</v>
      </c>
      <c r="F142" s="28" t="n">
        <v>0.74914</v>
      </c>
      <c r="G142" s="28" t="n">
        <v>0.73199</v>
      </c>
      <c r="H142" s="28" t="n">
        <v>0.730997</v>
      </c>
      <c r="I142" s="28" t="n">
        <v>0.782127</v>
      </c>
      <c r="J142" s="28" t="n">
        <v>0.809244</v>
      </c>
      <c r="K142" s="28" t="n">
        <v>0.819585</v>
      </c>
      <c r="L142" s="28" t="n">
        <v>0.809239</v>
      </c>
      <c r="M142" s="28" t="n">
        <v>0.816553</v>
      </c>
      <c r="N142" s="28" t="n">
        <v>0.968611</v>
      </c>
      <c r="O142" s="28" t="n">
        <v>0.946818</v>
      </c>
      <c r="P142" s="28" t="n">
        <v>0.959131</v>
      </c>
      <c r="Q142" s="28" t="n">
        <v>0.97637</v>
      </c>
      <c r="R142" s="28" t="n">
        <v>0.960915</v>
      </c>
      <c r="S142" s="28" t="n">
        <v>0.923302</v>
      </c>
      <c r="T142" s="28" t="n">
        <v>0.961704</v>
      </c>
      <c r="U142" s="28" t="n">
        <v>0.977857</v>
      </c>
      <c r="V142" s="28" t="n">
        <v>0.953956</v>
      </c>
      <c r="W142" s="28" t="n">
        <v>0.905528</v>
      </c>
      <c r="X142" s="28" t="n">
        <v>0.865639</v>
      </c>
      <c r="Y142" s="28" t="n">
        <v>0.881109</v>
      </c>
      <c r="Z142" s="28" t="n">
        <v>0.8345590000000001</v>
      </c>
      <c r="AA142" s="28" t="n">
        <v>0.839261</v>
      </c>
      <c r="AB142" s="28" t="n">
        <v>0.843874</v>
      </c>
      <c r="AC142" s="28" t="n">
        <v>0.85945</v>
      </c>
      <c r="AD142" s="28" t="n">
        <v>0.8497670000000001</v>
      </c>
      <c r="AE142" s="28" t="n">
        <v>0.669665</v>
      </c>
      <c r="AF142" s="28" t="n">
        <v>0.667007</v>
      </c>
      <c r="AG142" s="28" t="n">
        <v>0.834026</v>
      </c>
      <c r="AH142" s="28" t="n">
        <v>0.855657</v>
      </c>
      <c r="AI142" s="27" t="n">
        <v>0.027693</v>
      </c>
    </row>
    <row r="143" ht="15" customHeight="1">
      <c r="A143" s="22" t="inlineStr">
        <is>
          <t>PRC000:nom_TotalExpendi</t>
        </is>
      </c>
      <c r="B143" s="24" t="inlineStr">
        <is>
          <t xml:space="preserve">   Total Expenditures</t>
        </is>
      </c>
      <c r="C143" s="29" t="n">
        <v>1202.932373</v>
      </c>
      <c r="D143" s="29" t="n">
        <v>1204.927368</v>
      </c>
      <c r="E143" s="29" t="n">
        <v>1242.894775</v>
      </c>
      <c r="F143" s="29" t="n">
        <v>1280.04187</v>
      </c>
      <c r="G143" s="29" t="n">
        <v>1309.181152</v>
      </c>
      <c r="H143" s="29" t="n">
        <v>1342.27417</v>
      </c>
      <c r="I143" s="29" t="n">
        <v>1387.463867</v>
      </c>
      <c r="J143" s="29" t="n">
        <v>1441.082275</v>
      </c>
      <c r="K143" s="29" t="n">
        <v>1486.667114</v>
      </c>
      <c r="L143" s="29" t="n">
        <v>1531.515747</v>
      </c>
      <c r="M143" s="29" t="n">
        <v>1576.333374</v>
      </c>
      <c r="N143" s="29" t="n">
        <v>1633.30835</v>
      </c>
      <c r="O143" s="29" t="n">
        <v>1677.40271</v>
      </c>
      <c r="P143" s="29" t="n">
        <v>1722.37793</v>
      </c>
      <c r="Q143" s="29" t="n">
        <v>1784.54834</v>
      </c>
      <c r="R143" s="29" t="n">
        <v>1842.915894</v>
      </c>
      <c r="S143" s="29" t="n">
        <v>1896.447754</v>
      </c>
      <c r="T143" s="29" t="n">
        <v>1954.758667</v>
      </c>
      <c r="U143" s="29" t="n">
        <v>2011.157593</v>
      </c>
      <c r="V143" s="29" t="n">
        <v>2077.852295</v>
      </c>
      <c r="W143" s="29" t="n">
        <v>2144.776367</v>
      </c>
      <c r="X143" s="29" t="n">
        <v>2204.543213</v>
      </c>
      <c r="Y143" s="29" t="n">
        <v>2276.140137</v>
      </c>
      <c r="Z143" s="29" t="n">
        <v>2361.713135</v>
      </c>
      <c r="AA143" s="29" t="n">
        <v>2440.668701</v>
      </c>
      <c r="AB143" s="29" t="n">
        <v>2526.486084</v>
      </c>
      <c r="AC143" s="29" t="n">
        <v>2623.721924</v>
      </c>
      <c r="AD143" s="29" t="n">
        <v>2709.163574</v>
      </c>
      <c r="AE143" s="29" t="n">
        <v>2822.091553</v>
      </c>
      <c r="AF143" s="29" t="n">
        <v>2931.976074</v>
      </c>
      <c r="AG143" s="29" t="n">
        <v>3041.317627</v>
      </c>
      <c r="AH143" s="29" t="n">
        <v>3149.279297</v>
      </c>
      <c r="AI143" s="30" t="n">
        <v>0.031533</v>
      </c>
    </row>
    <row r="144" ht="15.75" customHeight="1"/>
    <row r="146" ht="15" customHeight="1">
      <c r="B146" s="81" t="inlineStr">
        <is>
          <t xml:space="preserve">   1/ Includes energy for combined heat and power plants that have a non-regulatory status, and small on-site generating systems.</t>
        </is>
      </c>
      <c r="C146" s="85" t="n"/>
      <c r="D146" s="85" t="n"/>
      <c r="E146" s="85" t="n"/>
      <c r="F146" s="85" t="n"/>
      <c r="G146" s="85" t="n"/>
      <c r="H146" s="85" t="n"/>
      <c r="I146" s="85" t="n"/>
      <c r="J146" s="85" t="n"/>
      <c r="K146" s="85" t="n"/>
      <c r="L146" s="85" t="n"/>
      <c r="M146" s="85" t="n"/>
      <c r="N146" s="85" t="n"/>
      <c r="O146" s="85" t="n"/>
      <c r="P146" s="85" t="n"/>
      <c r="Q146" s="85" t="n"/>
      <c r="R146" s="85" t="n"/>
      <c r="S146" s="85" t="n"/>
      <c r="T146" s="85" t="n"/>
      <c r="U146" s="85" t="n"/>
      <c r="V146" s="85" t="n"/>
      <c r="W146" s="85" t="n"/>
      <c r="X146" s="85" t="n"/>
      <c r="Y146" s="85" t="n"/>
      <c r="Z146" s="85" t="n"/>
      <c r="AA146" s="85" t="n"/>
      <c r="AB146" s="85" t="n"/>
      <c r="AC146" s="85" t="n"/>
      <c r="AD146" s="85" t="n"/>
      <c r="AE146" s="85" t="n"/>
      <c r="AF146" s="85" t="n"/>
      <c r="AG146" s="85" t="n"/>
      <c r="AH146" s="85" t="n"/>
      <c r="AI146" s="85" t="n"/>
    </row>
    <row r="147" ht="15" customHeight="1">
      <c r="B147" s="31" t="inlineStr">
        <is>
          <t xml:space="preserve">   2/ Excludes use for lease and plant fuel and fuel used for liquefaction in export facilities.</t>
        </is>
      </c>
    </row>
    <row r="148" ht="15" customHeight="1">
      <c r="B148" s="31" t="inlineStr">
        <is>
          <t xml:space="preserve">   3/ E85 refers to a blend of 85 percent ethanol (renewable) and 15 percent motor gasoline (nonrenewable).  To address cold starting issues,</t>
        </is>
      </c>
    </row>
    <row r="149" ht="15" customHeight="1">
      <c r="B149" s="31" t="inlineStr">
        <is>
          <t>the percentage of ethanol varies seasonally.  The annual average ethanol content of 74 percent is used for these projections.</t>
        </is>
      </c>
    </row>
    <row r="150" ht="15" customHeight="1">
      <c r="B150" s="31" t="inlineStr">
        <is>
          <t xml:space="preserve">   4/ Sales weighted-average price for all grades.  Includes Federal, State, and local taxes.</t>
        </is>
      </c>
    </row>
    <row r="151" ht="15" customHeight="1">
      <c r="B151" s="31" t="inlineStr">
        <is>
          <t xml:space="preserve">   5/ Kerosene-type jet fuel.  Includes Federal and State taxes while excluding county and local taxes.</t>
        </is>
      </c>
    </row>
    <row r="152" ht="15" customHeight="1">
      <c r="B152" s="31" t="inlineStr">
        <is>
          <t xml:space="preserve">   6/ Diesel fuel for on-road use.  Includes Federal and State taxes while excluding county and local taxes.</t>
        </is>
      </c>
    </row>
    <row r="153" ht="15" customHeight="1">
      <c r="B153" s="31" t="inlineStr">
        <is>
          <t xml:space="preserve">   7/ Natural gas used as fuel in motor vehicles, trains, and ships.  Price includes estimated motor vehicle fuel taxes</t>
        </is>
      </c>
    </row>
    <row r="154" ht="15" customHeight="1">
      <c r="B154" s="31" t="inlineStr">
        <is>
          <t>and estimated dispensing costs or charges.</t>
        </is>
      </c>
    </row>
    <row r="155" ht="15" customHeight="1">
      <c r="B155" s="31" t="inlineStr">
        <is>
          <t xml:space="preserve">   8/ Includes electricity-only and combined heat and power plants that have a regulatory status.</t>
        </is>
      </c>
    </row>
    <row r="156" ht="15" customHeight="1">
      <c r="B156" s="31" t="inlineStr">
        <is>
          <t xml:space="preserve">   9/ Weighted averages of end-use fuel prices are derived from the prices shown in each sector and the corresponding sectoral consumption.</t>
        </is>
      </c>
    </row>
    <row r="157" ht="15" customHeight="1">
      <c r="B157" s="31" t="inlineStr">
        <is>
          <t xml:space="preserve">   Btu = British thermal unit.</t>
        </is>
      </c>
    </row>
    <row r="158" ht="15" customHeight="1">
      <c r="B158" s="31" t="inlineStr">
        <is>
          <t xml:space="preserve">   - - = Not applicable.</t>
        </is>
      </c>
    </row>
    <row r="159" ht="15" customHeight="1">
      <c r="B159" s="31" t="inlineStr">
        <is>
          <t xml:space="preserve">   Sources:  2019:  U.S. Energy Information Administration (EIA), Short-Term Energy Outlook, October 2019 and EIA, AEO2020 National</t>
        </is>
      </c>
    </row>
    <row r="160" ht="15" customHeight="1">
      <c r="B160" s="31" t="inlineStr">
        <is>
          <t>Energy Modeling System run ref2020.d112119a.  Projections:  EIA, AEO2020 National Energy Modeling System run ref2020.d112119a.</t>
        </is>
      </c>
    </row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46:AI146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BB156"/>
  <sheetViews>
    <sheetView topLeftCell="A104" workbookViewId="0">
      <selection activeCell="C124" sqref="C124"/>
    </sheetView>
  </sheetViews>
  <sheetFormatPr baseColWidth="10" defaultColWidth="12.6640625" defaultRowHeight="15" customHeight="1"/>
  <cols>
    <col width="24.1640625" customWidth="1" min="1" max="1"/>
    <col width="14.6640625" customWidth="1" min="2" max="2"/>
    <col width="19.1640625" customWidth="1" min="3" max="3"/>
    <col width="13.1640625" customWidth="1" min="4" max="4"/>
    <col width="7.6640625" customWidth="1" min="6" max="52"/>
    <col width="8.6640625" customWidth="1" min="53" max="53"/>
    <col width="13.6640625" customWidth="1" min="54" max="54"/>
  </cols>
  <sheetData>
    <row r="2">
      <c r="A2" s="32" t="inlineStr">
        <is>
          <t>Export Energy Bool</t>
        </is>
      </c>
      <c r="B2" s="4" t="inlineStr">
        <is>
          <t>Is Net Exporter</t>
        </is>
      </c>
      <c r="C2" s="4" t="inlineStr">
        <is>
          <t xml:space="preserve">Fraction of Transmission </t>
        </is>
      </c>
      <c r="D2" s="4" t="inlineStr">
        <is>
          <t>Combined</t>
        </is>
      </c>
      <c r="E2" s="4" t="inlineStr">
        <is>
          <t>Recalculated Fraction of Transmission</t>
        </is>
      </c>
    </row>
    <row r="3">
      <c r="A3" s="8" t="inlineStr">
        <is>
          <t>AK</t>
        </is>
      </c>
      <c r="B3" s="4">
        <f>IF(SUMIFS('EIA SEDS data'!$AE$20:$AE$119,'EIA SEDS data'!$B$20:$B$119,A3,'EIA SEDS data'!$A$20:$A$119,"exports")&gt;0, 1, 0)</f>
        <v/>
      </c>
      <c r="C3" s="4">
        <f>SUMIFS('Cross border connections'!$R$4:$R$53,'Cross border connections'!$P$4:$P$53,Calculations!A3)</f>
        <v/>
      </c>
      <c r="D3" s="4">
        <f>B3*C3</f>
        <v/>
      </c>
      <c r="E3" s="4">
        <f>D3/$D$54</f>
        <v/>
      </c>
    </row>
    <row r="4">
      <c r="A4" s="8" t="inlineStr">
        <is>
          <t>AL</t>
        </is>
      </c>
      <c r="B4" s="4">
        <f>IF(SUMIFS('EIA SEDS data'!$AE$20:$AE$119,'EIA SEDS data'!$B$20:$B$119,A4,'EIA SEDS data'!$A$20:$A$119,"exports")&gt;0, 1, 0)</f>
        <v/>
      </c>
      <c r="C4" s="4">
        <f>SUMIFS('Cross border connections'!$R$4:$R$53,'Cross border connections'!$P$4:$P$53,Calculations!A4)</f>
        <v/>
      </c>
      <c r="D4" s="4">
        <f>B4*C4</f>
        <v/>
      </c>
      <c r="E4" s="4">
        <f>D4/$D$54</f>
        <v/>
      </c>
    </row>
    <row r="5">
      <c r="A5" s="8" t="inlineStr">
        <is>
          <t>AR</t>
        </is>
      </c>
      <c r="B5" s="4">
        <f>IF(SUMIFS('EIA SEDS data'!$AE$20:$AE$119,'EIA SEDS data'!$B$20:$B$119,A5,'EIA SEDS data'!$A$20:$A$119,"exports")&gt;0, 1, 0)</f>
        <v/>
      </c>
      <c r="C5" s="4">
        <f>SUMIFS('Cross border connections'!$R$4:$R$53,'Cross border connections'!$P$4:$P$53,Calculations!A5)</f>
        <v/>
      </c>
      <c r="D5" s="4">
        <f>B5*C5</f>
        <v/>
      </c>
      <c r="E5" s="4">
        <f>D5/$D$54</f>
        <v/>
      </c>
    </row>
    <row r="6">
      <c r="A6" s="8" t="inlineStr">
        <is>
          <t>AZ</t>
        </is>
      </c>
      <c r="B6" s="4">
        <f>IF(SUMIFS('EIA SEDS data'!$AE$20:$AE$119,'EIA SEDS data'!$B$20:$B$119,A6,'EIA SEDS data'!$A$20:$A$119,"exports")&gt;0, 1, 0)</f>
        <v/>
      </c>
      <c r="C6" s="4">
        <f>SUMIFS('Cross border connections'!$R$4:$R$53,'Cross border connections'!$P$4:$P$53,Calculations!A6)</f>
        <v/>
      </c>
      <c r="D6" s="4">
        <f>B6*C6</f>
        <v/>
      </c>
      <c r="E6" s="4">
        <f>D6/$D$54</f>
        <v/>
      </c>
    </row>
    <row r="7">
      <c r="A7" s="8" t="inlineStr">
        <is>
          <t>CA</t>
        </is>
      </c>
      <c r="B7" s="4">
        <f>IF(SUMIFS('EIA SEDS data'!$AE$20:$AE$119,'EIA SEDS data'!$B$20:$B$119,A7,'EIA SEDS data'!$A$20:$A$119,"exports")&gt;0, 1, 0)</f>
        <v/>
      </c>
      <c r="C7" s="4">
        <f>SUMIFS('Cross border connections'!$R$4:$R$53,'Cross border connections'!$P$4:$P$53,Calculations!A7)</f>
        <v/>
      </c>
      <c r="D7" s="4">
        <f>B7*C7</f>
        <v/>
      </c>
      <c r="E7" s="4">
        <f>D7/$D$54</f>
        <v/>
      </c>
    </row>
    <row r="8">
      <c r="A8" s="8" t="inlineStr">
        <is>
          <t>CO</t>
        </is>
      </c>
      <c r="B8" s="4">
        <f>IF(SUMIFS('EIA SEDS data'!$AE$20:$AE$119,'EIA SEDS data'!$B$20:$B$119,A8,'EIA SEDS data'!$A$20:$A$119,"exports")&gt;0, 1, 0)</f>
        <v/>
      </c>
      <c r="C8" s="4">
        <f>SUMIFS('Cross border connections'!$R$4:$R$53,'Cross border connections'!$P$4:$P$53,Calculations!A8)</f>
        <v/>
      </c>
      <c r="D8" s="4">
        <f>B8*C8</f>
        <v/>
      </c>
      <c r="E8" s="4">
        <f>D8/$D$54</f>
        <v/>
      </c>
    </row>
    <row r="9">
      <c r="A9" s="8" t="inlineStr">
        <is>
          <t>CT</t>
        </is>
      </c>
      <c r="B9" s="4">
        <f>IF(SUMIFS('EIA SEDS data'!$AE$20:$AE$119,'EIA SEDS data'!$B$20:$B$119,A9,'EIA SEDS data'!$A$20:$A$119,"exports")&gt;0, 1, 0)</f>
        <v/>
      </c>
      <c r="C9" s="4">
        <f>SUMIFS('Cross border connections'!$R$4:$R$53,'Cross border connections'!$P$4:$P$53,Calculations!A9)</f>
        <v/>
      </c>
      <c r="D9" s="4">
        <f>B9*C9</f>
        <v/>
      </c>
      <c r="E9" s="4">
        <f>D9/$D$54</f>
        <v/>
      </c>
    </row>
    <row r="10">
      <c r="A10" s="8" t="inlineStr">
        <is>
          <t>DC</t>
        </is>
      </c>
      <c r="B10" s="4">
        <f>IF(SUMIFS('EIA SEDS data'!$AE$20:$AE$119,'EIA SEDS data'!$B$20:$B$119,A10,'EIA SEDS data'!$A$20:$A$119,"exports")&gt;0, 1, 0)</f>
        <v/>
      </c>
      <c r="C10" s="4">
        <f>SUMIFS('Cross border connections'!$R$4:$R$53,'Cross border connections'!$P$4:$P$53,Calculations!A10)</f>
        <v/>
      </c>
      <c r="D10" s="4">
        <f>B10*C10</f>
        <v/>
      </c>
      <c r="E10" s="4">
        <f>D10/$D$54</f>
        <v/>
      </c>
    </row>
    <row r="11">
      <c r="A11" s="8" t="inlineStr">
        <is>
          <t>DE</t>
        </is>
      </c>
      <c r="B11" s="4">
        <f>IF(SUMIFS('EIA SEDS data'!$AE$20:$AE$119,'EIA SEDS data'!$B$20:$B$119,A11,'EIA SEDS data'!$A$20:$A$119,"exports")&gt;0, 1, 0)</f>
        <v/>
      </c>
      <c r="C11" s="4">
        <f>SUMIFS('Cross border connections'!$R$4:$R$53,'Cross border connections'!$P$4:$P$53,Calculations!A11)</f>
        <v/>
      </c>
      <c r="D11" s="4">
        <f>B11*C11</f>
        <v/>
      </c>
      <c r="E11" s="4">
        <f>D11/$D$54</f>
        <v/>
      </c>
    </row>
    <row r="12">
      <c r="A12" s="8" t="inlineStr">
        <is>
          <t>FL</t>
        </is>
      </c>
      <c r="B12" s="4">
        <f>IF(SUMIFS('EIA SEDS data'!$AE$20:$AE$119,'EIA SEDS data'!$B$20:$B$119,A12,'EIA SEDS data'!$A$20:$A$119,"exports")&gt;0, 1, 0)</f>
        <v/>
      </c>
      <c r="C12" s="4">
        <f>SUMIFS('Cross border connections'!$R$4:$R$53,'Cross border connections'!$P$4:$P$53,Calculations!A12)</f>
        <v/>
      </c>
      <c r="D12" s="4">
        <f>B12*C12</f>
        <v/>
      </c>
      <c r="E12" s="4">
        <f>D12/$D$54</f>
        <v/>
      </c>
    </row>
    <row r="13">
      <c r="A13" s="8" t="inlineStr">
        <is>
          <t>GA</t>
        </is>
      </c>
      <c r="B13" s="4">
        <f>IF(SUMIFS('EIA SEDS data'!$AE$20:$AE$119,'EIA SEDS data'!$B$20:$B$119,A13,'EIA SEDS data'!$A$20:$A$119,"exports")&gt;0, 1, 0)</f>
        <v/>
      </c>
      <c r="C13" s="4">
        <f>SUMIFS('Cross border connections'!$R$4:$R$53,'Cross border connections'!$P$4:$P$53,Calculations!A13)</f>
        <v/>
      </c>
      <c r="D13" s="4">
        <f>B13*C13</f>
        <v/>
      </c>
      <c r="E13" s="4">
        <f>D13/$D$54</f>
        <v/>
      </c>
    </row>
    <row r="14">
      <c r="A14" s="8" t="inlineStr">
        <is>
          <t>HI</t>
        </is>
      </c>
      <c r="B14" s="4">
        <f>IF(SUMIFS('EIA SEDS data'!$AE$20:$AE$119,'EIA SEDS data'!$B$20:$B$119,A14,'EIA SEDS data'!$A$20:$A$119,"exports")&gt;0, 1, 0)</f>
        <v/>
      </c>
      <c r="C14" s="4">
        <f>SUMIFS('Cross border connections'!$R$4:$R$53,'Cross border connections'!$P$4:$P$53,Calculations!A14)</f>
        <v/>
      </c>
      <c r="D14" s="4">
        <f>B14*C14</f>
        <v/>
      </c>
      <c r="E14" s="4">
        <f>D14/$D$54</f>
        <v/>
      </c>
    </row>
    <row r="15">
      <c r="A15" s="8" t="inlineStr">
        <is>
          <t>IA</t>
        </is>
      </c>
      <c r="B15" s="4">
        <f>IF(SUMIFS('EIA SEDS data'!$AE$20:$AE$119,'EIA SEDS data'!$B$20:$B$119,A15,'EIA SEDS data'!$A$20:$A$119,"exports")&gt;0, 1, 0)</f>
        <v/>
      </c>
      <c r="C15" s="4">
        <f>SUMIFS('Cross border connections'!$R$4:$R$53,'Cross border connections'!$P$4:$P$53,Calculations!A15)</f>
        <v/>
      </c>
      <c r="D15" s="4">
        <f>B15*C15</f>
        <v/>
      </c>
      <c r="E15" s="4">
        <f>D15/$D$54</f>
        <v/>
      </c>
    </row>
    <row r="16">
      <c r="A16" s="8" t="inlineStr">
        <is>
          <t>ID</t>
        </is>
      </c>
      <c r="B16" s="4">
        <f>IF(SUMIFS('EIA SEDS data'!$AE$20:$AE$119,'EIA SEDS data'!$B$20:$B$119,A16,'EIA SEDS data'!$A$20:$A$119,"exports")&gt;0, 1, 0)</f>
        <v/>
      </c>
      <c r="C16" s="4">
        <f>SUMIFS('Cross border connections'!$R$4:$R$53,'Cross border connections'!$P$4:$P$53,Calculations!A16)</f>
        <v/>
      </c>
      <c r="D16" s="4">
        <f>B16*C16</f>
        <v/>
      </c>
      <c r="E16" s="4">
        <f>D16/$D$54</f>
        <v/>
      </c>
    </row>
    <row r="17">
      <c r="A17" s="8" t="inlineStr">
        <is>
          <t>IL</t>
        </is>
      </c>
      <c r="B17" s="4">
        <f>IF(SUMIFS('EIA SEDS data'!$AE$20:$AE$119,'EIA SEDS data'!$B$20:$B$119,A17,'EIA SEDS data'!$A$20:$A$119,"exports")&gt;0, 1, 0)</f>
        <v/>
      </c>
      <c r="C17" s="4">
        <f>SUMIFS('Cross border connections'!$R$4:$R$53,'Cross border connections'!$P$4:$P$53,Calculations!A17)</f>
        <v/>
      </c>
      <c r="D17" s="4">
        <f>B17*C17</f>
        <v/>
      </c>
      <c r="E17" s="4">
        <f>D17/$D$54</f>
        <v/>
      </c>
    </row>
    <row r="18">
      <c r="A18" s="8" t="inlineStr">
        <is>
          <t>IN</t>
        </is>
      </c>
      <c r="B18" s="4">
        <f>IF(SUMIFS('EIA SEDS data'!$AE$20:$AE$119,'EIA SEDS data'!$B$20:$B$119,A18,'EIA SEDS data'!$A$20:$A$119,"exports")&gt;0, 1, 0)</f>
        <v/>
      </c>
      <c r="C18" s="4">
        <f>SUMIFS('Cross border connections'!$R$4:$R$53,'Cross border connections'!$P$4:$P$53,Calculations!A18)</f>
        <v/>
      </c>
      <c r="D18" s="4">
        <f>B18*C18</f>
        <v/>
      </c>
      <c r="E18" s="4">
        <f>D18/$D$54</f>
        <v/>
      </c>
    </row>
    <row r="19">
      <c r="A19" s="8" t="inlineStr">
        <is>
          <t>KS</t>
        </is>
      </c>
      <c r="B19" s="4">
        <f>IF(SUMIFS('EIA SEDS data'!$AE$20:$AE$119,'EIA SEDS data'!$B$20:$B$119,A19,'EIA SEDS data'!$A$20:$A$119,"exports")&gt;0, 1, 0)</f>
        <v/>
      </c>
      <c r="C19" s="4">
        <f>SUMIFS('Cross border connections'!$R$4:$R$53,'Cross border connections'!$P$4:$P$53,Calculations!A19)</f>
        <v/>
      </c>
      <c r="D19" s="4">
        <f>B19*C19</f>
        <v/>
      </c>
      <c r="E19" s="4">
        <f>D19/$D$54</f>
        <v/>
      </c>
    </row>
    <row r="20">
      <c r="A20" s="8" t="inlineStr">
        <is>
          <t>KY</t>
        </is>
      </c>
      <c r="B20" s="4">
        <f>IF(SUMIFS('EIA SEDS data'!$AE$20:$AE$119,'EIA SEDS data'!$B$20:$B$119,A20,'EIA SEDS data'!$A$20:$A$119,"exports")&gt;0, 1, 0)</f>
        <v/>
      </c>
      <c r="C20" s="4">
        <f>SUMIFS('Cross border connections'!$R$4:$R$53,'Cross border connections'!$P$4:$P$53,Calculations!A20)</f>
        <v/>
      </c>
      <c r="D20" s="4">
        <f>B20*C20</f>
        <v/>
      </c>
      <c r="E20" s="4">
        <f>D20/$D$54</f>
        <v/>
      </c>
    </row>
    <row r="21" ht="15.75" customHeight="1">
      <c r="A21" s="8" t="inlineStr">
        <is>
          <t>LA</t>
        </is>
      </c>
      <c r="B21" s="4">
        <f>IF(SUMIFS('EIA SEDS data'!$AE$20:$AE$119,'EIA SEDS data'!$B$20:$B$119,A21,'EIA SEDS data'!$A$20:$A$119,"exports")&gt;0, 1, 0)</f>
        <v/>
      </c>
      <c r="C21" s="4">
        <f>SUMIFS('Cross border connections'!$R$4:$R$53,'Cross border connections'!$P$4:$P$53,Calculations!A21)</f>
        <v/>
      </c>
      <c r="D21" s="4">
        <f>B21*C21</f>
        <v/>
      </c>
      <c r="E21" s="4">
        <f>D21/$D$54</f>
        <v/>
      </c>
    </row>
    <row r="22" ht="15.75" customHeight="1">
      <c r="A22" s="8" t="inlineStr">
        <is>
          <t>MA</t>
        </is>
      </c>
      <c r="B22" s="4">
        <f>IF(SUMIFS('EIA SEDS data'!$AE$20:$AE$119,'EIA SEDS data'!$B$20:$B$119,A22,'EIA SEDS data'!$A$20:$A$119,"exports")&gt;0, 1, 0)</f>
        <v/>
      </c>
      <c r="C22" s="4">
        <f>SUMIFS('Cross border connections'!$R$4:$R$53,'Cross border connections'!$P$4:$P$53,Calculations!A22)</f>
        <v/>
      </c>
      <c r="D22" s="4">
        <f>B22*C22</f>
        <v/>
      </c>
      <c r="E22" s="4">
        <f>D22/$D$54</f>
        <v/>
      </c>
    </row>
    <row r="23" ht="15.75" customHeight="1">
      <c r="A23" s="8" t="inlineStr">
        <is>
          <t>MD</t>
        </is>
      </c>
      <c r="B23" s="4">
        <f>IF(SUMIFS('EIA SEDS data'!$AE$20:$AE$119,'EIA SEDS data'!$B$20:$B$119,A23,'EIA SEDS data'!$A$20:$A$119,"exports")&gt;0, 1, 0)</f>
        <v/>
      </c>
      <c r="C23" s="4">
        <f>SUMIFS('Cross border connections'!$R$4:$R$53,'Cross border connections'!$P$4:$P$53,Calculations!A23)</f>
        <v/>
      </c>
      <c r="D23" s="4">
        <f>B23*C23</f>
        <v/>
      </c>
      <c r="E23" s="4">
        <f>D23/$D$54</f>
        <v/>
      </c>
    </row>
    <row r="24" ht="15.75" customHeight="1">
      <c r="A24" s="8" t="inlineStr">
        <is>
          <t>ME</t>
        </is>
      </c>
      <c r="B24" s="4">
        <f>IF(SUMIFS('EIA SEDS data'!$AE$20:$AE$119,'EIA SEDS data'!$B$20:$B$119,A24,'EIA SEDS data'!$A$20:$A$119,"exports")&gt;0, 1, 0)</f>
        <v/>
      </c>
      <c r="C24" s="4">
        <f>SUMIFS('Cross border connections'!$R$4:$R$53,'Cross border connections'!$P$4:$P$53,Calculations!A24)</f>
        <v/>
      </c>
      <c r="D24" s="4">
        <f>B24*C24</f>
        <v/>
      </c>
      <c r="E24" s="4">
        <f>D24/$D$54</f>
        <v/>
      </c>
    </row>
    <row r="25" ht="15.75" customHeight="1">
      <c r="A25" s="8" t="inlineStr">
        <is>
          <t>MI</t>
        </is>
      </c>
      <c r="B25" s="4">
        <f>IF(SUMIFS('EIA SEDS data'!$AE$20:$AE$119,'EIA SEDS data'!$B$20:$B$119,A25,'EIA SEDS data'!$A$20:$A$119,"exports")&gt;0, 1, 0)</f>
        <v/>
      </c>
      <c r="C25" s="4">
        <f>SUMIFS('Cross border connections'!$R$4:$R$53,'Cross border connections'!$P$4:$P$53,Calculations!A25)</f>
        <v/>
      </c>
      <c r="D25" s="4">
        <f>B25*C25</f>
        <v/>
      </c>
      <c r="E25" s="4">
        <f>D25/$D$54</f>
        <v/>
      </c>
    </row>
    <row r="26" ht="15.75" customHeight="1">
      <c r="A26" s="8" t="inlineStr">
        <is>
          <t>MN</t>
        </is>
      </c>
      <c r="B26" s="4">
        <f>IF(SUMIFS('EIA SEDS data'!$AE$20:$AE$119,'EIA SEDS data'!$B$20:$B$119,A26,'EIA SEDS data'!$A$20:$A$119,"exports")&gt;0, 1, 0)</f>
        <v/>
      </c>
      <c r="C26" s="4">
        <f>SUMIFS('Cross border connections'!$R$4:$R$53,'Cross border connections'!$P$4:$P$53,Calculations!A26)</f>
        <v/>
      </c>
      <c r="D26" s="4">
        <f>B26*C26</f>
        <v/>
      </c>
      <c r="E26" s="4">
        <f>D26/$D$54</f>
        <v/>
      </c>
    </row>
    <row r="27" ht="15.75" customHeight="1">
      <c r="A27" s="8" t="inlineStr">
        <is>
          <t>MO</t>
        </is>
      </c>
      <c r="B27" s="4">
        <f>IF(SUMIFS('EIA SEDS data'!$AE$20:$AE$119,'EIA SEDS data'!$B$20:$B$119,A27,'EIA SEDS data'!$A$20:$A$119,"exports")&gt;0, 1, 0)</f>
        <v/>
      </c>
      <c r="C27" s="4">
        <f>SUMIFS('Cross border connections'!$R$4:$R$53,'Cross border connections'!$P$4:$P$53,Calculations!A27)</f>
        <v/>
      </c>
      <c r="D27" s="4">
        <f>B27*C27</f>
        <v/>
      </c>
      <c r="E27" s="4">
        <f>D27/$D$54</f>
        <v/>
      </c>
    </row>
    <row r="28" ht="15.75" customHeight="1">
      <c r="A28" s="8" t="inlineStr">
        <is>
          <t>MS</t>
        </is>
      </c>
      <c r="B28" s="4">
        <f>IF(SUMIFS('EIA SEDS data'!$AE$20:$AE$119,'EIA SEDS data'!$B$20:$B$119,A28,'EIA SEDS data'!$A$20:$A$119,"exports")&gt;0, 1, 0)</f>
        <v/>
      </c>
      <c r="C28" s="4">
        <f>SUMIFS('Cross border connections'!$R$4:$R$53,'Cross border connections'!$P$4:$P$53,Calculations!A28)</f>
        <v/>
      </c>
      <c r="D28" s="4">
        <f>B28*C28</f>
        <v/>
      </c>
      <c r="E28" s="4">
        <f>D28/$D$54</f>
        <v/>
      </c>
    </row>
    <row r="29" ht="15.75" customHeight="1">
      <c r="A29" s="8" t="inlineStr">
        <is>
          <t>MT</t>
        </is>
      </c>
      <c r="B29" s="4">
        <f>IF(SUMIFS('EIA SEDS data'!$AE$20:$AE$119,'EIA SEDS data'!$B$20:$B$119,A29,'EIA SEDS data'!$A$20:$A$119,"exports")&gt;0, 1, 0)</f>
        <v/>
      </c>
      <c r="C29" s="4">
        <f>SUMIFS('Cross border connections'!$R$4:$R$53,'Cross border connections'!$P$4:$P$53,Calculations!A29)</f>
        <v/>
      </c>
      <c r="D29" s="4">
        <f>B29*C29</f>
        <v/>
      </c>
      <c r="E29" s="4">
        <f>D29/$D$54</f>
        <v/>
      </c>
    </row>
    <row r="30" ht="15.75" customHeight="1">
      <c r="A30" s="8" t="inlineStr">
        <is>
          <t>NC</t>
        </is>
      </c>
      <c r="B30" s="4">
        <f>IF(SUMIFS('EIA SEDS data'!$AE$20:$AE$119,'EIA SEDS data'!$B$20:$B$119,A30,'EIA SEDS data'!$A$20:$A$119,"exports")&gt;0, 1, 0)</f>
        <v/>
      </c>
      <c r="C30" s="4">
        <f>SUMIFS('Cross border connections'!$R$4:$R$53,'Cross border connections'!$P$4:$P$53,Calculations!A30)</f>
        <v/>
      </c>
      <c r="D30" s="4">
        <f>B30*C30</f>
        <v/>
      </c>
      <c r="E30" s="4">
        <f>D30/$D$54</f>
        <v/>
      </c>
    </row>
    <row r="31" ht="15.75" customHeight="1">
      <c r="A31" s="8" t="inlineStr">
        <is>
          <t>ND</t>
        </is>
      </c>
      <c r="B31" s="4">
        <f>IF(SUMIFS('EIA SEDS data'!$AE$20:$AE$119,'EIA SEDS data'!$B$20:$B$119,A31,'EIA SEDS data'!$A$20:$A$119,"exports")&gt;0, 1, 0)</f>
        <v/>
      </c>
      <c r="C31" s="4">
        <f>SUMIFS('Cross border connections'!$R$4:$R$53,'Cross border connections'!$P$4:$P$53,Calculations!A31)</f>
        <v/>
      </c>
      <c r="D31" s="4">
        <f>B31*C31</f>
        <v/>
      </c>
      <c r="E31" s="4">
        <f>D31/$D$54</f>
        <v/>
      </c>
    </row>
    <row r="32" ht="15.75" customHeight="1">
      <c r="A32" s="8" t="inlineStr">
        <is>
          <t>NE</t>
        </is>
      </c>
      <c r="B32" s="4">
        <f>IF(SUMIFS('EIA SEDS data'!$AE$20:$AE$119,'EIA SEDS data'!$B$20:$B$119,A32,'EIA SEDS data'!$A$20:$A$119,"exports")&gt;0, 1, 0)</f>
        <v/>
      </c>
      <c r="C32" s="4">
        <f>SUMIFS('Cross border connections'!$R$4:$R$53,'Cross border connections'!$P$4:$P$53,Calculations!A32)</f>
        <v/>
      </c>
      <c r="D32" s="4">
        <f>B32*C32</f>
        <v/>
      </c>
      <c r="E32" s="4">
        <f>D32/$D$54</f>
        <v/>
      </c>
    </row>
    <row r="33" ht="15.75" customHeight="1">
      <c r="A33" s="8" t="inlineStr">
        <is>
          <t>NH</t>
        </is>
      </c>
      <c r="B33" s="4">
        <f>IF(SUMIFS('EIA SEDS data'!$AE$20:$AE$119,'EIA SEDS data'!$B$20:$B$119,A33,'EIA SEDS data'!$A$20:$A$119,"exports")&gt;0, 1, 0)</f>
        <v/>
      </c>
      <c r="C33" s="4">
        <f>SUMIFS('Cross border connections'!$R$4:$R$53,'Cross border connections'!$P$4:$P$53,Calculations!A33)</f>
        <v/>
      </c>
      <c r="D33" s="4">
        <f>B33*C33</f>
        <v/>
      </c>
      <c r="E33" s="4">
        <f>D33/$D$54</f>
        <v/>
      </c>
    </row>
    <row r="34" ht="15.75" customHeight="1">
      <c r="A34" s="8" t="inlineStr">
        <is>
          <t>NJ</t>
        </is>
      </c>
      <c r="B34" s="4">
        <f>IF(SUMIFS('EIA SEDS data'!$AE$20:$AE$119,'EIA SEDS data'!$B$20:$B$119,A34,'EIA SEDS data'!$A$20:$A$119,"exports")&gt;0, 1, 0)</f>
        <v/>
      </c>
      <c r="C34" s="4">
        <f>SUMIFS('Cross border connections'!$R$4:$R$53,'Cross border connections'!$P$4:$P$53,Calculations!A34)</f>
        <v/>
      </c>
      <c r="D34" s="4">
        <f>B34*C34</f>
        <v/>
      </c>
      <c r="E34" s="4">
        <f>D34/$D$54</f>
        <v/>
      </c>
    </row>
    <row r="35" ht="15.75" customHeight="1">
      <c r="A35" s="8" t="inlineStr">
        <is>
          <t>NM</t>
        </is>
      </c>
      <c r="B35" s="4">
        <f>IF(SUMIFS('EIA SEDS data'!$AE$20:$AE$119,'EIA SEDS data'!$B$20:$B$119,A35,'EIA SEDS data'!$A$20:$A$119,"exports")&gt;0, 1, 0)</f>
        <v/>
      </c>
      <c r="C35" s="4">
        <f>SUMIFS('Cross border connections'!$R$4:$R$53,'Cross border connections'!$P$4:$P$53,Calculations!A35)</f>
        <v/>
      </c>
      <c r="D35" s="4">
        <f>B35*C35</f>
        <v/>
      </c>
      <c r="E35" s="4">
        <f>D35/$D$54</f>
        <v/>
      </c>
    </row>
    <row r="36" ht="15.75" customHeight="1">
      <c r="A36" s="8" t="inlineStr">
        <is>
          <t>NV</t>
        </is>
      </c>
      <c r="B36" s="4">
        <f>IF(SUMIFS('EIA SEDS data'!$AE$20:$AE$119,'EIA SEDS data'!$B$20:$B$119,A36,'EIA SEDS data'!$A$20:$A$119,"exports")&gt;0, 1, 0)</f>
        <v/>
      </c>
      <c r="C36" s="4">
        <f>SUMIFS('Cross border connections'!$R$4:$R$53,'Cross border connections'!$P$4:$P$53,Calculations!A36)</f>
        <v/>
      </c>
      <c r="D36" s="4">
        <f>B36*C36</f>
        <v/>
      </c>
      <c r="E36" s="4">
        <f>D36/$D$54</f>
        <v/>
      </c>
    </row>
    <row r="37" ht="15.75" customHeight="1">
      <c r="A37" s="8" t="inlineStr">
        <is>
          <t>NY</t>
        </is>
      </c>
      <c r="B37" s="4">
        <f>IF(SUMIFS('EIA SEDS data'!$AE$20:$AE$119,'EIA SEDS data'!$B$20:$B$119,A37,'EIA SEDS data'!$A$20:$A$119,"exports")&gt;0, 1, 0)</f>
        <v/>
      </c>
      <c r="C37" s="4">
        <f>SUMIFS('Cross border connections'!$R$4:$R$53,'Cross border connections'!$P$4:$P$53,Calculations!A37)</f>
        <v/>
      </c>
      <c r="D37" s="4">
        <f>B37*C37</f>
        <v/>
      </c>
      <c r="E37" s="4">
        <f>D37/$D$54</f>
        <v/>
      </c>
    </row>
    <row r="38" ht="15.75" customHeight="1">
      <c r="A38" s="8" t="inlineStr">
        <is>
          <t>OH</t>
        </is>
      </c>
      <c r="B38" s="4">
        <f>IF(SUMIFS('EIA SEDS data'!$AE$20:$AE$119,'EIA SEDS data'!$B$20:$B$119,A38,'EIA SEDS data'!$A$20:$A$119,"exports")&gt;0, 1, 0)</f>
        <v/>
      </c>
      <c r="C38" s="4">
        <f>SUMIFS('Cross border connections'!$R$4:$R$53,'Cross border connections'!$P$4:$P$53,Calculations!A38)</f>
        <v/>
      </c>
      <c r="D38" s="4">
        <f>B38*C38</f>
        <v/>
      </c>
      <c r="E38" s="4">
        <f>D38/$D$54</f>
        <v/>
      </c>
    </row>
    <row r="39" ht="15.75" customHeight="1">
      <c r="A39" s="8" t="inlineStr">
        <is>
          <t>OK</t>
        </is>
      </c>
      <c r="B39" s="4">
        <f>IF(SUMIFS('EIA SEDS data'!$AE$20:$AE$119,'EIA SEDS data'!$B$20:$B$119,A39,'EIA SEDS data'!$A$20:$A$119,"exports")&gt;0, 1, 0)</f>
        <v/>
      </c>
      <c r="C39" s="4">
        <f>SUMIFS('Cross border connections'!$R$4:$R$53,'Cross border connections'!$P$4:$P$53,Calculations!A39)</f>
        <v/>
      </c>
      <c r="D39" s="4">
        <f>B39*C39</f>
        <v/>
      </c>
      <c r="E39" s="4">
        <f>D39/$D$54</f>
        <v/>
      </c>
    </row>
    <row r="40" ht="15.75" customHeight="1">
      <c r="A40" s="8" t="inlineStr">
        <is>
          <t>OR</t>
        </is>
      </c>
      <c r="B40" s="4">
        <f>IF(SUMIFS('EIA SEDS data'!$AE$20:$AE$119,'EIA SEDS data'!$B$20:$B$119,A40,'EIA SEDS data'!$A$20:$A$119,"exports")&gt;0, 1, 0)</f>
        <v/>
      </c>
      <c r="C40" s="4">
        <f>SUMIFS('Cross border connections'!$R$4:$R$53,'Cross border connections'!$P$4:$P$53,Calculations!A40)</f>
        <v/>
      </c>
      <c r="D40" s="4">
        <f>B40*C40</f>
        <v/>
      </c>
      <c r="E40" s="4">
        <f>D40/$D$54</f>
        <v/>
      </c>
    </row>
    <row r="41" ht="15.75" customHeight="1">
      <c r="A41" s="8" t="inlineStr">
        <is>
          <t>PA</t>
        </is>
      </c>
      <c r="B41" s="4">
        <f>IF(SUMIFS('EIA SEDS data'!$AE$20:$AE$119,'EIA SEDS data'!$B$20:$B$119,A41,'EIA SEDS data'!$A$20:$A$119,"exports")&gt;0, 1, 0)</f>
        <v/>
      </c>
      <c r="C41" s="4">
        <f>SUMIFS('Cross border connections'!$R$4:$R$53,'Cross border connections'!$P$4:$P$53,Calculations!A41)</f>
        <v/>
      </c>
      <c r="D41" s="4">
        <f>B41*C41</f>
        <v/>
      </c>
      <c r="E41" s="4">
        <f>D41/$D$54</f>
        <v/>
      </c>
    </row>
    <row r="42" ht="15.75" customHeight="1">
      <c r="A42" s="8" t="inlineStr">
        <is>
          <t>RI</t>
        </is>
      </c>
      <c r="B42" s="4">
        <f>IF(SUMIFS('EIA SEDS data'!$AE$20:$AE$119,'EIA SEDS data'!$B$20:$B$119,A42,'EIA SEDS data'!$A$20:$A$119,"exports")&gt;0, 1, 0)</f>
        <v/>
      </c>
      <c r="C42" s="4">
        <f>SUMIFS('Cross border connections'!$R$4:$R$53,'Cross border connections'!$P$4:$P$53,Calculations!A42)</f>
        <v/>
      </c>
      <c r="D42" s="4">
        <f>B42*C42</f>
        <v/>
      </c>
      <c r="E42" s="4">
        <f>D42/$D$54</f>
        <v/>
      </c>
    </row>
    <row r="43" ht="15.75" customHeight="1">
      <c r="A43" s="8" t="inlineStr">
        <is>
          <t>SC</t>
        </is>
      </c>
      <c r="B43" s="4">
        <f>IF(SUMIFS('EIA SEDS data'!$AE$20:$AE$119,'EIA SEDS data'!$B$20:$B$119,A43,'EIA SEDS data'!$A$20:$A$119,"exports")&gt;0, 1, 0)</f>
        <v/>
      </c>
      <c r="C43" s="4">
        <f>SUMIFS('Cross border connections'!$R$4:$R$53,'Cross border connections'!$P$4:$P$53,Calculations!A43)</f>
        <v/>
      </c>
      <c r="D43" s="4">
        <f>B43*C43</f>
        <v/>
      </c>
      <c r="E43" s="4">
        <f>D43/$D$54</f>
        <v/>
      </c>
    </row>
    <row r="44" ht="15.75" customHeight="1">
      <c r="A44" s="8" t="inlineStr">
        <is>
          <t>SD</t>
        </is>
      </c>
      <c r="B44" s="4">
        <f>IF(SUMIFS('EIA SEDS data'!$AE$20:$AE$119,'EIA SEDS data'!$B$20:$B$119,A44,'EIA SEDS data'!$A$20:$A$119,"exports")&gt;0, 1, 0)</f>
        <v/>
      </c>
      <c r="C44" s="4">
        <f>SUMIFS('Cross border connections'!$R$4:$R$53,'Cross border connections'!$P$4:$P$53,Calculations!A44)</f>
        <v/>
      </c>
      <c r="D44" s="4">
        <f>B44*C44</f>
        <v/>
      </c>
      <c r="E44" s="4">
        <f>D44/$D$54</f>
        <v/>
      </c>
    </row>
    <row r="45" ht="15.75" customHeight="1">
      <c r="A45" s="8" t="inlineStr">
        <is>
          <t>TN</t>
        </is>
      </c>
      <c r="B45" s="4">
        <f>IF(SUMIFS('EIA SEDS data'!$AE$20:$AE$119,'EIA SEDS data'!$B$20:$B$119,A45,'EIA SEDS data'!$A$20:$A$119,"exports")&gt;0, 1, 0)</f>
        <v/>
      </c>
      <c r="C45" s="4">
        <f>SUMIFS('Cross border connections'!$R$4:$R$53,'Cross border connections'!$P$4:$P$53,Calculations!A45)</f>
        <v/>
      </c>
      <c r="D45" s="4">
        <f>B45*C45</f>
        <v/>
      </c>
      <c r="E45" s="4">
        <f>D45/$D$54</f>
        <v/>
      </c>
    </row>
    <row r="46" ht="15.75" customHeight="1">
      <c r="A46" s="8" t="inlineStr">
        <is>
          <t>TX</t>
        </is>
      </c>
      <c r="B46" s="4">
        <f>IF(SUMIFS('EIA SEDS data'!$AE$20:$AE$119,'EIA SEDS data'!$B$20:$B$119,A46,'EIA SEDS data'!$A$20:$A$119,"exports")&gt;0, 1, 0)</f>
        <v/>
      </c>
      <c r="C46" s="4">
        <f>SUMIFS('Cross border connections'!$R$4:$R$53,'Cross border connections'!$P$4:$P$53,Calculations!A46)</f>
        <v/>
      </c>
      <c r="D46" s="4">
        <f>B46*C46</f>
        <v/>
      </c>
      <c r="E46" s="4">
        <f>D46/$D$54</f>
        <v/>
      </c>
    </row>
    <row r="47" ht="15.75" customHeight="1">
      <c r="A47" s="8" t="inlineStr">
        <is>
          <t>UT</t>
        </is>
      </c>
      <c r="B47" s="4">
        <f>IF(SUMIFS('EIA SEDS data'!$AE$20:$AE$119,'EIA SEDS data'!$B$20:$B$119,A47,'EIA SEDS data'!$A$20:$A$119,"exports")&gt;0, 1, 0)</f>
        <v/>
      </c>
      <c r="C47" s="4">
        <f>SUMIFS('Cross border connections'!$R$4:$R$53,'Cross border connections'!$P$4:$P$53,Calculations!A47)</f>
        <v/>
      </c>
      <c r="D47" s="4">
        <f>B47*C47</f>
        <v/>
      </c>
      <c r="E47" s="4">
        <f>D47/$D$54</f>
        <v/>
      </c>
    </row>
    <row r="48" ht="15.75" customHeight="1">
      <c r="A48" s="8" t="inlineStr">
        <is>
          <t>VA</t>
        </is>
      </c>
      <c r="B48" s="4">
        <f>IF(SUMIFS('EIA SEDS data'!$AE$20:$AE$119,'EIA SEDS data'!$B$20:$B$119,A48,'EIA SEDS data'!$A$20:$A$119,"exports")&gt;0, 1, 0)</f>
        <v/>
      </c>
      <c r="C48" s="4">
        <f>SUMIFS('Cross border connections'!$R$4:$R$53,'Cross border connections'!$P$4:$P$53,Calculations!A48)</f>
        <v/>
      </c>
      <c r="D48" s="4">
        <f>B48*C48</f>
        <v/>
      </c>
      <c r="E48" s="4">
        <f>D48/$D$54</f>
        <v/>
      </c>
    </row>
    <row r="49" ht="15.75" customHeight="1">
      <c r="A49" s="8" t="inlineStr">
        <is>
          <t>VT</t>
        </is>
      </c>
      <c r="B49" s="4">
        <f>IF(SUMIFS('EIA SEDS data'!$AE$20:$AE$119,'EIA SEDS data'!$B$20:$B$119,A49,'EIA SEDS data'!$A$20:$A$119,"exports")&gt;0, 1, 0)</f>
        <v/>
      </c>
      <c r="C49" s="4">
        <f>SUMIFS('Cross border connections'!$R$4:$R$53,'Cross border connections'!$P$4:$P$53,Calculations!A49)</f>
        <v/>
      </c>
      <c r="D49" s="4">
        <f>B49*C49</f>
        <v/>
      </c>
      <c r="E49" s="4">
        <f>D49/$D$54</f>
        <v/>
      </c>
    </row>
    <row r="50" ht="15.75" customHeight="1">
      <c r="A50" s="8" t="inlineStr">
        <is>
          <t>WA</t>
        </is>
      </c>
      <c r="B50" s="4">
        <f>IF(SUMIFS('EIA SEDS data'!$AE$20:$AE$119,'EIA SEDS data'!$B$20:$B$119,A50,'EIA SEDS data'!$A$20:$A$119,"exports")&gt;0, 1, 0)</f>
        <v/>
      </c>
      <c r="C50" s="4">
        <f>SUMIFS('Cross border connections'!$R$4:$R$53,'Cross border connections'!$P$4:$P$53,Calculations!A50)</f>
        <v/>
      </c>
      <c r="D50" s="4">
        <f>B50*C50</f>
        <v/>
      </c>
      <c r="E50" s="4">
        <f>D50/$D$54</f>
        <v/>
      </c>
    </row>
    <row r="51" ht="15.75" customHeight="1">
      <c r="A51" s="8" t="inlineStr">
        <is>
          <t>WI</t>
        </is>
      </c>
      <c r="B51" s="4">
        <f>IF(SUMIFS('EIA SEDS data'!$AE$20:$AE$119,'EIA SEDS data'!$B$20:$B$119,A51,'EIA SEDS data'!$A$20:$A$119,"exports")&gt;0, 1, 0)</f>
        <v/>
      </c>
      <c r="C51" s="4">
        <f>SUMIFS('Cross border connections'!$R$4:$R$53,'Cross border connections'!$P$4:$P$53,Calculations!A51)</f>
        <v/>
      </c>
      <c r="D51" s="4">
        <f>B51*C51</f>
        <v/>
      </c>
      <c r="E51" s="4">
        <f>D51/$D$54</f>
        <v/>
      </c>
    </row>
    <row r="52" ht="15.75" customHeight="1">
      <c r="A52" s="8" t="inlineStr">
        <is>
          <t>WV</t>
        </is>
      </c>
      <c r="B52" s="4">
        <f>IF(SUMIFS('EIA SEDS data'!$AE$20:$AE$119,'EIA SEDS data'!$B$20:$B$119,A52,'EIA SEDS data'!$A$20:$A$119,"exports")&gt;0, 1, 0)</f>
        <v/>
      </c>
      <c r="C52" s="4">
        <f>SUMIFS('Cross border connections'!$R$4:$R$53,'Cross border connections'!$P$4:$P$53,Calculations!A52)</f>
        <v/>
      </c>
      <c r="D52" s="4">
        <f>B52*C52</f>
        <v/>
      </c>
      <c r="E52" s="4">
        <f>D52/$D$54</f>
        <v/>
      </c>
    </row>
    <row r="53" ht="15.75" customHeight="1">
      <c r="A53" s="8" t="inlineStr">
        <is>
          <t>WY</t>
        </is>
      </c>
      <c r="B53" s="4">
        <f>IF(SUMIFS('EIA SEDS data'!$AE$20:$AE$119,'EIA SEDS data'!$B$20:$B$119,A53,'EIA SEDS data'!$A$20:$A$119,"exports")&gt;0, 1, 0)</f>
        <v/>
      </c>
      <c r="C53" s="4">
        <f>SUMIFS('Cross border connections'!$R$4:$R$53,'Cross border connections'!$P$4:$P$53,Calculations!A53)</f>
        <v/>
      </c>
      <c r="D53" s="4">
        <f>B53*C53</f>
        <v/>
      </c>
      <c r="E53" s="4">
        <f>D53/$D$54</f>
        <v/>
      </c>
    </row>
    <row r="54" ht="15.75" customHeight="1">
      <c r="A54" s="32" t="inlineStr">
        <is>
          <t>Total</t>
        </is>
      </c>
      <c r="B54" s="77">
        <f>SUM(B3:B53)</f>
        <v/>
      </c>
      <c r="C54" s="77">
        <f>SUM(C3:C53)</f>
        <v/>
      </c>
      <c r="D54" s="77">
        <f>SUM(D3:D53)</f>
        <v/>
      </c>
      <c r="E54" s="77">
        <f>SUM(E3:E53)</f>
        <v/>
      </c>
    </row>
    <row r="55" ht="15.75" customHeight="1">
      <c r="A55" s="77" t="n"/>
    </row>
    <row r="56" ht="15.75" customHeight="1"/>
    <row r="57" ht="15.75" customHeight="1">
      <c r="A57" s="6" t="inlineStr">
        <is>
          <t>Weighted resource mix (fraction) of imports (from second table in ReEDs Generation Data tab starting on line 728)</t>
        </is>
      </c>
      <c r="B57" s="7" t="n"/>
      <c r="C57" s="7" t="n"/>
      <c r="D57" s="7" t="n"/>
      <c r="E57" s="7" t="n"/>
    </row>
    <row r="58" ht="15.75" customHeight="1">
      <c r="A58" s="33" t="inlineStr">
        <is>
          <t>(interstate)</t>
        </is>
      </c>
    </row>
    <row r="59" ht="15.75" customHeight="1">
      <c r="A59" s="8" t="n"/>
      <c r="B59" s="4" t="n">
        <v>2019</v>
      </c>
      <c r="C59" s="4">
        <f>B59+1</f>
        <v/>
      </c>
      <c r="D59" s="4">
        <f>C59+1</f>
        <v/>
      </c>
      <c r="E59" s="4">
        <f>D59+1</f>
        <v/>
      </c>
      <c r="F59" s="4">
        <f>E59+1</f>
        <v/>
      </c>
      <c r="G59" s="4">
        <f>F59+1</f>
        <v/>
      </c>
      <c r="H59" s="4">
        <f>G59+1</f>
        <v/>
      </c>
      <c r="I59" s="4">
        <f>H59+1</f>
        <v/>
      </c>
      <c r="J59" s="4">
        <f>I59+1</f>
        <v/>
      </c>
      <c r="K59" s="4">
        <f>J59+1</f>
        <v/>
      </c>
      <c r="L59" s="4">
        <f>K59+1</f>
        <v/>
      </c>
      <c r="M59" s="4">
        <f>L59+1</f>
        <v/>
      </c>
    </row>
    <row r="60" ht="15.75" customHeight="1">
      <c r="A60" s="8" t="inlineStr">
        <is>
          <t>hard coal</t>
        </is>
      </c>
      <c r="B60" s="4">
        <f>SUMIFS('ReEDs Generation Data'!G$729:G$1448,'ReEDs Generation Data'!$E$729:$E$1448,Calculations!$A60)</f>
        <v/>
      </c>
      <c r="C60" s="4">
        <f>SUMIFS('ReEDs Generation Data'!H$729:H$1448,'ReEDs Generation Data'!$E$729:$E$1448,Calculations!$A60)</f>
        <v/>
      </c>
      <c r="D60" s="4">
        <f>SUMIFS('ReEDs Generation Data'!I$729:I$1448,'ReEDs Generation Data'!$E$729:$E$1448,Calculations!$A60)</f>
        <v/>
      </c>
      <c r="E60" s="4">
        <f>SUMIFS('ReEDs Generation Data'!J$729:J$1448,'ReEDs Generation Data'!$E$729:$E$1448,Calculations!$A60)</f>
        <v/>
      </c>
      <c r="F60" s="4">
        <f>SUMIFS('ReEDs Generation Data'!K$729:K$1448,'ReEDs Generation Data'!$E$729:$E$1448,Calculations!$A60)</f>
        <v/>
      </c>
      <c r="G60" s="4">
        <f>SUMIFS('ReEDs Generation Data'!L$729:L$1448,'ReEDs Generation Data'!$E$729:$E$1448,Calculations!$A60)</f>
        <v/>
      </c>
      <c r="H60" s="4">
        <f>SUMIFS('ReEDs Generation Data'!M$729:M$1448,'ReEDs Generation Data'!$E$729:$E$1448,Calculations!$A60)</f>
        <v/>
      </c>
      <c r="I60" s="4">
        <f>SUMIFS('ReEDs Generation Data'!N$729:N$1448,'ReEDs Generation Data'!$E$729:$E$1448,Calculations!$A60)</f>
        <v/>
      </c>
      <c r="J60" s="4">
        <f>SUMIFS('ReEDs Generation Data'!O$729:O$1448,'ReEDs Generation Data'!$E$729:$E$1448,Calculations!$A60)</f>
        <v/>
      </c>
      <c r="K60" s="4">
        <f>SUMIFS('ReEDs Generation Data'!P$729:P$1448,'ReEDs Generation Data'!$E$729:$E$1448,Calculations!$A60)</f>
        <v/>
      </c>
      <c r="L60" s="4">
        <f>SUMIFS('ReEDs Generation Data'!Q$729:Q$1448,'ReEDs Generation Data'!$E$729:$E$1448,Calculations!$A60)</f>
        <v/>
      </c>
      <c r="M60" s="4">
        <f>SUMIFS('ReEDs Generation Data'!R$729:R$1448,'ReEDs Generation Data'!$E$729:$E$1448,Calculations!$A60)</f>
        <v/>
      </c>
    </row>
    <row r="61" ht="15.75" customHeight="1">
      <c r="A61" s="8" t="inlineStr">
        <is>
          <t>natural gas nonpeaker</t>
        </is>
      </c>
      <c r="B61" s="4">
        <f>SUMIFS('ReEDs Generation Data'!G$729:G$1448,'ReEDs Generation Data'!$E$729:$E$1448,Calculations!$A61)</f>
        <v/>
      </c>
      <c r="C61" s="4">
        <f>SUMIFS('ReEDs Generation Data'!H$729:H$1448,'ReEDs Generation Data'!$E$729:$E$1448,Calculations!$A61)</f>
        <v/>
      </c>
      <c r="D61" s="4">
        <f>SUMIFS('ReEDs Generation Data'!I$729:I$1448,'ReEDs Generation Data'!$E$729:$E$1448,Calculations!$A61)</f>
        <v/>
      </c>
      <c r="E61" s="4">
        <f>SUMIFS('ReEDs Generation Data'!J$729:J$1448,'ReEDs Generation Data'!$E$729:$E$1448,Calculations!$A61)</f>
        <v/>
      </c>
      <c r="F61" s="4">
        <f>SUMIFS('ReEDs Generation Data'!K$729:K$1448,'ReEDs Generation Data'!$E$729:$E$1448,Calculations!$A61)</f>
        <v/>
      </c>
      <c r="G61" s="4">
        <f>SUMIFS('ReEDs Generation Data'!L$729:L$1448,'ReEDs Generation Data'!$E$729:$E$1448,Calculations!$A61)</f>
        <v/>
      </c>
      <c r="H61" s="4">
        <f>SUMIFS('ReEDs Generation Data'!M$729:M$1448,'ReEDs Generation Data'!$E$729:$E$1448,Calculations!$A61)</f>
        <v/>
      </c>
      <c r="I61" s="4">
        <f>SUMIFS('ReEDs Generation Data'!N$729:N$1448,'ReEDs Generation Data'!$E$729:$E$1448,Calculations!$A61)</f>
        <v/>
      </c>
      <c r="J61" s="4">
        <f>SUMIFS('ReEDs Generation Data'!O$729:O$1448,'ReEDs Generation Data'!$E$729:$E$1448,Calculations!$A61)</f>
        <v/>
      </c>
      <c r="K61" s="4">
        <f>SUMIFS('ReEDs Generation Data'!P$729:P$1448,'ReEDs Generation Data'!$E$729:$E$1448,Calculations!$A61)</f>
        <v/>
      </c>
      <c r="L61" s="4">
        <f>SUMIFS('ReEDs Generation Data'!Q$729:Q$1448,'ReEDs Generation Data'!$E$729:$E$1448,Calculations!$A61)</f>
        <v/>
      </c>
      <c r="M61" s="4">
        <f>SUMIFS('ReEDs Generation Data'!R$729:R$1448,'ReEDs Generation Data'!$E$729:$E$1448,Calculations!$A61)</f>
        <v/>
      </c>
      <c r="N61" s="8" t="n"/>
      <c r="O61" s="8" t="n"/>
      <c r="P61" s="8" t="n"/>
      <c r="Q61" s="8" t="n"/>
      <c r="R61" s="8" t="n"/>
      <c r="S61" s="8" t="n"/>
      <c r="T61" s="8" t="n"/>
      <c r="U61" s="8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</row>
    <row r="62" ht="15.75" customHeight="1">
      <c r="A62" s="8" t="inlineStr">
        <is>
          <t>nuclear</t>
        </is>
      </c>
      <c r="B62" s="4">
        <f>SUMIFS('ReEDs Generation Data'!G$729:G$1448,'ReEDs Generation Data'!$E$729:$E$1448,Calculations!$A62)</f>
        <v/>
      </c>
      <c r="C62" s="4">
        <f>SUMIFS('ReEDs Generation Data'!H$729:H$1448,'ReEDs Generation Data'!$E$729:$E$1448,Calculations!$A62)</f>
        <v/>
      </c>
      <c r="D62" s="4">
        <f>SUMIFS('ReEDs Generation Data'!I$729:I$1448,'ReEDs Generation Data'!$E$729:$E$1448,Calculations!$A62)</f>
        <v/>
      </c>
      <c r="E62" s="4">
        <f>SUMIFS('ReEDs Generation Data'!J$729:J$1448,'ReEDs Generation Data'!$E$729:$E$1448,Calculations!$A62)</f>
        <v/>
      </c>
      <c r="F62" s="4">
        <f>SUMIFS('ReEDs Generation Data'!K$729:K$1448,'ReEDs Generation Data'!$E$729:$E$1448,Calculations!$A62)</f>
        <v/>
      </c>
      <c r="G62" s="4">
        <f>SUMIFS('ReEDs Generation Data'!L$729:L$1448,'ReEDs Generation Data'!$E$729:$E$1448,Calculations!$A62)</f>
        <v/>
      </c>
      <c r="H62" s="4">
        <f>SUMIFS('ReEDs Generation Data'!M$729:M$1448,'ReEDs Generation Data'!$E$729:$E$1448,Calculations!$A62)</f>
        <v/>
      </c>
      <c r="I62" s="4">
        <f>SUMIFS('ReEDs Generation Data'!N$729:N$1448,'ReEDs Generation Data'!$E$729:$E$1448,Calculations!$A62)</f>
        <v/>
      </c>
      <c r="J62" s="4">
        <f>SUMIFS('ReEDs Generation Data'!O$729:O$1448,'ReEDs Generation Data'!$E$729:$E$1448,Calculations!$A62)</f>
        <v/>
      </c>
      <c r="K62" s="4">
        <f>SUMIFS('ReEDs Generation Data'!P$729:P$1448,'ReEDs Generation Data'!$E$729:$E$1448,Calculations!$A62)</f>
        <v/>
      </c>
      <c r="L62" s="4">
        <f>SUMIFS('ReEDs Generation Data'!Q$729:Q$1448,'ReEDs Generation Data'!$E$729:$E$1448,Calculations!$A62)</f>
        <v/>
      </c>
      <c r="M62" s="4">
        <f>SUMIFS('ReEDs Generation Data'!R$729:R$1448,'ReEDs Generation Data'!$E$729:$E$1448,Calculations!$A62)</f>
        <v/>
      </c>
    </row>
    <row r="63" ht="15.75" customHeight="1">
      <c r="A63" s="8" t="inlineStr">
        <is>
          <t>hydro</t>
        </is>
      </c>
      <c r="B63" s="4">
        <f>SUMIFS('ReEDs Generation Data'!G$729:G$1448,'ReEDs Generation Data'!$E$729:$E$1448,Calculations!$A63)</f>
        <v/>
      </c>
      <c r="C63" s="4">
        <f>SUMIFS('ReEDs Generation Data'!H$729:H$1448,'ReEDs Generation Data'!$E$729:$E$1448,Calculations!$A63)</f>
        <v/>
      </c>
      <c r="D63" s="4">
        <f>SUMIFS('ReEDs Generation Data'!I$729:I$1448,'ReEDs Generation Data'!$E$729:$E$1448,Calculations!$A63)</f>
        <v/>
      </c>
      <c r="E63" s="4">
        <f>SUMIFS('ReEDs Generation Data'!J$729:J$1448,'ReEDs Generation Data'!$E$729:$E$1448,Calculations!$A63)</f>
        <v/>
      </c>
      <c r="F63" s="4">
        <f>SUMIFS('ReEDs Generation Data'!K$729:K$1448,'ReEDs Generation Data'!$E$729:$E$1448,Calculations!$A63)</f>
        <v/>
      </c>
      <c r="G63" s="4">
        <f>SUMIFS('ReEDs Generation Data'!L$729:L$1448,'ReEDs Generation Data'!$E$729:$E$1448,Calculations!$A63)</f>
        <v/>
      </c>
      <c r="H63" s="4">
        <f>SUMIFS('ReEDs Generation Data'!M$729:M$1448,'ReEDs Generation Data'!$E$729:$E$1448,Calculations!$A63)</f>
        <v/>
      </c>
      <c r="I63" s="4">
        <f>SUMIFS('ReEDs Generation Data'!N$729:N$1448,'ReEDs Generation Data'!$E$729:$E$1448,Calculations!$A63)</f>
        <v/>
      </c>
      <c r="J63" s="4">
        <f>SUMIFS('ReEDs Generation Data'!O$729:O$1448,'ReEDs Generation Data'!$E$729:$E$1448,Calculations!$A63)</f>
        <v/>
      </c>
      <c r="K63" s="4">
        <f>SUMIFS('ReEDs Generation Data'!P$729:P$1448,'ReEDs Generation Data'!$E$729:$E$1448,Calculations!$A63)</f>
        <v/>
      </c>
      <c r="L63" s="4">
        <f>SUMIFS('ReEDs Generation Data'!Q$729:Q$1448,'ReEDs Generation Data'!$E$729:$E$1448,Calculations!$A63)</f>
        <v/>
      </c>
      <c r="M63" s="4">
        <f>SUMIFS('ReEDs Generation Data'!R$729:R$1448,'ReEDs Generation Data'!$E$729:$E$1448,Calculations!$A63)</f>
        <v/>
      </c>
    </row>
    <row r="64" ht="15.75" customHeight="1">
      <c r="A64" s="8" t="inlineStr">
        <is>
          <t>onshore wind</t>
        </is>
      </c>
      <c r="B64" s="4">
        <f>SUMIFS('ReEDs Generation Data'!G$729:G$1448,'ReEDs Generation Data'!$E$729:$E$1448,Calculations!$A64)</f>
        <v/>
      </c>
      <c r="C64" s="4">
        <f>SUMIFS('ReEDs Generation Data'!H$729:H$1448,'ReEDs Generation Data'!$E$729:$E$1448,Calculations!$A64)</f>
        <v/>
      </c>
      <c r="D64" s="4">
        <f>SUMIFS('ReEDs Generation Data'!I$729:I$1448,'ReEDs Generation Data'!$E$729:$E$1448,Calculations!$A64)</f>
        <v/>
      </c>
      <c r="E64" s="4">
        <f>SUMIFS('ReEDs Generation Data'!J$729:J$1448,'ReEDs Generation Data'!$E$729:$E$1448,Calculations!$A64)</f>
        <v/>
      </c>
      <c r="F64" s="4">
        <f>SUMIFS('ReEDs Generation Data'!K$729:K$1448,'ReEDs Generation Data'!$E$729:$E$1448,Calculations!$A64)</f>
        <v/>
      </c>
      <c r="G64" s="4">
        <f>SUMIFS('ReEDs Generation Data'!L$729:L$1448,'ReEDs Generation Data'!$E$729:$E$1448,Calculations!$A64)</f>
        <v/>
      </c>
      <c r="H64" s="4">
        <f>SUMIFS('ReEDs Generation Data'!M$729:M$1448,'ReEDs Generation Data'!$E$729:$E$1448,Calculations!$A64)</f>
        <v/>
      </c>
      <c r="I64" s="4">
        <f>SUMIFS('ReEDs Generation Data'!N$729:N$1448,'ReEDs Generation Data'!$E$729:$E$1448,Calculations!$A64)</f>
        <v/>
      </c>
      <c r="J64" s="4">
        <f>SUMIFS('ReEDs Generation Data'!O$729:O$1448,'ReEDs Generation Data'!$E$729:$E$1448,Calculations!$A64)</f>
        <v/>
      </c>
      <c r="K64" s="4">
        <f>SUMIFS('ReEDs Generation Data'!P$729:P$1448,'ReEDs Generation Data'!$E$729:$E$1448,Calculations!$A64)</f>
        <v/>
      </c>
      <c r="L64" s="4">
        <f>SUMIFS('ReEDs Generation Data'!Q$729:Q$1448,'ReEDs Generation Data'!$E$729:$E$1448,Calculations!$A64)</f>
        <v/>
      </c>
      <c r="M64" s="4">
        <f>SUMIFS('ReEDs Generation Data'!R$729:R$1448,'ReEDs Generation Data'!$E$729:$E$1448,Calculations!$A64)</f>
        <v/>
      </c>
    </row>
    <row r="65" ht="15.75" customHeight="1">
      <c r="A65" s="8" t="inlineStr">
        <is>
          <t>solar PV</t>
        </is>
      </c>
      <c r="B65" s="4">
        <f>SUMIFS('ReEDs Generation Data'!G$729:G$1448,'ReEDs Generation Data'!$E$729:$E$1448,Calculations!$A65)</f>
        <v/>
      </c>
      <c r="C65" s="4">
        <f>SUMIFS('ReEDs Generation Data'!H$729:H$1448,'ReEDs Generation Data'!$E$729:$E$1448,Calculations!$A65)</f>
        <v/>
      </c>
      <c r="D65" s="4">
        <f>SUMIFS('ReEDs Generation Data'!I$729:I$1448,'ReEDs Generation Data'!$E$729:$E$1448,Calculations!$A65)</f>
        <v/>
      </c>
      <c r="E65" s="4">
        <f>SUMIFS('ReEDs Generation Data'!J$729:J$1448,'ReEDs Generation Data'!$E$729:$E$1448,Calculations!$A65)</f>
        <v/>
      </c>
      <c r="F65" s="4">
        <f>SUMIFS('ReEDs Generation Data'!K$729:K$1448,'ReEDs Generation Data'!$E$729:$E$1448,Calculations!$A65)</f>
        <v/>
      </c>
      <c r="G65" s="4">
        <f>SUMIFS('ReEDs Generation Data'!L$729:L$1448,'ReEDs Generation Data'!$E$729:$E$1448,Calculations!$A65)</f>
        <v/>
      </c>
      <c r="H65" s="4">
        <f>SUMIFS('ReEDs Generation Data'!M$729:M$1448,'ReEDs Generation Data'!$E$729:$E$1448,Calculations!$A65)</f>
        <v/>
      </c>
      <c r="I65" s="4">
        <f>SUMIFS('ReEDs Generation Data'!N$729:N$1448,'ReEDs Generation Data'!$E$729:$E$1448,Calculations!$A65)</f>
        <v/>
      </c>
      <c r="J65" s="4">
        <f>SUMIFS('ReEDs Generation Data'!O$729:O$1448,'ReEDs Generation Data'!$E$729:$E$1448,Calculations!$A65)</f>
        <v/>
      </c>
      <c r="K65" s="4">
        <f>SUMIFS('ReEDs Generation Data'!P$729:P$1448,'ReEDs Generation Data'!$E$729:$E$1448,Calculations!$A65)</f>
        <v/>
      </c>
      <c r="L65" s="4">
        <f>SUMIFS('ReEDs Generation Data'!Q$729:Q$1448,'ReEDs Generation Data'!$E$729:$E$1448,Calculations!$A65)</f>
        <v/>
      </c>
      <c r="M65" s="4">
        <f>SUMIFS('ReEDs Generation Data'!R$729:R$1448,'ReEDs Generation Data'!$E$729:$E$1448,Calculations!$A65)</f>
        <v/>
      </c>
    </row>
    <row r="66" ht="15.75" customHeight="1">
      <c r="A66" s="8" t="inlineStr">
        <is>
          <t>solar thermal</t>
        </is>
      </c>
      <c r="B66" s="4">
        <f>SUMIFS('ReEDs Generation Data'!G$729:G$1448,'ReEDs Generation Data'!$E$729:$E$1448,Calculations!$A66)</f>
        <v/>
      </c>
      <c r="C66" s="4">
        <f>SUMIFS('ReEDs Generation Data'!H$729:H$1448,'ReEDs Generation Data'!$E$729:$E$1448,Calculations!$A66)</f>
        <v/>
      </c>
      <c r="D66" s="4">
        <f>SUMIFS('ReEDs Generation Data'!I$729:I$1448,'ReEDs Generation Data'!$E$729:$E$1448,Calculations!$A66)</f>
        <v/>
      </c>
      <c r="E66" s="4">
        <f>SUMIFS('ReEDs Generation Data'!J$729:J$1448,'ReEDs Generation Data'!$E$729:$E$1448,Calculations!$A66)</f>
        <v/>
      </c>
      <c r="F66" s="4">
        <f>SUMIFS('ReEDs Generation Data'!K$729:K$1448,'ReEDs Generation Data'!$E$729:$E$1448,Calculations!$A66)</f>
        <v/>
      </c>
      <c r="G66" s="4">
        <f>SUMIFS('ReEDs Generation Data'!L$729:L$1448,'ReEDs Generation Data'!$E$729:$E$1448,Calculations!$A66)</f>
        <v/>
      </c>
      <c r="H66" s="4">
        <f>SUMIFS('ReEDs Generation Data'!M$729:M$1448,'ReEDs Generation Data'!$E$729:$E$1448,Calculations!$A66)</f>
        <v/>
      </c>
      <c r="I66" s="4">
        <f>SUMIFS('ReEDs Generation Data'!N$729:N$1448,'ReEDs Generation Data'!$E$729:$E$1448,Calculations!$A66)</f>
        <v/>
      </c>
      <c r="J66" s="4">
        <f>SUMIFS('ReEDs Generation Data'!O$729:O$1448,'ReEDs Generation Data'!$E$729:$E$1448,Calculations!$A66)</f>
        <v/>
      </c>
      <c r="K66" s="4">
        <f>SUMIFS('ReEDs Generation Data'!P$729:P$1448,'ReEDs Generation Data'!$E$729:$E$1448,Calculations!$A66)</f>
        <v/>
      </c>
      <c r="L66" s="4">
        <f>SUMIFS('ReEDs Generation Data'!Q$729:Q$1448,'ReEDs Generation Data'!$E$729:$E$1448,Calculations!$A66)</f>
        <v/>
      </c>
      <c r="M66" s="4">
        <f>SUMIFS('ReEDs Generation Data'!R$729:R$1448,'ReEDs Generation Data'!$E$729:$E$1448,Calculations!$A66)</f>
        <v/>
      </c>
    </row>
    <row r="67" ht="15.75" customHeight="1">
      <c r="A67" s="8" t="inlineStr">
        <is>
          <t>biomass</t>
        </is>
      </c>
      <c r="B67" s="4">
        <f>SUMIFS('ReEDs Generation Data'!G$729:G$1448,'ReEDs Generation Data'!$E$729:$E$1448,Calculations!$A67)</f>
        <v/>
      </c>
      <c r="C67" s="4">
        <f>SUMIFS('ReEDs Generation Data'!H$729:H$1448,'ReEDs Generation Data'!$E$729:$E$1448,Calculations!$A67)</f>
        <v/>
      </c>
      <c r="D67" s="4">
        <f>SUMIFS('ReEDs Generation Data'!I$729:I$1448,'ReEDs Generation Data'!$E$729:$E$1448,Calculations!$A67)</f>
        <v/>
      </c>
      <c r="E67" s="4">
        <f>SUMIFS('ReEDs Generation Data'!J$729:J$1448,'ReEDs Generation Data'!$E$729:$E$1448,Calculations!$A67)</f>
        <v/>
      </c>
      <c r="F67" s="4">
        <f>SUMIFS('ReEDs Generation Data'!K$729:K$1448,'ReEDs Generation Data'!$E$729:$E$1448,Calculations!$A67)</f>
        <v/>
      </c>
      <c r="G67" s="4">
        <f>SUMIFS('ReEDs Generation Data'!L$729:L$1448,'ReEDs Generation Data'!$E$729:$E$1448,Calculations!$A67)</f>
        <v/>
      </c>
      <c r="H67" s="4">
        <f>SUMIFS('ReEDs Generation Data'!M$729:M$1448,'ReEDs Generation Data'!$E$729:$E$1448,Calculations!$A67)</f>
        <v/>
      </c>
      <c r="I67" s="4">
        <f>SUMIFS('ReEDs Generation Data'!N$729:N$1448,'ReEDs Generation Data'!$E$729:$E$1448,Calculations!$A67)</f>
        <v/>
      </c>
      <c r="J67" s="4">
        <f>SUMIFS('ReEDs Generation Data'!O$729:O$1448,'ReEDs Generation Data'!$E$729:$E$1448,Calculations!$A67)</f>
        <v/>
      </c>
      <c r="K67" s="4">
        <f>SUMIFS('ReEDs Generation Data'!P$729:P$1448,'ReEDs Generation Data'!$E$729:$E$1448,Calculations!$A67)</f>
        <v/>
      </c>
      <c r="L67" s="4">
        <f>SUMIFS('ReEDs Generation Data'!Q$729:Q$1448,'ReEDs Generation Data'!$E$729:$E$1448,Calculations!$A67)</f>
        <v/>
      </c>
      <c r="M67" s="4">
        <f>SUMIFS('ReEDs Generation Data'!R$729:R$1448,'ReEDs Generation Data'!$E$729:$E$1448,Calculations!$A67)</f>
        <v/>
      </c>
    </row>
    <row r="68" ht="15.75" customHeight="1">
      <c r="A68" s="8" t="inlineStr">
        <is>
          <t>geothermal</t>
        </is>
      </c>
      <c r="B68" s="4">
        <f>SUMIFS('ReEDs Generation Data'!G$729:G$1448,'ReEDs Generation Data'!$E$729:$E$1448,Calculations!$A68)</f>
        <v/>
      </c>
      <c r="C68" s="4">
        <f>SUMIFS('ReEDs Generation Data'!H$729:H$1448,'ReEDs Generation Data'!$E$729:$E$1448,Calculations!$A68)</f>
        <v/>
      </c>
      <c r="D68" s="4">
        <f>SUMIFS('ReEDs Generation Data'!I$729:I$1448,'ReEDs Generation Data'!$E$729:$E$1448,Calculations!$A68)</f>
        <v/>
      </c>
      <c r="E68" s="4">
        <f>SUMIFS('ReEDs Generation Data'!J$729:J$1448,'ReEDs Generation Data'!$E$729:$E$1448,Calculations!$A68)</f>
        <v/>
      </c>
      <c r="F68" s="4">
        <f>SUMIFS('ReEDs Generation Data'!K$729:K$1448,'ReEDs Generation Data'!$E$729:$E$1448,Calculations!$A68)</f>
        <v/>
      </c>
      <c r="G68" s="4">
        <f>SUMIFS('ReEDs Generation Data'!L$729:L$1448,'ReEDs Generation Data'!$E$729:$E$1448,Calculations!$A68)</f>
        <v/>
      </c>
      <c r="H68" s="4">
        <f>SUMIFS('ReEDs Generation Data'!M$729:M$1448,'ReEDs Generation Data'!$E$729:$E$1448,Calculations!$A68)</f>
        <v/>
      </c>
      <c r="I68" s="4">
        <f>SUMIFS('ReEDs Generation Data'!N$729:N$1448,'ReEDs Generation Data'!$E$729:$E$1448,Calculations!$A68)</f>
        <v/>
      </c>
      <c r="J68" s="4">
        <f>SUMIFS('ReEDs Generation Data'!O$729:O$1448,'ReEDs Generation Data'!$E$729:$E$1448,Calculations!$A68)</f>
        <v/>
      </c>
      <c r="K68" s="4">
        <f>SUMIFS('ReEDs Generation Data'!P$729:P$1448,'ReEDs Generation Data'!$E$729:$E$1448,Calculations!$A68)</f>
        <v/>
      </c>
      <c r="L68" s="4">
        <f>SUMIFS('ReEDs Generation Data'!Q$729:Q$1448,'ReEDs Generation Data'!$E$729:$E$1448,Calculations!$A68)</f>
        <v/>
      </c>
      <c r="M68" s="4">
        <f>SUMIFS('ReEDs Generation Data'!R$729:R$1448,'ReEDs Generation Data'!$E$729:$E$1448,Calculations!$A68)</f>
        <v/>
      </c>
    </row>
    <row r="69" ht="15.75" customHeight="1">
      <c r="A69" s="8" t="inlineStr">
        <is>
          <t>petroleum</t>
        </is>
      </c>
      <c r="B69" s="4">
        <f>SUMIFS('ReEDs Generation Data'!G$729:G$1448,'ReEDs Generation Data'!$E$729:$E$1448,Calculations!$A69)</f>
        <v/>
      </c>
      <c r="C69" s="4">
        <f>SUMIFS('ReEDs Generation Data'!H$729:H$1448,'ReEDs Generation Data'!$E$729:$E$1448,Calculations!$A69)</f>
        <v/>
      </c>
      <c r="D69" s="4">
        <f>SUMIFS('ReEDs Generation Data'!I$729:I$1448,'ReEDs Generation Data'!$E$729:$E$1448,Calculations!$A69)</f>
        <v/>
      </c>
      <c r="E69" s="4">
        <f>SUMIFS('ReEDs Generation Data'!J$729:J$1448,'ReEDs Generation Data'!$E$729:$E$1448,Calculations!$A69)</f>
        <v/>
      </c>
      <c r="F69" s="4">
        <f>SUMIFS('ReEDs Generation Data'!K$729:K$1448,'ReEDs Generation Data'!$E$729:$E$1448,Calculations!$A69)</f>
        <v/>
      </c>
      <c r="G69" s="4">
        <f>SUMIFS('ReEDs Generation Data'!L$729:L$1448,'ReEDs Generation Data'!$E$729:$E$1448,Calculations!$A69)</f>
        <v/>
      </c>
      <c r="H69" s="4">
        <f>SUMIFS('ReEDs Generation Data'!M$729:M$1448,'ReEDs Generation Data'!$E$729:$E$1448,Calculations!$A69)</f>
        <v/>
      </c>
      <c r="I69" s="4">
        <f>SUMIFS('ReEDs Generation Data'!N$729:N$1448,'ReEDs Generation Data'!$E$729:$E$1448,Calculations!$A69)</f>
        <v/>
      </c>
      <c r="J69" s="4">
        <f>SUMIFS('ReEDs Generation Data'!O$729:O$1448,'ReEDs Generation Data'!$E$729:$E$1448,Calculations!$A69)</f>
        <v/>
      </c>
      <c r="K69" s="4">
        <f>SUMIFS('ReEDs Generation Data'!P$729:P$1448,'ReEDs Generation Data'!$E$729:$E$1448,Calculations!$A69)</f>
        <v/>
      </c>
      <c r="L69" s="4">
        <f>SUMIFS('ReEDs Generation Data'!Q$729:Q$1448,'ReEDs Generation Data'!$E$729:$E$1448,Calculations!$A69)</f>
        <v/>
      </c>
      <c r="M69" s="4">
        <f>SUMIFS('ReEDs Generation Data'!R$729:R$1448,'ReEDs Generation Data'!$E$729:$E$1448,Calculations!$A69)</f>
        <v/>
      </c>
    </row>
    <row r="70" ht="15.75" customHeight="1">
      <c r="A70" s="8" t="inlineStr">
        <is>
          <t>natural gas peaker</t>
        </is>
      </c>
      <c r="B70" s="4">
        <f>SUMIFS('ReEDs Generation Data'!G$729:G$1448,'ReEDs Generation Data'!$E$729:$E$1448,Calculations!$A70)</f>
        <v/>
      </c>
      <c r="C70" s="4">
        <f>SUMIFS('ReEDs Generation Data'!H$729:H$1448,'ReEDs Generation Data'!$E$729:$E$1448,Calculations!$A70)</f>
        <v/>
      </c>
      <c r="D70" s="4">
        <f>SUMIFS('ReEDs Generation Data'!I$729:I$1448,'ReEDs Generation Data'!$E$729:$E$1448,Calculations!$A70)</f>
        <v/>
      </c>
      <c r="E70" s="4">
        <f>SUMIFS('ReEDs Generation Data'!J$729:J$1448,'ReEDs Generation Data'!$E$729:$E$1448,Calculations!$A70)</f>
        <v/>
      </c>
      <c r="F70" s="4">
        <f>SUMIFS('ReEDs Generation Data'!K$729:K$1448,'ReEDs Generation Data'!$E$729:$E$1448,Calculations!$A70)</f>
        <v/>
      </c>
      <c r="G70" s="4">
        <f>SUMIFS('ReEDs Generation Data'!L$729:L$1448,'ReEDs Generation Data'!$E$729:$E$1448,Calculations!$A70)</f>
        <v/>
      </c>
      <c r="H70" s="4">
        <f>SUMIFS('ReEDs Generation Data'!M$729:M$1448,'ReEDs Generation Data'!$E$729:$E$1448,Calculations!$A70)</f>
        <v/>
      </c>
      <c r="I70" s="4">
        <f>SUMIFS('ReEDs Generation Data'!N$729:N$1448,'ReEDs Generation Data'!$E$729:$E$1448,Calculations!$A70)</f>
        <v/>
      </c>
      <c r="J70" s="4">
        <f>SUMIFS('ReEDs Generation Data'!O$729:O$1448,'ReEDs Generation Data'!$E$729:$E$1448,Calculations!$A70)</f>
        <v/>
      </c>
      <c r="K70" s="4">
        <f>SUMIFS('ReEDs Generation Data'!P$729:P$1448,'ReEDs Generation Data'!$E$729:$E$1448,Calculations!$A70)</f>
        <v/>
      </c>
      <c r="L70" s="4">
        <f>SUMIFS('ReEDs Generation Data'!Q$729:Q$1448,'ReEDs Generation Data'!$E$729:$E$1448,Calculations!$A70)</f>
        <v/>
      </c>
      <c r="M70" s="4">
        <f>SUMIFS('ReEDs Generation Data'!R$729:R$1448,'ReEDs Generation Data'!$E$729:$E$1448,Calculations!$A70)</f>
        <v/>
      </c>
    </row>
    <row r="71" ht="15.75" customHeight="1">
      <c r="A71" s="8" t="inlineStr">
        <is>
          <t>lignite</t>
        </is>
      </c>
      <c r="B71" s="4">
        <f>SUMIFS('ReEDs Generation Data'!G$729:G$1448,'ReEDs Generation Data'!$E$729:$E$1448,Calculations!$A71)</f>
        <v/>
      </c>
      <c r="C71" s="4">
        <f>SUMIFS('ReEDs Generation Data'!H$729:H$1448,'ReEDs Generation Data'!$E$729:$E$1448,Calculations!$A71)</f>
        <v/>
      </c>
      <c r="D71" s="4">
        <f>SUMIFS('ReEDs Generation Data'!I$729:I$1448,'ReEDs Generation Data'!$E$729:$E$1448,Calculations!$A71)</f>
        <v/>
      </c>
      <c r="E71" s="4">
        <f>SUMIFS('ReEDs Generation Data'!J$729:J$1448,'ReEDs Generation Data'!$E$729:$E$1448,Calculations!$A71)</f>
        <v/>
      </c>
      <c r="F71" s="4">
        <f>SUMIFS('ReEDs Generation Data'!K$729:K$1448,'ReEDs Generation Data'!$E$729:$E$1448,Calculations!$A71)</f>
        <v/>
      </c>
      <c r="G71" s="4">
        <f>SUMIFS('ReEDs Generation Data'!L$729:L$1448,'ReEDs Generation Data'!$E$729:$E$1448,Calculations!$A71)</f>
        <v/>
      </c>
      <c r="H71" s="4">
        <f>SUMIFS('ReEDs Generation Data'!M$729:M$1448,'ReEDs Generation Data'!$E$729:$E$1448,Calculations!$A71)</f>
        <v/>
      </c>
      <c r="I71" s="4">
        <f>SUMIFS('ReEDs Generation Data'!N$729:N$1448,'ReEDs Generation Data'!$E$729:$E$1448,Calculations!$A71)</f>
        <v/>
      </c>
      <c r="J71" s="4">
        <f>SUMIFS('ReEDs Generation Data'!O$729:O$1448,'ReEDs Generation Data'!$E$729:$E$1448,Calculations!$A71)</f>
        <v/>
      </c>
      <c r="K71" s="4">
        <f>SUMIFS('ReEDs Generation Data'!P$729:P$1448,'ReEDs Generation Data'!$E$729:$E$1448,Calculations!$A71)</f>
        <v/>
      </c>
      <c r="L71" s="4">
        <f>SUMIFS('ReEDs Generation Data'!Q$729:Q$1448,'ReEDs Generation Data'!$E$729:$E$1448,Calculations!$A71)</f>
        <v/>
      </c>
      <c r="M71" s="4">
        <f>SUMIFS('ReEDs Generation Data'!R$729:R$1448,'ReEDs Generation Data'!$E$729:$E$1448,Calculations!$A71)</f>
        <v/>
      </c>
    </row>
    <row r="72" ht="15.75" customHeight="1">
      <c r="A72" s="8" t="inlineStr">
        <is>
          <t>offshore wind</t>
        </is>
      </c>
      <c r="B72" s="4">
        <f>SUMIFS('ReEDs Generation Data'!G$729:G$1448,'ReEDs Generation Data'!$E$729:$E$1448,Calculations!$A72)</f>
        <v/>
      </c>
      <c r="C72" s="4">
        <f>SUMIFS('ReEDs Generation Data'!H$729:H$1448,'ReEDs Generation Data'!$E$729:$E$1448,Calculations!$A72)</f>
        <v/>
      </c>
      <c r="D72" s="4">
        <f>SUMIFS('ReEDs Generation Data'!I$729:I$1448,'ReEDs Generation Data'!$E$729:$E$1448,Calculations!$A72)</f>
        <v/>
      </c>
      <c r="E72" s="4">
        <f>SUMIFS('ReEDs Generation Data'!J$729:J$1448,'ReEDs Generation Data'!$E$729:$E$1448,Calculations!$A72)</f>
        <v/>
      </c>
      <c r="F72" s="4">
        <f>SUMIFS('ReEDs Generation Data'!K$729:K$1448,'ReEDs Generation Data'!$E$729:$E$1448,Calculations!$A72)</f>
        <v/>
      </c>
      <c r="G72" s="4">
        <f>SUMIFS('ReEDs Generation Data'!L$729:L$1448,'ReEDs Generation Data'!$E$729:$E$1448,Calculations!$A72)</f>
        <v/>
      </c>
      <c r="H72" s="4">
        <f>SUMIFS('ReEDs Generation Data'!M$729:M$1448,'ReEDs Generation Data'!$E$729:$E$1448,Calculations!$A72)</f>
        <v/>
      </c>
      <c r="I72" s="4">
        <f>SUMIFS('ReEDs Generation Data'!N$729:N$1448,'ReEDs Generation Data'!$E$729:$E$1448,Calculations!$A72)</f>
        <v/>
      </c>
      <c r="J72" s="4">
        <f>SUMIFS('ReEDs Generation Data'!O$729:O$1448,'ReEDs Generation Data'!$E$729:$E$1448,Calculations!$A72)</f>
        <v/>
      </c>
      <c r="K72" s="4">
        <f>SUMIFS('ReEDs Generation Data'!P$729:P$1448,'ReEDs Generation Data'!$E$729:$E$1448,Calculations!$A72)</f>
        <v/>
      </c>
      <c r="L72" s="4">
        <f>SUMIFS('ReEDs Generation Data'!Q$729:Q$1448,'ReEDs Generation Data'!$E$729:$E$1448,Calculations!$A72)</f>
        <v/>
      </c>
      <c r="M72" s="4">
        <f>SUMIFS('ReEDs Generation Data'!R$729:R$1448,'ReEDs Generation Data'!$E$729:$E$1448,Calculations!$A72)</f>
        <v/>
      </c>
    </row>
    <row r="73" ht="15.75" customHeight="1">
      <c r="A73" s="8" t="inlineStr">
        <is>
          <t>crude oil</t>
        </is>
      </c>
      <c r="B73" s="4">
        <f>SUMIFS('ReEDs Generation Data'!G$729:G$1448,'ReEDs Generation Data'!$E$729:$E$1448,Calculations!$A73)</f>
        <v/>
      </c>
      <c r="C73" s="4">
        <f>SUMIFS('ReEDs Generation Data'!H$729:H$1448,'ReEDs Generation Data'!$E$729:$E$1448,Calculations!$A73)</f>
        <v/>
      </c>
      <c r="D73" s="4">
        <f>SUMIFS('ReEDs Generation Data'!I$729:I$1448,'ReEDs Generation Data'!$E$729:$E$1448,Calculations!$A73)</f>
        <v/>
      </c>
      <c r="E73" s="4">
        <f>SUMIFS('ReEDs Generation Data'!J$729:J$1448,'ReEDs Generation Data'!$E$729:$E$1448,Calculations!$A73)</f>
        <v/>
      </c>
      <c r="F73" s="4">
        <f>SUMIFS('ReEDs Generation Data'!K$729:K$1448,'ReEDs Generation Data'!$E$729:$E$1448,Calculations!$A73)</f>
        <v/>
      </c>
      <c r="G73" s="4">
        <f>SUMIFS('ReEDs Generation Data'!L$729:L$1448,'ReEDs Generation Data'!$E$729:$E$1448,Calculations!$A73)</f>
        <v/>
      </c>
      <c r="H73" s="4">
        <f>SUMIFS('ReEDs Generation Data'!M$729:M$1448,'ReEDs Generation Data'!$E$729:$E$1448,Calculations!$A73)</f>
        <v/>
      </c>
      <c r="I73" s="4">
        <f>SUMIFS('ReEDs Generation Data'!N$729:N$1448,'ReEDs Generation Data'!$E$729:$E$1448,Calculations!$A73)</f>
        <v/>
      </c>
      <c r="J73" s="4">
        <f>SUMIFS('ReEDs Generation Data'!O$729:O$1448,'ReEDs Generation Data'!$E$729:$E$1448,Calculations!$A73)</f>
        <v/>
      </c>
      <c r="K73" s="4">
        <f>SUMIFS('ReEDs Generation Data'!P$729:P$1448,'ReEDs Generation Data'!$E$729:$E$1448,Calculations!$A73)</f>
        <v/>
      </c>
      <c r="L73" s="4">
        <f>SUMIFS('ReEDs Generation Data'!Q$729:Q$1448,'ReEDs Generation Data'!$E$729:$E$1448,Calculations!$A73)</f>
        <v/>
      </c>
      <c r="M73" s="4">
        <f>SUMIFS('ReEDs Generation Data'!R$729:R$1448,'ReEDs Generation Data'!$E$729:$E$1448,Calculations!$A73)</f>
        <v/>
      </c>
    </row>
    <row r="74" ht="15.75" customHeight="1">
      <c r="A74" s="8" t="inlineStr">
        <is>
          <t>heavy or residual fuel oil</t>
        </is>
      </c>
      <c r="B74" s="4">
        <f>SUMIFS('ReEDs Generation Data'!G$729:G$1448,'ReEDs Generation Data'!$E$729:$E$1448,Calculations!$A74)</f>
        <v/>
      </c>
      <c r="C74" s="4">
        <f>SUMIFS('ReEDs Generation Data'!H$729:H$1448,'ReEDs Generation Data'!$E$729:$E$1448,Calculations!$A74)</f>
        <v/>
      </c>
      <c r="D74" s="4">
        <f>SUMIFS('ReEDs Generation Data'!I$729:I$1448,'ReEDs Generation Data'!$E$729:$E$1448,Calculations!$A74)</f>
        <v/>
      </c>
      <c r="E74" s="4">
        <f>SUMIFS('ReEDs Generation Data'!J$729:J$1448,'ReEDs Generation Data'!$E$729:$E$1448,Calculations!$A74)</f>
        <v/>
      </c>
      <c r="F74" s="4">
        <f>SUMIFS('ReEDs Generation Data'!K$729:K$1448,'ReEDs Generation Data'!$E$729:$E$1448,Calculations!$A74)</f>
        <v/>
      </c>
      <c r="G74" s="4">
        <f>SUMIFS('ReEDs Generation Data'!L$729:L$1448,'ReEDs Generation Data'!$E$729:$E$1448,Calculations!$A74)</f>
        <v/>
      </c>
      <c r="H74" s="4">
        <f>SUMIFS('ReEDs Generation Data'!M$729:M$1448,'ReEDs Generation Data'!$E$729:$E$1448,Calculations!$A74)</f>
        <v/>
      </c>
      <c r="I74" s="4">
        <f>SUMIFS('ReEDs Generation Data'!N$729:N$1448,'ReEDs Generation Data'!$E$729:$E$1448,Calculations!$A74)</f>
        <v/>
      </c>
      <c r="J74" s="4">
        <f>SUMIFS('ReEDs Generation Data'!O$729:O$1448,'ReEDs Generation Data'!$E$729:$E$1448,Calculations!$A74)</f>
        <v/>
      </c>
      <c r="K74" s="4">
        <f>SUMIFS('ReEDs Generation Data'!P$729:P$1448,'ReEDs Generation Data'!$E$729:$E$1448,Calculations!$A74)</f>
        <v/>
      </c>
      <c r="L74" s="4">
        <f>SUMIFS('ReEDs Generation Data'!Q$729:Q$1448,'ReEDs Generation Data'!$E$729:$E$1448,Calculations!$A74)</f>
        <v/>
      </c>
      <c r="M74" s="4">
        <f>SUMIFS('ReEDs Generation Data'!R$729:R$1448,'ReEDs Generation Data'!$E$729:$E$1448,Calculations!$A74)</f>
        <v/>
      </c>
    </row>
    <row r="75" ht="15.75" customHeight="1">
      <c r="A75" s="8" t="inlineStr">
        <is>
          <t>municipal solid waste</t>
        </is>
      </c>
      <c r="B75" s="4">
        <f>SUMIFS('ReEDs Generation Data'!G$729:G$1448,'ReEDs Generation Data'!$E$729:$E$1448,Calculations!$A75)</f>
        <v/>
      </c>
      <c r="C75" s="4">
        <f>SUMIFS('ReEDs Generation Data'!H$729:H$1448,'ReEDs Generation Data'!$E$729:$E$1448,Calculations!$A75)</f>
        <v/>
      </c>
      <c r="D75" s="4">
        <f>SUMIFS('ReEDs Generation Data'!I$729:I$1448,'ReEDs Generation Data'!$E$729:$E$1448,Calculations!$A75)</f>
        <v/>
      </c>
      <c r="E75" s="4">
        <f>SUMIFS('ReEDs Generation Data'!J$729:J$1448,'ReEDs Generation Data'!$E$729:$E$1448,Calculations!$A75)</f>
        <v/>
      </c>
      <c r="F75" s="4">
        <f>SUMIFS('ReEDs Generation Data'!K$729:K$1448,'ReEDs Generation Data'!$E$729:$E$1448,Calculations!$A75)</f>
        <v/>
      </c>
      <c r="G75" s="4">
        <f>SUMIFS('ReEDs Generation Data'!L$729:L$1448,'ReEDs Generation Data'!$E$729:$E$1448,Calculations!$A75)</f>
        <v/>
      </c>
      <c r="H75" s="4">
        <f>SUMIFS('ReEDs Generation Data'!M$729:M$1448,'ReEDs Generation Data'!$E$729:$E$1448,Calculations!$A75)</f>
        <v/>
      </c>
      <c r="I75" s="4">
        <f>SUMIFS('ReEDs Generation Data'!N$729:N$1448,'ReEDs Generation Data'!$E$729:$E$1448,Calculations!$A75)</f>
        <v/>
      </c>
      <c r="J75" s="4">
        <f>SUMIFS('ReEDs Generation Data'!O$729:O$1448,'ReEDs Generation Data'!$E$729:$E$1448,Calculations!$A75)</f>
        <v/>
      </c>
      <c r="K75" s="4">
        <f>SUMIFS('ReEDs Generation Data'!P$729:P$1448,'ReEDs Generation Data'!$E$729:$E$1448,Calculations!$A75)</f>
        <v/>
      </c>
      <c r="L75" s="4">
        <f>SUMIFS('ReEDs Generation Data'!Q$729:Q$1448,'ReEDs Generation Data'!$E$729:$E$1448,Calculations!$A75)</f>
        <v/>
      </c>
      <c r="M75" s="4">
        <f>SUMIFS('ReEDs Generation Data'!R$729:R$1448,'ReEDs Generation Data'!$E$729:$E$1448,Calculations!$A75)</f>
        <v/>
      </c>
    </row>
    <row r="76" ht="15.75" customHeight="1">
      <c r="A76" s="8" t="n"/>
    </row>
    <row r="77" ht="15.75" customHeight="1">
      <c r="A77" s="32" t="inlineStr">
        <is>
          <t>Resource Mix Canada Future 2019</t>
        </is>
      </c>
    </row>
    <row r="78" ht="15.75" customHeight="1">
      <c r="A78" s="34" t="inlineStr">
        <is>
          <t>https://apps.cer-rec.gc.ca/ftrppndc/dflt.aspx?GoCTemplateCulture=en-CA</t>
        </is>
      </c>
    </row>
    <row r="79" ht="15.75" customHeight="1">
      <c r="A79" s="35" t="inlineStr">
        <is>
          <t>Canada</t>
        </is>
      </c>
      <c r="B79" s="50" t="n"/>
      <c r="C79" s="50" t="n"/>
      <c r="D79" s="50" t="n"/>
      <c r="E79" s="50" t="n"/>
      <c r="F79" s="50" t="n"/>
      <c r="G79" s="50" t="n"/>
      <c r="H79" s="50" t="n"/>
      <c r="I79" s="50" t="n"/>
      <c r="J79" s="50" t="n"/>
      <c r="K79" s="50" t="n"/>
      <c r="L79" s="50" t="n"/>
      <c r="M79" s="50" t="n"/>
      <c r="N79" s="50" t="n"/>
      <c r="O79" s="50" t="n"/>
      <c r="P79" s="50" t="n"/>
      <c r="Q79" s="50" t="n"/>
      <c r="R79" s="50" t="n"/>
      <c r="S79" s="50" t="n"/>
      <c r="T79" s="50" t="n"/>
      <c r="U79" s="50" t="n"/>
      <c r="V79" s="50" t="n"/>
      <c r="W79" s="50" t="n"/>
      <c r="X79" s="50" t="inlineStr">
        <is>
          <t>Hold 2040 values steady</t>
        </is>
      </c>
      <c r="Y79" s="50" t="n"/>
      <c r="Z79" s="50" t="n"/>
      <c r="AA79" s="50" t="n"/>
      <c r="AB79" s="50" t="n"/>
      <c r="AC79" s="50" t="n"/>
      <c r="AD79" s="50" t="n"/>
      <c r="AE79" s="50" t="n"/>
      <c r="AF79" s="50" t="n"/>
      <c r="AG79" s="50" t="n"/>
      <c r="AH79" s="50" t="n"/>
      <c r="AI79" s="50" t="n"/>
      <c r="AJ79" s="50" t="n"/>
      <c r="AK79" s="50" t="n"/>
    </row>
    <row r="80" ht="15.75" customHeight="1">
      <c r="A80" s="36" t="inlineStr">
        <is>
          <t>_</t>
        </is>
      </c>
      <c r="B80" s="36" t="n">
        <v>2019</v>
      </c>
      <c r="C80" s="36" t="n">
        <v>2020</v>
      </c>
      <c r="D80" s="36" t="n">
        <v>2021</v>
      </c>
      <c r="E80" s="36" t="n">
        <v>2022</v>
      </c>
      <c r="F80" s="36" t="n">
        <v>2023</v>
      </c>
      <c r="G80" s="36" t="n">
        <v>2024</v>
      </c>
      <c r="H80" s="36" t="n">
        <v>2025</v>
      </c>
      <c r="I80" s="36" t="n">
        <v>2026</v>
      </c>
      <c r="J80" s="36" t="n">
        <v>2027</v>
      </c>
      <c r="K80" s="36" t="n">
        <v>2028</v>
      </c>
      <c r="L80" s="36" t="n">
        <v>2029</v>
      </c>
      <c r="M80" s="36" t="n">
        <v>2030</v>
      </c>
      <c r="N80" s="36" t="n">
        <v>2031</v>
      </c>
      <c r="O80" s="36" t="n">
        <v>2032</v>
      </c>
      <c r="P80" s="36" t="n">
        <v>2033</v>
      </c>
      <c r="Q80" s="36" t="n">
        <v>2034</v>
      </c>
      <c r="R80" s="36" t="n">
        <v>2035</v>
      </c>
      <c r="S80" s="36" t="n">
        <v>2036</v>
      </c>
      <c r="T80" s="36" t="n">
        <v>2037</v>
      </c>
      <c r="U80" s="36" t="n">
        <v>2038</v>
      </c>
      <c r="V80" s="36" t="n">
        <v>2039</v>
      </c>
      <c r="W80" s="36" t="n">
        <v>2040</v>
      </c>
      <c r="X80" s="47">
        <f>W80+1</f>
        <v/>
      </c>
      <c r="Y80" s="47">
        <f>X80+1</f>
        <v/>
      </c>
      <c r="Z80" s="47">
        <f>Y80+1</f>
        <v/>
      </c>
      <c r="AA80" s="47">
        <f>Z80+1</f>
        <v/>
      </c>
      <c r="AB80" s="47">
        <f>AA80+1</f>
        <v/>
      </c>
      <c r="AC80" s="47">
        <f>AB80+1</f>
        <v/>
      </c>
      <c r="AD80" s="47">
        <f>AC80+1</f>
        <v/>
      </c>
      <c r="AE80" s="47">
        <f>AD80+1</f>
        <v/>
      </c>
      <c r="AF80" s="47">
        <f>AE80+1</f>
        <v/>
      </c>
      <c r="AG80" s="47">
        <f>AF80+1</f>
        <v/>
      </c>
    </row>
    <row r="81" ht="15.75" customHeight="1">
      <c r="A81" s="50" t="inlineStr">
        <is>
          <t>hydro</t>
        </is>
      </c>
      <c r="B81" s="38" t="n">
        <v>397933.3</v>
      </c>
      <c r="C81" s="38" t="n">
        <v>402627.2</v>
      </c>
      <c r="D81" s="38" t="n">
        <v>408801.2</v>
      </c>
      <c r="E81" s="38" t="n">
        <v>409104.9</v>
      </c>
      <c r="F81" s="38" t="n">
        <v>409803.2</v>
      </c>
      <c r="G81" s="38" t="n">
        <v>410410.8</v>
      </c>
      <c r="H81" s="38" t="n">
        <v>415998.7</v>
      </c>
      <c r="I81" s="38" t="n">
        <v>417027.6</v>
      </c>
      <c r="J81" s="38" t="n">
        <v>424774.2</v>
      </c>
      <c r="K81" s="38" t="n">
        <v>427278.4</v>
      </c>
      <c r="L81" s="38" t="n">
        <v>432402.2</v>
      </c>
      <c r="M81" s="38" t="n">
        <v>434464.9</v>
      </c>
      <c r="N81" s="38" t="n">
        <v>437672.3</v>
      </c>
      <c r="O81" s="38" t="n">
        <v>438074.2</v>
      </c>
      <c r="P81" s="38" t="n">
        <v>438437.4</v>
      </c>
      <c r="Q81" s="38" t="n">
        <v>438229.7</v>
      </c>
      <c r="R81" s="38" t="n">
        <v>437668.5</v>
      </c>
      <c r="S81" s="38" t="n">
        <v>437068</v>
      </c>
      <c r="T81" s="39" t="n">
        <v>437554.4</v>
      </c>
      <c r="U81" s="39" t="n">
        <v>438049.3</v>
      </c>
      <c r="V81" s="39" t="n">
        <v>438791.5</v>
      </c>
      <c r="W81" s="39" t="n">
        <v>439408.5</v>
      </c>
      <c r="X81" s="40">
        <f>W81</f>
        <v/>
      </c>
      <c r="Y81" s="40">
        <f>X81</f>
        <v/>
      </c>
      <c r="Z81" s="40">
        <f>Y81</f>
        <v/>
      </c>
      <c r="AA81" s="40">
        <f>Z81</f>
        <v/>
      </c>
      <c r="AB81" s="40">
        <f>AA81</f>
        <v/>
      </c>
      <c r="AC81" s="40">
        <f>AB81</f>
        <v/>
      </c>
      <c r="AD81" s="40">
        <f>AC81</f>
        <v/>
      </c>
      <c r="AE81" s="40">
        <f>AD81</f>
        <v/>
      </c>
      <c r="AF81" s="40">
        <f>AE81</f>
        <v/>
      </c>
      <c r="AG81" s="40">
        <f>AF81</f>
        <v/>
      </c>
    </row>
    <row r="82" ht="15.75" customHeight="1">
      <c r="A82" s="50" t="inlineStr">
        <is>
          <t>Wind</t>
        </is>
      </c>
      <c r="B82" s="38" t="n">
        <v>30520.06</v>
      </c>
      <c r="C82" s="38" t="n">
        <v>31855.51</v>
      </c>
      <c r="D82" s="38" t="n">
        <v>32503.92</v>
      </c>
      <c r="E82" s="38" t="n">
        <v>36151.39</v>
      </c>
      <c r="F82" s="38" t="n">
        <v>36299.56</v>
      </c>
      <c r="G82" s="38" t="n">
        <v>36956.64</v>
      </c>
      <c r="H82" s="38" t="n">
        <v>41191.91</v>
      </c>
      <c r="I82" s="38" t="n">
        <v>43848.38</v>
      </c>
      <c r="J82" s="38" t="n">
        <v>46871.49</v>
      </c>
      <c r="K82" s="38" t="n">
        <v>49945.48</v>
      </c>
      <c r="L82" s="38" t="n">
        <v>51685.59</v>
      </c>
      <c r="M82" s="38" t="n">
        <v>57191.45</v>
      </c>
      <c r="N82" s="38" t="n">
        <v>58110.04</v>
      </c>
      <c r="O82" s="38" t="n">
        <v>58796.07</v>
      </c>
      <c r="P82" s="38" t="n">
        <v>61569.39</v>
      </c>
      <c r="Q82" s="38" t="n">
        <v>62253.34</v>
      </c>
      <c r="R82" s="38" t="n">
        <v>63608.11</v>
      </c>
      <c r="S82" s="38" t="n">
        <v>64330.39</v>
      </c>
      <c r="T82" s="39" t="n">
        <v>64818.48</v>
      </c>
      <c r="U82" s="39" t="n">
        <v>66112.57000000001</v>
      </c>
      <c r="V82" s="39" t="n">
        <v>67083.31</v>
      </c>
      <c r="W82" s="39" t="n">
        <v>68042.42999999999</v>
      </c>
      <c r="X82" s="40">
        <f>W82</f>
        <v/>
      </c>
      <c r="Y82" s="40">
        <f>X82</f>
        <v/>
      </c>
      <c r="Z82" s="40">
        <f>Y82</f>
        <v/>
      </c>
      <c r="AA82" s="40">
        <f>Z82</f>
        <v/>
      </c>
      <c r="AB82" s="40">
        <f>AA82</f>
        <v/>
      </c>
      <c r="AC82" s="40">
        <f>AB82</f>
        <v/>
      </c>
      <c r="AD82" s="40">
        <f>AC82</f>
        <v/>
      </c>
      <c r="AE82" s="40">
        <f>AD82</f>
        <v/>
      </c>
      <c r="AF82" s="40">
        <f>AE82</f>
        <v/>
      </c>
      <c r="AG82" s="40">
        <f>AF82</f>
        <v/>
      </c>
    </row>
    <row r="83" ht="15.75" customHeight="1">
      <c r="A83" s="50" t="inlineStr">
        <is>
          <t>Biomass / Geothermal</t>
        </is>
      </c>
      <c r="B83" s="38" t="n">
        <v>7501.38</v>
      </c>
      <c r="C83" s="38" t="n">
        <v>8416.9</v>
      </c>
      <c r="D83" s="38" t="n">
        <v>8693.23</v>
      </c>
      <c r="E83" s="38" t="n">
        <v>8864.01</v>
      </c>
      <c r="F83" s="38" t="n">
        <v>9500.18</v>
      </c>
      <c r="G83" s="38" t="n">
        <v>9533.98</v>
      </c>
      <c r="H83" s="38" t="n">
        <v>9682.530000000001</v>
      </c>
      <c r="I83" s="38" t="n">
        <v>9860.18</v>
      </c>
      <c r="J83" s="38" t="n">
        <v>10061.85</v>
      </c>
      <c r="K83" s="38" t="n">
        <v>10519.88</v>
      </c>
      <c r="L83" s="38" t="n">
        <v>10259.3</v>
      </c>
      <c r="M83" s="38" t="n">
        <v>10352.93</v>
      </c>
      <c r="N83" s="38" t="n">
        <v>10396.97</v>
      </c>
      <c r="O83" s="38" t="n">
        <v>10404.99</v>
      </c>
      <c r="P83" s="38" t="n">
        <v>10735.39</v>
      </c>
      <c r="Q83" s="38" t="n">
        <v>10321.26</v>
      </c>
      <c r="R83" s="38" t="n">
        <v>10162.38</v>
      </c>
      <c r="S83" s="38" t="n">
        <v>10170.37</v>
      </c>
      <c r="T83" s="39" t="n">
        <v>10180.67</v>
      </c>
      <c r="U83" s="39" t="n">
        <v>10255.15</v>
      </c>
      <c r="V83" s="39" t="n">
        <v>10271.57</v>
      </c>
      <c r="W83" s="39" t="n">
        <v>10278.23</v>
      </c>
      <c r="X83" s="40">
        <f>W83</f>
        <v/>
      </c>
      <c r="Y83" s="40">
        <f>X83</f>
        <v/>
      </c>
      <c r="Z83" s="40">
        <f>Y83</f>
        <v/>
      </c>
      <c r="AA83" s="40">
        <f>Z83</f>
        <v/>
      </c>
      <c r="AB83" s="40">
        <f>AA83</f>
        <v/>
      </c>
      <c r="AC83" s="40">
        <f>AB83</f>
        <v/>
      </c>
      <c r="AD83" s="40">
        <f>AC83</f>
        <v/>
      </c>
      <c r="AE83" s="40">
        <f>AD83</f>
        <v/>
      </c>
      <c r="AF83" s="40">
        <f>AE83</f>
        <v/>
      </c>
      <c r="AG83" s="40">
        <f>AF83</f>
        <v/>
      </c>
    </row>
    <row r="84" ht="15.75" customHeight="1">
      <c r="A84" s="50" t="inlineStr">
        <is>
          <t>Solar</t>
        </is>
      </c>
      <c r="B84" s="38" t="n">
        <v>3315.54</v>
      </c>
      <c r="C84" s="38" t="n">
        <v>3388.2</v>
      </c>
      <c r="D84" s="38" t="n">
        <v>3682.47</v>
      </c>
      <c r="E84" s="38" t="n">
        <v>4440.24</v>
      </c>
      <c r="F84" s="38" t="n">
        <v>4478.79</v>
      </c>
      <c r="G84" s="38" t="n">
        <v>4590.14</v>
      </c>
      <c r="H84" s="38" t="n">
        <v>4808.51</v>
      </c>
      <c r="I84" s="38" t="n">
        <v>4912.05</v>
      </c>
      <c r="J84" s="38" t="n">
        <v>4997.52</v>
      </c>
      <c r="K84" s="38" t="n">
        <v>5098.73</v>
      </c>
      <c r="L84" s="38" t="n">
        <v>5157.59</v>
      </c>
      <c r="M84" s="38" t="n">
        <v>5305.96</v>
      </c>
      <c r="N84" s="38" t="n">
        <v>5365.09</v>
      </c>
      <c r="O84" s="38" t="n">
        <v>5495.42</v>
      </c>
      <c r="P84" s="38" t="n">
        <v>5555.94</v>
      </c>
      <c r="Q84" s="38" t="n">
        <v>5714.31</v>
      </c>
      <c r="R84" s="38" t="n">
        <v>5986.34</v>
      </c>
      <c r="S84" s="38" t="n">
        <v>6226.28</v>
      </c>
      <c r="T84" s="39" t="n">
        <v>6413.99</v>
      </c>
      <c r="U84" s="39" t="n">
        <v>6513.83</v>
      </c>
      <c r="V84" s="39" t="n">
        <v>6685.86</v>
      </c>
      <c r="W84" s="39" t="n">
        <v>6899.39</v>
      </c>
      <c r="X84" s="40">
        <f>W84</f>
        <v/>
      </c>
      <c r="Y84" s="40">
        <f>X84</f>
        <v/>
      </c>
      <c r="Z84" s="40">
        <f>Y84</f>
        <v/>
      </c>
      <c r="AA84" s="40">
        <f>Z84</f>
        <v/>
      </c>
      <c r="AB84" s="40">
        <f>AA84</f>
        <v/>
      </c>
      <c r="AC84" s="40">
        <f>AB84</f>
        <v/>
      </c>
      <c r="AD84" s="40">
        <f>AC84</f>
        <v/>
      </c>
      <c r="AE84" s="40">
        <f>AD84</f>
        <v/>
      </c>
      <c r="AF84" s="40">
        <f>AE84</f>
        <v/>
      </c>
      <c r="AG84" s="40">
        <f>AF84</f>
        <v/>
      </c>
    </row>
    <row r="85" ht="15.75" customHeight="1">
      <c r="A85" s="50" t="inlineStr">
        <is>
          <t>Uranium</t>
        </is>
      </c>
      <c r="B85" s="38" t="n">
        <v>95084.66</v>
      </c>
      <c r="C85" s="38" t="n">
        <v>90006.13</v>
      </c>
      <c r="D85" s="38" t="n">
        <v>90856.78999999999</v>
      </c>
      <c r="E85" s="38" t="n">
        <v>76402.88</v>
      </c>
      <c r="F85" s="38" t="n">
        <v>71968.66</v>
      </c>
      <c r="G85" s="38" t="n">
        <v>77688.92999999999</v>
      </c>
      <c r="H85" s="38" t="n">
        <v>62446.98</v>
      </c>
      <c r="I85" s="38" t="n">
        <v>69408.98</v>
      </c>
      <c r="J85" s="38" t="n">
        <v>69431.32000000001</v>
      </c>
      <c r="K85" s="38" t="n">
        <v>75685.96000000001</v>
      </c>
      <c r="L85" s="38" t="n">
        <v>69565.34</v>
      </c>
      <c r="M85" s="38" t="n">
        <v>75819.98</v>
      </c>
      <c r="N85" s="38" t="n">
        <v>69699.37</v>
      </c>
      <c r="O85" s="38" t="n">
        <v>75954.00999999999</v>
      </c>
      <c r="P85" s="38" t="n">
        <v>75954.00999999999</v>
      </c>
      <c r="Q85" s="38" t="n">
        <v>82208.64999999999</v>
      </c>
      <c r="R85" s="38" t="n">
        <v>82208.64999999999</v>
      </c>
      <c r="S85" s="38" t="n">
        <v>81960.56</v>
      </c>
      <c r="T85" s="39" t="n">
        <v>82173.16</v>
      </c>
      <c r="U85" s="39" t="n">
        <v>82208.64999999999</v>
      </c>
      <c r="V85" s="39" t="n">
        <v>82208.64999999999</v>
      </c>
      <c r="W85" s="39" t="n">
        <v>82208.64999999999</v>
      </c>
      <c r="X85" s="40">
        <f>W85</f>
        <v/>
      </c>
      <c r="Y85" s="40">
        <f>X85</f>
        <v/>
      </c>
      <c r="Z85" s="40">
        <f>Y85</f>
        <v/>
      </c>
      <c r="AA85" s="40">
        <f>Z85</f>
        <v/>
      </c>
      <c r="AB85" s="40">
        <f>AA85</f>
        <v/>
      </c>
      <c r="AC85" s="40">
        <f>AB85</f>
        <v/>
      </c>
      <c r="AD85" s="40">
        <f>AC85</f>
        <v/>
      </c>
      <c r="AE85" s="40">
        <f>AD85</f>
        <v/>
      </c>
      <c r="AF85" s="40">
        <f>AE85</f>
        <v/>
      </c>
      <c r="AG85" s="40">
        <f>AF85</f>
        <v/>
      </c>
    </row>
    <row r="86" ht="15.75" customHeight="1">
      <c r="A86" s="50" t="inlineStr">
        <is>
          <t>Coal &amp; Coke</t>
        </is>
      </c>
      <c r="B86" s="38" t="n">
        <v>53846.08</v>
      </c>
      <c r="C86" s="38" t="n">
        <v>47786.27</v>
      </c>
      <c r="D86" s="38" t="n">
        <v>40776.63</v>
      </c>
      <c r="E86" s="38" t="n">
        <v>27786.16</v>
      </c>
      <c r="F86" s="38" t="n">
        <v>25337.82</v>
      </c>
      <c r="G86" s="38" t="n">
        <v>22069.36</v>
      </c>
      <c r="H86" s="38" t="n">
        <v>23150.15</v>
      </c>
      <c r="I86" s="38" t="n">
        <v>22468.65</v>
      </c>
      <c r="J86" s="38" t="n">
        <v>22169.24</v>
      </c>
      <c r="K86" s="38" t="n">
        <v>13040.36</v>
      </c>
      <c r="L86" s="38" t="n">
        <v>3043.49</v>
      </c>
      <c r="M86" s="38" t="n">
        <v>3218.76</v>
      </c>
      <c r="N86" s="38" t="n">
        <v>3270.25</v>
      </c>
      <c r="O86" s="38" t="n">
        <v>2176.8</v>
      </c>
      <c r="P86" s="38" t="n">
        <v>2288.55</v>
      </c>
      <c r="Q86" s="38" t="n">
        <v>1779.81</v>
      </c>
      <c r="R86" s="38" t="n">
        <v>1698.25</v>
      </c>
      <c r="S86" s="38" t="n">
        <v>1748.18</v>
      </c>
      <c r="T86" s="39" t="n">
        <v>1540.44</v>
      </c>
      <c r="U86" s="39" t="n">
        <v>1544.78</v>
      </c>
      <c r="V86" s="39" t="n">
        <v>1320.41</v>
      </c>
      <c r="W86" s="39" t="n">
        <v>1383.67</v>
      </c>
      <c r="X86" s="40">
        <f>W86</f>
        <v/>
      </c>
      <c r="Y86" s="40">
        <f>X86</f>
        <v/>
      </c>
      <c r="Z86" s="40">
        <f>Y86</f>
        <v/>
      </c>
      <c r="AA86" s="40">
        <f>Z86</f>
        <v/>
      </c>
      <c r="AB86" s="40">
        <f>AA86</f>
        <v/>
      </c>
      <c r="AC86" s="40">
        <f>AB86</f>
        <v/>
      </c>
      <c r="AD86" s="40">
        <f>AC86</f>
        <v/>
      </c>
      <c r="AE86" s="40">
        <f>AD86</f>
        <v/>
      </c>
      <c r="AF86" s="40">
        <f>AE86</f>
        <v/>
      </c>
      <c r="AG86" s="40">
        <f>AF86</f>
        <v/>
      </c>
    </row>
    <row r="87" ht="15.75" customHeight="1">
      <c r="A87" s="50" t="inlineStr">
        <is>
          <t>Natural Gas</t>
        </is>
      </c>
      <c r="B87" s="38" t="n">
        <v>60062.22</v>
      </c>
      <c r="C87" s="38" t="n">
        <v>69594.17</v>
      </c>
      <c r="D87" s="38" t="n">
        <v>70017.75</v>
      </c>
      <c r="E87" s="38" t="n">
        <v>83907.92</v>
      </c>
      <c r="F87" s="38" t="n">
        <v>89613.39999999999</v>
      </c>
      <c r="G87" s="38" t="n">
        <v>92019.16</v>
      </c>
      <c r="H87" s="38" t="n">
        <v>98143.27</v>
      </c>
      <c r="I87" s="38" t="n">
        <v>95179.87</v>
      </c>
      <c r="J87" s="38" t="n">
        <v>93903.77</v>
      </c>
      <c r="K87" s="38" t="n">
        <v>102719.9</v>
      </c>
      <c r="L87" s="38" t="n">
        <v>115328.2</v>
      </c>
      <c r="M87" s="38" t="n">
        <v>111588.5</v>
      </c>
      <c r="N87" s="38" t="n">
        <v>116807.5</v>
      </c>
      <c r="O87" s="38" t="n">
        <v>116470</v>
      </c>
      <c r="P87" s="38" t="n">
        <v>115858.1</v>
      </c>
      <c r="Q87" s="38" t="n">
        <v>116055.2</v>
      </c>
      <c r="R87" s="38" t="n">
        <v>118823.8</v>
      </c>
      <c r="S87" s="38" t="n">
        <v>121006.5</v>
      </c>
      <c r="T87" s="39" t="n">
        <v>122821.1</v>
      </c>
      <c r="U87" s="39" t="n">
        <v>124353.6</v>
      </c>
      <c r="V87" s="39" t="n">
        <v>125902.4</v>
      </c>
      <c r="W87" s="39" t="n">
        <v>126905.8</v>
      </c>
      <c r="X87" s="40">
        <f>W87</f>
        <v/>
      </c>
      <c r="Y87" s="40">
        <f>X87</f>
        <v/>
      </c>
      <c r="Z87" s="40">
        <f>Y87</f>
        <v/>
      </c>
      <c r="AA87" s="40">
        <f>Z87</f>
        <v/>
      </c>
      <c r="AB87" s="40">
        <f>AA87</f>
        <v/>
      </c>
      <c r="AC87" s="40">
        <f>AB87</f>
        <v/>
      </c>
      <c r="AD87" s="40">
        <f>AC87</f>
        <v/>
      </c>
      <c r="AE87" s="40">
        <f>AD87</f>
        <v/>
      </c>
      <c r="AF87" s="40">
        <f>AE87</f>
        <v/>
      </c>
      <c r="AG87" s="40">
        <f>AF87</f>
        <v/>
      </c>
    </row>
    <row r="88" ht="15.75" customHeight="1">
      <c r="A88" s="50" t="inlineStr">
        <is>
          <t>Oil</t>
        </is>
      </c>
      <c r="B88" s="38" t="n">
        <v>2481.75</v>
      </c>
      <c r="C88" s="38" t="n">
        <v>2090.11</v>
      </c>
      <c r="D88" s="38" t="n">
        <v>2284.62</v>
      </c>
      <c r="E88" s="38" t="n">
        <v>2243.79</v>
      </c>
      <c r="F88" s="38" t="n">
        <v>2147.31</v>
      </c>
      <c r="G88" s="38" t="n">
        <v>2053.78</v>
      </c>
      <c r="H88" s="38" t="n">
        <v>2093.09</v>
      </c>
      <c r="I88" s="38" t="n">
        <v>2145.71</v>
      </c>
      <c r="J88" s="38" t="n">
        <v>2093.9</v>
      </c>
      <c r="K88" s="38" t="n">
        <v>1945.04</v>
      </c>
      <c r="L88" s="38" t="n">
        <v>1903.21</v>
      </c>
      <c r="M88" s="38" t="n">
        <v>1867.16</v>
      </c>
      <c r="N88" s="38" t="n">
        <v>1915.12</v>
      </c>
      <c r="O88" s="38" t="n">
        <v>1904.6</v>
      </c>
      <c r="P88" s="38" t="n">
        <v>1934.41</v>
      </c>
      <c r="Q88" s="38" t="n">
        <v>1751.45</v>
      </c>
      <c r="R88" s="38" t="n">
        <v>1606.78</v>
      </c>
      <c r="S88" s="38" t="n">
        <v>1616.69</v>
      </c>
      <c r="T88" s="39" t="n">
        <v>1621.84</v>
      </c>
      <c r="U88" s="39" t="n">
        <v>1642.52</v>
      </c>
      <c r="V88" s="39" t="n">
        <v>1652.26</v>
      </c>
      <c r="W88" s="39" t="n">
        <v>1690.29</v>
      </c>
      <c r="X88" s="40">
        <f>W88</f>
        <v/>
      </c>
      <c r="Y88" s="40">
        <f>X88</f>
        <v/>
      </c>
      <c r="Z88" s="40">
        <f>Y88</f>
        <v/>
      </c>
      <c r="AA88" s="40">
        <f>Z88</f>
        <v/>
      </c>
      <c r="AB88" s="40">
        <f>AA88</f>
        <v/>
      </c>
      <c r="AC88" s="40">
        <f>AB88</f>
        <v/>
      </c>
      <c r="AD88" s="40">
        <f>AC88</f>
        <v/>
      </c>
      <c r="AE88" s="40">
        <f>AD88</f>
        <v/>
      </c>
      <c r="AF88" s="40">
        <f>AE88</f>
        <v/>
      </c>
      <c r="AG88" s="40">
        <f>AF88</f>
        <v/>
      </c>
    </row>
    <row r="89" ht="15.75" customHeight="1">
      <c r="A89" s="47" t="inlineStr">
        <is>
          <t>Total</t>
        </is>
      </c>
      <c r="B89" s="41">
        <f>SUM(B81:B88)</f>
        <v/>
      </c>
      <c r="C89" s="41">
        <f>SUM(C81:C88)</f>
        <v/>
      </c>
      <c r="D89" s="41">
        <f>SUM(D81:D88)</f>
        <v/>
      </c>
      <c r="E89" s="41">
        <f>SUM(E81:E88)</f>
        <v/>
      </c>
      <c r="F89" s="41">
        <f>SUM(F81:F88)</f>
        <v/>
      </c>
      <c r="G89" s="41">
        <f>SUM(G81:G88)</f>
        <v/>
      </c>
      <c r="H89" s="41">
        <f>SUM(H81:H88)</f>
        <v/>
      </c>
      <c r="I89" s="41">
        <f>SUM(I81:I88)</f>
        <v/>
      </c>
      <c r="J89" s="41">
        <f>SUM(J81:J88)</f>
        <v/>
      </c>
      <c r="K89" s="41">
        <f>SUM(K81:K88)</f>
        <v/>
      </c>
      <c r="L89" s="41">
        <f>SUM(L81:L88)</f>
        <v/>
      </c>
      <c r="M89" s="41">
        <f>SUM(M81:M88)</f>
        <v/>
      </c>
      <c r="N89" s="41">
        <f>SUM(N81:N88)</f>
        <v/>
      </c>
      <c r="O89" s="41">
        <f>SUM(O81:O88)</f>
        <v/>
      </c>
      <c r="P89" s="41">
        <f>SUM(P81:P88)</f>
        <v/>
      </c>
      <c r="Q89" s="41">
        <f>SUM(Q81:Q88)</f>
        <v/>
      </c>
      <c r="R89" s="41">
        <f>SUM(R81:R88)</f>
        <v/>
      </c>
      <c r="S89" s="41">
        <f>SUM(S81:S88)</f>
        <v/>
      </c>
      <c r="T89" s="47">
        <f>SUM(T81:T88)</f>
        <v/>
      </c>
      <c r="U89" s="47">
        <f>SUM(U81:U88)</f>
        <v/>
      </c>
      <c r="V89" s="47">
        <f>SUM(V81:V88)</f>
        <v/>
      </c>
      <c r="W89" s="47">
        <f>SUM(W81:W88)</f>
        <v/>
      </c>
      <c r="X89" s="42">
        <f>W89</f>
        <v/>
      </c>
      <c r="Y89" s="42">
        <f>X89</f>
        <v/>
      </c>
      <c r="Z89" s="42">
        <f>Y89</f>
        <v/>
      </c>
      <c r="AA89" s="42">
        <f>Z89</f>
        <v/>
      </c>
      <c r="AB89" s="42">
        <f>AA89</f>
        <v/>
      </c>
      <c r="AC89" s="42">
        <f>AB89</f>
        <v/>
      </c>
      <c r="AD89" s="42">
        <f>AC89</f>
        <v/>
      </c>
      <c r="AE89" s="42">
        <f>AD89</f>
        <v/>
      </c>
      <c r="AF89" s="42">
        <f>AE89</f>
        <v/>
      </c>
      <c r="AG89" s="42">
        <f>AF89</f>
        <v/>
      </c>
    </row>
    <row r="90" ht="15.75" customHeight="1"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1" t="n"/>
      <c r="O90" s="11" t="n"/>
      <c r="P90" s="11" t="n"/>
      <c r="Q90" s="11" t="n"/>
      <c r="R90" s="11" t="n"/>
      <c r="S90" s="11" t="n"/>
      <c r="T90" s="11" t="n"/>
      <c r="U90" s="11" t="n"/>
      <c r="V90" s="11" t="n"/>
      <c r="W90" s="11" t="n"/>
      <c r="X90" s="11" t="n"/>
      <c r="Y90" s="11" t="n"/>
      <c r="Z90" s="11" t="n"/>
      <c r="AA90" s="11" t="n"/>
      <c r="AB90" s="11" t="n"/>
      <c r="AC90" s="11" t="n"/>
      <c r="AD90" s="11" t="n"/>
      <c r="AE90" s="11" t="n"/>
      <c r="AF90" s="11" t="n"/>
      <c r="AG90" s="11" t="n"/>
      <c r="AH90" s="11" t="n"/>
      <c r="AI90" s="11" t="n"/>
      <c r="AJ90" s="11" t="n"/>
      <c r="AK90" s="11" t="n"/>
      <c r="AL90" s="11" t="n"/>
      <c r="AM90" s="11" t="n"/>
      <c r="AN90" s="11" t="n"/>
      <c r="AO90" s="11" t="n"/>
      <c r="AP90" s="11" t="n"/>
      <c r="AQ90" s="11" t="n"/>
      <c r="AR90" s="11" t="n"/>
      <c r="AS90" s="11" t="n"/>
      <c r="AT90" s="11" t="n"/>
      <c r="AU90" s="11" t="n"/>
      <c r="AV90" s="11" t="n"/>
      <c r="AW90" s="11" t="n"/>
      <c r="AX90" s="11" t="n"/>
      <c r="AY90" s="11" t="n"/>
      <c r="AZ90" s="11" t="n"/>
      <c r="BA90" s="11" t="n"/>
      <c r="BB90" s="77" t="n"/>
    </row>
    <row r="91" ht="15.75" customHeight="1">
      <c r="A91" s="46" t="inlineStr">
        <is>
          <t>Resource Fraction Canada</t>
        </is>
      </c>
      <c r="B91" s="44" t="n"/>
      <c r="C91" s="47" t="inlineStr">
        <is>
          <t>Note: biomass/geothermal evenly apportioned; All oil attributed to petroleum</t>
        </is>
      </c>
      <c r="D91" s="11" t="n"/>
      <c r="E91" s="11" t="n"/>
      <c r="F91" s="11" t="n"/>
      <c r="G91" s="11" t="n"/>
      <c r="H91" s="11" t="n"/>
      <c r="I91" s="11" t="n"/>
      <c r="J91" s="11" t="n"/>
      <c r="K91" s="11" t="n"/>
      <c r="L91" s="11" t="n"/>
      <c r="M91" s="11" t="n"/>
      <c r="N91" s="11" t="n"/>
      <c r="O91" s="11" t="n"/>
      <c r="P91" s="11" t="n"/>
      <c r="Q91" s="11" t="n"/>
      <c r="R91" s="11" t="n"/>
      <c r="S91" s="11" t="n"/>
      <c r="T91" s="11" t="n"/>
      <c r="U91" s="11" t="n"/>
      <c r="V91" s="11" t="n"/>
      <c r="W91" s="11" t="n"/>
      <c r="X91" s="11" t="n"/>
      <c r="Y91" s="11" t="n"/>
      <c r="Z91" s="11" t="n"/>
      <c r="AA91" s="11" t="n"/>
      <c r="AB91" s="11" t="n"/>
      <c r="AC91" s="11" t="n"/>
      <c r="AD91" s="11" t="n"/>
      <c r="AE91" s="11" t="n"/>
      <c r="AF91" s="11" t="n"/>
      <c r="AG91" s="11" t="n"/>
      <c r="AH91" s="11" t="n"/>
      <c r="AI91" s="11" t="n"/>
      <c r="AJ91" s="11" t="n"/>
      <c r="AK91" s="11" t="n"/>
      <c r="AL91" s="11" t="n"/>
      <c r="AM91" s="11" t="n"/>
      <c r="AN91" s="11" t="n"/>
      <c r="AO91" s="11" t="n"/>
      <c r="AP91" s="11" t="n"/>
      <c r="AQ91" s="11" t="n"/>
      <c r="AR91" s="11" t="n"/>
      <c r="AS91" s="11" t="n"/>
      <c r="AT91" s="11" t="n"/>
      <c r="AU91" s="11" t="n"/>
      <c r="AV91" s="11" t="n"/>
      <c r="AW91" s="11" t="n"/>
      <c r="AX91" s="11" t="n"/>
      <c r="AY91" s="11" t="n"/>
      <c r="AZ91" s="11" t="n"/>
      <c r="BA91" s="11" t="n"/>
      <c r="BB91" s="77" t="n"/>
    </row>
    <row r="92" ht="15.75" customHeight="1">
      <c r="A92" s="8" t="inlineStr">
        <is>
          <t>hard coal</t>
        </is>
      </c>
      <c r="B92" s="33">
        <f>B86/B89</f>
        <v/>
      </c>
      <c r="C92" s="33">
        <f>C86/C89</f>
        <v/>
      </c>
      <c r="D92" s="33">
        <f>D86/D89</f>
        <v/>
      </c>
      <c r="E92" s="33">
        <f>E86/E89</f>
        <v/>
      </c>
      <c r="F92" s="33">
        <f>F86/F89</f>
        <v/>
      </c>
      <c r="G92" s="33">
        <f>G86/G89</f>
        <v/>
      </c>
      <c r="H92" s="33">
        <f>H86/H89</f>
        <v/>
      </c>
      <c r="I92" s="33">
        <f>I86/I89</f>
        <v/>
      </c>
      <c r="J92" s="33">
        <f>J86/J89</f>
        <v/>
      </c>
      <c r="K92" s="33">
        <f>K86/K89</f>
        <v/>
      </c>
      <c r="L92" s="33">
        <f>L86/L89</f>
        <v/>
      </c>
      <c r="M92" s="33">
        <f>M86/M89</f>
        <v/>
      </c>
      <c r="N92" s="33">
        <f>N86/N89</f>
        <v/>
      </c>
      <c r="O92" s="33">
        <f>O86/O89</f>
        <v/>
      </c>
      <c r="P92" s="33">
        <f>P86/P89</f>
        <v/>
      </c>
      <c r="Q92" s="33">
        <f>Q86/Q89</f>
        <v/>
      </c>
      <c r="R92" s="33">
        <f>R86/R89</f>
        <v/>
      </c>
      <c r="S92" s="33">
        <f>S86/S89</f>
        <v/>
      </c>
      <c r="T92" s="33">
        <f>T86/T89</f>
        <v/>
      </c>
      <c r="U92" s="33">
        <f>U86/U89</f>
        <v/>
      </c>
      <c r="V92" s="33">
        <f>V86/V89</f>
        <v/>
      </c>
      <c r="W92" s="33">
        <f>W86/W89</f>
        <v/>
      </c>
      <c r="X92" s="33">
        <f>X86/X89</f>
        <v/>
      </c>
      <c r="Y92" s="33">
        <f>Y86/Y89</f>
        <v/>
      </c>
      <c r="Z92" s="33">
        <f>Z86/Z89</f>
        <v/>
      </c>
      <c r="AA92" s="33">
        <f>AA86/AA89</f>
        <v/>
      </c>
      <c r="AB92" s="33">
        <f>AB86/AB89</f>
        <v/>
      </c>
      <c r="AC92" s="33">
        <f>AC86/AC89</f>
        <v/>
      </c>
      <c r="AD92" s="33">
        <f>AD86/AD89</f>
        <v/>
      </c>
      <c r="AE92" s="33">
        <f>AE86/AE89</f>
        <v/>
      </c>
      <c r="AF92" s="33">
        <f>AF86/AF89</f>
        <v/>
      </c>
      <c r="AG92" s="33">
        <f>AG86/AG89</f>
        <v/>
      </c>
      <c r="AH92" s="11" t="n"/>
      <c r="AI92" s="11" t="n"/>
      <c r="AJ92" s="11" t="n"/>
      <c r="AK92" s="11" t="n"/>
      <c r="AL92" s="11" t="n"/>
      <c r="AM92" s="11" t="n"/>
      <c r="AN92" s="11" t="n"/>
      <c r="AO92" s="11" t="n"/>
      <c r="AP92" s="11" t="n"/>
      <c r="AQ92" s="11" t="n"/>
      <c r="AR92" s="11" t="n"/>
      <c r="AS92" s="11" t="n"/>
      <c r="AT92" s="11" t="n"/>
      <c r="AU92" s="11" t="n"/>
      <c r="AV92" s="11" t="n"/>
      <c r="AW92" s="11" t="n"/>
      <c r="AX92" s="11" t="n"/>
      <c r="AY92" s="11" t="n"/>
      <c r="AZ92" s="11" t="n"/>
      <c r="BA92" s="11" t="n"/>
      <c r="BB92" s="77" t="n"/>
    </row>
    <row r="93" ht="15.75" customHeight="1">
      <c r="A93" s="8" t="inlineStr">
        <is>
          <t>natural gas nonpeaker</t>
        </is>
      </c>
      <c r="B93" s="33">
        <f>B87/B89</f>
        <v/>
      </c>
      <c r="C93" s="33">
        <f>C87/C89</f>
        <v/>
      </c>
      <c r="D93" s="33">
        <f>D87/D89</f>
        <v/>
      </c>
      <c r="E93" s="33">
        <f>E87/E89</f>
        <v/>
      </c>
      <c r="F93" s="33">
        <f>F87/F89</f>
        <v/>
      </c>
      <c r="G93" s="33">
        <f>G87/G89</f>
        <v/>
      </c>
      <c r="H93" s="33">
        <f>H87/H89</f>
        <v/>
      </c>
      <c r="I93" s="33">
        <f>I87/I89</f>
        <v/>
      </c>
      <c r="J93" s="33">
        <f>J87/J89</f>
        <v/>
      </c>
      <c r="K93" s="33">
        <f>K87/K89</f>
        <v/>
      </c>
      <c r="L93" s="33">
        <f>L87/L89</f>
        <v/>
      </c>
      <c r="M93" s="33">
        <f>M87/M89</f>
        <v/>
      </c>
      <c r="N93" s="33">
        <f>N87/N89</f>
        <v/>
      </c>
      <c r="O93" s="33">
        <f>O87/O89</f>
        <v/>
      </c>
      <c r="P93" s="33">
        <f>P87/P89</f>
        <v/>
      </c>
      <c r="Q93" s="33">
        <f>Q87/Q89</f>
        <v/>
      </c>
      <c r="R93" s="33">
        <f>R87/R89</f>
        <v/>
      </c>
      <c r="S93" s="33">
        <f>S87/S89</f>
        <v/>
      </c>
      <c r="T93" s="33">
        <f>T87/T89</f>
        <v/>
      </c>
      <c r="U93" s="33">
        <f>U87/U89</f>
        <v/>
      </c>
      <c r="V93" s="33">
        <f>V87/V89</f>
        <v/>
      </c>
      <c r="W93" s="33">
        <f>W87/W89</f>
        <v/>
      </c>
      <c r="X93" s="33">
        <f>X87/X89</f>
        <v/>
      </c>
      <c r="Y93" s="33">
        <f>Y87/Y89</f>
        <v/>
      </c>
      <c r="Z93" s="33">
        <f>Z87/Z89</f>
        <v/>
      </c>
      <c r="AA93" s="33">
        <f>AA87/AA89</f>
        <v/>
      </c>
      <c r="AB93" s="33">
        <f>AB87/AB89</f>
        <v/>
      </c>
      <c r="AC93" s="33">
        <f>AC87/AC89</f>
        <v/>
      </c>
      <c r="AD93" s="33">
        <f>AD87/AD89</f>
        <v/>
      </c>
      <c r="AE93" s="33">
        <f>AE87/AE89</f>
        <v/>
      </c>
      <c r="AF93" s="33">
        <f>AF87/AF89</f>
        <v/>
      </c>
      <c r="AG93" s="33">
        <f>AG87/AG89</f>
        <v/>
      </c>
      <c r="AH93" s="11" t="n"/>
      <c r="AI93" s="11" t="n"/>
      <c r="AJ93" s="11" t="n"/>
      <c r="AK93" s="11" t="n"/>
      <c r="AL93" s="11" t="n"/>
      <c r="AM93" s="11" t="n"/>
      <c r="AN93" s="11" t="n"/>
      <c r="AO93" s="11" t="n"/>
      <c r="AP93" s="11" t="n"/>
      <c r="AQ93" s="11" t="n"/>
      <c r="AR93" s="11" t="n"/>
      <c r="AS93" s="11" t="n"/>
      <c r="AT93" s="11" t="n"/>
      <c r="AU93" s="11" t="n"/>
      <c r="AV93" s="11" t="n"/>
      <c r="AW93" s="11" t="n"/>
      <c r="AX93" s="11" t="n"/>
      <c r="AY93" s="11" t="n"/>
      <c r="AZ93" s="11" t="n"/>
      <c r="BA93" s="11" t="n"/>
      <c r="BB93" s="77" t="n"/>
    </row>
    <row r="94" ht="15.75" customHeight="1">
      <c r="A94" s="8" t="inlineStr">
        <is>
          <t>nuclear</t>
        </is>
      </c>
      <c r="B94" s="33">
        <f>B85/B89</f>
        <v/>
      </c>
      <c r="C94" s="33">
        <f>C85/C89</f>
        <v/>
      </c>
      <c r="D94" s="33">
        <f>D85/D89</f>
        <v/>
      </c>
      <c r="E94" s="33">
        <f>E85/E89</f>
        <v/>
      </c>
      <c r="F94" s="33">
        <f>F85/F89</f>
        <v/>
      </c>
      <c r="G94" s="33">
        <f>G85/G89</f>
        <v/>
      </c>
      <c r="H94" s="33">
        <f>H85/H89</f>
        <v/>
      </c>
      <c r="I94" s="33">
        <f>I85/I89</f>
        <v/>
      </c>
      <c r="J94" s="33">
        <f>J85/J89</f>
        <v/>
      </c>
      <c r="K94" s="33">
        <f>K85/K89</f>
        <v/>
      </c>
      <c r="L94" s="33">
        <f>L85/L89</f>
        <v/>
      </c>
      <c r="M94" s="33">
        <f>M85/M89</f>
        <v/>
      </c>
      <c r="N94" s="33">
        <f>N85/N89</f>
        <v/>
      </c>
      <c r="O94" s="33">
        <f>O85/O89</f>
        <v/>
      </c>
      <c r="P94" s="33">
        <f>P85/P89</f>
        <v/>
      </c>
      <c r="Q94" s="33">
        <f>Q85/Q89</f>
        <v/>
      </c>
      <c r="R94" s="33">
        <f>R85/R89</f>
        <v/>
      </c>
      <c r="S94" s="33">
        <f>S85/S89</f>
        <v/>
      </c>
      <c r="T94" s="33">
        <f>T85/T89</f>
        <v/>
      </c>
      <c r="U94" s="33">
        <f>U85/U89</f>
        <v/>
      </c>
      <c r="V94" s="33">
        <f>V85/V89</f>
        <v/>
      </c>
      <c r="W94" s="33">
        <f>W85/W89</f>
        <v/>
      </c>
      <c r="X94" s="33">
        <f>X85/X89</f>
        <v/>
      </c>
      <c r="Y94" s="33">
        <f>Y85/Y89</f>
        <v/>
      </c>
      <c r="Z94" s="33">
        <f>Z85/Z89</f>
        <v/>
      </c>
      <c r="AA94" s="33">
        <f>AA85/AA89</f>
        <v/>
      </c>
      <c r="AB94" s="33">
        <f>AB85/AB89</f>
        <v/>
      </c>
      <c r="AC94" s="33">
        <f>AC85/AC89</f>
        <v/>
      </c>
      <c r="AD94" s="33">
        <f>AD85/AD89</f>
        <v/>
      </c>
      <c r="AE94" s="33">
        <f>AE85/AE89</f>
        <v/>
      </c>
      <c r="AF94" s="33">
        <f>AF85/AF89</f>
        <v/>
      </c>
      <c r="AG94" s="33">
        <f>AG85/AG89</f>
        <v/>
      </c>
      <c r="AH94" s="11" t="n"/>
      <c r="AI94" s="11" t="n"/>
      <c r="AJ94" s="11" t="n"/>
      <c r="AK94" s="11" t="n"/>
      <c r="AL94" s="11" t="n"/>
      <c r="AM94" s="11" t="n"/>
      <c r="AN94" s="11" t="n"/>
      <c r="AO94" s="11" t="n"/>
      <c r="AP94" s="11" t="n"/>
      <c r="AQ94" s="11" t="n"/>
      <c r="AR94" s="11" t="n"/>
      <c r="AS94" s="11" t="n"/>
      <c r="AT94" s="11" t="n"/>
      <c r="AU94" s="11" t="n"/>
      <c r="AV94" s="11" t="n"/>
      <c r="AW94" s="11" t="n"/>
      <c r="AX94" s="11" t="n"/>
      <c r="AY94" s="11" t="n"/>
      <c r="AZ94" s="11" t="n"/>
      <c r="BA94" s="11" t="n"/>
      <c r="BB94" s="77" t="n"/>
    </row>
    <row r="95" ht="15.75" customHeight="1">
      <c r="A95" s="8" t="inlineStr">
        <is>
          <t>hydro</t>
        </is>
      </c>
      <c r="B95" s="33">
        <f>B81/B89</f>
        <v/>
      </c>
      <c r="C95" s="33">
        <f>C81/C89</f>
        <v/>
      </c>
      <c r="D95" s="33">
        <f>D81/D89</f>
        <v/>
      </c>
      <c r="E95" s="33">
        <f>E81/E89</f>
        <v/>
      </c>
      <c r="F95" s="33">
        <f>F81/F89</f>
        <v/>
      </c>
      <c r="G95" s="33">
        <f>G81/G89</f>
        <v/>
      </c>
      <c r="H95" s="33">
        <f>H81/H89</f>
        <v/>
      </c>
      <c r="I95" s="33">
        <f>I81/I89</f>
        <v/>
      </c>
      <c r="J95" s="33">
        <f>J81/J89</f>
        <v/>
      </c>
      <c r="K95" s="33">
        <f>K81/K89</f>
        <v/>
      </c>
      <c r="L95" s="33">
        <f>L81/L89</f>
        <v/>
      </c>
      <c r="M95" s="33">
        <f>M81/M89</f>
        <v/>
      </c>
      <c r="N95" s="33">
        <f>N81/N89</f>
        <v/>
      </c>
      <c r="O95" s="33">
        <f>O81/O89</f>
        <v/>
      </c>
      <c r="P95" s="33">
        <f>P81/P89</f>
        <v/>
      </c>
      <c r="Q95" s="33">
        <f>Q81/Q89</f>
        <v/>
      </c>
      <c r="R95" s="33">
        <f>R81/R89</f>
        <v/>
      </c>
      <c r="S95" s="33">
        <f>S81/S89</f>
        <v/>
      </c>
      <c r="T95" s="33">
        <f>T81/T89</f>
        <v/>
      </c>
      <c r="U95" s="33">
        <f>U81/U89</f>
        <v/>
      </c>
      <c r="V95" s="33">
        <f>V81/V89</f>
        <v/>
      </c>
      <c r="W95" s="33">
        <f>W81/W89</f>
        <v/>
      </c>
      <c r="X95" s="33">
        <f>X81/X89</f>
        <v/>
      </c>
      <c r="Y95" s="33">
        <f>Y81/Y89</f>
        <v/>
      </c>
      <c r="Z95" s="33">
        <f>Z81/Z89</f>
        <v/>
      </c>
      <c r="AA95" s="33">
        <f>AA81/AA89</f>
        <v/>
      </c>
      <c r="AB95" s="33">
        <f>AB81/AB89</f>
        <v/>
      </c>
      <c r="AC95" s="33">
        <f>AC81/AC89</f>
        <v/>
      </c>
      <c r="AD95" s="33">
        <f>AD81/AD89</f>
        <v/>
      </c>
      <c r="AE95" s="33">
        <f>AE81/AE89</f>
        <v/>
      </c>
      <c r="AF95" s="33">
        <f>AF81/AF89</f>
        <v/>
      </c>
      <c r="AG95" s="33">
        <f>AG81/AG89</f>
        <v/>
      </c>
      <c r="AH95" s="11" t="n"/>
      <c r="AI95" s="11" t="n"/>
      <c r="AJ95" s="11" t="n"/>
      <c r="AK95" s="11" t="n"/>
      <c r="AL95" s="11" t="n"/>
      <c r="AM95" s="11" t="n"/>
      <c r="AN95" s="11" t="n"/>
      <c r="AO95" s="11" t="n"/>
      <c r="AP95" s="11" t="n"/>
      <c r="AQ95" s="11" t="n"/>
      <c r="AR95" s="11" t="n"/>
      <c r="AS95" s="11" t="n"/>
      <c r="AT95" s="11" t="n"/>
      <c r="AU95" s="11" t="n"/>
      <c r="AV95" s="11" t="n"/>
      <c r="AW95" s="11" t="n"/>
      <c r="AX95" s="11" t="n"/>
      <c r="AY95" s="11" t="n"/>
      <c r="AZ95" s="11" t="n"/>
      <c r="BA95" s="11" t="n"/>
      <c r="BB95" s="77" t="n"/>
    </row>
    <row r="96" ht="15.75" customHeight="1">
      <c r="A96" s="8" t="inlineStr">
        <is>
          <t>onshore wind</t>
        </is>
      </c>
      <c r="B96" s="33">
        <f>B82/B89</f>
        <v/>
      </c>
      <c r="C96" s="33">
        <f>C82/C89</f>
        <v/>
      </c>
      <c r="D96" s="33">
        <f>D82/D89</f>
        <v/>
      </c>
      <c r="E96" s="33">
        <f>E82/E89</f>
        <v/>
      </c>
      <c r="F96" s="33">
        <f>F82/F89</f>
        <v/>
      </c>
      <c r="G96" s="33">
        <f>G82/G89</f>
        <v/>
      </c>
      <c r="H96" s="33">
        <f>H82/H89</f>
        <v/>
      </c>
      <c r="I96" s="33">
        <f>I82/I89</f>
        <v/>
      </c>
      <c r="J96" s="33">
        <f>J82/J89</f>
        <v/>
      </c>
      <c r="K96" s="33">
        <f>K82/K89</f>
        <v/>
      </c>
      <c r="L96" s="33">
        <f>L82/L89</f>
        <v/>
      </c>
      <c r="M96" s="33">
        <f>M82/M89</f>
        <v/>
      </c>
      <c r="N96" s="33">
        <f>N82/N89</f>
        <v/>
      </c>
      <c r="O96" s="33">
        <f>O82/O89</f>
        <v/>
      </c>
      <c r="P96" s="33">
        <f>P82/P89</f>
        <v/>
      </c>
      <c r="Q96" s="33">
        <f>Q82/Q89</f>
        <v/>
      </c>
      <c r="R96" s="33">
        <f>R82/R89</f>
        <v/>
      </c>
      <c r="S96" s="33">
        <f>S82/S89</f>
        <v/>
      </c>
      <c r="T96" s="33">
        <f>T82/T89</f>
        <v/>
      </c>
      <c r="U96" s="33">
        <f>U82/U89</f>
        <v/>
      </c>
      <c r="V96" s="33">
        <f>V82/V89</f>
        <v/>
      </c>
      <c r="W96" s="33">
        <f>W82/W89</f>
        <v/>
      </c>
      <c r="X96" s="33">
        <f>X82/X89</f>
        <v/>
      </c>
      <c r="Y96" s="33">
        <f>Y82/Y89</f>
        <v/>
      </c>
      <c r="Z96" s="33">
        <f>Z82/Z89</f>
        <v/>
      </c>
      <c r="AA96" s="33">
        <f>AA82/AA89</f>
        <v/>
      </c>
      <c r="AB96" s="33">
        <f>AB82/AB89</f>
        <v/>
      </c>
      <c r="AC96" s="33">
        <f>AC82/AC89</f>
        <v/>
      </c>
      <c r="AD96" s="33">
        <f>AD82/AD89</f>
        <v/>
      </c>
      <c r="AE96" s="33">
        <f>AE82/AE89</f>
        <v/>
      </c>
      <c r="AF96" s="33">
        <f>AF82/AF89</f>
        <v/>
      </c>
      <c r="AG96" s="33">
        <f>AG82/AG89</f>
        <v/>
      </c>
      <c r="AH96" s="11" t="n"/>
      <c r="AI96" s="11" t="n"/>
      <c r="AJ96" s="11" t="n"/>
      <c r="AK96" s="11" t="n"/>
      <c r="AL96" s="11" t="n"/>
      <c r="AM96" s="11" t="n"/>
      <c r="AN96" s="11" t="n"/>
      <c r="AO96" s="11" t="n"/>
      <c r="AP96" s="11" t="n"/>
      <c r="AQ96" s="11" t="n"/>
      <c r="AR96" s="11" t="n"/>
      <c r="AS96" s="11" t="n"/>
      <c r="AT96" s="11" t="n"/>
      <c r="AU96" s="11" t="n"/>
      <c r="AV96" s="11" t="n"/>
      <c r="AW96" s="11" t="n"/>
      <c r="AX96" s="11" t="n"/>
      <c r="AY96" s="11" t="n"/>
      <c r="AZ96" s="11" t="n"/>
      <c r="BA96" s="11" t="n"/>
      <c r="BB96" s="77" t="n"/>
    </row>
    <row r="97" ht="15.75" customHeight="1">
      <c r="A97" s="8" t="inlineStr">
        <is>
          <t>solar PV</t>
        </is>
      </c>
      <c r="B97" s="33">
        <f>B84/B89</f>
        <v/>
      </c>
      <c r="C97" s="33">
        <f>C84/C89</f>
        <v/>
      </c>
      <c r="D97" s="33">
        <f>D84/D89</f>
        <v/>
      </c>
      <c r="E97" s="33">
        <f>E84/E89</f>
        <v/>
      </c>
      <c r="F97" s="33">
        <f>F84/F89</f>
        <v/>
      </c>
      <c r="G97" s="33">
        <f>G84/G89</f>
        <v/>
      </c>
      <c r="H97" s="33">
        <f>H84/H89</f>
        <v/>
      </c>
      <c r="I97" s="33">
        <f>I84/I89</f>
        <v/>
      </c>
      <c r="J97" s="33">
        <f>J84/J89</f>
        <v/>
      </c>
      <c r="K97" s="33">
        <f>K84/K89</f>
        <v/>
      </c>
      <c r="L97" s="33">
        <f>L84/L89</f>
        <v/>
      </c>
      <c r="M97" s="33">
        <f>M84/M89</f>
        <v/>
      </c>
      <c r="N97" s="33">
        <f>N84/N89</f>
        <v/>
      </c>
      <c r="O97" s="33">
        <f>O84/O89</f>
        <v/>
      </c>
      <c r="P97" s="33">
        <f>P84/P89</f>
        <v/>
      </c>
      <c r="Q97" s="33">
        <f>Q84/Q89</f>
        <v/>
      </c>
      <c r="R97" s="33">
        <f>R84/R89</f>
        <v/>
      </c>
      <c r="S97" s="33">
        <f>S84/S89</f>
        <v/>
      </c>
      <c r="T97" s="33">
        <f>T84/T89</f>
        <v/>
      </c>
      <c r="U97" s="33">
        <f>U84/U89</f>
        <v/>
      </c>
      <c r="V97" s="33">
        <f>V84/V89</f>
        <v/>
      </c>
      <c r="W97" s="33">
        <f>W84/W89</f>
        <v/>
      </c>
      <c r="X97" s="33">
        <f>X84/X89</f>
        <v/>
      </c>
      <c r="Y97" s="33">
        <f>Y84/Y89</f>
        <v/>
      </c>
      <c r="Z97" s="33">
        <f>Z84/Z89</f>
        <v/>
      </c>
      <c r="AA97" s="33">
        <f>AA84/AA89</f>
        <v/>
      </c>
      <c r="AB97" s="33">
        <f>AB84/AB89</f>
        <v/>
      </c>
      <c r="AC97" s="33">
        <f>AC84/AC89</f>
        <v/>
      </c>
      <c r="AD97" s="33">
        <f>AD84/AD89</f>
        <v/>
      </c>
      <c r="AE97" s="33">
        <f>AE84/AE89</f>
        <v/>
      </c>
      <c r="AF97" s="33">
        <f>AF84/AF89</f>
        <v/>
      </c>
      <c r="AG97" s="33">
        <f>AG84/AG89</f>
        <v/>
      </c>
      <c r="BA97" s="11">
        <f>SUM(BA81:BA96)</f>
        <v/>
      </c>
    </row>
    <row r="98" ht="15.75" customHeight="1">
      <c r="A98" s="8" t="inlineStr">
        <is>
          <t>solar thermal</t>
        </is>
      </c>
      <c r="B98" s="33" t="n">
        <v>0</v>
      </c>
      <c r="C98" s="33" t="n">
        <v>0</v>
      </c>
      <c r="D98" s="33" t="n">
        <v>0</v>
      </c>
      <c r="E98" s="33" t="n">
        <v>0</v>
      </c>
      <c r="F98" s="33" t="n">
        <v>0</v>
      </c>
      <c r="G98" s="33" t="n">
        <v>0</v>
      </c>
      <c r="H98" s="33" t="n">
        <v>0</v>
      </c>
      <c r="I98" s="33" t="n">
        <v>0</v>
      </c>
      <c r="J98" s="33" t="n">
        <v>0</v>
      </c>
      <c r="K98" s="33" t="n">
        <v>0</v>
      </c>
      <c r="L98" s="33" t="n">
        <v>0</v>
      </c>
      <c r="M98" s="33" t="n">
        <v>0</v>
      </c>
      <c r="N98" s="33" t="n">
        <v>0</v>
      </c>
      <c r="O98" s="33" t="n">
        <v>0</v>
      </c>
      <c r="P98" s="33" t="n">
        <v>0</v>
      </c>
      <c r="Q98" s="33" t="n">
        <v>0</v>
      </c>
      <c r="R98" s="33" t="n">
        <v>0</v>
      </c>
      <c r="S98" s="33" t="n">
        <v>0</v>
      </c>
      <c r="T98" s="33" t="n">
        <v>0</v>
      </c>
      <c r="U98" s="33" t="n">
        <v>0</v>
      </c>
      <c r="V98" s="33" t="n">
        <v>0</v>
      </c>
      <c r="W98" s="33" t="n">
        <v>0</v>
      </c>
      <c r="X98" s="33" t="n">
        <v>0</v>
      </c>
      <c r="Y98" s="33" t="n">
        <v>0</v>
      </c>
      <c r="Z98" s="33" t="n">
        <v>0</v>
      </c>
      <c r="AA98" s="33" t="n">
        <v>0</v>
      </c>
      <c r="AB98" s="33" t="n">
        <v>0</v>
      </c>
      <c r="AC98" s="33" t="n">
        <v>0</v>
      </c>
      <c r="AD98" s="33" t="n">
        <v>0</v>
      </c>
      <c r="AE98" s="33" t="n">
        <v>0</v>
      </c>
      <c r="AF98" s="33" t="n">
        <v>0</v>
      </c>
      <c r="AG98" s="33" t="n">
        <v>0</v>
      </c>
    </row>
    <row r="99" ht="15.75" customHeight="1">
      <c r="A99" s="8" t="inlineStr">
        <is>
          <t>biomass</t>
        </is>
      </c>
      <c r="B99" s="33">
        <f>B83/B89/2</f>
        <v/>
      </c>
      <c r="C99" s="33">
        <f>C83/C89/2</f>
        <v/>
      </c>
      <c r="D99" s="33">
        <f>D83/D89/2</f>
        <v/>
      </c>
      <c r="E99" s="33">
        <f>E83/E89/2</f>
        <v/>
      </c>
      <c r="F99" s="33">
        <f>F83/F89/2</f>
        <v/>
      </c>
      <c r="G99" s="33">
        <f>G83/G89/2</f>
        <v/>
      </c>
      <c r="H99" s="33">
        <f>H83/H89/2</f>
        <v/>
      </c>
      <c r="I99" s="33">
        <f>I83/I89/2</f>
        <v/>
      </c>
      <c r="J99" s="33">
        <f>J83/J89/2</f>
        <v/>
      </c>
      <c r="K99" s="33">
        <f>K83/K89/2</f>
        <v/>
      </c>
      <c r="L99" s="33">
        <f>L83/L89/2</f>
        <v/>
      </c>
      <c r="M99" s="33">
        <f>M83/M89/2</f>
        <v/>
      </c>
      <c r="N99" s="33">
        <f>N83/N89/2</f>
        <v/>
      </c>
      <c r="O99" s="33">
        <f>O83/O89/2</f>
        <v/>
      </c>
      <c r="P99" s="33">
        <f>P83/P89/2</f>
        <v/>
      </c>
      <c r="Q99" s="33">
        <f>Q83/Q89/2</f>
        <v/>
      </c>
      <c r="R99" s="33">
        <f>R83/R89/2</f>
        <v/>
      </c>
      <c r="S99" s="33">
        <f>S83/S89/2</f>
        <v/>
      </c>
      <c r="T99" s="33">
        <f>T83/T89/2</f>
        <v/>
      </c>
      <c r="U99" s="33">
        <f>U83/U89/2</f>
        <v/>
      </c>
      <c r="V99" s="33">
        <f>V83/V89/2</f>
        <v/>
      </c>
      <c r="W99" s="33">
        <f>W83/W89/2</f>
        <v/>
      </c>
      <c r="X99" s="33">
        <f>X83/X89/2</f>
        <v/>
      </c>
      <c r="Y99" s="33">
        <f>Y83/Y89/2</f>
        <v/>
      </c>
      <c r="Z99" s="33">
        <f>Z83/Z89/2</f>
        <v/>
      </c>
      <c r="AA99" s="33">
        <f>AA83/AA89/2</f>
        <v/>
      </c>
      <c r="AB99" s="33">
        <f>AB83/AB89/2</f>
        <v/>
      </c>
      <c r="AC99" s="33">
        <f>AC83/AC89/2</f>
        <v/>
      </c>
      <c r="AD99" s="33">
        <f>AD83/AD89/2</f>
        <v/>
      </c>
      <c r="AE99" s="33">
        <f>AE83/AE89/2</f>
        <v/>
      </c>
      <c r="AF99" s="33">
        <f>AF83/AF89/2</f>
        <v/>
      </c>
      <c r="AG99" s="33">
        <f>AG83/AG89/2</f>
        <v/>
      </c>
    </row>
    <row r="100" ht="15.75" customHeight="1">
      <c r="A100" s="8" t="inlineStr">
        <is>
          <t>geothermal</t>
        </is>
      </c>
      <c r="B100" s="33">
        <f>B83/B89/2</f>
        <v/>
      </c>
      <c r="C100" s="33">
        <f>C83/C89/2</f>
        <v/>
      </c>
      <c r="D100" s="33">
        <f>D83/D89/2</f>
        <v/>
      </c>
      <c r="E100" s="33">
        <f>E83/E89/2</f>
        <v/>
      </c>
      <c r="F100" s="33">
        <f>F83/F89/2</f>
        <v/>
      </c>
      <c r="G100" s="33">
        <f>G83/G89/2</f>
        <v/>
      </c>
      <c r="H100" s="33">
        <f>H83/H89/2</f>
        <v/>
      </c>
      <c r="I100" s="33">
        <f>I83/I89/2</f>
        <v/>
      </c>
      <c r="J100" s="33">
        <f>J83/J89/2</f>
        <v/>
      </c>
      <c r="K100" s="33">
        <f>K83/K89/2</f>
        <v/>
      </c>
      <c r="L100" s="33">
        <f>L83/L89/2</f>
        <v/>
      </c>
      <c r="M100" s="33">
        <f>M83/M89/2</f>
        <v/>
      </c>
      <c r="N100" s="33">
        <f>N83/N89/2</f>
        <v/>
      </c>
      <c r="O100" s="33">
        <f>O83/O89/2</f>
        <v/>
      </c>
      <c r="P100" s="33">
        <f>P83/P89/2</f>
        <v/>
      </c>
      <c r="Q100" s="33">
        <f>Q83/Q89/2</f>
        <v/>
      </c>
      <c r="R100" s="33">
        <f>R83/R89/2</f>
        <v/>
      </c>
      <c r="S100" s="33">
        <f>S83/S89/2</f>
        <v/>
      </c>
      <c r="T100" s="33">
        <f>T83/T89/2</f>
        <v/>
      </c>
      <c r="U100" s="33">
        <f>U83/U89/2</f>
        <v/>
      </c>
      <c r="V100" s="33">
        <f>V83/V89/2</f>
        <v/>
      </c>
      <c r="W100" s="33">
        <f>W83/W89/2</f>
        <v/>
      </c>
      <c r="X100" s="33">
        <f>X83/X89/2</f>
        <v/>
      </c>
      <c r="Y100" s="33">
        <f>Y83/Y89/2</f>
        <v/>
      </c>
      <c r="Z100" s="33">
        <f>Z83/Z89/2</f>
        <v/>
      </c>
      <c r="AA100" s="33">
        <f>AA83/AA89/2</f>
        <v/>
      </c>
      <c r="AB100" s="33">
        <f>AB83/AB89/2</f>
        <v/>
      </c>
      <c r="AC100" s="33">
        <f>AC83/AC89/2</f>
        <v/>
      </c>
      <c r="AD100" s="33">
        <f>AD83/AD89/2</f>
        <v/>
      </c>
      <c r="AE100" s="33">
        <f>AE83/AE89/2</f>
        <v/>
      </c>
      <c r="AF100" s="33">
        <f>AF83/AF89/2</f>
        <v/>
      </c>
      <c r="AG100" s="33">
        <f>AG83/AG89/2</f>
        <v/>
      </c>
    </row>
    <row r="101" ht="15.75" customHeight="1">
      <c r="A101" s="8" t="inlineStr">
        <is>
          <t>petroleum</t>
        </is>
      </c>
      <c r="B101" s="33">
        <f>B88/B89</f>
        <v/>
      </c>
      <c r="C101" s="33">
        <f>C88/C89</f>
        <v/>
      </c>
      <c r="D101" s="33">
        <f>D88/D89</f>
        <v/>
      </c>
      <c r="E101" s="33">
        <f>E88/E89</f>
        <v/>
      </c>
      <c r="F101" s="33">
        <f>F88/F89</f>
        <v/>
      </c>
      <c r="G101" s="33">
        <f>G88/G89</f>
        <v/>
      </c>
      <c r="H101" s="33">
        <f>H88/H89</f>
        <v/>
      </c>
      <c r="I101" s="33">
        <f>I88/I89</f>
        <v/>
      </c>
      <c r="J101" s="33">
        <f>J88/J89</f>
        <v/>
      </c>
      <c r="K101" s="33">
        <f>K88/K89</f>
        <v/>
      </c>
      <c r="L101" s="33">
        <f>L88/L89</f>
        <v/>
      </c>
      <c r="M101" s="33">
        <f>M88/M89</f>
        <v/>
      </c>
      <c r="N101" s="33">
        <f>N88/N89</f>
        <v/>
      </c>
      <c r="O101" s="33">
        <f>O88/O89</f>
        <v/>
      </c>
      <c r="P101" s="33">
        <f>P88/P89</f>
        <v/>
      </c>
      <c r="Q101" s="33">
        <f>Q88/Q89</f>
        <v/>
      </c>
      <c r="R101" s="33">
        <f>R88/R89</f>
        <v/>
      </c>
      <c r="S101" s="33">
        <f>S88/S89</f>
        <v/>
      </c>
      <c r="T101" s="33">
        <f>T88/T89</f>
        <v/>
      </c>
      <c r="U101" s="33">
        <f>U88/U89</f>
        <v/>
      </c>
      <c r="V101" s="33">
        <f>V88/V89</f>
        <v/>
      </c>
      <c r="W101" s="33">
        <f>W88/W89</f>
        <v/>
      </c>
      <c r="X101" s="33">
        <f>X88/X89</f>
        <v/>
      </c>
      <c r="Y101" s="33">
        <f>Y88/Y89</f>
        <v/>
      </c>
      <c r="Z101" s="33">
        <f>Z88/Z89</f>
        <v/>
      </c>
      <c r="AA101" s="33">
        <f>AA88/AA89</f>
        <v/>
      </c>
      <c r="AB101" s="33">
        <f>AB88/AB89</f>
        <v/>
      </c>
      <c r="AC101" s="33">
        <f>AC88/AC89</f>
        <v/>
      </c>
      <c r="AD101" s="33">
        <f>AD88/AD89</f>
        <v/>
      </c>
      <c r="AE101" s="33">
        <f>AE88/AE89</f>
        <v/>
      </c>
      <c r="AF101" s="33">
        <f>AF88/AF89</f>
        <v/>
      </c>
      <c r="AG101" s="33">
        <f>AG88/AG89</f>
        <v/>
      </c>
      <c r="AH101" s="8" t="n"/>
      <c r="AI101" s="8" t="n"/>
      <c r="AJ101" s="8" t="n"/>
      <c r="AK101" s="8" t="n"/>
      <c r="AL101" s="8" t="n"/>
      <c r="AM101" s="8" t="n"/>
      <c r="AN101" s="8" t="n"/>
      <c r="AO101" s="8" t="n"/>
      <c r="AP101" s="8" t="n"/>
      <c r="AQ101" s="8" t="n"/>
      <c r="AR101" s="8" t="n"/>
      <c r="AS101" s="8" t="n"/>
      <c r="AT101" s="8" t="n"/>
      <c r="AU101" s="8" t="n"/>
      <c r="AV101" s="8" t="n"/>
      <c r="AW101" s="8" t="n"/>
      <c r="AX101" s="8" t="n"/>
      <c r="AY101" s="8" t="n"/>
    </row>
    <row r="102" ht="15.75" customHeight="1">
      <c r="A102" s="8" t="inlineStr">
        <is>
          <t>natural gas peaker</t>
        </is>
      </c>
      <c r="B102" s="33" t="n">
        <v>0</v>
      </c>
      <c r="C102" s="33" t="n">
        <v>0</v>
      </c>
      <c r="D102" s="33" t="n">
        <v>0</v>
      </c>
      <c r="E102" s="33" t="n">
        <v>0</v>
      </c>
      <c r="F102" s="33" t="n">
        <v>0</v>
      </c>
      <c r="G102" s="33" t="n">
        <v>0</v>
      </c>
      <c r="H102" s="33" t="n">
        <v>0</v>
      </c>
      <c r="I102" s="33" t="n">
        <v>0</v>
      </c>
      <c r="J102" s="33" t="n">
        <v>0</v>
      </c>
      <c r="K102" s="33" t="n">
        <v>0</v>
      </c>
      <c r="L102" s="33" t="n">
        <v>0</v>
      </c>
      <c r="M102" s="33" t="n">
        <v>0</v>
      </c>
      <c r="N102" s="33" t="n">
        <v>0</v>
      </c>
      <c r="O102" s="33" t="n">
        <v>0</v>
      </c>
      <c r="P102" s="33" t="n">
        <v>0</v>
      </c>
      <c r="Q102" s="33" t="n">
        <v>0</v>
      </c>
      <c r="R102" s="33" t="n">
        <v>0</v>
      </c>
      <c r="S102" s="33" t="n">
        <v>0</v>
      </c>
      <c r="T102" s="33" t="n">
        <v>0</v>
      </c>
      <c r="U102" s="33" t="n">
        <v>0</v>
      </c>
      <c r="V102" s="33" t="n">
        <v>0</v>
      </c>
      <c r="W102" s="33" t="n">
        <v>0</v>
      </c>
      <c r="X102" s="33" t="n">
        <v>0</v>
      </c>
      <c r="Y102" s="33" t="n">
        <v>0</v>
      </c>
      <c r="Z102" s="33" t="n">
        <v>0</v>
      </c>
      <c r="AA102" s="33" t="n">
        <v>0</v>
      </c>
      <c r="AB102" s="33" t="n">
        <v>0</v>
      </c>
      <c r="AC102" s="33" t="n">
        <v>0</v>
      </c>
      <c r="AD102" s="33" t="n">
        <v>0</v>
      </c>
      <c r="AE102" s="33" t="n">
        <v>0</v>
      </c>
      <c r="AF102" s="33" t="n">
        <v>0</v>
      </c>
      <c r="AG102" s="33" t="n">
        <v>0</v>
      </c>
    </row>
    <row r="103" ht="15.75" customHeight="1">
      <c r="A103" s="8" t="inlineStr">
        <is>
          <t>lignite</t>
        </is>
      </c>
      <c r="B103" s="33" t="n">
        <v>0</v>
      </c>
      <c r="C103" s="33" t="n">
        <v>0</v>
      </c>
      <c r="D103" s="33" t="n">
        <v>0</v>
      </c>
      <c r="E103" s="33" t="n">
        <v>0</v>
      </c>
      <c r="F103" s="33" t="n">
        <v>0</v>
      </c>
      <c r="G103" s="33" t="n">
        <v>0</v>
      </c>
      <c r="H103" s="33" t="n">
        <v>0</v>
      </c>
      <c r="I103" s="33" t="n">
        <v>0</v>
      </c>
      <c r="J103" s="33" t="n">
        <v>0</v>
      </c>
      <c r="K103" s="33" t="n">
        <v>0</v>
      </c>
      <c r="L103" s="33" t="n">
        <v>0</v>
      </c>
      <c r="M103" s="33" t="n">
        <v>0</v>
      </c>
      <c r="N103" s="33" t="n">
        <v>0</v>
      </c>
      <c r="O103" s="33" t="n">
        <v>0</v>
      </c>
      <c r="P103" s="33" t="n">
        <v>0</v>
      </c>
      <c r="Q103" s="33" t="n">
        <v>0</v>
      </c>
      <c r="R103" s="33" t="n">
        <v>0</v>
      </c>
      <c r="S103" s="33" t="n">
        <v>0</v>
      </c>
      <c r="T103" s="33" t="n">
        <v>0</v>
      </c>
      <c r="U103" s="33" t="n">
        <v>0</v>
      </c>
      <c r="V103" s="33" t="n">
        <v>0</v>
      </c>
      <c r="W103" s="33" t="n">
        <v>0</v>
      </c>
      <c r="X103" s="33" t="n">
        <v>0</v>
      </c>
      <c r="Y103" s="33" t="n">
        <v>0</v>
      </c>
      <c r="Z103" s="33" t="n">
        <v>0</v>
      </c>
      <c r="AA103" s="33" t="n">
        <v>0</v>
      </c>
      <c r="AB103" s="33" t="n">
        <v>0</v>
      </c>
      <c r="AC103" s="33" t="n">
        <v>0</v>
      </c>
      <c r="AD103" s="33" t="n">
        <v>0</v>
      </c>
      <c r="AE103" s="33" t="n">
        <v>0</v>
      </c>
      <c r="AF103" s="33" t="n">
        <v>0</v>
      </c>
      <c r="AG103" s="33" t="n">
        <v>0</v>
      </c>
    </row>
    <row r="104" ht="15.75" customHeight="1">
      <c r="A104" s="8" t="inlineStr">
        <is>
          <t>offshore wind</t>
        </is>
      </c>
      <c r="B104" s="33" t="n">
        <v>0</v>
      </c>
      <c r="C104" s="33" t="n">
        <v>0</v>
      </c>
      <c r="D104" s="33" t="n">
        <v>0</v>
      </c>
      <c r="E104" s="33" t="n">
        <v>0</v>
      </c>
      <c r="F104" s="33" t="n">
        <v>0</v>
      </c>
      <c r="G104" s="33" t="n">
        <v>0</v>
      </c>
      <c r="H104" s="33" t="n">
        <v>0</v>
      </c>
      <c r="I104" s="33" t="n">
        <v>0</v>
      </c>
      <c r="J104" s="33" t="n">
        <v>0</v>
      </c>
      <c r="K104" s="33" t="n">
        <v>0</v>
      </c>
      <c r="L104" s="33" t="n">
        <v>0</v>
      </c>
      <c r="M104" s="33" t="n">
        <v>0</v>
      </c>
      <c r="N104" s="33" t="n">
        <v>0</v>
      </c>
      <c r="O104" s="33" t="n">
        <v>0</v>
      </c>
      <c r="P104" s="33" t="n">
        <v>0</v>
      </c>
      <c r="Q104" s="33" t="n">
        <v>0</v>
      </c>
      <c r="R104" s="33" t="n">
        <v>0</v>
      </c>
      <c r="S104" s="33" t="n">
        <v>0</v>
      </c>
      <c r="T104" s="33" t="n">
        <v>0</v>
      </c>
      <c r="U104" s="33" t="n">
        <v>0</v>
      </c>
      <c r="V104" s="33" t="n">
        <v>0</v>
      </c>
      <c r="W104" s="33" t="n">
        <v>0</v>
      </c>
      <c r="X104" s="33" t="n">
        <v>0</v>
      </c>
      <c r="Y104" s="33" t="n">
        <v>0</v>
      </c>
      <c r="Z104" s="33" t="n">
        <v>0</v>
      </c>
      <c r="AA104" s="33" t="n">
        <v>0</v>
      </c>
      <c r="AB104" s="33" t="n">
        <v>0</v>
      </c>
      <c r="AC104" s="33" t="n">
        <v>0</v>
      </c>
      <c r="AD104" s="33" t="n">
        <v>0</v>
      </c>
      <c r="AE104" s="33" t="n">
        <v>0</v>
      </c>
      <c r="AF104" s="33" t="n">
        <v>0</v>
      </c>
      <c r="AG104" s="33" t="n">
        <v>0</v>
      </c>
    </row>
    <row r="105" ht="15.75" customHeight="1">
      <c r="A105" s="8" t="inlineStr">
        <is>
          <t>crude oil</t>
        </is>
      </c>
      <c r="B105" s="33" t="n">
        <v>0</v>
      </c>
      <c r="C105" s="33" t="n">
        <v>0</v>
      </c>
      <c r="D105" s="33" t="n">
        <v>0</v>
      </c>
      <c r="E105" s="33" t="n">
        <v>0</v>
      </c>
      <c r="F105" s="33" t="n">
        <v>0</v>
      </c>
      <c r="G105" s="33" t="n">
        <v>0</v>
      </c>
      <c r="H105" s="33" t="n">
        <v>0</v>
      </c>
      <c r="I105" s="33" t="n">
        <v>0</v>
      </c>
      <c r="J105" s="33" t="n">
        <v>0</v>
      </c>
      <c r="K105" s="33" t="n">
        <v>0</v>
      </c>
      <c r="L105" s="33" t="n">
        <v>0</v>
      </c>
      <c r="M105" s="33" t="n">
        <v>0</v>
      </c>
      <c r="N105" s="33" t="n">
        <v>0</v>
      </c>
      <c r="O105" s="33" t="n">
        <v>0</v>
      </c>
      <c r="P105" s="33" t="n">
        <v>0</v>
      </c>
      <c r="Q105" s="33" t="n">
        <v>0</v>
      </c>
      <c r="R105" s="33" t="n">
        <v>0</v>
      </c>
      <c r="S105" s="33" t="n">
        <v>0</v>
      </c>
      <c r="T105" s="33" t="n">
        <v>0</v>
      </c>
      <c r="U105" s="33" t="n">
        <v>0</v>
      </c>
      <c r="V105" s="33" t="n">
        <v>0</v>
      </c>
      <c r="W105" s="33" t="n">
        <v>0</v>
      </c>
      <c r="X105" s="33" t="n">
        <v>0</v>
      </c>
      <c r="Y105" s="33" t="n">
        <v>0</v>
      </c>
      <c r="Z105" s="33" t="n">
        <v>0</v>
      </c>
      <c r="AA105" s="33" t="n">
        <v>0</v>
      </c>
      <c r="AB105" s="33" t="n">
        <v>0</v>
      </c>
      <c r="AC105" s="33" t="n">
        <v>0</v>
      </c>
      <c r="AD105" s="33" t="n">
        <v>0</v>
      </c>
      <c r="AE105" s="33" t="n">
        <v>0</v>
      </c>
      <c r="AF105" s="33" t="n">
        <v>0</v>
      </c>
      <c r="AG105" s="33" t="n">
        <v>0</v>
      </c>
    </row>
    <row r="106" ht="15.75" customHeight="1">
      <c r="A106" s="8" t="inlineStr">
        <is>
          <t>heavy or residual fuel oil</t>
        </is>
      </c>
      <c r="B106" s="33" t="n">
        <v>0</v>
      </c>
      <c r="C106" s="33" t="n">
        <v>0</v>
      </c>
      <c r="D106" s="33" t="n">
        <v>0</v>
      </c>
      <c r="E106" s="33" t="n">
        <v>0</v>
      </c>
      <c r="F106" s="33" t="n">
        <v>0</v>
      </c>
      <c r="G106" s="33" t="n">
        <v>0</v>
      </c>
      <c r="H106" s="33" t="n">
        <v>0</v>
      </c>
      <c r="I106" s="33" t="n">
        <v>0</v>
      </c>
      <c r="J106" s="33" t="n">
        <v>0</v>
      </c>
      <c r="K106" s="33" t="n">
        <v>0</v>
      </c>
      <c r="L106" s="33" t="n">
        <v>0</v>
      </c>
      <c r="M106" s="33" t="n">
        <v>0</v>
      </c>
      <c r="N106" s="33" t="n">
        <v>0</v>
      </c>
      <c r="O106" s="33" t="n">
        <v>0</v>
      </c>
      <c r="P106" s="33" t="n">
        <v>0</v>
      </c>
      <c r="Q106" s="33" t="n">
        <v>0</v>
      </c>
      <c r="R106" s="33" t="n">
        <v>0</v>
      </c>
      <c r="S106" s="33" t="n">
        <v>0</v>
      </c>
      <c r="T106" s="33" t="n">
        <v>0</v>
      </c>
      <c r="U106" s="33" t="n">
        <v>0</v>
      </c>
      <c r="V106" s="33" t="n">
        <v>0</v>
      </c>
      <c r="W106" s="33" t="n">
        <v>0</v>
      </c>
      <c r="X106" s="33" t="n">
        <v>0</v>
      </c>
      <c r="Y106" s="33" t="n">
        <v>0</v>
      </c>
      <c r="Z106" s="33" t="n">
        <v>0</v>
      </c>
      <c r="AA106" s="33" t="n">
        <v>0</v>
      </c>
      <c r="AB106" s="33" t="n">
        <v>0</v>
      </c>
      <c r="AC106" s="33" t="n">
        <v>0</v>
      </c>
      <c r="AD106" s="33" t="n">
        <v>0</v>
      </c>
      <c r="AE106" s="33" t="n">
        <v>0</v>
      </c>
      <c r="AF106" s="33" t="n">
        <v>0</v>
      </c>
      <c r="AG106" s="33" t="n">
        <v>0</v>
      </c>
    </row>
    <row r="107" ht="15.75" customHeight="1">
      <c r="A107" s="8" t="inlineStr">
        <is>
          <t>municipal solid waste</t>
        </is>
      </c>
      <c r="B107" s="33" t="n">
        <v>0</v>
      </c>
      <c r="C107" s="33" t="n">
        <v>0</v>
      </c>
      <c r="D107" s="33" t="n">
        <v>0</v>
      </c>
      <c r="E107" s="33" t="n">
        <v>0</v>
      </c>
      <c r="F107" s="33" t="n">
        <v>0</v>
      </c>
      <c r="G107" s="33" t="n">
        <v>0</v>
      </c>
      <c r="H107" s="33" t="n">
        <v>0</v>
      </c>
      <c r="I107" s="33" t="n">
        <v>0</v>
      </c>
      <c r="J107" s="33" t="n">
        <v>0</v>
      </c>
      <c r="K107" s="33" t="n">
        <v>0</v>
      </c>
      <c r="L107" s="33" t="n">
        <v>0</v>
      </c>
      <c r="M107" s="33" t="n">
        <v>0</v>
      </c>
      <c r="N107" s="33" t="n">
        <v>0</v>
      </c>
      <c r="O107" s="33" t="n">
        <v>0</v>
      </c>
      <c r="P107" s="33" t="n">
        <v>0</v>
      </c>
      <c r="Q107" s="33" t="n">
        <v>0</v>
      </c>
      <c r="R107" s="33" t="n">
        <v>0</v>
      </c>
      <c r="S107" s="33" t="n">
        <v>0</v>
      </c>
      <c r="T107" s="33" t="n">
        <v>0</v>
      </c>
      <c r="U107" s="33" t="n">
        <v>0</v>
      </c>
      <c r="V107" s="33" t="n">
        <v>0</v>
      </c>
      <c r="W107" s="33" t="n">
        <v>0</v>
      </c>
      <c r="X107" s="33" t="n">
        <v>0</v>
      </c>
      <c r="Y107" s="33" t="n">
        <v>0</v>
      </c>
      <c r="Z107" s="33" t="n">
        <v>0</v>
      </c>
      <c r="AA107" s="33" t="n">
        <v>0</v>
      </c>
      <c r="AB107" s="33" t="n">
        <v>0</v>
      </c>
      <c r="AC107" s="33" t="n">
        <v>0</v>
      </c>
      <c r="AD107" s="33" t="n">
        <v>0</v>
      </c>
      <c r="AE107" s="33" t="n">
        <v>0</v>
      </c>
      <c r="AF107" s="33" t="n">
        <v>0</v>
      </c>
      <c r="AG107" s="33" t="n">
        <v>0</v>
      </c>
    </row>
    <row r="108" ht="15.75" customHeight="1">
      <c r="J108" s="8" t="n"/>
    </row>
    <row r="109" ht="15.75" customHeight="1">
      <c r="J109" s="8" t="n"/>
    </row>
    <row r="110" ht="15.75" customHeight="1">
      <c r="A110" s="33" t="inlineStr">
        <is>
          <t>Find the resource mix of Mexico: attribute "other renewables" to geothermal; split thermal generation between petroleum and natural gas</t>
        </is>
      </c>
      <c r="J110" s="8" t="n"/>
    </row>
    <row r="111" ht="15.75" customHeight="1">
      <c r="A111" s="45" t="inlineStr">
        <is>
          <t>https://www-pub.iaea.org/MTCD/Publications/PDF/cnpp2018/countryprofiles/Mexico/Mexico.htm</t>
        </is>
      </c>
      <c r="J111" s="8" t="n"/>
    </row>
    <row r="112" ht="15.75" customHeight="1">
      <c r="J112" s="8" t="n"/>
    </row>
    <row r="113" ht="15.75" customHeight="1">
      <c r="A113" s="46" t="inlineStr">
        <is>
          <t xml:space="preserve">Resource Fraction Mexico </t>
        </is>
      </c>
      <c r="B113" s="46" t="n">
        <v>2015</v>
      </c>
      <c r="J113" s="8" t="n"/>
    </row>
    <row r="114" ht="15.75" customHeight="1">
      <c r="A114" s="8" t="inlineStr">
        <is>
          <t>hard coal</t>
        </is>
      </c>
      <c r="B114" s="33" t="n">
        <v>0.08</v>
      </c>
      <c r="J114" s="8" t="n"/>
    </row>
    <row r="115" ht="15.75" customHeight="1">
      <c r="A115" s="8" t="inlineStr">
        <is>
          <t>natural gas nonpeaker</t>
        </is>
      </c>
      <c r="B115" s="33" t="n">
        <v>0.36</v>
      </c>
      <c r="J115" s="8" t="n"/>
    </row>
    <row r="116" ht="15.75" customHeight="1">
      <c r="A116" s="8" t="inlineStr">
        <is>
          <t>nuclear</t>
        </is>
      </c>
      <c r="B116" s="33" t="n">
        <v>0.04</v>
      </c>
      <c r="J116" s="8" t="n"/>
    </row>
    <row r="117" ht="15.75" customHeight="1">
      <c r="A117" s="8" t="inlineStr">
        <is>
          <t>hydro</t>
        </is>
      </c>
      <c r="B117" s="33" t="n">
        <v>0.1</v>
      </c>
      <c r="J117" s="8" t="n"/>
    </row>
    <row r="118" ht="15.75" customHeight="1">
      <c r="A118" s="8" t="inlineStr">
        <is>
          <t>onshore wind</t>
        </is>
      </c>
      <c r="B118" s="33" t="n">
        <v>0.03</v>
      </c>
      <c r="J118" s="8" t="n"/>
    </row>
    <row r="119" ht="15.75" customHeight="1">
      <c r="A119" s="8" t="inlineStr">
        <is>
          <t>solar PV</t>
        </is>
      </c>
      <c r="B119" s="33" t="n">
        <v>0</v>
      </c>
      <c r="J119" s="8" t="n"/>
    </row>
    <row r="120" ht="15.75" customHeight="1">
      <c r="A120" s="8" t="inlineStr">
        <is>
          <t>solar thermal</t>
        </is>
      </c>
      <c r="B120" s="33" t="n">
        <v>0</v>
      </c>
      <c r="J120" s="8" t="n"/>
    </row>
    <row r="121" ht="15.75" customHeight="1">
      <c r="A121" s="8" t="inlineStr">
        <is>
          <t>biomass</t>
        </is>
      </c>
      <c r="B121" s="33" t="n">
        <v>0</v>
      </c>
      <c r="J121" s="8" t="n"/>
    </row>
    <row r="122" ht="15.75" customHeight="1">
      <c r="A122" s="8" t="inlineStr">
        <is>
          <t>geothermal</t>
        </is>
      </c>
      <c r="B122" s="33" t="n">
        <v>0.03</v>
      </c>
      <c r="J122" s="8" t="n"/>
    </row>
    <row r="123" ht="15.75" customHeight="1">
      <c r="A123" s="8" t="inlineStr">
        <is>
          <t>petroleum</t>
        </is>
      </c>
      <c r="B123" s="33" t="n">
        <v>0.36</v>
      </c>
      <c r="J123" s="8" t="n"/>
    </row>
    <row r="124" ht="15.75" customHeight="1">
      <c r="A124" s="8" t="inlineStr">
        <is>
          <t>natural gas peaker</t>
        </is>
      </c>
      <c r="B124" s="33" t="n">
        <v>0</v>
      </c>
      <c r="J124" s="8" t="n"/>
    </row>
    <row r="125" ht="15.75" customHeight="1">
      <c r="A125" s="8" t="inlineStr">
        <is>
          <t>lignite</t>
        </is>
      </c>
      <c r="B125" s="33" t="n">
        <v>0</v>
      </c>
      <c r="J125" s="8" t="n"/>
    </row>
    <row r="126" ht="15.75" customHeight="1">
      <c r="A126" s="8" t="inlineStr">
        <is>
          <t>offshore wind</t>
        </is>
      </c>
      <c r="B126" s="33" t="n">
        <v>0</v>
      </c>
      <c r="J126" s="8" t="n"/>
    </row>
    <row r="127" ht="15.75" customHeight="1">
      <c r="A127" s="8" t="inlineStr">
        <is>
          <t>crude oil</t>
        </is>
      </c>
      <c r="B127" s="33" t="n">
        <v>0</v>
      </c>
      <c r="J127" s="8" t="n"/>
    </row>
    <row r="128" ht="15.75" customHeight="1">
      <c r="A128" s="8" t="inlineStr">
        <is>
          <t>heavy or residual fuel oil</t>
        </is>
      </c>
      <c r="B128" s="33" t="n">
        <v>0</v>
      </c>
      <c r="J128" s="8" t="n"/>
    </row>
    <row r="129" ht="15.75" customHeight="1">
      <c r="A129" s="8" t="inlineStr">
        <is>
          <t>municipal solid waste</t>
        </is>
      </c>
      <c r="B129" s="33" t="n">
        <v>0</v>
      </c>
      <c r="J129" s="8" t="n"/>
    </row>
    <row r="130" ht="15.75" customHeight="1">
      <c r="B130">
        <f>SUM(B114:B129)</f>
        <v/>
      </c>
    </row>
    <row r="131" ht="15.75" customHeight="1">
      <c r="A131" s="47" t="n"/>
    </row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>
      <c r="A150" s="8" t="n"/>
    </row>
    <row r="151" ht="15.75" customHeight="1">
      <c r="A151" s="32" t="n"/>
    </row>
    <row r="152" ht="15.75" customHeight="1">
      <c r="A152" s="8" t="n"/>
    </row>
    <row r="153" ht="15.75" customHeight="1">
      <c r="A153" s="8" t="n"/>
    </row>
    <row r="154" ht="15.75" customHeight="1">
      <c r="A154" s="8" t="n"/>
    </row>
    <row r="155" ht="15.75" customHeight="1">
      <c r="A155" s="8" t="n"/>
    </row>
    <row r="156" ht="15.75" customHeight="1">
      <c r="A156" s="32" t="n"/>
    </row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xmlns:r="http://schemas.openxmlformats.org/officeDocument/2006/relationships" ref="A78" r:id="rId1"/>
    <hyperlink xmlns:r="http://schemas.openxmlformats.org/officeDocument/2006/relationships" ref="A111" r:id="rId2"/>
  </hyperlink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P1452"/>
  <sheetViews>
    <sheetView topLeftCell="A1328" workbookViewId="0">
      <selection activeCell="H28" sqref="H28"/>
    </sheetView>
  </sheetViews>
  <sheetFormatPr baseColWidth="10" defaultColWidth="12.6640625" defaultRowHeight="15" customHeight="1"/>
  <cols>
    <col width="7.6640625" customWidth="1" min="1" max="3"/>
    <col width="23.6640625" customWidth="1" min="4" max="4"/>
    <col width="32.83203125" customWidth="1" min="5" max="5"/>
    <col width="7.6640625" customWidth="1" min="6" max="20"/>
    <col width="13.6640625" customWidth="1" min="21" max="21"/>
    <col width="7.6640625" customWidth="1" min="22" max="42"/>
  </cols>
  <sheetData>
    <row r="1">
      <c r="A1" s="48" t="inlineStr">
        <is>
          <t>BAU: Generation MWh (NREL REEDs Database)</t>
        </is>
      </c>
      <c r="B1" s="49" t="n"/>
      <c r="C1" s="49" t="n"/>
      <c r="D1" s="49" t="n"/>
      <c r="E1" s="50" t="n"/>
      <c r="F1" s="50" t="n"/>
      <c r="G1" s="50" t="n"/>
      <c r="H1" s="50" t="n"/>
      <c r="I1" s="50" t="n"/>
      <c r="J1" s="50" t="n"/>
      <c r="K1" s="50" t="n"/>
      <c r="L1" s="50" t="n"/>
      <c r="M1" s="50" t="n"/>
      <c r="N1" s="50" t="n"/>
      <c r="O1" s="50" t="n"/>
      <c r="P1" s="50" t="n"/>
      <c r="Q1" s="50" t="n"/>
      <c r="R1" s="50" t="n"/>
      <c r="S1" s="50" t="n"/>
      <c r="T1" s="50" t="n"/>
      <c r="U1" s="51" t="inlineStr">
        <is>
          <t>Key</t>
        </is>
      </c>
      <c r="V1" s="50" t="n"/>
      <c r="W1" s="50" t="n"/>
      <c r="X1" s="50" t="n"/>
      <c r="Y1" s="50" t="n"/>
      <c r="Z1" s="50" t="n"/>
      <c r="AA1" s="50" t="n"/>
      <c r="AB1" s="50" t="n"/>
      <c r="AC1" s="50" t="n"/>
      <c r="AD1" s="50" t="n"/>
      <c r="AE1" s="50" t="n"/>
      <c r="AF1" s="50" t="n"/>
      <c r="AG1" s="50" t="n"/>
      <c r="AH1" s="50" t="n"/>
      <c r="AI1" s="50" t="n"/>
      <c r="AJ1" s="50" t="n"/>
      <c r="AK1" s="50" t="n"/>
      <c r="AL1" s="50" t="n"/>
      <c r="AM1" s="50" t="n"/>
      <c r="AN1" s="50" t="n"/>
      <c r="AO1" s="50" t="n"/>
      <c r="AP1" s="50" t="n"/>
    </row>
    <row r="2">
      <c r="A2" s="50" t="n"/>
      <c r="B2" s="52" t="inlineStr">
        <is>
          <t>State</t>
        </is>
      </c>
      <c r="C2" s="52" t="inlineStr">
        <is>
          <t>Generation</t>
        </is>
      </c>
      <c r="D2" s="52" t="inlineStr">
        <is>
          <t>Tech</t>
        </is>
      </c>
      <c r="E2" s="52" t="inlineStr">
        <is>
          <t>Tech grouped</t>
        </is>
      </c>
      <c r="F2" s="53" t="n">
        <v>2018</v>
      </c>
      <c r="G2" s="53" t="n">
        <v>2019</v>
      </c>
      <c r="H2" s="53" t="n">
        <v>2020</v>
      </c>
      <c r="I2" s="53" t="n">
        <v>2021</v>
      </c>
      <c r="J2" s="53" t="n">
        <v>2022</v>
      </c>
      <c r="K2" s="53" t="n">
        <v>2023</v>
      </c>
      <c r="L2" s="53" t="n">
        <v>2024</v>
      </c>
      <c r="M2" s="53" t="n">
        <v>2025</v>
      </c>
      <c r="N2" s="53" t="n">
        <v>2026</v>
      </c>
      <c r="O2" s="53" t="n">
        <v>2027</v>
      </c>
      <c r="P2" s="53" t="n">
        <v>2028</v>
      </c>
      <c r="Q2" s="53" t="n">
        <v>2029</v>
      </c>
      <c r="R2" s="53" t="n">
        <v>2030</v>
      </c>
      <c r="S2" s="51" t="n"/>
      <c r="T2" s="51" t="n"/>
      <c r="U2" s="50" t="inlineStr">
        <is>
          <t>Biopower</t>
        </is>
      </c>
      <c r="V2" s="8" t="inlineStr">
        <is>
          <t>biomass</t>
        </is>
      </c>
      <c r="W2" s="51" t="n"/>
      <c r="X2" s="51" t="n"/>
      <c r="Y2" s="51" t="n"/>
      <c r="Z2" s="51" t="n"/>
      <c r="AA2" s="51" t="n"/>
      <c r="AB2" s="51" t="n"/>
      <c r="AC2" s="51" t="n"/>
      <c r="AD2" s="51" t="n"/>
      <c r="AE2" s="51" t="n"/>
      <c r="AF2" s="51" t="n"/>
      <c r="AG2" s="51" t="n"/>
    </row>
    <row r="3">
      <c r="A3" s="50" t="n"/>
      <c r="B3" s="50" t="inlineStr">
        <is>
          <t>AL</t>
        </is>
      </c>
      <c r="C3" s="50" t="inlineStr">
        <is>
          <t>Generation</t>
        </is>
      </c>
      <c r="D3" s="50" t="inlineStr">
        <is>
          <t>Biopower</t>
        </is>
      </c>
      <c r="E3" s="50">
        <f>LOOKUP(D3,$U$2:$V$15,$V$2:$V$15)</f>
        <v/>
      </c>
      <c r="F3" s="50" t="n">
        <v>0</v>
      </c>
      <c r="G3" s="50">
        <f>AVERAGE(F3,H3)</f>
        <v/>
      </c>
      <c r="H3" s="50" t="n">
        <v>0</v>
      </c>
      <c r="I3" s="50">
        <f>AVERAGE(H3,J3)</f>
        <v/>
      </c>
      <c r="J3" s="50" t="n">
        <v>0</v>
      </c>
      <c r="K3" s="50">
        <f>AVERAGE(J3,L3)</f>
        <v/>
      </c>
      <c r="L3" s="50" t="n">
        <v>0</v>
      </c>
      <c r="M3" s="50">
        <f>AVERAGE(L3,N3)</f>
        <v/>
      </c>
      <c r="N3" s="50" t="n">
        <v>0</v>
      </c>
      <c r="O3" s="50">
        <f>AVERAGE(N3,P3)</f>
        <v/>
      </c>
      <c r="P3" s="50" t="n">
        <v>0</v>
      </c>
      <c r="Q3" s="50">
        <f>AVERAGE(P3,R3)</f>
        <v/>
      </c>
      <c r="R3" s="50" t="n">
        <v>0</v>
      </c>
      <c r="S3" s="50" t="n"/>
      <c r="T3" s="50" t="n"/>
      <c r="U3" s="50" t="inlineStr">
        <is>
          <t>Coal</t>
        </is>
      </c>
      <c r="V3" s="8" t="inlineStr">
        <is>
          <t>hard coal</t>
        </is>
      </c>
      <c r="W3" s="50" t="n"/>
      <c r="X3" s="50" t="n"/>
      <c r="Y3" s="50" t="n"/>
      <c r="Z3" s="50" t="n"/>
      <c r="AA3" s="50" t="n"/>
      <c r="AB3" s="50" t="n"/>
      <c r="AC3" s="50" t="n"/>
      <c r="AD3" s="50" t="n"/>
      <c r="AE3" s="50" t="n"/>
      <c r="AF3" s="50" t="n"/>
      <c r="AG3" s="50" t="n"/>
    </row>
    <row r="4">
      <c r="A4" s="50" t="n"/>
      <c r="B4" s="50" t="inlineStr">
        <is>
          <t>AL</t>
        </is>
      </c>
      <c r="C4" s="50" t="inlineStr">
        <is>
          <t>Generation</t>
        </is>
      </c>
      <c r="D4" s="50" t="inlineStr">
        <is>
          <t>Coal</t>
        </is>
      </c>
      <c r="E4" s="50">
        <f>LOOKUP(D4,$U$2:$V$15,$V$2:$V$15)</f>
        <v/>
      </c>
      <c r="F4" s="50" t="n">
        <v>27571631.64</v>
      </c>
      <c r="G4" s="50">
        <f>AVERAGE(F4,H4)</f>
        <v/>
      </c>
      <c r="H4" s="50" t="n">
        <v>20241267.02</v>
      </c>
      <c r="I4" s="50">
        <f>AVERAGE(H4,J4)</f>
        <v/>
      </c>
      <c r="J4" s="50" t="n">
        <v>26101632.01</v>
      </c>
      <c r="K4" s="50">
        <f>AVERAGE(J4,L4)</f>
        <v/>
      </c>
      <c r="L4" s="50" t="n">
        <v>31364991.29</v>
      </c>
      <c r="M4" s="50">
        <f>AVERAGE(L4,N4)</f>
        <v/>
      </c>
      <c r="N4" s="50" t="n">
        <v>31138008.75</v>
      </c>
      <c r="O4" s="50">
        <f>AVERAGE(N4,P4)</f>
        <v/>
      </c>
      <c r="P4" s="50" t="n">
        <v>31315338.86</v>
      </c>
      <c r="Q4" s="50">
        <f>AVERAGE(P4,R4)</f>
        <v/>
      </c>
      <c r="R4" s="50" t="n">
        <v>31905657.8</v>
      </c>
      <c r="S4" s="50" t="n"/>
      <c r="T4" s="50" t="n"/>
      <c r="U4" s="50" t="inlineStr">
        <is>
          <t>CSP</t>
        </is>
      </c>
      <c r="V4" s="8" t="inlineStr">
        <is>
          <t>solar thermal</t>
        </is>
      </c>
      <c r="W4" s="50" t="n"/>
      <c r="X4" s="50" t="n"/>
      <c r="Y4" s="50" t="n"/>
      <c r="Z4" s="50" t="n"/>
      <c r="AA4" s="50" t="n"/>
      <c r="AB4" s="50" t="n"/>
      <c r="AC4" s="50" t="n"/>
      <c r="AD4" s="50" t="n"/>
      <c r="AE4" s="50" t="n"/>
      <c r="AF4" s="50" t="n"/>
      <c r="AG4" s="50" t="n"/>
    </row>
    <row r="5">
      <c r="A5" s="50" t="n"/>
      <c r="B5" s="50" t="inlineStr">
        <is>
          <t>AL</t>
        </is>
      </c>
      <c r="C5" s="50" t="inlineStr">
        <is>
          <t>Generation</t>
        </is>
      </c>
      <c r="D5" s="50" t="inlineStr">
        <is>
          <t>CSP</t>
        </is>
      </c>
      <c r="E5" s="50">
        <f>LOOKUP(D5,$U$2:$V$15,$V$2:$V$15)</f>
        <v/>
      </c>
      <c r="F5" s="50" t="n">
        <v>0</v>
      </c>
      <c r="G5" s="50">
        <f>AVERAGE(F5,H5)</f>
        <v/>
      </c>
      <c r="H5" s="50" t="n">
        <v>0</v>
      </c>
      <c r="I5" s="50">
        <f>AVERAGE(H5,J5)</f>
        <v/>
      </c>
      <c r="J5" s="50" t="n">
        <v>0</v>
      </c>
      <c r="K5" s="50">
        <f>AVERAGE(J5,L5)</f>
        <v/>
      </c>
      <c r="L5" s="50" t="n">
        <v>0</v>
      </c>
      <c r="M5" s="50">
        <f>AVERAGE(L5,N5)</f>
        <v/>
      </c>
      <c r="N5" s="50" t="n">
        <v>0</v>
      </c>
      <c r="O5" s="50">
        <f>AVERAGE(N5,P5)</f>
        <v/>
      </c>
      <c r="P5" s="50" t="n">
        <v>0</v>
      </c>
      <c r="Q5" s="50">
        <f>AVERAGE(P5,R5)</f>
        <v/>
      </c>
      <c r="R5" s="50" t="n">
        <v>0</v>
      </c>
      <c r="S5" s="50" t="n"/>
      <c r="T5" s="50" t="n"/>
      <c r="U5" s="50" t="inlineStr">
        <is>
          <t>Geothermal</t>
        </is>
      </c>
      <c r="V5" s="8" t="inlineStr">
        <is>
          <t>geothermal</t>
        </is>
      </c>
      <c r="W5" s="50" t="n"/>
      <c r="X5" s="50" t="n"/>
      <c r="Y5" s="50" t="n"/>
      <c r="Z5" s="50" t="n"/>
      <c r="AA5" s="50" t="n"/>
      <c r="AB5" s="50" t="n"/>
      <c r="AC5" s="50" t="n"/>
      <c r="AD5" s="50" t="n"/>
      <c r="AE5" s="50" t="n"/>
      <c r="AF5" s="50" t="n"/>
      <c r="AG5" s="50" t="n"/>
    </row>
    <row r="6">
      <c r="A6" s="50" t="n"/>
      <c r="B6" s="50" t="inlineStr">
        <is>
          <t>AL</t>
        </is>
      </c>
      <c r="C6" s="50" t="inlineStr">
        <is>
          <t>Generation</t>
        </is>
      </c>
      <c r="D6" s="50" t="inlineStr">
        <is>
          <t>Geothermal</t>
        </is>
      </c>
      <c r="E6" s="50">
        <f>LOOKUP(D6,$U$2:$V$15,$V$2:$V$15)</f>
        <v/>
      </c>
      <c r="F6" s="50" t="n">
        <v>0</v>
      </c>
      <c r="G6" s="50">
        <f>AVERAGE(F6,H6)</f>
        <v/>
      </c>
      <c r="H6" s="50" t="n">
        <v>0</v>
      </c>
      <c r="I6" s="50">
        <f>AVERAGE(H6,J6)</f>
        <v/>
      </c>
      <c r="J6" s="50" t="n">
        <v>0</v>
      </c>
      <c r="K6" s="50">
        <f>AVERAGE(J6,L6)</f>
        <v/>
      </c>
      <c r="L6" s="50" t="n">
        <v>0</v>
      </c>
      <c r="M6" s="50">
        <f>AVERAGE(L6,N6)</f>
        <v/>
      </c>
      <c r="N6" s="50" t="n">
        <v>0</v>
      </c>
      <c r="O6" s="50">
        <f>AVERAGE(N6,P6)</f>
        <v/>
      </c>
      <c r="P6" s="50" t="n">
        <v>0</v>
      </c>
      <c r="Q6" s="50">
        <f>AVERAGE(P6,R6)</f>
        <v/>
      </c>
      <c r="R6" s="50" t="n">
        <v>0</v>
      </c>
      <c r="S6" s="50" t="n"/>
      <c r="T6" s="50" t="n"/>
      <c r="U6" s="50" t="inlineStr">
        <is>
          <t>Hydro</t>
        </is>
      </c>
      <c r="V6" s="8" t="inlineStr">
        <is>
          <t>hydro</t>
        </is>
      </c>
      <c r="W6" s="50" t="n"/>
      <c r="X6" s="50" t="n"/>
      <c r="Y6" s="50" t="n"/>
      <c r="Z6" s="50" t="n"/>
      <c r="AA6" s="50" t="n"/>
      <c r="AB6" s="50" t="n"/>
      <c r="AC6" s="50" t="n"/>
      <c r="AD6" s="50" t="n"/>
      <c r="AE6" s="50" t="n"/>
      <c r="AF6" s="50" t="n"/>
      <c r="AG6" s="50" t="n"/>
    </row>
    <row r="7">
      <c r="A7" s="50" t="n"/>
      <c r="B7" s="50" t="inlineStr">
        <is>
          <t>AL</t>
        </is>
      </c>
      <c r="C7" s="50" t="inlineStr">
        <is>
          <t>Generation</t>
        </is>
      </c>
      <c r="D7" s="50" t="inlineStr">
        <is>
          <t>Hydro</t>
        </is>
      </c>
      <c r="E7" s="50">
        <f>LOOKUP(D7,$U$2:$V$15,$V$2:$V$15)</f>
        <v/>
      </c>
      <c r="F7" s="50" t="n">
        <v>7603515.339</v>
      </c>
      <c r="G7" s="50">
        <f>AVERAGE(F7,H7)</f>
        <v/>
      </c>
      <c r="H7" s="50" t="n">
        <v>7920201.971</v>
      </c>
      <c r="I7" s="50">
        <f>AVERAGE(H7,J7)</f>
        <v/>
      </c>
      <c r="J7" s="50" t="n">
        <v>7922614.302</v>
      </c>
      <c r="K7" s="50">
        <f>AVERAGE(J7,L7)</f>
        <v/>
      </c>
      <c r="L7" s="50" t="n">
        <v>7920718.971</v>
      </c>
      <c r="M7" s="50">
        <f>AVERAGE(L7,N7)</f>
        <v/>
      </c>
      <c r="N7" s="50" t="n">
        <v>7930061.515</v>
      </c>
      <c r="O7" s="50">
        <f>AVERAGE(N7,P7)</f>
        <v/>
      </c>
      <c r="P7" s="50" t="n">
        <v>7945546.617</v>
      </c>
      <c r="Q7" s="50">
        <f>AVERAGE(P7,R7)</f>
        <v/>
      </c>
      <c r="R7" s="50" t="n">
        <v>7945546.617</v>
      </c>
      <c r="S7" s="50" t="n"/>
      <c r="T7" s="50" t="n"/>
      <c r="U7" s="50" t="inlineStr">
        <is>
          <t>Land-based Wind</t>
        </is>
      </c>
      <c r="V7" s="8" t="inlineStr">
        <is>
          <t>onshore wind</t>
        </is>
      </c>
      <c r="W7" s="50" t="n"/>
      <c r="X7" s="50" t="n"/>
      <c r="Y7" s="50" t="n"/>
      <c r="Z7" s="50" t="n"/>
      <c r="AA7" s="50" t="n"/>
      <c r="AB7" s="50" t="n"/>
      <c r="AC7" s="50" t="n"/>
      <c r="AD7" s="50" t="n"/>
      <c r="AE7" s="50" t="n"/>
      <c r="AF7" s="50" t="n"/>
      <c r="AG7" s="50" t="n"/>
    </row>
    <row r="8">
      <c r="A8" s="50" t="n"/>
      <c r="B8" s="50" t="inlineStr">
        <is>
          <t>AL</t>
        </is>
      </c>
      <c r="C8" s="50" t="inlineStr">
        <is>
          <t>Generation</t>
        </is>
      </c>
      <c r="D8" s="50" t="inlineStr">
        <is>
          <t>Imports</t>
        </is>
      </c>
      <c r="E8" s="50">
        <f>LOOKUP(D8,$U$2:$V$15,$V$2:$V$15)</f>
        <v/>
      </c>
      <c r="F8" s="50" t="n">
        <v>0</v>
      </c>
      <c r="G8" s="50">
        <f>AVERAGE(F8,H8)</f>
        <v/>
      </c>
      <c r="H8" s="50" t="n">
        <v>0</v>
      </c>
      <c r="I8" s="50">
        <f>AVERAGE(H8,J8)</f>
        <v/>
      </c>
      <c r="J8" s="50" t="n">
        <v>0</v>
      </c>
      <c r="K8" s="50">
        <f>AVERAGE(J8,L8)</f>
        <v/>
      </c>
      <c r="L8" s="50" t="n">
        <v>0</v>
      </c>
      <c r="M8" s="50">
        <f>AVERAGE(L8,N8)</f>
        <v/>
      </c>
      <c r="N8" s="50" t="n">
        <v>0</v>
      </c>
      <c r="O8" s="50">
        <f>AVERAGE(N8,P8)</f>
        <v/>
      </c>
      <c r="P8" s="50" t="n">
        <v>0</v>
      </c>
      <c r="Q8" s="50">
        <f>AVERAGE(P8,R8)</f>
        <v/>
      </c>
      <c r="R8" s="50" t="n">
        <v>0</v>
      </c>
      <c r="S8" s="50" t="n"/>
      <c r="T8" s="50" t="n"/>
      <c r="U8" s="50" t="inlineStr">
        <is>
          <t>NG-CC</t>
        </is>
      </c>
      <c r="V8" s="8" t="inlineStr">
        <is>
          <t>natural gas nonpeaker</t>
        </is>
      </c>
      <c r="W8" s="50" t="n"/>
      <c r="X8" s="50" t="n"/>
      <c r="Y8" s="50" t="n"/>
      <c r="Z8" s="50" t="n"/>
      <c r="AA8" s="50" t="n"/>
      <c r="AB8" s="50" t="n"/>
      <c r="AC8" s="50" t="n"/>
      <c r="AD8" s="50" t="n"/>
      <c r="AE8" s="50" t="n"/>
      <c r="AF8" s="50" t="n"/>
      <c r="AG8" s="50" t="n"/>
    </row>
    <row r="9">
      <c r="A9" s="50" t="n"/>
      <c r="B9" s="50" t="inlineStr">
        <is>
          <t>AL</t>
        </is>
      </c>
      <c r="C9" s="50" t="inlineStr">
        <is>
          <t>Generation</t>
        </is>
      </c>
      <c r="D9" s="50" t="inlineStr">
        <is>
          <t>Land-based Wind</t>
        </is>
      </c>
      <c r="E9" s="50">
        <f>LOOKUP(D9,$U$2:$V$15,$V$2:$V$15)</f>
        <v/>
      </c>
      <c r="F9" s="50" t="n">
        <v>0</v>
      </c>
      <c r="G9" s="50">
        <f>AVERAGE(F9,H9)</f>
        <v/>
      </c>
      <c r="H9" s="50" t="n">
        <v>0</v>
      </c>
      <c r="I9" s="50">
        <f>AVERAGE(H9,J9)</f>
        <v/>
      </c>
      <c r="J9" s="50" t="n">
        <v>0</v>
      </c>
      <c r="K9" s="50">
        <f>AVERAGE(J9,L9)</f>
        <v/>
      </c>
      <c r="L9" s="50" t="n">
        <v>0</v>
      </c>
      <c r="M9" s="50">
        <f>AVERAGE(L9,N9)</f>
        <v/>
      </c>
      <c r="N9" s="50" t="n">
        <v>0</v>
      </c>
      <c r="O9" s="50">
        <f>AVERAGE(N9,P9)</f>
        <v/>
      </c>
      <c r="P9" s="50" t="n">
        <v>0</v>
      </c>
      <c r="Q9" s="50">
        <f>AVERAGE(P9,R9)</f>
        <v/>
      </c>
      <c r="R9" s="50" t="n">
        <v>0</v>
      </c>
      <c r="S9" s="50" t="n"/>
      <c r="T9" s="50" t="n"/>
      <c r="U9" s="50" t="inlineStr">
        <is>
          <t>NG-CT</t>
        </is>
      </c>
      <c r="V9" s="8" t="inlineStr">
        <is>
          <t>natural gas peaker</t>
        </is>
      </c>
      <c r="W9" s="50" t="n"/>
      <c r="X9" s="50" t="n"/>
      <c r="Y9" s="50" t="n"/>
      <c r="Z9" s="50" t="n"/>
      <c r="AA9" s="50" t="n"/>
      <c r="AB9" s="50" t="n"/>
      <c r="AC9" s="50" t="n"/>
      <c r="AD9" s="50" t="n"/>
      <c r="AE9" s="50" t="n"/>
      <c r="AF9" s="50" t="n"/>
      <c r="AG9" s="50" t="n"/>
    </row>
    <row r="10">
      <c r="A10" s="50" t="n"/>
      <c r="B10" s="50" t="inlineStr">
        <is>
          <t>AL</t>
        </is>
      </c>
      <c r="C10" s="50" t="inlineStr">
        <is>
          <t>Generation</t>
        </is>
      </c>
      <c r="D10" s="50" t="inlineStr">
        <is>
          <t>NG-CC</t>
        </is>
      </c>
      <c r="E10" s="50">
        <f>LOOKUP(D10,$U$2:$V$15,$V$2:$V$15)</f>
        <v/>
      </c>
      <c r="F10" s="50" t="n">
        <v>66481137.86</v>
      </c>
      <c r="G10" s="50">
        <f>AVERAGE(F10,H10)</f>
        <v/>
      </c>
      <c r="H10" s="50" t="n">
        <v>66054811.67</v>
      </c>
      <c r="I10" s="50">
        <f>AVERAGE(H10,J10)</f>
        <v/>
      </c>
      <c r="J10" s="50" t="n">
        <v>60536115.28</v>
      </c>
      <c r="K10" s="50">
        <f>AVERAGE(J10,L10)</f>
        <v/>
      </c>
      <c r="L10" s="50" t="n">
        <v>45380024.38</v>
      </c>
      <c r="M10" s="50">
        <f>AVERAGE(L10,N10)</f>
        <v/>
      </c>
      <c r="N10" s="50" t="n">
        <v>40143913.08</v>
      </c>
      <c r="O10" s="50">
        <f>AVERAGE(N10,P10)</f>
        <v/>
      </c>
      <c r="P10" s="50" t="n">
        <v>40511651.28</v>
      </c>
      <c r="Q10" s="50">
        <f>AVERAGE(P10,R10)</f>
        <v/>
      </c>
      <c r="R10" s="50" t="n">
        <v>39314647.7</v>
      </c>
      <c r="S10" s="50" t="n"/>
      <c r="T10" s="50" t="n"/>
      <c r="U10" s="50" t="inlineStr">
        <is>
          <t>Nuclear</t>
        </is>
      </c>
      <c r="V10" s="8" t="inlineStr">
        <is>
          <t>nuclear</t>
        </is>
      </c>
      <c r="W10" s="50" t="n"/>
      <c r="X10" s="50" t="n"/>
      <c r="Y10" s="50" t="n"/>
      <c r="Z10" s="50" t="n"/>
      <c r="AA10" s="50" t="n"/>
      <c r="AB10" s="50" t="n"/>
      <c r="AC10" s="50" t="n"/>
      <c r="AD10" s="50" t="n"/>
      <c r="AE10" s="50" t="n"/>
      <c r="AF10" s="50" t="n"/>
      <c r="AG10" s="50" t="n"/>
    </row>
    <row r="11">
      <c r="A11" s="50" t="n"/>
      <c r="B11" s="50" t="inlineStr">
        <is>
          <t>AL</t>
        </is>
      </c>
      <c r="C11" s="50" t="inlineStr">
        <is>
          <t>Generation</t>
        </is>
      </c>
      <c r="D11" s="50" t="inlineStr">
        <is>
          <t>NG-CT</t>
        </is>
      </c>
      <c r="E11" s="50">
        <f>LOOKUP(D11,$U$2:$V$15,$V$2:$V$15)</f>
        <v/>
      </c>
      <c r="F11" s="50" t="n">
        <v>117437.5642</v>
      </c>
      <c r="G11" s="50">
        <f>AVERAGE(F11,H11)</f>
        <v/>
      </c>
      <c r="H11" s="50" t="n">
        <v>83226</v>
      </c>
      <c r="I11" s="50">
        <f>AVERAGE(H11,J11)</f>
        <v/>
      </c>
      <c r="J11" s="50" t="n">
        <v>83226</v>
      </c>
      <c r="K11" s="50">
        <f>AVERAGE(J11,L11)</f>
        <v/>
      </c>
      <c r="L11" s="50" t="n">
        <v>83226</v>
      </c>
      <c r="M11" s="50">
        <f>AVERAGE(L11,N11)</f>
        <v/>
      </c>
      <c r="N11" s="50" t="n">
        <v>83226</v>
      </c>
      <c r="O11" s="50">
        <f>AVERAGE(N11,P11)</f>
        <v/>
      </c>
      <c r="P11" s="50" t="n">
        <v>83226</v>
      </c>
      <c r="Q11" s="50">
        <f>AVERAGE(P11,R11)</f>
        <v/>
      </c>
      <c r="R11" s="50" t="n">
        <v>83226</v>
      </c>
      <c r="S11" s="50" t="n"/>
      <c r="T11" s="50" t="n"/>
      <c r="U11" s="50" t="inlineStr">
        <is>
          <t>Offshore Wind</t>
        </is>
      </c>
      <c r="V11" s="8" t="inlineStr">
        <is>
          <t>offshore wind</t>
        </is>
      </c>
      <c r="W11" s="50" t="n"/>
      <c r="X11" s="50" t="n"/>
      <c r="Y11" s="50" t="n"/>
      <c r="Z11" s="50" t="n"/>
      <c r="AA11" s="50" t="n"/>
      <c r="AB11" s="50" t="n"/>
      <c r="AC11" s="50" t="n"/>
      <c r="AD11" s="50" t="n"/>
      <c r="AE11" s="50" t="n"/>
      <c r="AF11" s="50" t="n"/>
      <c r="AG11" s="50" t="n"/>
    </row>
    <row r="12">
      <c r="A12" s="50" t="n"/>
      <c r="B12" s="50" t="inlineStr">
        <is>
          <t>AL</t>
        </is>
      </c>
      <c r="C12" s="50" t="inlineStr">
        <is>
          <t>Generation</t>
        </is>
      </c>
      <c r="D12" s="50" t="inlineStr">
        <is>
          <t>Nuclear</t>
        </is>
      </c>
      <c r="E12" s="50">
        <f>LOOKUP(D12,$U$2:$V$15,$V$2:$V$15)</f>
        <v/>
      </c>
      <c r="F12" s="50" t="n">
        <v>40002947.8</v>
      </c>
      <c r="G12" s="50">
        <f>AVERAGE(F12,H12)</f>
        <v/>
      </c>
      <c r="H12" s="50" t="n">
        <v>43678817.44</v>
      </c>
      <c r="I12" s="50">
        <f>AVERAGE(H12,J12)</f>
        <v/>
      </c>
      <c r="J12" s="50" t="n">
        <v>43678817.44</v>
      </c>
      <c r="K12" s="50">
        <f>AVERAGE(J12,L12)</f>
        <v/>
      </c>
      <c r="L12" s="50" t="n">
        <v>43678817.44</v>
      </c>
      <c r="M12" s="50">
        <f>AVERAGE(L12,N12)</f>
        <v/>
      </c>
      <c r="N12" s="50" t="n">
        <v>43678817.44</v>
      </c>
      <c r="O12" s="50">
        <f>AVERAGE(N12,P12)</f>
        <v/>
      </c>
      <c r="P12" s="50" t="n">
        <v>43678817.44</v>
      </c>
      <c r="Q12" s="50">
        <f>AVERAGE(P12,R12)</f>
        <v/>
      </c>
      <c r="R12" s="50" t="n">
        <v>43678817.44</v>
      </c>
      <c r="S12" s="50" t="n"/>
      <c r="T12" s="50" t="n"/>
      <c r="U12" s="50" t="inlineStr">
        <is>
          <t>Oil-Gas-Steam</t>
        </is>
      </c>
      <c r="V12" s="8" t="inlineStr">
        <is>
          <t>crude oil</t>
        </is>
      </c>
      <c r="W12" s="50" t="n"/>
      <c r="X12" s="50" t="n"/>
      <c r="Y12" s="50" t="n"/>
      <c r="Z12" s="50" t="n"/>
      <c r="AA12" s="50" t="n"/>
      <c r="AB12" s="50" t="n"/>
      <c r="AC12" s="50" t="n"/>
      <c r="AD12" s="50" t="n"/>
      <c r="AE12" s="50" t="n"/>
      <c r="AF12" s="50" t="n"/>
      <c r="AG12" s="50" t="n"/>
    </row>
    <row r="13">
      <c r="A13" s="50" t="n"/>
      <c r="B13" s="50" t="inlineStr">
        <is>
          <t>AL</t>
        </is>
      </c>
      <c r="C13" s="50" t="inlineStr">
        <is>
          <t>Generation</t>
        </is>
      </c>
      <c r="D13" s="50" t="inlineStr">
        <is>
          <t>Offshore Wind</t>
        </is>
      </c>
      <c r="E13" s="50">
        <f>LOOKUP(D13,$U$2:$V$15,$V$2:$V$15)</f>
        <v/>
      </c>
      <c r="F13" s="50" t="n">
        <v>0</v>
      </c>
      <c r="G13" s="50">
        <f>AVERAGE(F13,H13)</f>
        <v/>
      </c>
      <c r="H13" s="50" t="n">
        <v>0</v>
      </c>
      <c r="I13" s="50">
        <f>AVERAGE(H13,J13)</f>
        <v/>
      </c>
      <c r="J13" s="50" t="n">
        <v>0</v>
      </c>
      <c r="K13" s="50">
        <f>AVERAGE(J13,L13)</f>
        <v/>
      </c>
      <c r="L13" s="50" t="n">
        <v>0</v>
      </c>
      <c r="M13" s="50">
        <f>AVERAGE(L13,N13)</f>
        <v/>
      </c>
      <c r="N13" s="50" t="n">
        <v>0</v>
      </c>
      <c r="O13" s="50">
        <f>AVERAGE(N13,P13)</f>
        <v/>
      </c>
      <c r="P13" s="50" t="n">
        <v>0</v>
      </c>
      <c r="Q13" s="50">
        <f>AVERAGE(P13,R13)</f>
        <v/>
      </c>
      <c r="R13" s="50" t="n">
        <v>0</v>
      </c>
      <c r="S13" s="50" t="n"/>
      <c r="T13" s="50" t="n"/>
      <c r="U13" s="50" t="inlineStr">
        <is>
          <t>Rooftop PV</t>
        </is>
      </c>
      <c r="V13" s="8" t="inlineStr">
        <is>
          <t>solar PV</t>
        </is>
      </c>
      <c r="W13" s="50" t="n"/>
      <c r="X13" s="50" t="n"/>
      <c r="Y13" s="50" t="n"/>
      <c r="Z13" s="50" t="n"/>
      <c r="AA13" s="50" t="n"/>
      <c r="AB13" s="50" t="n"/>
      <c r="AC13" s="50" t="n"/>
      <c r="AD13" s="50" t="n"/>
      <c r="AE13" s="50" t="n"/>
      <c r="AF13" s="50" t="n"/>
      <c r="AG13" s="50" t="n"/>
    </row>
    <row r="14">
      <c r="A14" s="50" t="n"/>
      <c r="B14" s="50" t="inlineStr">
        <is>
          <t>AL</t>
        </is>
      </c>
      <c r="C14" s="50" t="inlineStr">
        <is>
          <t>Generation</t>
        </is>
      </c>
      <c r="D14" s="50" t="inlineStr">
        <is>
          <t>Oil-Gas-Steam</t>
        </is>
      </c>
      <c r="E14" s="50">
        <f>LOOKUP(D14,$U$2:$V$15,$V$2:$V$15)</f>
        <v/>
      </c>
      <c r="F14" s="50" t="n">
        <v>29292.07296</v>
      </c>
      <c r="G14" s="50">
        <f>AVERAGE(F14,H14)</f>
        <v/>
      </c>
      <c r="H14" s="50" t="n">
        <v>29292.07296</v>
      </c>
      <c r="I14" s="50">
        <f>AVERAGE(H14,J14)</f>
        <v/>
      </c>
      <c r="J14" s="50" t="n">
        <v>29292.07296</v>
      </c>
      <c r="K14" s="50">
        <f>AVERAGE(J14,L14)</f>
        <v/>
      </c>
      <c r="L14" s="50" t="n">
        <v>29292.07296</v>
      </c>
      <c r="M14" s="50">
        <f>AVERAGE(L14,N14)</f>
        <v/>
      </c>
      <c r="N14" s="50" t="n">
        <v>29292.07296</v>
      </c>
      <c r="O14" s="50">
        <f>AVERAGE(N14,P14)</f>
        <v/>
      </c>
      <c r="P14" s="50" t="n">
        <v>29292.07296</v>
      </c>
      <c r="Q14" s="50">
        <f>AVERAGE(P14,R14)</f>
        <v/>
      </c>
      <c r="R14" s="50" t="n">
        <v>29292.07296</v>
      </c>
      <c r="S14" s="50" t="n"/>
      <c r="T14" s="50" t="n"/>
      <c r="U14" s="50" t="inlineStr">
        <is>
          <t>Storage</t>
        </is>
      </c>
      <c r="V14" s="50" t="inlineStr">
        <is>
          <t>storage</t>
        </is>
      </c>
      <c r="W14" s="50" t="n"/>
      <c r="X14" s="50" t="n"/>
      <c r="Y14" s="50" t="n"/>
      <c r="Z14" s="50" t="n"/>
      <c r="AA14" s="50" t="n"/>
      <c r="AB14" s="50" t="n"/>
      <c r="AC14" s="50" t="n"/>
      <c r="AD14" s="50" t="n"/>
      <c r="AE14" s="50" t="n"/>
      <c r="AF14" s="50" t="n"/>
      <c r="AG14" s="50" t="n"/>
    </row>
    <row r="15">
      <c r="A15" s="50" t="n"/>
      <c r="B15" s="50" t="inlineStr">
        <is>
          <t>AL</t>
        </is>
      </c>
      <c r="C15" s="50" t="inlineStr">
        <is>
          <t>Generation</t>
        </is>
      </c>
      <c r="D15" s="50" t="inlineStr">
        <is>
          <t>Rooftop PV</t>
        </is>
      </c>
      <c r="E15" s="50">
        <f>LOOKUP(D15,$U$2:$V$15,$V$2:$V$15)</f>
        <v/>
      </c>
      <c r="F15" s="50" t="n">
        <v>28292.69341</v>
      </c>
      <c r="G15" s="50">
        <f>AVERAGE(F15,H15)</f>
        <v/>
      </c>
      <c r="H15" s="50" t="n">
        <v>47311.19336</v>
      </c>
      <c r="I15" s="50">
        <f>AVERAGE(H15,J15)</f>
        <v/>
      </c>
      <c r="J15" s="50" t="n">
        <v>65886.83332000001</v>
      </c>
      <c r="K15" s="50">
        <f>AVERAGE(J15,L15)</f>
        <v/>
      </c>
      <c r="L15" s="50" t="n">
        <v>102150.9755</v>
      </c>
      <c r="M15" s="50">
        <f>AVERAGE(L15,N15)</f>
        <v/>
      </c>
      <c r="N15" s="50" t="n">
        <v>194883.6985</v>
      </c>
      <c r="O15" s="50">
        <f>AVERAGE(N15,P15)</f>
        <v/>
      </c>
      <c r="P15" s="50" t="n">
        <v>384876.0076</v>
      </c>
      <c r="Q15" s="50">
        <f>AVERAGE(P15,R15)</f>
        <v/>
      </c>
      <c r="R15" s="50" t="n">
        <v>778601.7378999999</v>
      </c>
      <c r="S15" s="50" t="n"/>
      <c r="T15" s="50" t="n"/>
      <c r="U15" s="50" t="inlineStr">
        <is>
          <t>Utility PV</t>
        </is>
      </c>
      <c r="V15" s="8" t="inlineStr">
        <is>
          <t>solar PV</t>
        </is>
      </c>
      <c r="W15" s="50" t="n"/>
      <c r="X15" s="50" t="n"/>
      <c r="Y15" s="50" t="n"/>
      <c r="Z15" s="50" t="n"/>
      <c r="AA15" s="50" t="n"/>
      <c r="AB15" s="50" t="n"/>
      <c r="AC15" s="50" t="n"/>
      <c r="AD15" s="50" t="n"/>
      <c r="AE15" s="50" t="n"/>
      <c r="AF15" s="50" t="n"/>
      <c r="AG15" s="50" t="n"/>
    </row>
    <row r="16">
      <c r="A16" s="50" t="n"/>
      <c r="B16" s="50" t="inlineStr">
        <is>
          <t>AL</t>
        </is>
      </c>
      <c r="C16" s="50" t="inlineStr">
        <is>
          <t>Generation</t>
        </is>
      </c>
      <c r="D16" s="50" t="inlineStr">
        <is>
          <t>Storage</t>
        </is>
      </c>
      <c r="E16" s="50">
        <f>LOOKUP(D16,$U$2:$V$15,$V$2:$V$15)</f>
        <v/>
      </c>
      <c r="F16" s="50" t="n">
        <v>0</v>
      </c>
      <c r="G16" s="50" t="n">
        <v>0</v>
      </c>
      <c r="H16" s="50" t="n">
        <v>0</v>
      </c>
      <c r="I16" s="50" t="n">
        <v>0</v>
      </c>
      <c r="J16" s="50" t="n">
        <v>0</v>
      </c>
      <c r="K16" s="50" t="n">
        <v>0</v>
      </c>
      <c r="L16" s="50" t="n">
        <v>0</v>
      </c>
      <c r="M16" s="50" t="n">
        <v>0</v>
      </c>
      <c r="N16" s="50" t="n">
        <v>0</v>
      </c>
      <c r="O16" s="50" t="n">
        <v>0</v>
      </c>
      <c r="P16" s="50" t="n">
        <v>0</v>
      </c>
      <c r="Q16" s="50" t="n">
        <v>0</v>
      </c>
      <c r="R16" s="50" t="n">
        <v>0</v>
      </c>
      <c r="S16" s="50" t="n"/>
      <c r="T16" s="50" t="n"/>
      <c r="V16" s="50" t="n"/>
      <c r="W16" s="50" t="n"/>
      <c r="X16" s="50" t="n"/>
      <c r="Y16" s="50" t="n"/>
      <c r="Z16" s="50" t="n"/>
      <c r="AA16" s="50" t="n"/>
      <c r="AB16" s="50" t="n"/>
      <c r="AC16" s="50" t="n"/>
      <c r="AD16" s="50" t="n"/>
      <c r="AE16" s="50" t="n"/>
      <c r="AF16" s="50" t="n"/>
      <c r="AG16" s="50" t="n"/>
    </row>
    <row r="17">
      <c r="A17" s="50" t="n"/>
      <c r="B17" s="50" t="inlineStr">
        <is>
          <t>AL</t>
        </is>
      </c>
      <c r="C17" s="50" t="inlineStr">
        <is>
          <t>Generation</t>
        </is>
      </c>
      <c r="D17" s="50" t="inlineStr">
        <is>
          <t>Utility PV</t>
        </is>
      </c>
      <c r="E17" s="50">
        <f>LOOKUP(D17,$U$2:$V$15,$V$2:$V$15)</f>
        <v/>
      </c>
      <c r="F17" s="50" t="n">
        <v>413448.6456</v>
      </c>
      <c r="G17" s="50">
        <f>AVERAGE(F17,H17)</f>
        <v/>
      </c>
      <c r="H17" s="50" t="n">
        <v>413448.6456</v>
      </c>
      <c r="I17" s="50">
        <f>AVERAGE(H17,J17)</f>
        <v/>
      </c>
      <c r="J17" s="50" t="n">
        <v>413448.6456</v>
      </c>
      <c r="K17" s="50">
        <f>AVERAGE(J17,L17)</f>
        <v/>
      </c>
      <c r="L17" s="50" t="n">
        <v>409341.2775</v>
      </c>
      <c r="M17" s="50">
        <f>AVERAGE(L17,N17)</f>
        <v/>
      </c>
      <c r="N17" s="50" t="n">
        <v>405250.3997</v>
      </c>
      <c r="O17" s="50">
        <f>AVERAGE(N17,P17)</f>
        <v/>
      </c>
      <c r="P17" s="50" t="n">
        <v>401201.8432</v>
      </c>
      <c r="Q17" s="50">
        <f>AVERAGE(P17,R17)</f>
        <v/>
      </c>
      <c r="R17" s="50" t="n">
        <v>397195.1974</v>
      </c>
      <c r="S17" s="50" t="n"/>
      <c r="T17" s="50" t="n"/>
      <c r="U17" s="50" t="n"/>
      <c r="V17" s="50" t="n"/>
      <c r="W17" s="50" t="n"/>
      <c r="X17" s="50" t="n"/>
      <c r="Y17" s="50" t="n"/>
      <c r="Z17" s="50" t="n"/>
      <c r="AA17" s="50" t="n"/>
      <c r="AB17" s="50" t="n"/>
      <c r="AC17" s="50" t="n"/>
      <c r="AD17" s="50" t="n"/>
      <c r="AE17" s="50" t="n"/>
      <c r="AF17" s="50" t="n"/>
      <c r="AG17" s="50" t="n"/>
    </row>
    <row r="18">
      <c r="A18" s="50" t="n"/>
      <c r="B18" s="50" t="inlineStr">
        <is>
          <t>AR</t>
        </is>
      </c>
      <c r="C18" s="50" t="inlineStr">
        <is>
          <t>Generation</t>
        </is>
      </c>
      <c r="D18" s="50" t="inlineStr">
        <is>
          <t>Biopower</t>
        </is>
      </c>
      <c r="E18" s="50">
        <f>LOOKUP(D18,$U$2:$V$15,$V$2:$V$15)</f>
        <v/>
      </c>
      <c r="F18" s="50" t="n">
        <v>0</v>
      </c>
      <c r="G18" s="50">
        <f>AVERAGE(F18,H18)</f>
        <v/>
      </c>
      <c r="H18" s="50" t="n">
        <v>0</v>
      </c>
      <c r="I18" s="50">
        <f>AVERAGE(H18,J18)</f>
        <v/>
      </c>
      <c r="J18" s="50" t="n">
        <v>0</v>
      </c>
      <c r="K18" s="50">
        <f>AVERAGE(J18,L18)</f>
        <v/>
      </c>
      <c r="L18" s="50" t="n">
        <v>0</v>
      </c>
      <c r="M18" s="50">
        <f>AVERAGE(L18,N18)</f>
        <v/>
      </c>
      <c r="N18" s="50" t="n">
        <v>0</v>
      </c>
      <c r="O18" s="50">
        <f>AVERAGE(N18,P18)</f>
        <v/>
      </c>
      <c r="P18" s="50" t="n">
        <v>0</v>
      </c>
      <c r="Q18" s="50">
        <f>AVERAGE(P18,R18)</f>
        <v/>
      </c>
      <c r="R18" s="50" t="n">
        <v>0</v>
      </c>
      <c r="S18" s="50" t="n"/>
      <c r="T18" s="50" t="n"/>
      <c r="U18" s="8" t="n"/>
      <c r="V18" s="50" t="n"/>
      <c r="W18" s="50" t="n"/>
      <c r="X18" s="50" t="n"/>
      <c r="Y18" s="50" t="n"/>
      <c r="Z18" s="50" t="n"/>
      <c r="AA18" s="50" t="n"/>
      <c r="AB18" s="50" t="n"/>
      <c r="AC18" s="50" t="n"/>
      <c r="AD18" s="50" t="n"/>
      <c r="AE18" s="50" t="n"/>
      <c r="AF18" s="50" t="n"/>
      <c r="AG18" s="50" t="n"/>
    </row>
    <row r="19">
      <c r="A19" s="50" t="n"/>
      <c r="B19" s="50" t="inlineStr">
        <is>
          <t>AR</t>
        </is>
      </c>
      <c r="C19" s="50" t="inlineStr">
        <is>
          <t>Generation</t>
        </is>
      </c>
      <c r="D19" s="50" t="inlineStr">
        <is>
          <t>Coal</t>
        </is>
      </c>
      <c r="E19" s="50">
        <f>LOOKUP(D19,$U$2:$V$15,$V$2:$V$15)</f>
        <v/>
      </c>
      <c r="F19" s="50" t="n">
        <v>18240872.45</v>
      </c>
      <c r="G19" s="50">
        <f>AVERAGE(F19,H19)</f>
        <v/>
      </c>
      <c r="H19" s="50" t="n">
        <v>16966319.8</v>
      </c>
      <c r="I19" s="50">
        <f>AVERAGE(H19,J19)</f>
        <v/>
      </c>
      <c r="J19" s="50" t="n">
        <v>16297368.89</v>
      </c>
      <c r="K19" s="50">
        <f>AVERAGE(J19,L19)</f>
        <v/>
      </c>
      <c r="L19" s="50" t="n">
        <v>17311334.89</v>
      </c>
      <c r="M19" s="50">
        <f>AVERAGE(L19,N19)</f>
        <v/>
      </c>
      <c r="N19" s="50" t="n">
        <v>15929235.89</v>
      </c>
      <c r="O19" s="50">
        <f>AVERAGE(N19,P19)</f>
        <v/>
      </c>
      <c r="P19" s="50" t="n">
        <v>15088516.73</v>
      </c>
      <c r="Q19" s="50">
        <f>AVERAGE(P19,R19)</f>
        <v/>
      </c>
      <c r="R19" s="50" t="n">
        <v>15094607.63</v>
      </c>
      <c r="S19" s="50" t="n"/>
      <c r="T19" s="50" t="n"/>
      <c r="U19" s="8" t="n"/>
      <c r="V19" s="50" t="n"/>
      <c r="W19" s="50" t="n"/>
      <c r="X19" s="50" t="n"/>
      <c r="Y19" s="50" t="n"/>
      <c r="Z19" s="50" t="n"/>
      <c r="AA19" s="50" t="n"/>
      <c r="AB19" s="50" t="n"/>
      <c r="AC19" s="50" t="n"/>
      <c r="AD19" s="50" t="n"/>
      <c r="AE19" s="50" t="n"/>
      <c r="AF19" s="50" t="n"/>
      <c r="AG19" s="50" t="n"/>
    </row>
    <row r="20">
      <c r="A20" s="50" t="n"/>
      <c r="B20" s="50" t="inlineStr">
        <is>
          <t>AR</t>
        </is>
      </c>
      <c r="C20" s="50" t="inlineStr">
        <is>
          <t>Generation</t>
        </is>
      </c>
      <c r="D20" s="50" t="inlineStr">
        <is>
          <t>CSP</t>
        </is>
      </c>
      <c r="E20" s="50">
        <f>LOOKUP(D20,$U$2:$V$15,$V$2:$V$15)</f>
        <v/>
      </c>
      <c r="F20" s="50" t="n">
        <v>0</v>
      </c>
      <c r="G20" s="50">
        <f>AVERAGE(F20,H20)</f>
        <v/>
      </c>
      <c r="H20" s="50" t="n">
        <v>0</v>
      </c>
      <c r="I20" s="50">
        <f>AVERAGE(H20,J20)</f>
        <v/>
      </c>
      <c r="J20" s="50" t="n">
        <v>0</v>
      </c>
      <c r="K20" s="50">
        <f>AVERAGE(J20,L20)</f>
        <v/>
      </c>
      <c r="L20" s="50" t="n">
        <v>0</v>
      </c>
      <c r="M20" s="50">
        <f>AVERAGE(L20,N20)</f>
        <v/>
      </c>
      <c r="N20" s="50" t="n">
        <v>0</v>
      </c>
      <c r="O20" s="50">
        <f>AVERAGE(N20,P20)</f>
        <v/>
      </c>
      <c r="P20" s="50" t="n">
        <v>0</v>
      </c>
      <c r="Q20" s="50">
        <f>AVERAGE(P20,R20)</f>
        <v/>
      </c>
      <c r="R20" s="50" t="n">
        <v>0</v>
      </c>
      <c r="S20" s="50" t="n"/>
      <c r="T20" s="50" t="n"/>
      <c r="U20" s="8" t="n"/>
      <c r="V20" s="50" t="n"/>
      <c r="W20" s="50" t="n"/>
      <c r="X20" s="50" t="n"/>
      <c r="Y20" s="50" t="n"/>
      <c r="Z20" s="50" t="n"/>
      <c r="AA20" s="50" t="n"/>
      <c r="AB20" s="50" t="n"/>
      <c r="AC20" s="50" t="n"/>
      <c r="AD20" s="50" t="n"/>
      <c r="AE20" s="50" t="n"/>
      <c r="AF20" s="50" t="n"/>
      <c r="AG20" s="50" t="n"/>
    </row>
    <row r="21" ht="15.75" customHeight="1">
      <c r="A21" s="50" t="n"/>
      <c r="B21" s="50" t="inlineStr">
        <is>
          <t>AR</t>
        </is>
      </c>
      <c r="C21" s="50" t="inlineStr">
        <is>
          <t>Generation</t>
        </is>
      </c>
      <c r="D21" s="50" t="inlineStr">
        <is>
          <t>Geothermal</t>
        </is>
      </c>
      <c r="E21" s="50">
        <f>LOOKUP(D21,$U$2:$V$15,$V$2:$V$15)</f>
        <v/>
      </c>
      <c r="F21" s="50" t="n">
        <v>0</v>
      </c>
      <c r="G21" s="50">
        <f>AVERAGE(F21,H21)</f>
        <v/>
      </c>
      <c r="H21" s="50" t="n">
        <v>0</v>
      </c>
      <c r="I21" s="50">
        <f>AVERAGE(H21,J21)</f>
        <v/>
      </c>
      <c r="J21" s="50" t="n">
        <v>0</v>
      </c>
      <c r="K21" s="50">
        <f>AVERAGE(J21,L21)</f>
        <v/>
      </c>
      <c r="L21" s="50" t="n">
        <v>0</v>
      </c>
      <c r="M21" s="50">
        <f>AVERAGE(L21,N21)</f>
        <v/>
      </c>
      <c r="N21" s="50" t="n">
        <v>0</v>
      </c>
      <c r="O21" s="50">
        <f>AVERAGE(N21,P21)</f>
        <v/>
      </c>
      <c r="P21" s="50" t="n">
        <v>0</v>
      </c>
      <c r="Q21" s="50">
        <f>AVERAGE(P21,R21)</f>
        <v/>
      </c>
      <c r="R21" s="50" t="n">
        <v>0</v>
      </c>
      <c r="S21" s="50" t="n"/>
      <c r="T21" s="50" t="n"/>
      <c r="U21" s="8" t="n"/>
      <c r="V21" s="50" t="n"/>
      <c r="W21" s="50" t="n"/>
      <c r="X21" s="50" t="n"/>
      <c r="Y21" s="50" t="n"/>
      <c r="Z21" s="50" t="n"/>
      <c r="AA21" s="50" t="n"/>
      <c r="AB21" s="50" t="n"/>
      <c r="AC21" s="50" t="n"/>
      <c r="AD21" s="50" t="n"/>
      <c r="AE21" s="50" t="n"/>
      <c r="AF21" s="50" t="n"/>
      <c r="AG21" s="50" t="n"/>
    </row>
    <row r="22" ht="15.75" customHeight="1">
      <c r="A22" s="50" t="n"/>
      <c r="B22" s="50" t="inlineStr">
        <is>
          <t>AR</t>
        </is>
      </c>
      <c r="C22" s="50" t="inlineStr">
        <is>
          <t>Generation</t>
        </is>
      </c>
      <c r="D22" s="50" t="inlineStr">
        <is>
          <t>Hydro</t>
        </is>
      </c>
      <c r="E22" s="50">
        <f>LOOKUP(D22,$U$2:$V$15,$V$2:$V$15)</f>
        <v/>
      </c>
      <c r="F22" s="50" t="n">
        <v>2836437.051</v>
      </c>
      <c r="G22" s="50">
        <f>AVERAGE(F22,H22)</f>
        <v/>
      </c>
      <c r="H22" s="50" t="n">
        <v>2840877.475</v>
      </c>
      <c r="I22" s="50">
        <f>AVERAGE(H22,J22)</f>
        <v/>
      </c>
      <c r="J22" s="50" t="n">
        <v>2839053.111</v>
      </c>
      <c r="K22" s="50">
        <f>AVERAGE(J22,L22)</f>
        <v/>
      </c>
      <c r="L22" s="50" t="n">
        <v>2839768.225</v>
      </c>
      <c r="M22" s="50">
        <f>AVERAGE(L22,N22)</f>
        <v/>
      </c>
      <c r="N22" s="50" t="n">
        <v>2842362.46</v>
      </c>
      <c r="O22" s="50">
        <f>AVERAGE(N22,P22)</f>
        <v/>
      </c>
      <c r="P22" s="50" t="n">
        <v>2842362.46</v>
      </c>
      <c r="Q22" s="50">
        <f>AVERAGE(P22,R22)</f>
        <v/>
      </c>
      <c r="R22" s="50" t="n">
        <v>2844576.377</v>
      </c>
      <c r="S22" s="50" t="n"/>
      <c r="T22" s="50" t="n"/>
      <c r="U22" s="8" t="n"/>
      <c r="V22" s="50" t="n"/>
      <c r="W22" s="50" t="n"/>
      <c r="X22" s="50" t="n"/>
      <c r="Y22" s="50" t="n"/>
      <c r="Z22" s="50" t="n"/>
      <c r="AA22" s="50" t="n"/>
      <c r="AB22" s="50" t="n"/>
      <c r="AC22" s="50" t="n"/>
      <c r="AD22" s="50" t="n"/>
      <c r="AE22" s="50" t="n"/>
      <c r="AF22" s="50" t="n"/>
      <c r="AG22" s="50" t="n"/>
    </row>
    <row r="23" ht="15.75" customHeight="1">
      <c r="A23" s="50" t="n"/>
      <c r="B23" s="50" t="inlineStr">
        <is>
          <t>AR</t>
        </is>
      </c>
      <c r="C23" s="50" t="inlineStr">
        <is>
          <t>Generation</t>
        </is>
      </c>
      <c r="D23" s="50" t="inlineStr">
        <is>
          <t>Imports</t>
        </is>
      </c>
      <c r="E23" s="50">
        <f>LOOKUP(D23,$U$2:$V$15,$V$2:$V$15)</f>
        <v/>
      </c>
      <c r="F23" s="50" t="n">
        <v>0</v>
      </c>
      <c r="G23" s="50">
        <f>AVERAGE(F23,H23)</f>
        <v/>
      </c>
      <c r="H23" s="50" t="n">
        <v>0</v>
      </c>
      <c r="I23" s="50">
        <f>AVERAGE(H23,J23)</f>
        <v/>
      </c>
      <c r="J23" s="50" t="n">
        <v>0</v>
      </c>
      <c r="K23" s="50">
        <f>AVERAGE(J23,L23)</f>
        <v/>
      </c>
      <c r="L23" s="50" t="n">
        <v>0</v>
      </c>
      <c r="M23" s="50">
        <f>AVERAGE(L23,N23)</f>
        <v/>
      </c>
      <c r="N23" s="50" t="n">
        <v>0</v>
      </c>
      <c r="O23" s="50">
        <f>AVERAGE(N23,P23)</f>
        <v/>
      </c>
      <c r="P23" s="50" t="n">
        <v>0</v>
      </c>
      <c r="Q23" s="50">
        <f>AVERAGE(P23,R23)</f>
        <v/>
      </c>
      <c r="R23" s="50" t="n">
        <v>0</v>
      </c>
      <c r="S23" s="50" t="n"/>
      <c r="T23" s="50" t="n"/>
      <c r="U23" s="8" t="n"/>
      <c r="V23" s="50" t="n"/>
      <c r="W23" s="50" t="n"/>
      <c r="X23" s="50" t="n"/>
      <c r="Y23" s="50" t="n"/>
      <c r="Z23" s="50" t="n"/>
      <c r="AA23" s="50" t="n"/>
      <c r="AB23" s="50" t="n"/>
      <c r="AC23" s="50" t="n"/>
      <c r="AD23" s="50" t="n"/>
      <c r="AE23" s="50" t="n"/>
      <c r="AF23" s="50" t="n"/>
      <c r="AG23" s="50" t="n"/>
    </row>
    <row r="24" ht="15.75" customHeight="1">
      <c r="A24" s="50" t="n"/>
      <c r="B24" s="50" t="inlineStr">
        <is>
          <t>AR</t>
        </is>
      </c>
      <c r="C24" s="50" t="inlineStr">
        <is>
          <t>Generation</t>
        </is>
      </c>
      <c r="D24" s="50" t="inlineStr">
        <is>
          <t>Land-based Wind</t>
        </is>
      </c>
      <c r="E24" s="50">
        <f>LOOKUP(D24,$U$2:$V$15,$V$2:$V$15)</f>
        <v/>
      </c>
      <c r="F24" s="50" t="n">
        <v>0</v>
      </c>
      <c r="G24" s="50">
        <f>AVERAGE(F24,H24)</f>
        <v/>
      </c>
      <c r="H24" s="50" t="n">
        <v>0</v>
      </c>
      <c r="I24" s="50">
        <f>AVERAGE(H24,J24)</f>
        <v/>
      </c>
      <c r="J24" s="50" t="n">
        <v>0</v>
      </c>
      <c r="K24" s="50">
        <f>AVERAGE(J24,L24)</f>
        <v/>
      </c>
      <c r="L24" s="50" t="n">
        <v>0</v>
      </c>
      <c r="M24" s="50">
        <f>AVERAGE(L24,N24)</f>
        <v/>
      </c>
      <c r="N24" s="50" t="n">
        <v>0</v>
      </c>
      <c r="O24" s="50">
        <f>AVERAGE(N24,P24)</f>
        <v/>
      </c>
      <c r="P24" s="50" t="n">
        <v>0</v>
      </c>
      <c r="Q24" s="50">
        <f>AVERAGE(P24,R24)</f>
        <v/>
      </c>
      <c r="R24" s="50" t="n">
        <v>0</v>
      </c>
      <c r="S24" s="50" t="n"/>
      <c r="T24" s="50" t="n"/>
      <c r="U24" s="8" t="n"/>
      <c r="V24" s="50" t="n"/>
      <c r="W24" s="50" t="n"/>
      <c r="X24" s="50" t="n"/>
      <c r="Y24" s="50" t="n"/>
      <c r="Z24" s="50" t="n"/>
      <c r="AA24" s="50" t="n"/>
      <c r="AB24" s="50" t="n"/>
      <c r="AC24" s="50" t="n"/>
      <c r="AD24" s="50" t="n"/>
      <c r="AE24" s="50" t="n"/>
      <c r="AF24" s="50" t="n"/>
      <c r="AG24" s="50" t="n"/>
    </row>
    <row r="25" ht="15.75" customHeight="1">
      <c r="A25" s="50" t="n"/>
      <c r="B25" s="50" t="inlineStr">
        <is>
          <t>AR</t>
        </is>
      </c>
      <c r="C25" s="50" t="inlineStr">
        <is>
          <t>Generation</t>
        </is>
      </c>
      <c r="D25" s="50" t="inlineStr">
        <is>
          <t>NG-CC</t>
        </is>
      </c>
      <c r="E25" s="50">
        <f>LOOKUP(D25,$U$2:$V$15,$V$2:$V$15)</f>
        <v/>
      </c>
      <c r="F25" s="50" t="n">
        <v>24926682.13</v>
      </c>
      <c r="G25" s="50">
        <f>AVERAGE(F25,H25)</f>
        <v/>
      </c>
      <c r="H25" s="50" t="n">
        <v>20701192.77</v>
      </c>
      <c r="I25" s="50">
        <f>AVERAGE(H25,J25)</f>
        <v/>
      </c>
      <c r="J25" s="50" t="n">
        <v>18489218.16</v>
      </c>
      <c r="K25" s="50">
        <f>AVERAGE(J25,L25)</f>
        <v/>
      </c>
      <c r="L25" s="50" t="n">
        <v>10894042.88</v>
      </c>
      <c r="M25" s="50">
        <f>AVERAGE(L25,N25)</f>
        <v/>
      </c>
      <c r="N25" s="50" t="n">
        <v>20750714.1</v>
      </c>
      <c r="O25" s="50">
        <f>AVERAGE(N25,P25)</f>
        <v/>
      </c>
      <c r="P25" s="50" t="n">
        <v>21140759.42</v>
      </c>
      <c r="Q25" s="50">
        <f>AVERAGE(P25,R25)</f>
        <v/>
      </c>
      <c r="R25" s="50" t="n">
        <v>20312403.4</v>
      </c>
      <c r="S25" s="50" t="n"/>
      <c r="T25" s="50" t="n"/>
      <c r="U25" s="8" t="n"/>
      <c r="V25" s="50" t="n"/>
      <c r="W25" s="50" t="n"/>
      <c r="X25" s="50" t="n"/>
      <c r="Y25" s="50" t="n"/>
      <c r="Z25" s="50" t="n"/>
      <c r="AA25" s="50" t="n"/>
      <c r="AB25" s="50" t="n"/>
      <c r="AC25" s="50" t="n"/>
      <c r="AD25" s="50" t="n"/>
      <c r="AE25" s="50" t="n"/>
      <c r="AF25" s="50" t="n"/>
      <c r="AG25" s="50" t="n"/>
    </row>
    <row r="26" ht="15.75" customHeight="1">
      <c r="A26" s="50" t="n"/>
      <c r="B26" s="50" t="inlineStr">
        <is>
          <t>AR</t>
        </is>
      </c>
      <c r="C26" s="50" t="inlineStr">
        <is>
          <t>Generation</t>
        </is>
      </c>
      <c r="D26" s="50" t="inlineStr">
        <is>
          <t>NG-CT</t>
        </is>
      </c>
      <c r="E26" s="50">
        <f>LOOKUP(D26,$U$2:$V$15,$V$2:$V$15)</f>
        <v/>
      </c>
      <c r="F26" s="50" t="n">
        <v>84789.25648</v>
      </c>
      <c r="G26" s="50">
        <f>AVERAGE(F26,H26)</f>
        <v/>
      </c>
      <c r="H26" s="50" t="n">
        <v>59988.32727</v>
      </c>
      <c r="I26" s="50">
        <f>AVERAGE(H26,J26)</f>
        <v/>
      </c>
      <c r="J26" s="50" t="n">
        <v>59141.78182</v>
      </c>
      <c r="K26" s="50">
        <f>AVERAGE(J26,L26)</f>
        <v/>
      </c>
      <c r="L26" s="50" t="n">
        <v>27237.6</v>
      </c>
      <c r="M26" s="50">
        <f>AVERAGE(L26,N26)</f>
        <v/>
      </c>
      <c r="N26" s="50" t="n">
        <v>27237.6</v>
      </c>
      <c r="O26" s="50">
        <f>AVERAGE(N26,P26)</f>
        <v/>
      </c>
      <c r="P26" s="50" t="n">
        <v>27237.6</v>
      </c>
      <c r="Q26" s="50">
        <f>AVERAGE(P26,R26)</f>
        <v/>
      </c>
      <c r="R26" s="50" t="n">
        <v>27237.6</v>
      </c>
      <c r="S26" s="50" t="n"/>
      <c r="T26" s="50" t="n"/>
      <c r="U26" s="8" t="n"/>
      <c r="V26" s="50" t="n"/>
      <c r="W26" s="50" t="n"/>
      <c r="X26" s="50" t="n"/>
      <c r="Y26" s="50" t="n"/>
      <c r="Z26" s="50" t="n"/>
      <c r="AA26" s="50" t="n"/>
      <c r="AB26" s="50" t="n"/>
      <c r="AC26" s="50" t="n"/>
      <c r="AD26" s="50" t="n"/>
      <c r="AE26" s="50" t="n"/>
      <c r="AF26" s="50" t="n"/>
      <c r="AG26" s="50" t="n"/>
    </row>
    <row r="27" ht="15.75" customHeight="1">
      <c r="A27" s="50" t="n"/>
      <c r="B27" s="50" t="inlineStr">
        <is>
          <t>AR</t>
        </is>
      </c>
      <c r="C27" s="50" t="inlineStr">
        <is>
          <t>Generation</t>
        </is>
      </c>
      <c r="D27" s="50" t="inlineStr">
        <is>
          <t>Nuclear</t>
        </is>
      </c>
      <c r="E27" s="50">
        <f>LOOKUP(D27,$U$2:$V$15,$V$2:$V$15)</f>
        <v/>
      </c>
      <c r="F27" s="50" t="n">
        <v>14369883.51</v>
      </c>
      <c r="G27" s="50">
        <f>AVERAGE(F27,H27)</f>
        <v/>
      </c>
      <c r="H27" s="50" t="n">
        <v>14369883.51</v>
      </c>
      <c r="I27" s="50">
        <f>AVERAGE(H27,J27)</f>
        <v/>
      </c>
      <c r="J27" s="50" t="n">
        <v>14369883.51</v>
      </c>
      <c r="K27" s="50">
        <f>AVERAGE(J27,L27)</f>
        <v/>
      </c>
      <c r="L27" s="50" t="n">
        <v>14369883.51</v>
      </c>
      <c r="M27" s="50">
        <f>AVERAGE(L27,N27)</f>
        <v/>
      </c>
      <c r="N27" s="50" t="n">
        <v>14369883.51</v>
      </c>
      <c r="O27" s="50">
        <f>AVERAGE(N27,P27)</f>
        <v/>
      </c>
      <c r="P27" s="50" t="n">
        <v>14369883.51</v>
      </c>
      <c r="Q27" s="50">
        <f>AVERAGE(P27,R27)</f>
        <v/>
      </c>
      <c r="R27" s="50" t="n">
        <v>14369883.51</v>
      </c>
      <c r="S27" s="50" t="n"/>
      <c r="T27" s="50" t="n"/>
      <c r="U27" s="8" t="n"/>
      <c r="V27" s="50" t="n"/>
      <c r="W27" s="50" t="n"/>
      <c r="X27" s="50" t="n"/>
      <c r="Y27" s="50" t="n"/>
      <c r="Z27" s="50" t="n"/>
      <c r="AA27" s="50" t="n"/>
      <c r="AB27" s="50" t="n"/>
      <c r="AC27" s="50" t="n"/>
      <c r="AD27" s="50" t="n"/>
      <c r="AE27" s="50" t="n"/>
      <c r="AF27" s="50" t="n"/>
      <c r="AG27" s="50" t="n"/>
    </row>
    <row r="28" ht="15.75" customHeight="1">
      <c r="A28" s="50" t="n"/>
      <c r="B28" s="50" t="inlineStr">
        <is>
          <t>AR</t>
        </is>
      </c>
      <c r="C28" s="50" t="inlineStr">
        <is>
          <t>Generation</t>
        </is>
      </c>
      <c r="D28" s="50" t="inlineStr">
        <is>
          <t>Offshore Wind</t>
        </is>
      </c>
      <c r="E28" s="50">
        <f>LOOKUP(D28,$U$2:$V$15,$V$2:$V$15)</f>
        <v/>
      </c>
      <c r="F28" s="50" t="n">
        <v>0</v>
      </c>
      <c r="G28" s="50">
        <f>AVERAGE(F28,H28)</f>
        <v/>
      </c>
      <c r="H28" s="50" t="n">
        <v>0</v>
      </c>
      <c r="I28" s="50">
        <f>AVERAGE(H28,J28)</f>
        <v/>
      </c>
      <c r="J28" s="50" t="n">
        <v>0</v>
      </c>
      <c r="K28" s="50">
        <f>AVERAGE(J28,L28)</f>
        <v/>
      </c>
      <c r="L28" s="50" t="n">
        <v>0</v>
      </c>
      <c r="M28" s="50">
        <f>AVERAGE(L28,N28)</f>
        <v/>
      </c>
      <c r="N28" s="50" t="n">
        <v>0</v>
      </c>
      <c r="O28" s="50">
        <f>AVERAGE(N28,P28)</f>
        <v/>
      </c>
      <c r="P28" s="50" t="n">
        <v>0</v>
      </c>
      <c r="Q28" s="50">
        <f>AVERAGE(P28,R28)</f>
        <v/>
      </c>
      <c r="R28" s="50" t="n">
        <v>0</v>
      </c>
      <c r="S28" s="50" t="n"/>
      <c r="T28" s="50" t="n"/>
      <c r="U28" s="8" t="n"/>
      <c r="V28" s="50" t="n"/>
      <c r="W28" s="50" t="n"/>
      <c r="X28" s="50" t="n"/>
      <c r="Y28" s="50" t="n"/>
      <c r="Z28" s="50" t="n"/>
      <c r="AA28" s="50" t="n"/>
      <c r="AB28" s="50" t="n"/>
      <c r="AC28" s="50" t="n"/>
      <c r="AD28" s="50" t="n"/>
      <c r="AE28" s="50" t="n"/>
      <c r="AF28" s="50" t="n"/>
      <c r="AG28" s="50" t="n"/>
    </row>
    <row r="29" ht="15.75" customHeight="1">
      <c r="A29" s="50" t="n"/>
      <c r="B29" s="50" t="inlineStr">
        <is>
          <t>AR</t>
        </is>
      </c>
      <c r="C29" s="50" t="inlineStr">
        <is>
          <t>Generation</t>
        </is>
      </c>
      <c r="D29" s="50" t="inlineStr">
        <is>
          <t>Oil-Gas-Steam</t>
        </is>
      </c>
      <c r="E29" s="50">
        <f>LOOKUP(D29,$U$2:$V$15,$V$2:$V$15)</f>
        <v/>
      </c>
      <c r="F29" s="50" t="n">
        <v>40276.60032</v>
      </c>
      <c r="G29" s="50">
        <f>AVERAGE(F29,H29)</f>
        <v/>
      </c>
      <c r="H29" s="50" t="n">
        <v>40276.60032</v>
      </c>
      <c r="I29" s="50">
        <f>AVERAGE(H29,J29)</f>
        <v/>
      </c>
      <c r="J29" s="50" t="n">
        <v>40276.60032</v>
      </c>
      <c r="K29" s="50">
        <f>AVERAGE(J29,L29)</f>
        <v/>
      </c>
      <c r="L29" s="50" t="n">
        <v>40276.60032</v>
      </c>
      <c r="M29" s="50">
        <f>AVERAGE(L29,N29)</f>
        <v/>
      </c>
      <c r="N29" s="50" t="n">
        <v>40276.60032</v>
      </c>
      <c r="O29" s="50">
        <f>AVERAGE(N29,P29)</f>
        <v/>
      </c>
      <c r="P29" s="50" t="n">
        <v>40276.60032</v>
      </c>
      <c r="Q29" s="50">
        <f>AVERAGE(P29,R29)</f>
        <v/>
      </c>
      <c r="R29" s="50" t="n">
        <v>40276.60032</v>
      </c>
      <c r="S29" s="50" t="n"/>
      <c r="T29" s="50" t="n"/>
      <c r="U29" s="8" t="n"/>
      <c r="V29" s="50" t="n"/>
      <c r="W29" s="50" t="n"/>
      <c r="X29" s="50" t="n"/>
      <c r="Y29" s="50" t="n"/>
      <c r="Z29" s="50" t="n"/>
      <c r="AA29" s="50" t="n"/>
      <c r="AB29" s="50" t="n"/>
      <c r="AC29" s="50" t="n"/>
      <c r="AD29" s="50" t="n"/>
      <c r="AE29" s="50" t="n"/>
      <c r="AF29" s="50" t="n"/>
      <c r="AG29" s="50" t="n"/>
    </row>
    <row r="30" ht="15.75" customHeight="1">
      <c r="A30" s="50" t="n"/>
      <c r="B30" s="50" t="inlineStr">
        <is>
          <t>AR</t>
        </is>
      </c>
      <c r="C30" s="50" t="inlineStr">
        <is>
          <t>Generation</t>
        </is>
      </c>
      <c r="D30" s="50" t="inlineStr">
        <is>
          <t>Rooftop PV</t>
        </is>
      </c>
      <c r="E30" s="50">
        <f>LOOKUP(D30,$U$2:$V$15,$V$2:$V$15)</f>
        <v/>
      </c>
      <c r="F30" s="50" t="n">
        <v>15986.75177</v>
      </c>
      <c r="G30" s="50">
        <f>AVERAGE(F30,H30)</f>
        <v/>
      </c>
      <c r="H30" s="50" t="n">
        <v>67365.57071</v>
      </c>
      <c r="I30" s="50">
        <f>AVERAGE(H30,J30)</f>
        <v/>
      </c>
      <c r="J30" s="50" t="n">
        <v>198598.996</v>
      </c>
      <c r="K30" s="50">
        <f>AVERAGE(J30,L30)</f>
        <v/>
      </c>
      <c r="L30" s="50" t="n">
        <v>456322.508</v>
      </c>
      <c r="M30" s="50">
        <f>AVERAGE(L30,N30)</f>
        <v/>
      </c>
      <c r="N30" s="50" t="n">
        <v>596014.2333</v>
      </c>
      <c r="O30" s="50">
        <f>AVERAGE(N30,P30)</f>
        <v/>
      </c>
      <c r="P30" s="50" t="n">
        <v>759577.4275</v>
      </c>
      <c r="Q30" s="50">
        <f>AVERAGE(P30,R30)</f>
        <v/>
      </c>
      <c r="R30" s="50" t="n">
        <v>921830.459</v>
      </c>
      <c r="S30" s="50" t="n"/>
      <c r="T30" s="50" t="n"/>
      <c r="U30" s="8" t="n"/>
      <c r="V30" s="50" t="n"/>
      <c r="W30" s="50" t="n"/>
      <c r="X30" s="50" t="n"/>
      <c r="Y30" s="50" t="n"/>
      <c r="Z30" s="50" t="n"/>
      <c r="AA30" s="50" t="n"/>
      <c r="AB30" s="50" t="n"/>
      <c r="AC30" s="50" t="n"/>
      <c r="AD30" s="50" t="n"/>
      <c r="AE30" s="50" t="n"/>
      <c r="AF30" s="50" t="n"/>
      <c r="AG30" s="50" t="n"/>
    </row>
    <row r="31" ht="15.75" customHeight="1">
      <c r="A31" s="50" t="n"/>
      <c r="B31" s="50" t="inlineStr">
        <is>
          <t>AR</t>
        </is>
      </c>
      <c r="C31" s="50" t="inlineStr">
        <is>
          <t>Generation</t>
        </is>
      </c>
      <c r="D31" s="50" t="inlineStr">
        <is>
          <t>Storage</t>
        </is>
      </c>
      <c r="E31" s="50">
        <f>LOOKUP(D31,$U$2:$V$15,$V$2:$V$15)</f>
        <v/>
      </c>
      <c r="F31" s="50" t="n">
        <v>0</v>
      </c>
      <c r="G31" s="50" t="n">
        <v>0</v>
      </c>
      <c r="H31" s="50" t="n">
        <v>0</v>
      </c>
      <c r="I31" s="50" t="n">
        <v>0</v>
      </c>
      <c r="J31" s="50" t="n">
        <v>0</v>
      </c>
      <c r="K31" s="50" t="n">
        <v>0</v>
      </c>
      <c r="L31" s="50" t="n">
        <v>0</v>
      </c>
      <c r="M31" s="50" t="n">
        <v>0</v>
      </c>
      <c r="N31" s="50" t="n">
        <v>0</v>
      </c>
      <c r="O31" s="50" t="n">
        <v>0</v>
      </c>
      <c r="P31" s="50" t="n">
        <v>0</v>
      </c>
      <c r="Q31" s="50" t="n">
        <v>0</v>
      </c>
      <c r="R31" s="50" t="n">
        <v>0</v>
      </c>
      <c r="S31" s="50" t="n"/>
      <c r="T31" s="50" t="n"/>
      <c r="U31" s="8" t="n"/>
      <c r="V31" s="50" t="n"/>
      <c r="W31" s="50" t="n"/>
      <c r="X31" s="50" t="n"/>
      <c r="Y31" s="50" t="n"/>
      <c r="Z31" s="50" t="n"/>
      <c r="AA31" s="50" t="n"/>
      <c r="AB31" s="50" t="n"/>
      <c r="AC31" s="50" t="n"/>
      <c r="AD31" s="50" t="n"/>
      <c r="AE31" s="50" t="n"/>
      <c r="AF31" s="50" t="n"/>
      <c r="AG31" s="50" t="n"/>
    </row>
    <row r="32" ht="15.75" customHeight="1">
      <c r="A32" s="50" t="n"/>
      <c r="B32" s="50" t="inlineStr">
        <is>
          <t>AR</t>
        </is>
      </c>
      <c r="C32" s="50" t="inlineStr">
        <is>
          <t>Generation</t>
        </is>
      </c>
      <c r="D32" s="50" t="inlineStr">
        <is>
          <t>Utility PV</t>
        </is>
      </c>
      <c r="E32" s="50">
        <f>LOOKUP(D32,$U$2:$V$15,$V$2:$V$15)</f>
        <v/>
      </c>
      <c r="F32" s="50" t="n">
        <v>41272.19753</v>
      </c>
      <c r="G32" s="50">
        <f>AVERAGE(F32,H32)</f>
        <v/>
      </c>
      <c r="H32" s="50" t="n">
        <v>41322.94761</v>
      </c>
      <c r="I32" s="50">
        <f>AVERAGE(H32,J32)</f>
        <v/>
      </c>
      <c r="J32" s="50" t="n">
        <v>41310.11374</v>
      </c>
      <c r="K32" s="50">
        <f>AVERAGE(J32,L32)</f>
        <v/>
      </c>
      <c r="L32" s="50" t="n">
        <v>40546.51272</v>
      </c>
      <c r="M32" s="50">
        <f>AVERAGE(L32,N32)</f>
        <v/>
      </c>
      <c r="N32" s="50" t="n">
        <v>39580.43581</v>
      </c>
      <c r="O32" s="50">
        <f>AVERAGE(N32,P32)</f>
        <v/>
      </c>
      <c r="P32" s="50" t="n">
        <v>378256.6862</v>
      </c>
      <c r="Q32" s="50">
        <f>AVERAGE(P32,R32)</f>
        <v/>
      </c>
      <c r="R32" s="50" t="n">
        <v>373235.2069</v>
      </c>
      <c r="S32" s="50" t="n"/>
      <c r="T32" s="50" t="n"/>
      <c r="U32" s="8" t="n"/>
      <c r="V32" s="50" t="n"/>
      <c r="W32" s="50" t="n"/>
      <c r="X32" s="50" t="n"/>
      <c r="Y32" s="50" t="n"/>
      <c r="Z32" s="50" t="n"/>
      <c r="AA32" s="50" t="n"/>
      <c r="AB32" s="50" t="n"/>
      <c r="AC32" s="50" t="n"/>
      <c r="AD32" s="50" t="n"/>
      <c r="AE32" s="50" t="n"/>
      <c r="AF32" s="50" t="n"/>
      <c r="AG32" s="50" t="n"/>
    </row>
    <row r="33" ht="15.75" customHeight="1">
      <c r="A33" s="50" t="n"/>
      <c r="B33" s="50" t="inlineStr">
        <is>
          <t>AZ</t>
        </is>
      </c>
      <c r="C33" s="50" t="inlineStr">
        <is>
          <t>Generation</t>
        </is>
      </c>
      <c r="D33" s="50" t="inlineStr">
        <is>
          <t>Biopower</t>
        </is>
      </c>
      <c r="E33" s="50">
        <f>LOOKUP(D33,$U$2:$V$15,$V$2:$V$15)</f>
        <v/>
      </c>
      <c r="F33" s="50" t="n">
        <v>0</v>
      </c>
      <c r="G33" s="50">
        <f>AVERAGE(F33,H33)</f>
        <v/>
      </c>
      <c r="H33" s="50" t="n">
        <v>0</v>
      </c>
      <c r="I33" s="50">
        <f>AVERAGE(H33,J33)</f>
        <v/>
      </c>
      <c r="J33" s="50" t="n">
        <v>0</v>
      </c>
      <c r="K33" s="50">
        <f>AVERAGE(J33,L33)</f>
        <v/>
      </c>
      <c r="L33" s="50" t="n">
        <v>0</v>
      </c>
      <c r="M33" s="50">
        <f>AVERAGE(L33,N33)</f>
        <v/>
      </c>
      <c r="N33" s="50" t="n">
        <v>0</v>
      </c>
      <c r="O33" s="50">
        <f>AVERAGE(N33,P33)</f>
        <v/>
      </c>
      <c r="P33" s="50" t="n">
        <v>0</v>
      </c>
      <c r="Q33" s="50">
        <f>AVERAGE(P33,R33)</f>
        <v/>
      </c>
      <c r="R33" s="50" t="n">
        <v>0</v>
      </c>
      <c r="S33" s="50" t="n"/>
      <c r="T33" s="50" t="n"/>
      <c r="U33" s="8" t="n"/>
      <c r="V33" s="50" t="n"/>
      <c r="W33" s="50" t="n"/>
      <c r="X33" s="50" t="n"/>
      <c r="Y33" s="50" t="n"/>
      <c r="Z33" s="50" t="n"/>
      <c r="AA33" s="50" t="n"/>
      <c r="AB33" s="50" t="n"/>
      <c r="AC33" s="50" t="n"/>
      <c r="AD33" s="50" t="n"/>
      <c r="AE33" s="50" t="n"/>
      <c r="AF33" s="50" t="n"/>
      <c r="AG33" s="50" t="n"/>
    </row>
    <row r="34" ht="15.75" customHeight="1">
      <c r="A34" s="50" t="n"/>
      <c r="B34" s="50" t="inlineStr">
        <is>
          <t>AZ</t>
        </is>
      </c>
      <c r="C34" s="50" t="inlineStr">
        <is>
          <t>Generation</t>
        </is>
      </c>
      <c r="D34" s="50" t="inlineStr">
        <is>
          <t>Coal</t>
        </is>
      </c>
      <c r="E34" s="50">
        <f>LOOKUP(D34,$U$2:$V$15,$V$2:$V$15)</f>
        <v/>
      </c>
      <c r="F34" s="50" t="n">
        <v>31525601.05</v>
      </c>
      <c r="G34" s="50">
        <f>AVERAGE(F34,H34)</f>
        <v/>
      </c>
      <c r="H34" s="50" t="n">
        <v>25967490.85</v>
      </c>
      <c r="I34" s="50">
        <f>AVERAGE(H34,J34)</f>
        <v/>
      </c>
      <c r="J34" s="50" t="n">
        <v>25967490.85</v>
      </c>
      <c r="K34" s="50">
        <f>AVERAGE(J34,L34)</f>
        <v/>
      </c>
      <c r="L34" s="50" t="n">
        <v>25967490.85</v>
      </c>
      <c r="M34" s="50">
        <f>AVERAGE(L34,N34)</f>
        <v/>
      </c>
      <c r="N34" s="50" t="n">
        <v>25967490.85</v>
      </c>
      <c r="O34" s="50">
        <f>AVERAGE(N34,P34)</f>
        <v/>
      </c>
      <c r="P34" s="50" t="n">
        <v>25967490.85</v>
      </c>
      <c r="Q34" s="50">
        <f>AVERAGE(P34,R34)</f>
        <v/>
      </c>
      <c r="R34" s="50" t="n">
        <v>25967490.85</v>
      </c>
      <c r="S34" s="50" t="n"/>
      <c r="T34" s="50" t="n"/>
      <c r="U34" s="50" t="n"/>
      <c r="V34" s="50" t="n"/>
      <c r="W34" s="50" t="n"/>
      <c r="X34" s="50" t="n"/>
      <c r="Y34" s="50" t="n"/>
      <c r="Z34" s="50" t="n"/>
      <c r="AA34" s="50" t="n"/>
      <c r="AB34" s="50" t="n"/>
      <c r="AC34" s="50" t="n"/>
      <c r="AD34" s="50" t="n"/>
      <c r="AE34" s="50" t="n"/>
      <c r="AF34" s="50" t="n"/>
      <c r="AG34" s="50" t="n"/>
    </row>
    <row r="35" ht="15.75" customHeight="1">
      <c r="A35" s="50" t="n"/>
      <c r="B35" s="50" t="inlineStr">
        <is>
          <t>AZ</t>
        </is>
      </c>
      <c r="C35" s="50" t="inlineStr">
        <is>
          <t>Generation</t>
        </is>
      </c>
      <c r="D35" s="50" t="inlineStr">
        <is>
          <t>CSP</t>
        </is>
      </c>
      <c r="E35" s="50">
        <f>LOOKUP(D35,$U$2:$V$15,$V$2:$V$15)</f>
        <v/>
      </c>
      <c r="F35" s="50" t="n">
        <v>1726239.389</v>
      </c>
      <c r="G35" s="50">
        <f>AVERAGE(F35,H35)</f>
        <v/>
      </c>
      <c r="H35" s="50" t="n">
        <v>1726239.389</v>
      </c>
      <c r="I35" s="50">
        <f>AVERAGE(H35,J35)</f>
        <v/>
      </c>
      <c r="J35" s="50" t="n">
        <v>1726239.389</v>
      </c>
      <c r="K35" s="50">
        <f>AVERAGE(J35,L35)</f>
        <v/>
      </c>
      <c r="L35" s="50" t="n">
        <v>1726239.389</v>
      </c>
      <c r="M35" s="50">
        <f>AVERAGE(L35,N35)</f>
        <v/>
      </c>
      <c r="N35" s="50" t="n">
        <v>1726239.389</v>
      </c>
      <c r="O35" s="50">
        <f>AVERAGE(N35,P35)</f>
        <v/>
      </c>
      <c r="P35" s="50" t="n">
        <v>1726239.389</v>
      </c>
      <c r="Q35" s="50">
        <f>AVERAGE(P35,R35)</f>
        <v/>
      </c>
      <c r="R35" s="50" t="n">
        <v>1726239.389</v>
      </c>
      <c r="S35" s="50" t="n"/>
      <c r="T35" s="50" t="n"/>
      <c r="U35" s="50" t="n"/>
      <c r="V35" s="50" t="n"/>
      <c r="W35" s="50" t="n"/>
      <c r="X35" s="50" t="n"/>
      <c r="Y35" s="50" t="n"/>
      <c r="Z35" s="50" t="n"/>
      <c r="AA35" s="50" t="n"/>
      <c r="AB35" s="50" t="n"/>
      <c r="AC35" s="50" t="n"/>
      <c r="AD35" s="50" t="n"/>
      <c r="AE35" s="50" t="n"/>
      <c r="AF35" s="50" t="n"/>
      <c r="AG35" s="50" t="n"/>
    </row>
    <row r="36" ht="15.75" customHeight="1">
      <c r="A36" s="50" t="n"/>
      <c r="B36" s="50" t="inlineStr">
        <is>
          <t>AZ</t>
        </is>
      </c>
      <c r="C36" s="50" t="inlineStr">
        <is>
          <t>Generation</t>
        </is>
      </c>
      <c r="D36" s="50" t="inlineStr">
        <is>
          <t>Geothermal</t>
        </is>
      </c>
      <c r="E36" s="50">
        <f>LOOKUP(D36,$U$2:$V$15,$V$2:$V$15)</f>
        <v/>
      </c>
      <c r="F36" s="50" t="n">
        <v>0</v>
      </c>
      <c r="G36" s="50">
        <f>AVERAGE(F36,H36)</f>
        <v/>
      </c>
      <c r="H36" s="50" t="n">
        <v>0</v>
      </c>
      <c r="I36" s="50">
        <f>AVERAGE(H36,J36)</f>
        <v/>
      </c>
      <c r="J36" s="50" t="n">
        <v>0</v>
      </c>
      <c r="K36" s="50">
        <f>AVERAGE(J36,L36)</f>
        <v/>
      </c>
      <c r="L36" s="50" t="n">
        <v>0</v>
      </c>
      <c r="M36" s="50">
        <f>AVERAGE(L36,N36)</f>
        <v/>
      </c>
      <c r="N36" s="50" t="n">
        <v>0</v>
      </c>
      <c r="O36" s="50">
        <f>AVERAGE(N36,P36)</f>
        <v/>
      </c>
      <c r="P36" s="50" t="n">
        <v>0</v>
      </c>
      <c r="Q36" s="50">
        <f>AVERAGE(P36,R36)</f>
        <v/>
      </c>
      <c r="R36" s="50" t="n">
        <v>0</v>
      </c>
      <c r="S36" s="50" t="n"/>
      <c r="T36" s="50" t="n"/>
      <c r="U36" s="50" t="n"/>
      <c r="V36" s="50" t="n"/>
      <c r="W36" s="50" t="n"/>
      <c r="X36" s="50" t="n"/>
      <c r="Y36" s="50" t="n"/>
      <c r="Z36" s="50" t="n"/>
      <c r="AA36" s="50" t="n"/>
      <c r="AB36" s="50" t="n"/>
      <c r="AC36" s="50" t="n"/>
      <c r="AD36" s="50" t="n"/>
      <c r="AE36" s="50" t="n"/>
      <c r="AF36" s="50" t="n"/>
      <c r="AG36" s="50" t="n"/>
    </row>
    <row r="37" ht="15.75" customHeight="1">
      <c r="A37" s="50" t="n"/>
      <c r="B37" s="50" t="inlineStr">
        <is>
          <t>AZ</t>
        </is>
      </c>
      <c r="C37" s="50" t="inlineStr">
        <is>
          <t>Generation</t>
        </is>
      </c>
      <c r="D37" s="50" t="inlineStr">
        <is>
          <t>Hydro</t>
        </is>
      </c>
      <c r="E37" s="50">
        <f>LOOKUP(D37,$U$2:$V$15,$V$2:$V$15)</f>
        <v/>
      </c>
      <c r="F37" s="50" t="n">
        <v>6297927.986</v>
      </c>
      <c r="G37" s="50">
        <f>AVERAGE(F37,H37)</f>
        <v/>
      </c>
      <c r="H37" s="50" t="n">
        <v>7790801.206</v>
      </c>
      <c r="I37" s="50">
        <f>AVERAGE(H37,J37)</f>
        <v/>
      </c>
      <c r="J37" s="50" t="n">
        <v>7790801.206</v>
      </c>
      <c r="K37" s="50">
        <f>AVERAGE(J37,L37)</f>
        <v/>
      </c>
      <c r="L37" s="50" t="n">
        <v>7790801.206</v>
      </c>
      <c r="M37" s="50">
        <f>AVERAGE(L37,N37)</f>
        <v/>
      </c>
      <c r="N37" s="50" t="n">
        <v>7790801.206</v>
      </c>
      <c r="O37" s="50">
        <f>AVERAGE(N37,P37)</f>
        <v/>
      </c>
      <c r="P37" s="50" t="n">
        <v>7790801.206</v>
      </c>
      <c r="Q37" s="50">
        <f>AVERAGE(P37,R37)</f>
        <v/>
      </c>
      <c r="R37" s="50" t="n">
        <v>7790801.206</v>
      </c>
      <c r="S37" s="50" t="n"/>
      <c r="T37" s="50" t="n"/>
      <c r="U37" s="50" t="n"/>
      <c r="V37" s="50" t="n"/>
      <c r="W37" s="50" t="n"/>
      <c r="X37" s="50" t="n"/>
      <c r="Y37" s="50" t="n"/>
      <c r="Z37" s="50" t="n"/>
      <c r="AA37" s="50" t="n"/>
      <c r="AB37" s="50" t="n"/>
      <c r="AC37" s="50" t="n"/>
      <c r="AD37" s="50" t="n"/>
      <c r="AE37" s="50" t="n"/>
      <c r="AF37" s="50" t="n"/>
      <c r="AG37" s="50" t="n"/>
    </row>
    <row r="38" ht="15.75" customHeight="1">
      <c r="A38" s="50" t="n"/>
      <c r="B38" s="50" t="inlineStr">
        <is>
          <t>AZ</t>
        </is>
      </c>
      <c r="C38" s="50" t="inlineStr">
        <is>
          <t>Generation</t>
        </is>
      </c>
      <c r="D38" s="50" t="inlineStr">
        <is>
          <t>Imports</t>
        </is>
      </c>
      <c r="E38" s="50">
        <f>LOOKUP(D38,$U$2:$V$15,$V$2:$V$15)</f>
        <v/>
      </c>
      <c r="F38" s="50" t="n">
        <v>0</v>
      </c>
      <c r="G38" s="50">
        <f>AVERAGE(F38,H38)</f>
        <v/>
      </c>
      <c r="H38" s="50" t="n">
        <v>0</v>
      </c>
      <c r="I38" s="50">
        <f>AVERAGE(H38,J38)</f>
        <v/>
      </c>
      <c r="J38" s="50" t="n">
        <v>0</v>
      </c>
      <c r="K38" s="50">
        <f>AVERAGE(J38,L38)</f>
        <v/>
      </c>
      <c r="L38" s="50" t="n">
        <v>0</v>
      </c>
      <c r="M38" s="50">
        <f>AVERAGE(L38,N38)</f>
        <v/>
      </c>
      <c r="N38" s="50" t="n">
        <v>0</v>
      </c>
      <c r="O38" s="50">
        <f>AVERAGE(N38,P38)</f>
        <v/>
      </c>
      <c r="P38" s="50" t="n">
        <v>0</v>
      </c>
      <c r="Q38" s="50">
        <f>AVERAGE(P38,R38)</f>
        <v/>
      </c>
      <c r="R38" s="50" t="n">
        <v>0</v>
      </c>
      <c r="S38" s="50" t="n"/>
      <c r="T38" s="50" t="n"/>
      <c r="U38" s="50" t="n"/>
      <c r="V38" s="50" t="n"/>
      <c r="W38" s="50" t="n"/>
      <c r="X38" s="50" t="n"/>
      <c r="Y38" s="50" t="n"/>
      <c r="Z38" s="50" t="n"/>
      <c r="AA38" s="50" t="n"/>
      <c r="AB38" s="50" t="n"/>
      <c r="AC38" s="50" t="n"/>
      <c r="AD38" s="50" t="n"/>
      <c r="AE38" s="50" t="n"/>
      <c r="AF38" s="50" t="n"/>
      <c r="AG38" s="50" t="n"/>
    </row>
    <row r="39" ht="15.75" customHeight="1">
      <c r="A39" s="50" t="n"/>
      <c r="B39" s="50" t="inlineStr">
        <is>
          <t>AZ</t>
        </is>
      </c>
      <c r="C39" s="50" t="inlineStr">
        <is>
          <t>Generation</t>
        </is>
      </c>
      <c r="D39" s="50" t="inlineStr">
        <is>
          <t>Land-based Wind</t>
        </is>
      </c>
      <c r="E39" s="50">
        <f>LOOKUP(D39,$U$2:$V$15,$V$2:$V$15)</f>
        <v/>
      </c>
      <c r="F39" s="50" t="n">
        <v>720909.4952</v>
      </c>
      <c r="G39" s="50">
        <f>AVERAGE(F39,H39)</f>
        <v/>
      </c>
      <c r="H39" s="50" t="n">
        <v>721510.9547999999</v>
      </c>
      <c r="I39" s="50">
        <f>AVERAGE(H39,J39)</f>
        <v/>
      </c>
      <c r="J39" s="50" t="n">
        <v>720922.0897</v>
      </c>
      <c r="K39" s="50">
        <f>AVERAGE(J39,L39)</f>
        <v/>
      </c>
      <c r="L39" s="50" t="n">
        <v>720060.2688</v>
      </c>
      <c r="M39" s="50">
        <f>AVERAGE(L39,N39)</f>
        <v/>
      </c>
      <c r="N39" s="50" t="n">
        <v>718153.2556</v>
      </c>
      <c r="O39" s="50">
        <f>AVERAGE(N39,P39)</f>
        <v/>
      </c>
      <c r="P39" s="50" t="n">
        <v>716021.811</v>
      </c>
      <c r="Q39" s="50">
        <f>AVERAGE(P39,R39)</f>
        <v/>
      </c>
      <c r="R39" s="50" t="n">
        <v>713269.1209</v>
      </c>
      <c r="S39" s="50" t="n"/>
      <c r="T39" s="50" t="n"/>
      <c r="U39" s="50" t="n"/>
      <c r="V39" s="50" t="n"/>
      <c r="W39" s="50" t="n"/>
      <c r="X39" s="50" t="n"/>
      <c r="Y39" s="50" t="n"/>
      <c r="Z39" s="50" t="n"/>
      <c r="AA39" s="50" t="n"/>
      <c r="AB39" s="50" t="n"/>
      <c r="AC39" s="50" t="n"/>
      <c r="AD39" s="50" t="n"/>
      <c r="AE39" s="50" t="n"/>
      <c r="AF39" s="50" t="n"/>
      <c r="AG39" s="50" t="n"/>
    </row>
    <row r="40" ht="15.75" customHeight="1">
      <c r="A40" s="50" t="n"/>
      <c r="B40" s="50" t="inlineStr">
        <is>
          <t>AZ</t>
        </is>
      </c>
      <c r="C40" s="50" t="inlineStr">
        <is>
          <t>Generation</t>
        </is>
      </c>
      <c r="D40" s="50" t="inlineStr">
        <is>
          <t>NG-CC</t>
        </is>
      </c>
      <c r="E40" s="50">
        <f>LOOKUP(D40,$U$2:$V$15,$V$2:$V$15)</f>
        <v/>
      </c>
      <c r="F40" s="50" t="n">
        <v>13193228.26</v>
      </c>
      <c r="G40" s="50">
        <f>AVERAGE(F40,H40)</f>
        <v/>
      </c>
      <c r="H40" s="50" t="n">
        <v>16334637.92</v>
      </c>
      <c r="I40" s="50">
        <f>AVERAGE(H40,J40)</f>
        <v/>
      </c>
      <c r="J40" s="50" t="n">
        <v>25452448.56</v>
      </c>
      <c r="K40" s="50">
        <f>AVERAGE(J40,L40)</f>
        <v/>
      </c>
      <c r="L40" s="50" t="n">
        <v>32702234.16</v>
      </c>
      <c r="M40" s="50">
        <f>AVERAGE(L40,N40)</f>
        <v/>
      </c>
      <c r="N40" s="50" t="n">
        <v>34283998.68</v>
      </c>
      <c r="O40" s="50">
        <f>AVERAGE(N40,P40)</f>
        <v/>
      </c>
      <c r="P40" s="50" t="n">
        <v>34722900.79</v>
      </c>
      <c r="Q40" s="50">
        <f>AVERAGE(P40,R40)</f>
        <v/>
      </c>
      <c r="R40" s="50" t="n">
        <v>34451750.7</v>
      </c>
      <c r="S40" s="50" t="n"/>
      <c r="T40" s="50" t="n"/>
      <c r="U40" s="50" t="n"/>
      <c r="V40" s="50" t="n"/>
      <c r="W40" s="50" t="n"/>
      <c r="X40" s="50" t="n"/>
      <c r="Y40" s="50" t="n"/>
      <c r="Z40" s="50" t="n"/>
      <c r="AA40" s="50" t="n"/>
      <c r="AB40" s="50" t="n"/>
      <c r="AC40" s="50" t="n"/>
      <c r="AD40" s="50" t="n"/>
      <c r="AE40" s="50" t="n"/>
      <c r="AF40" s="50" t="n"/>
      <c r="AG40" s="50" t="n"/>
    </row>
    <row r="41" ht="15.75" customHeight="1">
      <c r="A41" s="50" t="n"/>
      <c r="B41" s="50" t="inlineStr">
        <is>
          <t>AZ</t>
        </is>
      </c>
      <c r="C41" s="50" t="inlineStr">
        <is>
          <t>Generation</t>
        </is>
      </c>
      <c r="D41" s="50" t="inlineStr">
        <is>
          <t>NG-CT</t>
        </is>
      </c>
      <c r="E41" s="50">
        <f>LOOKUP(D41,$U$2:$V$15,$V$2:$V$15)</f>
        <v/>
      </c>
      <c r="F41" s="50" t="n">
        <v>0</v>
      </c>
      <c r="G41" s="50">
        <f>AVERAGE(F41,H41)</f>
        <v/>
      </c>
      <c r="H41" s="50" t="n">
        <v>0</v>
      </c>
      <c r="I41" s="50">
        <f>AVERAGE(H41,J41)</f>
        <v/>
      </c>
      <c r="J41" s="50" t="n">
        <v>0</v>
      </c>
      <c r="K41" s="50">
        <f>AVERAGE(J41,L41)</f>
        <v/>
      </c>
      <c r="L41" s="50" t="n">
        <v>0</v>
      </c>
      <c r="M41" s="50">
        <f>AVERAGE(L41,N41)</f>
        <v/>
      </c>
      <c r="N41" s="50" t="n">
        <v>0</v>
      </c>
      <c r="O41" s="50">
        <f>AVERAGE(N41,P41)</f>
        <v/>
      </c>
      <c r="P41" s="50" t="n">
        <v>0</v>
      </c>
      <c r="Q41" s="50">
        <f>AVERAGE(P41,R41)</f>
        <v/>
      </c>
      <c r="R41" s="50" t="n">
        <v>0</v>
      </c>
      <c r="S41" s="50" t="n"/>
      <c r="T41" s="50" t="n"/>
      <c r="U41" s="50" t="n"/>
      <c r="V41" s="50" t="n"/>
      <c r="W41" s="50" t="n"/>
      <c r="X41" s="50" t="n"/>
      <c r="Y41" s="50" t="n"/>
      <c r="Z41" s="50" t="n"/>
      <c r="AA41" s="50" t="n"/>
      <c r="AB41" s="50" t="n"/>
      <c r="AC41" s="50" t="n"/>
      <c r="AD41" s="50" t="n"/>
      <c r="AE41" s="50" t="n"/>
      <c r="AF41" s="50" t="n"/>
      <c r="AG41" s="50" t="n"/>
    </row>
    <row r="42" ht="15.75" customHeight="1">
      <c r="A42" s="50" t="n"/>
      <c r="B42" s="50" t="inlineStr">
        <is>
          <t>AZ</t>
        </is>
      </c>
      <c r="C42" s="50" t="inlineStr">
        <is>
          <t>Generation</t>
        </is>
      </c>
      <c r="D42" s="50" t="inlineStr">
        <is>
          <t>Nuclear</t>
        </is>
      </c>
      <c r="E42" s="50">
        <f>LOOKUP(D42,$U$2:$V$15,$V$2:$V$15)</f>
        <v/>
      </c>
      <c r="F42" s="50" t="n">
        <v>31122362.95</v>
      </c>
      <c r="G42" s="50">
        <f>AVERAGE(F42,H42)</f>
        <v/>
      </c>
      <c r="H42" s="50" t="n">
        <v>31122362.95</v>
      </c>
      <c r="I42" s="50">
        <f>AVERAGE(H42,J42)</f>
        <v/>
      </c>
      <c r="J42" s="50" t="n">
        <v>31122362.95</v>
      </c>
      <c r="K42" s="50">
        <f>AVERAGE(J42,L42)</f>
        <v/>
      </c>
      <c r="L42" s="50" t="n">
        <v>31122362.95</v>
      </c>
      <c r="M42" s="50">
        <f>AVERAGE(L42,N42)</f>
        <v/>
      </c>
      <c r="N42" s="50" t="n">
        <v>31122362.95</v>
      </c>
      <c r="O42" s="50">
        <f>AVERAGE(N42,P42)</f>
        <v/>
      </c>
      <c r="P42" s="50" t="n">
        <v>31122362.95</v>
      </c>
      <c r="Q42" s="50">
        <f>AVERAGE(P42,R42)</f>
        <v/>
      </c>
      <c r="R42" s="50" t="n">
        <v>31122362.95</v>
      </c>
      <c r="S42" s="50" t="n"/>
      <c r="T42" s="50" t="n"/>
      <c r="U42" s="50" t="n"/>
      <c r="V42" s="50" t="n"/>
      <c r="W42" s="50" t="n"/>
      <c r="X42" s="50" t="n"/>
      <c r="Y42" s="50" t="n"/>
      <c r="Z42" s="50" t="n"/>
      <c r="AA42" s="50" t="n"/>
      <c r="AB42" s="50" t="n"/>
      <c r="AC42" s="50" t="n"/>
      <c r="AD42" s="50" t="n"/>
      <c r="AE42" s="50" t="n"/>
      <c r="AF42" s="50" t="n"/>
      <c r="AG42" s="50" t="n"/>
    </row>
    <row r="43" ht="15.75" customHeight="1">
      <c r="A43" s="50" t="n"/>
      <c r="B43" s="50" t="inlineStr">
        <is>
          <t>AZ</t>
        </is>
      </c>
      <c r="C43" s="50" t="inlineStr">
        <is>
          <t>Generation</t>
        </is>
      </c>
      <c r="D43" s="50" t="inlineStr">
        <is>
          <t>Offshore Wind</t>
        </is>
      </c>
      <c r="E43" s="50">
        <f>LOOKUP(D43,$U$2:$V$15,$V$2:$V$15)</f>
        <v/>
      </c>
      <c r="F43" s="50" t="n">
        <v>0</v>
      </c>
      <c r="G43" s="50">
        <f>AVERAGE(F43,H43)</f>
        <v/>
      </c>
      <c r="H43" s="50" t="n">
        <v>0</v>
      </c>
      <c r="I43" s="50">
        <f>AVERAGE(H43,J43)</f>
        <v/>
      </c>
      <c r="J43" s="50" t="n">
        <v>0</v>
      </c>
      <c r="K43" s="50">
        <f>AVERAGE(J43,L43)</f>
        <v/>
      </c>
      <c r="L43" s="50" t="n">
        <v>0</v>
      </c>
      <c r="M43" s="50">
        <f>AVERAGE(L43,N43)</f>
        <v/>
      </c>
      <c r="N43" s="50" t="n">
        <v>0</v>
      </c>
      <c r="O43" s="50">
        <f>AVERAGE(N43,P43)</f>
        <v/>
      </c>
      <c r="P43" s="50" t="n">
        <v>0</v>
      </c>
      <c r="Q43" s="50">
        <f>AVERAGE(P43,R43)</f>
        <v/>
      </c>
      <c r="R43" s="50" t="n">
        <v>0</v>
      </c>
      <c r="S43" s="50" t="n"/>
      <c r="T43" s="50" t="n"/>
      <c r="U43" s="50" t="n"/>
      <c r="V43" s="50" t="n"/>
      <c r="W43" s="50" t="n"/>
      <c r="X43" s="50" t="n"/>
      <c r="Y43" s="50" t="n"/>
      <c r="Z43" s="50" t="n"/>
      <c r="AA43" s="50" t="n"/>
      <c r="AB43" s="50" t="n"/>
      <c r="AC43" s="50" t="n"/>
      <c r="AD43" s="50" t="n"/>
      <c r="AE43" s="50" t="n"/>
      <c r="AF43" s="50" t="n"/>
      <c r="AG43" s="50" t="n"/>
    </row>
    <row r="44" ht="15.75" customHeight="1">
      <c r="A44" s="50" t="n"/>
      <c r="B44" s="50" t="inlineStr">
        <is>
          <t>AZ</t>
        </is>
      </c>
      <c r="C44" s="50" t="inlineStr">
        <is>
          <t>Generation</t>
        </is>
      </c>
      <c r="D44" s="50" t="inlineStr">
        <is>
          <t>Oil-Gas-Steam</t>
        </is>
      </c>
      <c r="E44" s="50">
        <f>LOOKUP(D44,$U$2:$V$15,$V$2:$V$15)</f>
        <v/>
      </c>
      <c r="F44" s="50" t="n">
        <v>27461.3184</v>
      </c>
      <c r="G44" s="50">
        <f>AVERAGE(F44,H44)</f>
        <v/>
      </c>
      <c r="H44" s="50" t="n">
        <v>27461.3184</v>
      </c>
      <c r="I44" s="50">
        <f>AVERAGE(H44,J44)</f>
        <v/>
      </c>
      <c r="J44" s="50" t="n">
        <v>27461.3184</v>
      </c>
      <c r="K44" s="50">
        <f>AVERAGE(J44,L44)</f>
        <v/>
      </c>
      <c r="L44" s="50" t="n">
        <v>27461.3184</v>
      </c>
      <c r="M44" s="50">
        <f>AVERAGE(L44,N44)</f>
        <v/>
      </c>
      <c r="N44" s="50" t="n">
        <v>27461.3184</v>
      </c>
      <c r="O44" s="50">
        <f>AVERAGE(N44,P44)</f>
        <v/>
      </c>
      <c r="P44" s="50" t="n">
        <v>27461.3184</v>
      </c>
      <c r="Q44" s="50">
        <f>AVERAGE(P44,R44)</f>
        <v/>
      </c>
      <c r="R44" s="50" t="n">
        <v>27461.3184</v>
      </c>
      <c r="S44" s="50" t="n"/>
      <c r="T44" s="50" t="n"/>
      <c r="U44" s="50" t="n"/>
      <c r="V44" s="50" t="n"/>
      <c r="W44" s="50" t="n"/>
      <c r="X44" s="50" t="n"/>
      <c r="Y44" s="50" t="n"/>
      <c r="Z44" s="50" t="n"/>
      <c r="AA44" s="50" t="n"/>
      <c r="AB44" s="50" t="n"/>
      <c r="AC44" s="50" t="n"/>
      <c r="AD44" s="50" t="n"/>
      <c r="AE44" s="50" t="n"/>
      <c r="AF44" s="50" t="n"/>
      <c r="AG44" s="50" t="n"/>
    </row>
    <row r="45" ht="15.75" customHeight="1">
      <c r="A45" s="50" t="n"/>
      <c r="B45" s="50" t="inlineStr">
        <is>
          <t>AZ</t>
        </is>
      </c>
      <c r="C45" s="50" t="inlineStr">
        <is>
          <t>Generation</t>
        </is>
      </c>
      <c r="D45" s="50" t="inlineStr">
        <is>
          <t>Rooftop PV</t>
        </is>
      </c>
      <c r="E45" s="50">
        <f>LOOKUP(D45,$U$2:$V$15,$V$2:$V$15)</f>
        <v/>
      </c>
      <c r="F45" s="50" t="n">
        <v>2496573.531</v>
      </c>
      <c r="G45" s="50">
        <f>AVERAGE(F45,H45)</f>
        <v/>
      </c>
      <c r="H45" s="50" t="n">
        <v>2783156.266</v>
      </c>
      <c r="I45" s="50">
        <f>AVERAGE(H45,J45)</f>
        <v/>
      </c>
      <c r="J45" s="50" t="n">
        <v>2972113.728</v>
      </c>
      <c r="K45" s="50">
        <f>AVERAGE(J45,L45)</f>
        <v/>
      </c>
      <c r="L45" s="50" t="n">
        <v>3142026.216</v>
      </c>
      <c r="M45" s="50">
        <f>AVERAGE(L45,N45)</f>
        <v/>
      </c>
      <c r="N45" s="50" t="n">
        <v>3363699.072</v>
      </c>
      <c r="O45" s="50">
        <f>AVERAGE(N45,P45)</f>
        <v/>
      </c>
      <c r="P45" s="50" t="n">
        <v>3651042.822</v>
      </c>
      <c r="Q45" s="50">
        <f>AVERAGE(P45,R45)</f>
        <v/>
      </c>
      <c r="R45" s="50" t="n">
        <v>3935643.029</v>
      </c>
      <c r="S45" s="50" t="n"/>
      <c r="T45" s="50" t="n"/>
      <c r="U45" s="50" t="n"/>
      <c r="V45" s="50" t="n"/>
      <c r="W45" s="50" t="n"/>
      <c r="X45" s="50" t="n"/>
      <c r="Y45" s="50" t="n"/>
      <c r="Z45" s="50" t="n"/>
      <c r="AA45" s="50" t="n"/>
      <c r="AB45" s="50" t="n"/>
      <c r="AC45" s="50" t="n"/>
      <c r="AD45" s="50" t="n"/>
      <c r="AE45" s="50" t="n"/>
      <c r="AF45" s="50" t="n"/>
      <c r="AG45" s="50" t="n"/>
    </row>
    <row r="46" ht="15.75" customHeight="1">
      <c r="A46" s="50" t="n"/>
      <c r="B46" s="50" t="inlineStr">
        <is>
          <t>AZ</t>
        </is>
      </c>
      <c r="C46" s="50" t="inlineStr">
        <is>
          <t>Generation</t>
        </is>
      </c>
      <c r="D46" s="50" t="inlineStr">
        <is>
          <t>Storage</t>
        </is>
      </c>
      <c r="E46" s="50">
        <f>LOOKUP(D46,$U$2:$V$15,$V$2:$V$15)</f>
        <v/>
      </c>
      <c r="F46" s="50" t="n">
        <v>0</v>
      </c>
      <c r="G46" s="50" t="n">
        <v>0</v>
      </c>
      <c r="H46" s="50" t="n">
        <v>0</v>
      </c>
      <c r="I46" s="50" t="n">
        <v>0</v>
      </c>
      <c r="J46" s="50" t="n">
        <v>0</v>
      </c>
      <c r="K46" s="50" t="n">
        <v>0</v>
      </c>
      <c r="L46" s="50" t="n">
        <v>0</v>
      </c>
      <c r="M46" s="50" t="n">
        <v>0</v>
      </c>
      <c r="N46" s="50" t="n">
        <v>0</v>
      </c>
      <c r="O46" s="50" t="n">
        <v>0</v>
      </c>
      <c r="P46" s="50" t="n">
        <v>0</v>
      </c>
      <c r="Q46" s="50" t="n">
        <v>0</v>
      </c>
      <c r="R46" s="50" t="n">
        <v>0</v>
      </c>
      <c r="S46" s="50" t="n"/>
      <c r="T46" s="50" t="n"/>
      <c r="U46" s="50" t="n"/>
      <c r="V46" s="50" t="n"/>
      <c r="W46" s="50" t="n"/>
      <c r="X46" s="50" t="n"/>
      <c r="Y46" s="50" t="n"/>
      <c r="Z46" s="50" t="n"/>
      <c r="AA46" s="50" t="n"/>
      <c r="AB46" s="50" t="n"/>
      <c r="AC46" s="50" t="n"/>
      <c r="AD46" s="50" t="n"/>
      <c r="AE46" s="50" t="n"/>
      <c r="AF46" s="50" t="n"/>
      <c r="AG46" s="50" t="n"/>
    </row>
    <row r="47" ht="15.75" customHeight="1">
      <c r="A47" s="50" t="n"/>
      <c r="B47" s="50" t="inlineStr">
        <is>
          <t>AZ</t>
        </is>
      </c>
      <c r="C47" s="50" t="inlineStr">
        <is>
          <t>Generation</t>
        </is>
      </c>
      <c r="D47" s="50" t="inlineStr">
        <is>
          <t>Utility PV</t>
        </is>
      </c>
      <c r="E47" s="50">
        <f>LOOKUP(D47,$U$2:$V$15,$V$2:$V$15)</f>
        <v/>
      </c>
      <c r="F47" s="50" t="n">
        <v>5007038.198</v>
      </c>
      <c r="G47" s="50">
        <f>AVERAGE(F47,H47)</f>
        <v/>
      </c>
      <c r="H47" s="50" t="n">
        <v>5541013.008</v>
      </c>
      <c r="I47" s="50">
        <f>AVERAGE(H47,J47)</f>
        <v/>
      </c>
      <c r="J47" s="50" t="n">
        <v>5541542.844</v>
      </c>
      <c r="K47" s="50">
        <f>AVERAGE(J47,L47)</f>
        <v/>
      </c>
      <c r="L47" s="50" t="n">
        <v>5486231.282</v>
      </c>
      <c r="M47" s="50">
        <f>AVERAGE(L47,N47)</f>
        <v/>
      </c>
      <c r="N47" s="50" t="n">
        <v>5431516.136</v>
      </c>
      <c r="O47" s="50">
        <f>AVERAGE(N47,P47)</f>
        <v/>
      </c>
      <c r="P47" s="50" t="n">
        <v>5376510.835</v>
      </c>
      <c r="Q47" s="50">
        <f>AVERAGE(P47,R47)</f>
        <v/>
      </c>
      <c r="R47" s="50" t="n">
        <v>5320437.437</v>
      </c>
      <c r="S47" s="50" t="n"/>
      <c r="T47" s="50" t="n"/>
      <c r="U47" s="50" t="n"/>
      <c r="V47" s="50" t="n"/>
      <c r="W47" s="50" t="n"/>
      <c r="X47" s="50" t="n"/>
      <c r="Y47" s="50" t="n"/>
      <c r="Z47" s="50" t="n"/>
      <c r="AA47" s="50" t="n"/>
      <c r="AB47" s="50" t="n"/>
      <c r="AC47" s="50" t="n"/>
      <c r="AD47" s="50" t="n"/>
      <c r="AE47" s="50" t="n"/>
      <c r="AF47" s="50" t="n"/>
      <c r="AG47" s="50" t="n"/>
    </row>
    <row r="48" ht="15.75" customHeight="1">
      <c r="A48" s="50" t="n"/>
      <c r="B48" s="50" t="inlineStr">
        <is>
          <t>CA</t>
        </is>
      </c>
      <c r="C48" s="50" t="inlineStr">
        <is>
          <t>Generation</t>
        </is>
      </c>
      <c r="D48" s="50" t="inlineStr">
        <is>
          <t>Biopower</t>
        </is>
      </c>
      <c r="E48" s="50">
        <f>LOOKUP(D48,$U$2:$V$15,$V$2:$V$15)</f>
        <v/>
      </c>
      <c r="F48" s="50" t="n">
        <v>82384.54074</v>
      </c>
      <c r="G48" s="50">
        <f>AVERAGE(F48,H48)</f>
        <v/>
      </c>
      <c r="H48" s="50" t="n">
        <v>34558.1775</v>
      </c>
      <c r="I48" s="50">
        <f>AVERAGE(H48,J48)</f>
        <v/>
      </c>
      <c r="J48" s="50" t="n">
        <v>147305.0606</v>
      </c>
      <c r="K48" s="50">
        <f>AVERAGE(J48,L48)</f>
        <v/>
      </c>
      <c r="L48" s="50" t="n">
        <v>666982.3785</v>
      </c>
      <c r="M48" s="50">
        <f>AVERAGE(L48,N48)</f>
        <v/>
      </c>
      <c r="N48" s="50" t="n">
        <v>1675519.22</v>
      </c>
      <c r="O48" s="50">
        <f>AVERAGE(N48,P48)</f>
        <v/>
      </c>
      <c r="P48" s="50" t="n">
        <v>2178368.45</v>
      </c>
      <c r="Q48" s="50">
        <f>AVERAGE(P48,R48)</f>
        <v/>
      </c>
      <c r="R48" s="50" t="n">
        <v>2778852.449</v>
      </c>
      <c r="S48" s="50" t="n"/>
      <c r="T48" s="50" t="n"/>
      <c r="U48" s="50" t="n"/>
      <c r="V48" s="50" t="n"/>
      <c r="W48" s="50" t="n"/>
      <c r="X48" s="50" t="n"/>
      <c r="Y48" s="50" t="n"/>
      <c r="Z48" s="50" t="n"/>
      <c r="AA48" s="50" t="n"/>
      <c r="AB48" s="50" t="n"/>
      <c r="AC48" s="50" t="n"/>
      <c r="AD48" s="50" t="n"/>
      <c r="AE48" s="50" t="n"/>
      <c r="AF48" s="50" t="n"/>
      <c r="AG48" s="50" t="n"/>
    </row>
    <row r="49" ht="15.75" customHeight="1">
      <c r="A49" s="50" t="n"/>
      <c r="B49" s="50" t="inlineStr">
        <is>
          <t>CA</t>
        </is>
      </c>
      <c r="C49" s="50" t="inlineStr">
        <is>
          <t>Generation</t>
        </is>
      </c>
      <c r="D49" s="50" t="inlineStr">
        <is>
          <t>Coal</t>
        </is>
      </c>
      <c r="E49" s="50">
        <f>LOOKUP(D49,$U$2:$V$15,$V$2:$V$15)</f>
        <v/>
      </c>
      <c r="F49" s="50" t="n">
        <v>0</v>
      </c>
      <c r="G49" s="50">
        <f>AVERAGE(F49,H49)</f>
        <v/>
      </c>
      <c r="H49" s="50" t="n">
        <v>0</v>
      </c>
      <c r="I49" s="50">
        <f>AVERAGE(H49,J49)</f>
        <v/>
      </c>
      <c r="J49" s="50" t="n">
        <v>0</v>
      </c>
      <c r="K49" s="50">
        <f>AVERAGE(J49,L49)</f>
        <v/>
      </c>
      <c r="L49" s="50" t="n">
        <v>0</v>
      </c>
      <c r="M49" s="50">
        <f>AVERAGE(L49,N49)</f>
        <v/>
      </c>
      <c r="N49" s="50" t="n">
        <v>0</v>
      </c>
      <c r="O49" s="50">
        <f>AVERAGE(N49,P49)</f>
        <v/>
      </c>
      <c r="P49" s="50" t="n">
        <v>0</v>
      </c>
      <c r="Q49" s="50">
        <f>AVERAGE(P49,R49)</f>
        <v/>
      </c>
      <c r="R49" s="50" t="n">
        <v>0</v>
      </c>
      <c r="S49" s="50" t="n"/>
      <c r="T49" s="50" t="n"/>
      <c r="U49" s="50" t="n"/>
      <c r="V49" s="50" t="n"/>
      <c r="W49" s="50" t="n"/>
      <c r="X49" s="50" t="n"/>
      <c r="Y49" s="50" t="n"/>
      <c r="Z49" s="50" t="n"/>
      <c r="AA49" s="50" t="n"/>
      <c r="AB49" s="50" t="n"/>
      <c r="AC49" s="50" t="n"/>
      <c r="AD49" s="50" t="n"/>
      <c r="AE49" s="50" t="n"/>
      <c r="AF49" s="50" t="n"/>
      <c r="AG49" s="50" t="n"/>
    </row>
    <row r="50" ht="15.75" customHeight="1">
      <c r="A50" s="50" t="n"/>
      <c r="B50" s="50" t="inlineStr">
        <is>
          <t>CA</t>
        </is>
      </c>
      <c r="C50" s="50" t="inlineStr">
        <is>
          <t>Generation</t>
        </is>
      </c>
      <c r="D50" s="50" t="inlineStr">
        <is>
          <t>CSP</t>
        </is>
      </c>
      <c r="E50" s="50">
        <f>LOOKUP(D50,$U$2:$V$15,$V$2:$V$15)</f>
        <v/>
      </c>
      <c r="F50" s="50" t="n">
        <v>0</v>
      </c>
      <c r="G50" s="50">
        <f>AVERAGE(F50,H50)</f>
        <v/>
      </c>
      <c r="H50" s="50" t="n">
        <v>0</v>
      </c>
      <c r="I50" s="50">
        <f>AVERAGE(H50,J50)</f>
        <v/>
      </c>
      <c r="J50" s="50" t="n">
        <v>0</v>
      </c>
      <c r="K50" s="50">
        <f>AVERAGE(J50,L50)</f>
        <v/>
      </c>
      <c r="L50" s="50" t="n">
        <v>0</v>
      </c>
      <c r="M50" s="50">
        <f>AVERAGE(L50,N50)</f>
        <v/>
      </c>
      <c r="N50" s="50" t="n">
        <v>0</v>
      </c>
      <c r="O50" s="50">
        <f>AVERAGE(N50,P50)</f>
        <v/>
      </c>
      <c r="P50" s="50" t="n">
        <v>0</v>
      </c>
      <c r="Q50" s="50">
        <f>AVERAGE(P50,R50)</f>
        <v/>
      </c>
      <c r="R50" s="50" t="n">
        <v>6767308.737</v>
      </c>
      <c r="S50" s="50" t="n"/>
      <c r="T50" s="50" t="n"/>
      <c r="U50" s="50" t="n"/>
      <c r="V50" s="50" t="n"/>
      <c r="W50" s="50" t="n"/>
      <c r="X50" s="50" t="n"/>
      <c r="Y50" s="50" t="n"/>
      <c r="Z50" s="50" t="n"/>
      <c r="AA50" s="50" t="n"/>
      <c r="AB50" s="50" t="n"/>
      <c r="AC50" s="50" t="n"/>
      <c r="AD50" s="50" t="n"/>
      <c r="AE50" s="50" t="n"/>
      <c r="AF50" s="50" t="n"/>
      <c r="AG50" s="50" t="n"/>
    </row>
    <row r="51" ht="15.75" customHeight="1">
      <c r="A51" s="50" t="n"/>
      <c r="B51" s="50" t="inlineStr">
        <is>
          <t>CA</t>
        </is>
      </c>
      <c r="C51" s="50" t="inlineStr">
        <is>
          <t>Generation</t>
        </is>
      </c>
      <c r="D51" s="50" t="inlineStr">
        <is>
          <t>Geothermal</t>
        </is>
      </c>
      <c r="E51" s="50">
        <f>LOOKUP(D51,$U$2:$V$15,$V$2:$V$15)</f>
        <v/>
      </c>
      <c r="F51" s="50" t="n">
        <v>13409370</v>
      </c>
      <c r="G51" s="50">
        <f>AVERAGE(F51,H51)</f>
        <v/>
      </c>
      <c r="H51" s="50" t="n">
        <v>13409370</v>
      </c>
      <c r="I51" s="50">
        <f>AVERAGE(H51,J51)</f>
        <v/>
      </c>
      <c r="J51" s="50" t="n">
        <v>13409370</v>
      </c>
      <c r="K51" s="50">
        <f>AVERAGE(J51,L51)</f>
        <v/>
      </c>
      <c r="L51" s="50" t="n">
        <v>13409370</v>
      </c>
      <c r="M51" s="50">
        <f>AVERAGE(L51,N51)</f>
        <v/>
      </c>
      <c r="N51" s="50" t="n">
        <v>13409370</v>
      </c>
      <c r="O51" s="50">
        <f>AVERAGE(N51,P51)</f>
        <v/>
      </c>
      <c r="P51" s="50" t="n">
        <v>13409370</v>
      </c>
      <c r="Q51" s="50">
        <f>AVERAGE(P51,R51)</f>
        <v/>
      </c>
      <c r="R51" s="50" t="n">
        <v>13409370</v>
      </c>
      <c r="S51" s="50" t="n"/>
      <c r="T51" s="50" t="n"/>
      <c r="U51" s="50" t="n"/>
      <c r="V51" s="50" t="n"/>
      <c r="W51" s="50" t="n"/>
      <c r="X51" s="50" t="n"/>
      <c r="Y51" s="50" t="n"/>
      <c r="Z51" s="50" t="n"/>
      <c r="AA51" s="50" t="n"/>
      <c r="AB51" s="50" t="n"/>
      <c r="AC51" s="50" t="n"/>
      <c r="AD51" s="50" t="n"/>
      <c r="AE51" s="50" t="n"/>
      <c r="AF51" s="50" t="n"/>
      <c r="AG51" s="50" t="n"/>
    </row>
    <row r="52" ht="15.75" customHeight="1">
      <c r="A52" s="50" t="n"/>
      <c r="B52" s="50" t="inlineStr">
        <is>
          <t>CA</t>
        </is>
      </c>
      <c r="C52" s="50" t="inlineStr">
        <is>
          <t>Generation</t>
        </is>
      </c>
      <c r="D52" s="50" t="inlineStr">
        <is>
          <t>Hydro</t>
        </is>
      </c>
      <c r="E52" s="50">
        <f>LOOKUP(D52,$U$2:$V$15,$V$2:$V$15)</f>
        <v/>
      </c>
      <c r="F52" s="50" t="n">
        <v>29542223.74</v>
      </c>
      <c r="G52" s="50">
        <f>AVERAGE(F52,H52)</f>
        <v/>
      </c>
      <c r="H52" s="50" t="n">
        <v>31236362.58</v>
      </c>
      <c r="I52" s="50">
        <f>AVERAGE(H52,J52)</f>
        <v/>
      </c>
      <c r="J52" s="50" t="n">
        <v>31389696.2</v>
      </c>
      <c r="K52" s="50">
        <f>AVERAGE(J52,L52)</f>
        <v/>
      </c>
      <c r="L52" s="50" t="n">
        <v>32103164.21</v>
      </c>
      <c r="M52" s="50">
        <f>AVERAGE(L52,N52)</f>
        <v/>
      </c>
      <c r="N52" s="50" t="n">
        <v>32103164.21</v>
      </c>
      <c r="O52" s="50">
        <f>AVERAGE(N52,P52)</f>
        <v/>
      </c>
      <c r="P52" s="50" t="n">
        <v>32437544.69</v>
      </c>
      <c r="Q52" s="50">
        <f>AVERAGE(P52,R52)</f>
        <v/>
      </c>
      <c r="R52" s="50" t="n">
        <v>32529405.4</v>
      </c>
      <c r="S52" s="50" t="n"/>
      <c r="T52" s="50" t="n"/>
      <c r="U52" s="50" t="n"/>
      <c r="V52" s="50" t="n"/>
      <c r="W52" s="50" t="n"/>
      <c r="X52" s="50" t="n"/>
      <c r="Y52" s="50" t="n"/>
      <c r="Z52" s="50" t="n"/>
      <c r="AA52" s="50" t="n"/>
      <c r="AB52" s="50" t="n"/>
      <c r="AC52" s="50" t="n"/>
      <c r="AD52" s="50" t="n"/>
      <c r="AE52" s="50" t="n"/>
      <c r="AF52" s="50" t="n"/>
      <c r="AG52" s="50" t="n"/>
    </row>
    <row r="53" ht="15.75" customHeight="1">
      <c r="A53" s="50" t="n"/>
      <c r="B53" s="50" t="inlineStr">
        <is>
          <t>CA</t>
        </is>
      </c>
      <c r="C53" s="50" t="inlineStr">
        <is>
          <t>Generation</t>
        </is>
      </c>
      <c r="D53" s="50" t="inlineStr">
        <is>
          <t>Imports</t>
        </is>
      </c>
      <c r="E53" s="50">
        <f>LOOKUP(D53,$U$2:$V$15,$V$2:$V$15)</f>
        <v/>
      </c>
      <c r="F53" s="50" t="n">
        <v>0</v>
      </c>
      <c r="G53" s="50">
        <f>AVERAGE(F53,H53)</f>
        <v/>
      </c>
      <c r="H53" s="50" t="n">
        <v>0</v>
      </c>
      <c r="I53" s="50">
        <f>AVERAGE(H53,J53)</f>
        <v/>
      </c>
      <c r="J53" s="50" t="n">
        <v>0</v>
      </c>
      <c r="K53" s="50">
        <f>AVERAGE(J53,L53)</f>
        <v/>
      </c>
      <c r="L53" s="50" t="n">
        <v>0</v>
      </c>
      <c r="M53" s="50">
        <f>AVERAGE(L53,N53)</f>
        <v/>
      </c>
      <c r="N53" s="50" t="n">
        <v>0</v>
      </c>
      <c r="O53" s="50">
        <f>AVERAGE(N53,P53)</f>
        <v/>
      </c>
      <c r="P53" s="50" t="n">
        <v>0</v>
      </c>
      <c r="Q53" s="50">
        <f>AVERAGE(P53,R53)</f>
        <v/>
      </c>
      <c r="R53" s="50" t="n">
        <v>0</v>
      </c>
      <c r="S53" s="50" t="n"/>
      <c r="T53" s="50" t="n"/>
      <c r="U53" s="50" t="n"/>
      <c r="V53" s="50" t="n"/>
      <c r="W53" s="50" t="n"/>
      <c r="X53" s="50" t="n"/>
      <c r="Y53" s="50" t="n"/>
      <c r="Z53" s="50" t="n"/>
      <c r="AA53" s="50" t="n"/>
      <c r="AB53" s="50" t="n"/>
      <c r="AC53" s="50" t="n"/>
      <c r="AD53" s="50" t="n"/>
      <c r="AE53" s="50" t="n"/>
      <c r="AF53" s="50" t="n"/>
      <c r="AG53" s="50" t="n"/>
    </row>
    <row r="54" ht="15.75" customHeight="1">
      <c r="A54" s="50" t="n"/>
      <c r="B54" s="50" t="inlineStr">
        <is>
          <t>CA</t>
        </is>
      </c>
      <c r="C54" s="50" t="inlineStr">
        <is>
          <t>Generation</t>
        </is>
      </c>
      <c r="D54" s="50" t="inlineStr">
        <is>
          <t>Land-based Wind</t>
        </is>
      </c>
      <c r="E54" s="50">
        <f>LOOKUP(D54,$U$2:$V$15,$V$2:$V$15)</f>
        <v/>
      </c>
      <c r="F54" s="50" t="n">
        <v>12814836.25</v>
      </c>
      <c r="G54" s="50">
        <f>AVERAGE(F54,H54)</f>
        <v/>
      </c>
      <c r="H54" s="50" t="n">
        <v>12576868.62</v>
      </c>
      <c r="I54" s="50">
        <f>AVERAGE(H54,J54)</f>
        <v/>
      </c>
      <c r="J54" s="50" t="n">
        <v>12687651.01</v>
      </c>
      <c r="K54" s="50">
        <f>AVERAGE(J54,L54)</f>
        <v/>
      </c>
      <c r="L54" s="50" t="n">
        <v>13588125.27</v>
      </c>
      <c r="M54" s="50">
        <f>AVERAGE(L54,N54)</f>
        <v/>
      </c>
      <c r="N54" s="50" t="n">
        <v>15102316.56</v>
      </c>
      <c r="O54" s="50">
        <f>AVERAGE(N54,P54)</f>
        <v/>
      </c>
      <c r="P54" s="50" t="n">
        <v>19835361.49</v>
      </c>
      <c r="Q54" s="50">
        <f>AVERAGE(P54,R54)</f>
        <v/>
      </c>
      <c r="R54" s="50" t="n">
        <v>23331237.38</v>
      </c>
      <c r="S54" s="50" t="n"/>
      <c r="T54" s="50" t="n"/>
      <c r="U54" s="50" t="n"/>
      <c r="V54" s="50" t="n"/>
      <c r="W54" s="50" t="n"/>
      <c r="X54" s="50" t="n"/>
      <c r="Y54" s="50" t="n"/>
      <c r="Z54" s="50" t="n"/>
      <c r="AA54" s="50" t="n"/>
      <c r="AB54" s="50" t="n"/>
      <c r="AC54" s="50" t="n"/>
      <c r="AD54" s="50" t="n"/>
      <c r="AE54" s="50" t="n"/>
      <c r="AF54" s="50" t="n"/>
      <c r="AG54" s="50" t="n"/>
    </row>
    <row r="55" ht="15.75" customHeight="1">
      <c r="A55" s="50" t="n"/>
      <c r="B55" s="50" t="inlineStr">
        <is>
          <t>CA</t>
        </is>
      </c>
      <c r="C55" s="50" t="inlineStr">
        <is>
          <t>Generation</t>
        </is>
      </c>
      <c r="D55" s="50" t="inlineStr">
        <is>
          <t>NG-CC</t>
        </is>
      </c>
      <c r="E55" s="50">
        <f>LOOKUP(D55,$U$2:$V$15,$V$2:$V$15)</f>
        <v/>
      </c>
      <c r="F55" s="50" t="n">
        <v>116698409.9</v>
      </c>
      <c r="G55" s="50">
        <f>AVERAGE(F55,H55)</f>
        <v/>
      </c>
      <c r="H55" s="50" t="n">
        <v>112701347.7</v>
      </c>
      <c r="I55" s="50">
        <f>AVERAGE(H55,J55)</f>
        <v/>
      </c>
      <c r="J55" s="50" t="n">
        <v>91704177.16</v>
      </c>
      <c r="K55" s="50">
        <f>AVERAGE(J55,L55)</f>
        <v/>
      </c>
      <c r="L55" s="50" t="n">
        <v>79189205.19</v>
      </c>
      <c r="M55" s="50">
        <f>AVERAGE(L55,N55)</f>
        <v/>
      </c>
      <c r="N55" s="50" t="n">
        <v>73921028.55</v>
      </c>
      <c r="O55" s="50">
        <f>AVERAGE(N55,P55)</f>
        <v/>
      </c>
      <c r="P55" s="50" t="n">
        <v>59352121.77</v>
      </c>
      <c r="Q55" s="50">
        <f>AVERAGE(P55,R55)</f>
        <v/>
      </c>
      <c r="R55" s="50" t="n">
        <v>48046972.81</v>
      </c>
      <c r="S55" s="50" t="n"/>
      <c r="T55" s="50" t="n"/>
      <c r="U55" s="50" t="n"/>
      <c r="V55" s="50" t="n"/>
      <c r="W55" s="50" t="n"/>
      <c r="X55" s="50" t="n"/>
      <c r="Y55" s="50" t="n"/>
      <c r="Z55" s="50" t="n"/>
      <c r="AA55" s="50" t="n"/>
      <c r="AB55" s="50" t="n"/>
      <c r="AC55" s="50" t="n"/>
      <c r="AD55" s="50" t="n"/>
      <c r="AE55" s="50" t="n"/>
      <c r="AF55" s="50" t="n"/>
      <c r="AG55" s="50" t="n"/>
    </row>
    <row r="56" ht="15.75" customHeight="1">
      <c r="A56" s="50" t="n"/>
      <c r="B56" s="50" t="inlineStr">
        <is>
          <t>CA</t>
        </is>
      </c>
      <c r="C56" s="50" t="inlineStr">
        <is>
          <t>Generation</t>
        </is>
      </c>
      <c r="D56" s="50" t="inlineStr">
        <is>
          <t>NG-CT</t>
        </is>
      </c>
      <c r="E56" s="50">
        <f>LOOKUP(D56,$U$2:$V$15,$V$2:$V$15)</f>
        <v/>
      </c>
      <c r="F56" s="50" t="n">
        <v>0</v>
      </c>
      <c r="G56" s="50">
        <f>AVERAGE(F56,H56)</f>
        <v/>
      </c>
      <c r="H56" s="50" t="n">
        <v>0</v>
      </c>
      <c r="I56" s="50">
        <f>AVERAGE(H56,J56)</f>
        <v/>
      </c>
      <c r="J56" s="50" t="n">
        <v>0</v>
      </c>
      <c r="K56" s="50">
        <f>AVERAGE(J56,L56)</f>
        <v/>
      </c>
      <c r="L56" s="50" t="n">
        <v>0</v>
      </c>
      <c r="M56" s="50">
        <f>AVERAGE(L56,N56)</f>
        <v/>
      </c>
      <c r="N56" s="50" t="n">
        <v>0</v>
      </c>
      <c r="O56" s="50">
        <f>AVERAGE(N56,P56)</f>
        <v/>
      </c>
      <c r="P56" s="50" t="n">
        <v>0</v>
      </c>
      <c r="Q56" s="50">
        <f>AVERAGE(P56,R56)</f>
        <v/>
      </c>
      <c r="R56" s="50" t="n">
        <v>0</v>
      </c>
      <c r="S56" s="50" t="n"/>
      <c r="T56" s="50" t="n"/>
      <c r="U56" s="50" t="n"/>
      <c r="V56" s="50" t="n"/>
      <c r="W56" s="50" t="n"/>
      <c r="X56" s="50" t="n"/>
      <c r="Y56" s="50" t="n"/>
      <c r="Z56" s="50" t="n"/>
      <c r="AA56" s="50" t="n"/>
      <c r="AB56" s="50" t="n"/>
      <c r="AC56" s="50" t="n"/>
      <c r="AD56" s="50" t="n"/>
      <c r="AE56" s="50" t="n"/>
      <c r="AF56" s="50" t="n"/>
      <c r="AG56" s="50" t="n"/>
    </row>
    <row r="57" ht="15.75" customHeight="1">
      <c r="A57" s="50" t="n"/>
      <c r="B57" s="50" t="inlineStr">
        <is>
          <t>CA</t>
        </is>
      </c>
      <c r="C57" s="50" t="inlineStr">
        <is>
          <t>Generation</t>
        </is>
      </c>
      <c r="D57" s="50" t="inlineStr">
        <is>
          <t>Nuclear</t>
        </is>
      </c>
      <c r="E57" s="50">
        <f>LOOKUP(D57,$U$2:$V$15,$V$2:$V$15)</f>
        <v/>
      </c>
      <c r="F57" s="50" t="n">
        <v>17707415.04</v>
      </c>
      <c r="G57" s="50">
        <f>AVERAGE(F57,H57)</f>
        <v/>
      </c>
      <c r="H57" s="50" t="n">
        <v>17707415.04</v>
      </c>
      <c r="I57" s="50">
        <f>AVERAGE(H57,J57)</f>
        <v/>
      </c>
      <c r="J57" s="50" t="n">
        <v>17707415.04</v>
      </c>
      <c r="K57" s="50">
        <f>AVERAGE(J57,L57)</f>
        <v/>
      </c>
      <c r="L57" s="50" t="n">
        <v>8837897.328</v>
      </c>
      <c r="M57" s="50">
        <f>AVERAGE(L57,N57)</f>
        <v/>
      </c>
      <c r="N57" s="50" t="n">
        <v>0</v>
      </c>
      <c r="O57" s="50">
        <f>AVERAGE(N57,P57)</f>
        <v/>
      </c>
      <c r="P57" s="50" t="n">
        <v>0</v>
      </c>
      <c r="Q57" s="50">
        <f>AVERAGE(P57,R57)</f>
        <v/>
      </c>
      <c r="R57" s="50" t="n">
        <v>0</v>
      </c>
      <c r="S57" s="50" t="n"/>
      <c r="T57" s="50" t="n"/>
      <c r="U57" s="50" t="n"/>
      <c r="V57" s="50" t="n"/>
      <c r="W57" s="50" t="n"/>
      <c r="X57" s="50" t="n"/>
      <c r="Y57" s="50" t="n"/>
      <c r="Z57" s="50" t="n"/>
      <c r="AA57" s="50" t="n"/>
      <c r="AB57" s="50" t="n"/>
      <c r="AC57" s="50" t="n"/>
      <c r="AD57" s="50" t="n"/>
      <c r="AE57" s="50" t="n"/>
      <c r="AF57" s="50" t="n"/>
      <c r="AG57" s="50" t="n"/>
    </row>
    <row r="58" ht="15.75" customHeight="1">
      <c r="A58" s="50" t="n"/>
      <c r="B58" s="50" t="inlineStr">
        <is>
          <t>CA</t>
        </is>
      </c>
      <c r="C58" s="50" t="inlineStr">
        <is>
          <t>Generation</t>
        </is>
      </c>
      <c r="D58" s="50" t="inlineStr">
        <is>
          <t>Offshore Wind</t>
        </is>
      </c>
      <c r="E58" s="50">
        <f>LOOKUP(D58,$U$2:$V$15,$V$2:$V$15)</f>
        <v/>
      </c>
      <c r="F58" s="50" t="n">
        <v>0</v>
      </c>
      <c r="G58" s="50">
        <f>AVERAGE(F58,H58)</f>
        <v/>
      </c>
      <c r="H58" s="50" t="n">
        <v>0</v>
      </c>
      <c r="I58" s="50">
        <f>AVERAGE(H58,J58)</f>
        <v/>
      </c>
      <c r="J58" s="50" t="n">
        <v>0</v>
      </c>
      <c r="K58" s="50">
        <f>AVERAGE(J58,L58)</f>
        <v/>
      </c>
      <c r="L58" s="50" t="n">
        <v>0</v>
      </c>
      <c r="M58" s="50">
        <f>AVERAGE(L58,N58)</f>
        <v/>
      </c>
      <c r="N58" s="50" t="n">
        <v>0</v>
      </c>
      <c r="O58" s="50">
        <f>AVERAGE(N58,P58)</f>
        <v/>
      </c>
      <c r="P58" s="50" t="n">
        <v>0</v>
      </c>
      <c r="Q58" s="50">
        <f>AVERAGE(P58,R58)</f>
        <v/>
      </c>
      <c r="R58" s="50" t="n">
        <v>0</v>
      </c>
      <c r="S58" s="50" t="n"/>
      <c r="T58" s="50" t="n"/>
      <c r="U58" s="50" t="n"/>
      <c r="V58" s="50" t="n"/>
      <c r="W58" s="50" t="n"/>
      <c r="X58" s="50" t="n"/>
      <c r="Y58" s="50" t="n"/>
      <c r="Z58" s="50" t="n"/>
      <c r="AA58" s="50" t="n"/>
      <c r="AB58" s="50" t="n"/>
      <c r="AC58" s="50" t="n"/>
      <c r="AD58" s="50" t="n"/>
      <c r="AE58" s="50" t="n"/>
      <c r="AF58" s="50" t="n"/>
      <c r="AG58" s="50" t="n"/>
    </row>
    <row r="59" ht="15.75" customHeight="1">
      <c r="A59" s="50" t="n"/>
      <c r="B59" s="50" t="inlineStr">
        <is>
          <t>CA</t>
        </is>
      </c>
      <c r="C59" s="50" t="inlineStr">
        <is>
          <t>Generation</t>
        </is>
      </c>
      <c r="D59" s="50" t="inlineStr">
        <is>
          <t>Oil-Gas-Steam</t>
        </is>
      </c>
      <c r="E59" s="50">
        <f>LOOKUP(D59,$U$2:$V$15,$V$2:$V$15)</f>
        <v/>
      </c>
      <c r="F59" s="50" t="n">
        <v>1212417.207</v>
      </c>
      <c r="G59" s="50">
        <f>AVERAGE(F59,H59)</f>
        <v/>
      </c>
      <c r="H59" s="50" t="n">
        <v>1199144.237</v>
      </c>
      <c r="I59" s="50">
        <f>AVERAGE(H59,J59)</f>
        <v/>
      </c>
      <c r="J59" s="50" t="n">
        <v>1199144.237</v>
      </c>
      <c r="K59" s="50">
        <f>AVERAGE(J59,L59)</f>
        <v/>
      </c>
      <c r="L59" s="50" t="n">
        <v>1199144.237</v>
      </c>
      <c r="M59" s="50">
        <f>AVERAGE(L59,N59)</f>
        <v/>
      </c>
      <c r="N59" s="50" t="n">
        <v>1199144.237</v>
      </c>
      <c r="O59" s="50">
        <f>AVERAGE(N59,P59)</f>
        <v/>
      </c>
      <c r="P59" s="50" t="n">
        <v>1199144.237</v>
      </c>
      <c r="Q59" s="50">
        <f>AVERAGE(P59,R59)</f>
        <v/>
      </c>
      <c r="R59" s="50" t="n">
        <v>1199144.237</v>
      </c>
      <c r="S59" s="50" t="n"/>
      <c r="T59" s="50" t="n"/>
      <c r="U59" s="50" t="n"/>
      <c r="V59" s="50" t="n"/>
      <c r="W59" s="50" t="n"/>
      <c r="X59" s="50" t="n"/>
      <c r="Y59" s="50" t="n"/>
      <c r="Z59" s="50" t="n"/>
      <c r="AA59" s="50" t="n"/>
      <c r="AB59" s="50" t="n"/>
      <c r="AC59" s="50" t="n"/>
      <c r="AD59" s="50" t="n"/>
      <c r="AE59" s="50" t="n"/>
      <c r="AF59" s="50" t="n"/>
      <c r="AG59" s="50" t="n"/>
    </row>
    <row r="60" ht="15.75" customHeight="1">
      <c r="A60" s="50" t="n"/>
      <c r="B60" s="50" t="inlineStr">
        <is>
          <t>CA</t>
        </is>
      </c>
      <c r="C60" s="50" t="inlineStr">
        <is>
          <t>Generation</t>
        </is>
      </c>
      <c r="D60" s="50" t="inlineStr">
        <is>
          <t>Rooftop PV</t>
        </is>
      </c>
      <c r="E60" s="50">
        <f>LOOKUP(D60,$U$2:$V$15,$V$2:$V$15)</f>
        <v/>
      </c>
      <c r="F60" s="50" t="n">
        <v>15677979.57</v>
      </c>
      <c r="G60" s="50">
        <f>AVERAGE(F60,H60)</f>
        <v/>
      </c>
      <c r="H60" s="50" t="n">
        <v>18477684.33</v>
      </c>
      <c r="I60" s="50">
        <f>AVERAGE(H60,J60)</f>
        <v/>
      </c>
      <c r="J60" s="50" t="n">
        <v>18865858.31</v>
      </c>
      <c r="K60" s="50">
        <f>AVERAGE(J60,L60)</f>
        <v/>
      </c>
      <c r="L60" s="50" t="n">
        <v>19191333.25</v>
      </c>
      <c r="M60" s="50">
        <f>AVERAGE(L60,N60)</f>
        <v/>
      </c>
      <c r="N60" s="50" t="n">
        <v>19645920.88</v>
      </c>
      <c r="O60" s="50">
        <f>AVERAGE(N60,P60)</f>
        <v/>
      </c>
      <c r="P60" s="50" t="n">
        <v>20198962</v>
      </c>
      <c r="Q60" s="50">
        <f>AVERAGE(P60,R60)</f>
        <v/>
      </c>
      <c r="R60" s="50" t="n">
        <v>20917580.25</v>
      </c>
      <c r="S60" s="50" t="n"/>
      <c r="T60" s="50" t="n"/>
      <c r="U60" s="50" t="n"/>
      <c r="V60" s="50" t="n"/>
      <c r="W60" s="50" t="n"/>
      <c r="X60" s="50" t="n"/>
      <c r="Y60" s="50" t="n"/>
      <c r="Z60" s="50" t="n"/>
      <c r="AA60" s="50" t="n"/>
      <c r="AB60" s="50" t="n"/>
      <c r="AC60" s="50" t="n"/>
      <c r="AD60" s="50" t="n"/>
      <c r="AE60" s="50" t="n"/>
      <c r="AF60" s="50" t="n"/>
      <c r="AG60" s="50" t="n"/>
    </row>
    <row r="61" ht="15.75" customHeight="1">
      <c r="A61" s="50" t="n"/>
      <c r="B61" s="50" t="inlineStr">
        <is>
          <t>CA</t>
        </is>
      </c>
      <c r="C61" s="50" t="inlineStr">
        <is>
          <t>Generation</t>
        </is>
      </c>
      <c r="D61" s="50" t="inlineStr">
        <is>
          <t>Storage</t>
        </is>
      </c>
      <c r="E61" s="50">
        <f>LOOKUP(D61,$U$2:$V$15,$V$2:$V$15)</f>
        <v/>
      </c>
      <c r="F61" s="50" t="n">
        <v>0</v>
      </c>
      <c r="G61" s="50" t="n">
        <v>0</v>
      </c>
      <c r="H61" s="50" t="n">
        <v>0</v>
      </c>
      <c r="I61" s="50" t="n">
        <v>0</v>
      </c>
      <c r="J61" s="50" t="n">
        <v>0</v>
      </c>
      <c r="K61" s="50" t="n">
        <v>0</v>
      </c>
      <c r="L61" s="50" t="n">
        <v>0</v>
      </c>
      <c r="M61" s="50" t="n">
        <v>0</v>
      </c>
      <c r="N61" s="50" t="n">
        <v>0</v>
      </c>
      <c r="O61" s="50" t="n">
        <v>0</v>
      </c>
      <c r="P61" s="50" t="n">
        <v>0</v>
      </c>
      <c r="Q61" s="50" t="n">
        <v>0</v>
      </c>
      <c r="R61" s="50" t="n">
        <v>0</v>
      </c>
      <c r="S61" s="50" t="n"/>
      <c r="T61" s="50" t="n"/>
      <c r="U61" s="50" t="n"/>
      <c r="V61" s="50" t="n"/>
      <c r="W61" s="50" t="n"/>
      <c r="X61" s="50" t="n"/>
      <c r="Y61" s="50" t="n"/>
      <c r="Z61" s="50" t="n"/>
      <c r="AA61" s="50" t="n"/>
      <c r="AB61" s="50" t="n"/>
      <c r="AC61" s="50" t="n"/>
      <c r="AD61" s="50" t="n"/>
      <c r="AE61" s="50" t="n"/>
      <c r="AF61" s="50" t="n"/>
      <c r="AG61" s="50" t="n"/>
    </row>
    <row r="62" ht="15.75" customHeight="1">
      <c r="A62" s="50" t="n"/>
      <c r="B62" s="50" t="inlineStr">
        <is>
          <t>CA</t>
        </is>
      </c>
      <c r="C62" s="50" t="inlineStr">
        <is>
          <t>Generation</t>
        </is>
      </c>
      <c r="D62" s="50" t="inlineStr">
        <is>
          <t>Utility PV</t>
        </is>
      </c>
      <c r="E62" s="50">
        <f>LOOKUP(D62,$U$2:$V$15,$V$2:$V$15)</f>
        <v/>
      </c>
      <c r="F62" s="50" t="n">
        <v>29102675.51</v>
      </c>
      <c r="G62" s="50">
        <f>AVERAGE(F62,H62)</f>
        <v/>
      </c>
      <c r="H62" s="50" t="n">
        <v>35170210.27</v>
      </c>
      <c r="I62" s="50">
        <f>AVERAGE(H62,J62)</f>
        <v/>
      </c>
      <c r="J62" s="50" t="n">
        <v>35166151.25</v>
      </c>
      <c r="K62" s="50">
        <f>AVERAGE(J62,L62)</f>
        <v/>
      </c>
      <c r="L62" s="50" t="n">
        <v>51074894.01</v>
      </c>
      <c r="M62" s="50">
        <f>AVERAGE(L62,N62)</f>
        <v/>
      </c>
      <c r="N62" s="50" t="n">
        <v>69195006.73</v>
      </c>
      <c r="O62" s="50">
        <f>AVERAGE(N62,P62)</f>
        <v/>
      </c>
      <c r="P62" s="50" t="n">
        <v>75514784.31999999</v>
      </c>
      <c r="Q62" s="50">
        <f>AVERAGE(P62,R62)</f>
        <v/>
      </c>
      <c r="R62" s="50" t="n">
        <v>76739190.27</v>
      </c>
      <c r="S62" s="50" t="n"/>
      <c r="T62" s="50" t="n"/>
      <c r="U62" s="50" t="n"/>
      <c r="V62" s="50" t="n"/>
      <c r="W62" s="50" t="n"/>
      <c r="X62" s="50" t="n"/>
      <c r="Y62" s="50" t="n"/>
      <c r="Z62" s="50" t="n"/>
      <c r="AA62" s="50" t="n"/>
      <c r="AB62" s="50" t="n"/>
      <c r="AC62" s="50" t="n"/>
      <c r="AD62" s="50" t="n"/>
      <c r="AE62" s="50" t="n"/>
      <c r="AF62" s="50" t="n"/>
      <c r="AG62" s="50" t="n"/>
    </row>
    <row r="63" ht="15.75" customHeight="1">
      <c r="A63" s="50" t="n"/>
      <c r="B63" s="50" t="inlineStr">
        <is>
          <t>CO</t>
        </is>
      </c>
      <c r="C63" s="50" t="inlineStr">
        <is>
          <t>Generation</t>
        </is>
      </c>
      <c r="D63" s="50" t="inlineStr">
        <is>
          <t>Biopower</t>
        </is>
      </c>
      <c r="E63" s="50">
        <f>LOOKUP(D63,$U$2:$V$15,$V$2:$V$15)</f>
        <v/>
      </c>
      <c r="F63" s="50" t="n">
        <v>0</v>
      </c>
      <c r="G63" s="50">
        <f>AVERAGE(F63,H63)</f>
        <v/>
      </c>
      <c r="H63" s="50" t="n">
        <v>0</v>
      </c>
      <c r="I63" s="50">
        <f>AVERAGE(H63,J63)</f>
        <v/>
      </c>
      <c r="J63" s="50" t="n">
        <v>0</v>
      </c>
      <c r="K63" s="50">
        <f>AVERAGE(J63,L63)</f>
        <v/>
      </c>
      <c r="L63" s="50" t="n">
        <v>0</v>
      </c>
      <c r="M63" s="50">
        <f>AVERAGE(L63,N63)</f>
        <v/>
      </c>
      <c r="N63" s="50" t="n">
        <v>0</v>
      </c>
      <c r="O63" s="50">
        <f>AVERAGE(N63,P63)</f>
        <v/>
      </c>
      <c r="P63" s="50" t="n">
        <v>0</v>
      </c>
      <c r="Q63" s="50">
        <f>AVERAGE(P63,R63)</f>
        <v/>
      </c>
      <c r="R63" s="50" t="n">
        <v>0</v>
      </c>
      <c r="S63" s="50" t="n"/>
      <c r="T63" s="50" t="n"/>
      <c r="U63" s="50" t="n"/>
      <c r="V63" s="50" t="n"/>
      <c r="W63" s="50" t="n"/>
      <c r="X63" s="50" t="n"/>
      <c r="Y63" s="50" t="n"/>
      <c r="Z63" s="50" t="n"/>
      <c r="AA63" s="50" t="n"/>
      <c r="AB63" s="50" t="n"/>
      <c r="AC63" s="50" t="n"/>
      <c r="AD63" s="50" t="n"/>
      <c r="AE63" s="50" t="n"/>
      <c r="AF63" s="50" t="n"/>
      <c r="AG63" s="50" t="n"/>
    </row>
    <row r="64" ht="15.75" customHeight="1">
      <c r="A64" s="50" t="n"/>
      <c r="B64" s="50" t="inlineStr">
        <is>
          <t>CO</t>
        </is>
      </c>
      <c r="C64" s="50" t="inlineStr">
        <is>
          <t>Generation</t>
        </is>
      </c>
      <c r="D64" s="50" t="inlineStr">
        <is>
          <t>Coal</t>
        </is>
      </c>
      <c r="E64" s="50">
        <f>LOOKUP(D64,$U$2:$V$15,$V$2:$V$15)</f>
        <v/>
      </c>
      <c r="F64" s="50" t="n">
        <v>31533627.25</v>
      </c>
      <c r="G64" s="50">
        <f>AVERAGE(F64,H64)</f>
        <v/>
      </c>
      <c r="H64" s="50" t="n">
        <v>31784861.28</v>
      </c>
      <c r="I64" s="50">
        <f>AVERAGE(H64,J64)</f>
        <v/>
      </c>
      <c r="J64" s="50" t="n">
        <v>29872989.62</v>
      </c>
      <c r="K64" s="50">
        <f>AVERAGE(J64,L64)</f>
        <v/>
      </c>
      <c r="L64" s="50" t="n">
        <v>26701161.4</v>
      </c>
      <c r="M64" s="50">
        <f>AVERAGE(L64,N64)</f>
        <v/>
      </c>
      <c r="N64" s="50" t="n">
        <v>24234516.77</v>
      </c>
      <c r="O64" s="50">
        <f>AVERAGE(N64,P64)</f>
        <v/>
      </c>
      <c r="P64" s="50" t="n">
        <v>24226122.08</v>
      </c>
      <c r="Q64" s="50">
        <f>AVERAGE(P64,R64)</f>
        <v/>
      </c>
      <c r="R64" s="50" t="n">
        <v>23921604.76</v>
      </c>
      <c r="S64" s="50" t="n"/>
      <c r="T64" s="50" t="n"/>
      <c r="U64" s="50" t="n"/>
      <c r="V64" s="50" t="n"/>
      <c r="W64" s="50" t="n"/>
      <c r="X64" s="50" t="n"/>
      <c r="Y64" s="50" t="n"/>
      <c r="Z64" s="50" t="n"/>
      <c r="AA64" s="50" t="n"/>
      <c r="AB64" s="50" t="n"/>
      <c r="AC64" s="50" t="n"/>
      <c r="AD64" s="50" t="n"/>
      <c r="AE64" s="50" t="n"/>
      <c r="AF64" s="50" t="n"/>
      <c r="AG64" s="50" t="n"/>
    </row>
    <row r="65" ht="15.75" customHeight="1">
      <c r="A65" s="50" t="n"/>
      <c r="B65" s="50" t="inlineStr">
        <is>
          <t>CO</t>
        </is>
      </c>
      <c r="C65" s="50" t="inlineStr">
        <is>
          <t>Generation</t>
        </is>
      </c>
      <c r="D65" s="50" t="inlineStr">
        <is>
          <t>CSP</t>
        </is>
      </c>
      <c r="E65" s="50">
        <f>LOOKUP(D65,$U$2:$V$15,$V$2:$V$15)</f>
        <v/>
      </c>
      <c r="F65" s="50" t="n">
        <v>0</v>
      </c>
      <c r="G65" s="50">
        <f>AVERAGE(F65,H65)</f>
        <v/>
      </c>
      <c r="H65" s="50" t="n">
        <v>0</v>
      </c>
      <c r="I65" s="50">
        <f>AVERAGE(H65,J65)</f>
        <v/>
      </c>
      <c r="J65" s="50" t="n">
        <v>0</v>
      </c>
      <c r="K65" s="50">
        <f>AVERAGE(J65,L65)</f>
        <v/>
      </c>
      <c r="L65" s="50" t="n">
        <v>0</v>
      </c>
      <c r="M65" s="50">
        <f>AVERAGE(L65,N65)</f>
        <v/>
      </c>
      <c r="N65" s="50" t="n">
        <v>0</v>
      </c>
      <c r="O65" s="50">
        <f>AVERAGE(N65,P65)</f>
        <v/>
      </c>
      <c r="P65" s="50" t="n">
        <v>0</v>
      </c>
      <c r="Q65" s="50">
        <f>AVERAGE(P65,R65)</f>
        <v/>
      </c>
      <c r="R65" s="50" t="n">
        <v>0</v>
      </c>
      <c r="S65" s="50" t="n"/>
      <c r="T65" s="50" t="n"/>
      <c r="U65" s="50" t="n"/>
      <c r="V65" s="50" t="n"/>
      <c r="W65" s="50" t="n"/>
      <c r="X65" s="50" t="n"/>
      <c r="Y65" s="50" t="n"/>
      <c r="Z65" s="50" t="n"/>
      <c r="AA65" s="50" t="n"/>
      <c r="AB65" s="50" t="n"/>
      <c r="AC65" s="50" t="n"/>
      <c r="AD65" s="50" t="n"/>
      <c r="AE65" s="50" t="n"/>
      <c r="AF65" s="50" t="n"/>
      <c r="AG65" s="50" t="n"/>
    </row>
    <row r="66" ht="15.75" customHeight="1">
      <c r="A66" s="50" t="n"/>
      <c r="B66" s="50" t="inlineStr">
        <is>
          <t>CO</t>
        </is>
      </c>
      <c r="C66" s="50" t="inlineStr">
        <is>
          <t>Generation</t>
        </is>
      </c>
      <c r="D66" s="50" t="inlineStr">
        <is>
          <t>Geothermal</t>
        </is>
      </c>
      <c r="E66" s="50">
        <f>LOOKUP(D66,$U$2:$V$15,$V$2:$V$15)</f>
        <v/>
      </c>
      <c r="F66" s="50" t="n">
        <v>0</v>
      </c>
      <c r="G66" s="50">
        <f>AVERAGE(F66,H66)</f>
        <v/>
      </c>
      <c r="H66" s="50" t="n">
        <v>0</v>
      </c>
      <c r="I66" s="50">
        <f>AVERAGE(H66,J66)</f>
        <v/>
      </c>
      <c r="J66" s="50" t="n">
        <v>0</v>
      </c>
      <c r="K66" s="50">
        <f>AVERAGE(J66,L66)</f>
        <v/>
      </c>
      <c r="L66" s="50" t="n">
        <v>0</v>
      </c>
      <c r="M66" s="50">
        <f>AVERAGE(L66,N66)</f>
        <v/>
      </c>
      <c r="N66" s="50" t="n">
        <v>0</v>
      </c>
      <c r="O66" s="50">
        <f>AVERAGE(N66,P66)</f>
        <v/>
      </c>
      <c r="P66" s="50" t="n">
        <v>0</v>
      </c>
      <c r="Q66" s="50">
        <f>AVERAGE(P66,R66)</f>
        <v/>
      </c>
      <c r="R66" s="50" t="n">
        <v>0</v>
      </c>
      <c r="S66" s="50" t="n"/>
      <c r="T66" s="50" t="n"/>
      <c r="U66" s="50" t="n"/>
      <c r="V66" s="50" t="n"/>
      <c r="W66" s="50" t="n"/>
      <c r="X66" s="50" t="n"/>
      <c r="Y66" s="50" t="n"/>
      <c r="Z66" s="50" t="n"/>
      <c r="AA66" s="50" t="n"/>
      <c r="AB66" s="50" t="n"/>
      <c r="AC66" s="50" t="n"/>
      <c r="AD66" s="50" t="n"/>
      <c r="AE66" s="50" t="n"/>
      <c r="AF66" s="50" t="n"/>
      <c r="AG66" s="50" t="n"/>
    </row>
    <row r="67" ht="15.75" customHeight="1">
      <c r="A67" s="50" t="n"/>
      <c r="B67" s="50" t="inlineStr">
        <is>
          <t>CO</t>
        </is>
      </c>
      <c r="C67" s="50" t="inlineStr">
        <is>
          <t>Generation</t>
        </is>
      </c>
      <c r="D67" s="50" t="inlineStr">
        <is>
          <t>Hydro</t>
        </is>
      </c>
      <c r="E67" s="50">
        <f>LOOKUP(D67,$U$2:$V$15,$V$2:$V$15)</f>
        <v/>
      </c>
      <c r="F67" s="50" t="n">
        <v>1597761.676</v>
      </c>
      <c r="G67" s="50">
        <f>AVERAGE(F67,H67)</f>
        <v/>
      </c>
      <c r="H67" s="50" t="n">
        <v>1597761.676</v>
      </c>
      <c r="I67" s="50">
        <f>AVERAGE(H67,J67)</f>
        <v/>
      </c>
      <c r="J67" s="50" t="n">
        <v>1597761.676</v>
      </c>
      <c r="K67" s="50">
        <f>AVERAGE(J67,L67)</f>
        <v/>
      </c>
      <c r="L67" s="50" t="n">
        <v>1597761.676</v>
      </c>
      <c r="M67" s="50">
        <f>AVERAGE(L67,N67)</f>
        <v/>
      </c>
      <c r="N67" s="50" t="n">
        <v>1597761.676</v>
      </c>
      <c r="O67" s="50">
        <f>AVERAGE(N67,P67)</f>
        <v/>
      </c>
      <c r="P67" s="50" t="n">
        <v>1597761.676</v>
      </c>
      <c r="Q67" s="50">
        <f>AVERAGE(P67,R67)</f>
        <v/>
      </c>
      <c r="R67" s="50" t="n">
        <v>1597761.676</v>
      </c>
      <c r="S67" s="50" t="n"/>
      <c r="T67" s="50" t="n"/>
      <c r="U67" s="50" t="n"/>
      <c r="V67" s="50" t="n"/>
      <c r="W67" s="50" t="n"/>
      <c r="X67" s="50" t="n"/>
      <c r="Y67" s="50" t="n"/>
      <c r="Z67" s="50" t="n"/>
      <c r="AA67" s="50" t="n"/>
      <c r="AB67" s="50" t="n"/>
      <c r="AC67" s="50" t="n"/>
      <c r="AD67" s="50" t="n"/>
      <c r="AE67" s="50" t="n"/>
      <c r="AF67" s="50" t="n"/>
      <c r="AG67" s="50" t="n"/>
    </row>
    <row r="68" ht="15.75" customHeight="1">
      <c r="A68" s="50" t="n"/>
      <c r="B68" s="50" t="inlineStr">
        <is>
          <t>CO</t>
        </is>
      </c>
      <c r="C68" s="50" t="inlineStr">
        <is>
          <t>Generation</t>
        </is>
      </c>
      <c r="D68" s="50" t="inlineStr">
        <is>
          <t>Imports</t>
        </is>
      </c>
      <c r="E68" s="50">
        <f>LOOKUP(D68,$U$2:$V$15,$V$2:$V$15)</f>
        <v/>
      </c>
      <c r="F68" s="50" t="n">
        <v>0</v>
      </c>
      <c r="G68" s="50">
        <f>AVERAGE(F68,H68)</f>
        <v/>
      </c>
      <c r="H68" s="50" t="n">
        <v>0</v>
      </c>
      <c r="I68" s="50">
        <f>AVERAGE(H68,J68)</f>
        <v/>
      </c>
      <c r="J68" s="50" t="n">
        <v>0</v>
      </c>
      <c r="K68" s="50">
        <f>AVERAGE(J68,L68)</f>
        <v/>
      </c>
      <c r="L68" s="50" t="n">
        <v>0</v>
      </c>
      <c r="M68" s="50">
        <f>AVERAGE(L68,N68)</f>
        <v/>
      </c>
      <c r="N68" s="50" t="n">
        <v>0</v>
      </c>
      <c r="O68" s="50">
        <f>AVERAGE(N68,P68)</f>
        <v/>
      </c>
      <c r="P68" s="50" t="n">
        <v>0</v>
      </c>
      <c r="Q68" s="50">
        <f>AVERAGE(P68,R68)</f>
        <v/>
      </c>
      <c r="R68" s="50" t="n">
        <v>0</v>
      </c>
      <c r="S68" s="50" t="n"/>
      <c r="T68" s="50" t="n"/>
      <c r="U68" s="50" t="n"/>
      <c r="V68" s="50" t="n"/>
      <c r="W68" s="50" t="n"/>
      <c r="X68" s="50" t="n"/>
      <c r="Y68" s="50" t="n"/>
      <c r="Z68" s="50" t="n"/>
      <c r="AA68" s="50" t="n"/>
      <c r="AB68" s="50" t="n"/>
      <c r="AC68" s="50" t="n"/>
      <c r="AD68" s="50" t="n"/>
      <c r="AE68" s="50" t="n"/>
      <c r="AF68" s="50" t="n"/>
      <c r="AG68" s="50" t="n"/>
    </row>
    <row r="69" ht="15.75" customHeight="1">
      <c r="A69" s="50" t="n"/>
      <c r="B69" s="50" t="inlineStr">
        <is>
          <t>CO</t>
        </is>
      </c>
      <c r="C69" s="50" t="inlineStr">
        <is>
          <t>Generation</t>
        </is>
      </c>
      <c r="D69" s="50" t="inlineStr">
        <is>
          <t>Land-based Wind</t>
        </is>
      </c>
      <c r="E69" s="50">
        <f>LOOKUP(D69,$U$2:$V$15,$V$2:$V$15)</f>
        <v/>
      </c>
      <c r="F69" s="50" t="n">
        <v>10913092.89</v>
      </c>
      <c r="G69" s="50">
        <f>AVERAGE(F69,H69)</f>
        <v/>
      </c>
      <c r="H69" s="50" t="n">
        <v>11663269.43</v>
      </c>
      <c r="I69" s="50">
        <f>AVERAGE(H69,J69)</f>
        <v/>
      </c>
      <c r="J69" s="50" t="n">
        <v>11662729.32</v>
      </c>
      <c r="K69" s="50">
        <f>AVERAGE(J69,L69)</f>
        <v/>
      </c>
      <c r="L69" s="50" t="n">
        <v>11981374.7</v>
      </c>
      <c r="M69" s="50">
        <f>AVERAGE(L69,N69)</f>
        <v/>
      </c>
      <c r="N69" s="50" t="n">
        <v>15067600.53</v>
      </c>
      <c r="O69" s="50">
        <f>AVERAGE(N69,P69)</f>
        <v/>
      </c>
      <c r="P69" s="50" t="n">
        <v>16043868.88</v>
      </c>
      <c r="Q69" s="50">
        <f>AVERAGE(P69,R69)</f>
        <v/>
      </c>
      <c r="R69" s="50" t="n">
        <v>19256277.23</v>
      </c>
      <c r="S69" s="50" t="n"/>
      <c r="T69" s="50" t="n"/>
      <c r="U69" s="50" t="n"/>
      <c r="V69" s="50" t="n"/>
      <c r="W69" s="50" t="n"/>
      <c r="X69" s="50" t="n"/>
      <c r="Y69" s="50" t="n"/>
      <c r="Z69" s="50" t="n"/>
      <c r="AA69" s="50" t="n"/>
      <c r="AB69" s="50" t="n"/>
      <c r="AC69" s="50" t="n"/>
      <c r="AD69" s="50" t="n"/>
      <c r="AE69" s="50" t="n"/>
      <c r="AF69" s="50" t="n"/>
      <c r="AG69" s="50" t="n"/>
    </row>
    <row r="70" ht="15.75" customHeight="1">
      <c r="A70" s="50" t="n"/>
      <c r="B70" s="50" t="inlineStr">
        <is>
          <t>CO</t>
        </is>
      </c>
      <c r="C70" s="50" t="inlineStr">
        <is>
          <t>Generation</t>
        </is>
      </c>
      <c r="D70" s="50" t="inlineStr">
        <is>
          <t>NG-CC</t>
        </is>
      </c>
      <c r="E70" s="50">
        <f>LOOKUP(D70,$U$2:$V$15,$V$2:$V$15)</f>
        <v/>
      </c>
      <c r="F70" s="50" t="n">
        <v>7855794.083</v>
      </c>
      <c r="G70" s="50">
        <f>AVERAGE(F70,H70)</f>
        <v/>
      </c>
      <c r="H70" s="50" t="n">
        <v>6892551.945</v>
      </c>
      <c r="I70" s="50">
        <f>AVERAGE(H70,J70)</f>
        <v/>
      </c>
      <c r="J70" s="50" t="n">
        <v>5397419.92</v>
      </c>
      <c r="K70" s="50">
        <f>AVERAGE(J70,L70)</f>
        <v/>
      </c>
      <c r="L70" s="50" t="n">
        <v>5062338.127</v>
      </c>
      <c r="M70" s="50">
        <f>AVERAGE(L70,N70)</f>
        <v/>
      </c>
      <c r="N70" s="50" t="n">
        <v>4669967.778</v>
      </c>
      <c r="O70" s="50">
        <f>AVERAGE(N70,P70)</f>
        <v/>
      </c>
      <c r="P70" s="50" t="n">
        <v>4122360.346</v>
      </c>
      <c r="Q70" s="50">
        <f>AVERAGE(P70,R70)</f>
        <v/>
      </c>
      <c r="R70" s="50" t="n">
        <v>3490095.303</v>
      </c>
      <c r="S70" s="50" t="n"/>
      <c r="T70" s="50" t="n"/>
      <c r="U70" s="50" t="n"/>
      <c r="V70" s="50" t="n"/>
      <c r="W70" s="50" t="n"/>
      <c r="X70" s="50" t="n"/>
      <c r="Y70" s="50" t="n"/>
      <c r="Z70" s="50" t="n"/>
      <c r="AA70" s="50" t="n"/>
      <c r="AB70" s="50" t="n"/>
      <c r="AC70" s="50" t="n"/>
      <c r="AD70" s="50" t="n"/>
      <c r="AE70" s="50" t="n"/>
      <c r="AF70" s="50" t="n"/>
      <c r="AG70" s="50" t="n"/>
    </row>
    <row r="71" ht="15.75" customHeight="1">
      <c r="A71" s="50" t="n"/>
      <c r="B71" s="50" t="inlineStr">
        <is>
          <t>CO</t>
        </is>
      </c>
      <c r="C71" s="50" t="inlineStr">
        <is>
          <t>Generation</t>
        </is>
      </c>
      <c r="D71" s="50" t="inlineStr">
        <is>
          <t>NG-CT</t>
        </is>
      </c>
      <c r="E71" s="50">
        <f>LOOKUP(D71,$U$2:$V$15,$V$2:$V$15)</f>
        <v/>
      </c>
      <c r="F71" s="50" t="n">
        <v>0</v>
      </c>
      <c r="G71" s="50">
        <f>AVERAGE(F71,H71)</f>
        <v/>
      </c>
      <c r="H71" s="50" t="n">
        <v>0</v>
      </c>
      <c r="I71" s="50">
        <f>AVERAGE(H71,J71)</f>
        <v/>
      </c>
      <c r="J71" s="50" t="n">
        <v>0</v>
      </c>
      <c r="K71" s="50">
        <f>AVERAGE(J71,L71)</f>
        <v/>
      </c>
      <c r="L71" s="50" t="n">
        <v>0</v>
      </c>
      <c r="M71" s="50">
        <f>AVERAGE(L71,N71)</f>
        <v/>
      </c>
      <c r="N71" s="50" t="n">
        <v>8503.044929</v>
      </c>
      <c r="O71" s="50">
        <f>AVERAGE(N71,P71)</f>
        <v/>
      </c>
      <c r="P71" s="50" t="n">
        <v>0</v>
      </c>
      <c r="Q71" s="50">
        <f>AVERAGE(P71,R71)</f>
        <v/>
      </c>
      <c r="R71" s="50" t="n">
        <v>0</v>
      </c>
      <c r="S71" s="50" t="n"/>
      <c r="T71" s="50" t="n"/>
      <c r="U71" s="50" t="n"/>
      <c r="V71" s="50" t="n"/>
      <c r="W71" s="50" t="n"/>
      <c r="X71" s="50" t="n"/>
      <c r="Y71" s="50" t="n"/>
      <c r="Z71" s="50" t="n"/>
      <c r="AA71" s="50" t="n"/>
      <c r="AB71" s="50" t="n"/>
      <c r="AC71" s="50" t="n"/>
      <c r="AD71" s="50" t="n"/>
      <c r="AE71" s="50" t="n"/>
      <c r="AF71" s="50" t="n"/>
      <c r="AG71" s="50" t="n"/>
    </row>
    <row r="72" ht="15.75" customHeight="1">
      <c r="A72" s="50" t="n"/>
      <c r="B72" s="50" t="inlineStr">
        <is>
          <t>CO</t>
        </is>
      </c>
      <c r="C72" s="50" t="inlineStr">
        <is>
          <t>Generation</t>
        </is>
      </c>
      <c r="D72" s="50" t="inlineStr">
        <is>
          <t>Nuclear</t>
        </is>
      </c>
      <c r="E72" s="50">
        <f>LOOKUP(D72,$U$2:$V$15,$V$2:$V$15)</f>
        <v/>
      </c>
      <c r="F72" s="50" t="n">
        <v>0</v>
      </c>
      <c r="G72" s="50">
        <f>AVERAGE(F72,H72)</f>
        <v/>
      </c>
      <c r="H72" s="50" t="n">
        <v>0</v>
      </c>
      <c r="I72" s="50">
        <f>AVERAGE(H72,J72)</f>
        <v/>
      </c>
      <c r="J72" s="50" t="n">
        <v>0</v>
      </c>
      <c r="K72" s="50">
        <f>AVERAGE(J72,L72)</f>
        <v/>
      </c>
      <c r="L72" s="50" t="n">
        <v>0</v>
      </c>
      <c r="M72" s="50">
        <f>AVERAGE(L72,N72)</f>
        <v/>
      </c>
      <c r="N72" s="50" t="n">
        <v>0</v>
      </c>
      <c r="O72" s="50">
        <f>AVERAGE(N72,P72)</f>
        <v/>
      </c>
      <c r="P72" s="50" t="n">
        <v>0</v>
      </c>
      <c r="Q72" s="50">
        <f>AVERAGE(P72,R72)</f>
        <v/>
      </c>
      <c r="R72" s="50" t="n">
        <v>0</v>
      </c>
      <c r="S72" s="50" t="n"/>
      <c r="T72" s="50" t="n"/>
      <c r="U72" s="50" t="n"/>
      <c r="V72" s="50" t="n"/>
      <c r="W72" s="50" t="n"/>
      <c r="X72" s="50" t="n"/>
      <c r="Y72" s="50" t="n"/>
      <c r="Z72" s="50" t="n"/>
      <c r="AA72" s="50" t="n"/>
      <c r="AB72" s="50" t="n"/>
      <c r="AC72" s="50" t="n"/>
      <c r="AD72" s="50" t="n"/>
      <c r="AE72" s="50" t="n"/>
      <c r="AF72" s="50" t="n"/>
      <c r="AG72" s="50" t="n"/>
    </row>
    <row r="73" ht="15.75" customHeight="1">
      <c r="A73" s="50" t="n"/>
      <c r="B73" s="50" t="inlineStr">
        <is>
          <t>CO</t>
        </is>
      </c>
      <c r="C73" s="50" t="inlineStr">
        <is>
          <t>Generation</t>
        </is>
      </c>
      <c r="D73" s="50" t="inlineStr">
        <is>
          <t>Offshore Wind</t>
        </is>
      </c>
      <c r="E73" s="50">
        <f>LOOKUP(D73,$U$2:$V$15,$V$2:$V$15)</f>
        <v/>
      </c>
      <c r="F73" s="50" t="n">
        <v>0</v>
      </c>
      <c r="G73" s="50">
        <f>AVERAGE(F73,H73)</f>
        <v/>
      </c>
      <c r="H73" s="50" t="n">
        <v>0</v>
      </c>
      <c r="I73" s="50">
        <f>AVERAGE(H73,J73)</f>
        <v/>
      </c>
      <c r="J73" s="50" t="n">
        <v>0</v>
      </c>
      <c r="K73" s="50">
        <f>AVERAGE(J73,L73)</f>
        <v/>
      </c>
      <c r="L73" s="50" t="n">
        <v>0</v>
      </c>
      <c r="M73" s="50">
        <f>AVERAGE(L73,N73)</f>
        <v/>
      </c>
      <c r="N73" s="50" t="n">
        <v>0</v>
      </c>
      <c r="O73" s="50">
        <f>AVERAGE(N73,P73)</f>
        <v/>
      </c>
      <c r="P73" s="50" t="n">
        <v>0</v>
      </c>
      <c r="Q73" s="50">
        <f>AVERAGE(P73,R73)</f>
        <v/>
      </c>
      <c r="R73" s="50" t="n">
        <v>0</v>
      </c>
      <c r="S73" s="50" t="n"/>
      <c r="T73" s="50" t="n"/>
      <c r="U73" s="50" t="n"/>
      <c r="V73" s="50" t="n"/>
      <c r="W73" s="50" t="n"/>
      <c r="X73" s="50" t="n"/>
      <c r="Y73" s="50" t="n"/>
      <c r="Z73" s="50" t="n"/>
      <c r="AA73" s="50" t="n"/>
      <c r="AB73" s="50" t="n"/>
      <c r="AC73" s="50" t="n"/>
      <c r="AD73" s="50" t="n"/>
      <c r="AE73" s="50" t="n"/>
      <c r="AF73" s="50" t="n"/>
      <c r="AG73" s="50" t="n"/>
    </row>
    <row r="74" ht="15.75" customHeight="1">
      <c r="A74" s="50" t="n"/>
      <c r="B74" s="50" t="inlineStr">
        <is>
          <t>CO</t>
        </is>
      </c>
      <c r="C74" s="50" t="inlineStr">
        <is>
          <t>Generation</t>
        </is>
      </c>
      <c r="D74" s="50" t="inlineStr">
        <is>
          <t>Oil-Gas-Steam</t>
        </is>
      </c>
      <c r="E74" s="50">
        <f>LOOKUP(D74,$U$2:$V$15,$V$2:$V$15)</f>
        <v/>
      </c>
      <c r="F74" s="50" t="n">
        <v>28834.38432</v>
      </c>
      <c r="G74" s="50">
        <f>AVERAGE(F74,H74)</f>
        <v/>
      </c>
      <c r="H74" s="50" t="n">
        <v>28834.38432</v>
      </c>
      <c r="I74" s="50">
        <f>AVERAGE(H74,J74)</f>
        <v/>
      </c>
      <c r="J74" s="50" t="n">
        <v>28834.38432</v>
      </c>
      <c r="K74" s="50">
        <f>AVERAGE(J74,L74)</f>
        <v/>
      </c>
      <c r="L74" s="50" t="n">
        <v>28834.38432</v>
      </c>
      <c r="M74" s="50">
        <f>AVERAGE(L74,N74)</f>
        <v/>
      </c>
      <c r="N74" s="50" t="n">
        <v>28834.38432</v>
      </c>
      <c r="O74" s="50">
        <f>AVERAGE(N74,P74)</f>
        <v/>
      </c>
      <c r="P74" s="50" t="n">
        <v>28834.38432</v>
      </c>
      <c r="Q74" s="50">
        <f>AVERAGE(P74,R74)</f>
        <v/>
      </c>
      <c r="R74" s="50" t="n">
        <v>28834.38432</v>
      </c>
      <c r="S74" s="50" t="n"/>
      <c r="T74" s="50" t="n"/>
      <c r="U74" s="50" t="n"/>
      <c r="V74" s="50" t="n"/>
      <c r="W74" s="50" t="n"/>
      <c r="X74" s="50" t="n"/>
      <c r="Y74" s="50" t="n"/>
      <c r="Z74" s="50" t="n"/>
      <c r="AA74" s="50" t="n"/>
      <c r="AB74" s="50" t="n"/>
      <c r="AC74" s="50" t="n"/>
      <c r="AD74" s="50" t="n"/>
      <c r="AE74" s="50" t="n"/>
      <c r="AF74" s="50" t="n"/>
      <c r="AG74" s="50" t="n"/>
    </row>
    <row r="75" ht="15.75" customHeight="1">
      <c r="A75" s="50" t="n"/>
      <c r="B75" s="50" t="inlineStr">
        <is>
          <t>CO</t>
        </is>
      </c>
      <c r="C75" s="50" t="inlineStr">
        <is>
          <t>Generation</t>
        </is>
      </c>
      <c r="D75" s="50" t="inlineStr">
        <is>
          <t>Rooftop PV</t>
        </is>
      </c>
      <c r="E75" s="50">
        <f>LOOKUP(D75,$U$2:$V$15,$V$2:$V$15)</f>
        <v/>
      </c>
      <c r="F75" s="50" t="n">
        <v>903079.9742000001</v>
      </c>
      <c r="G75" s="50">
        <f>AVERAGE(F75,H75)</f>
        <v/>
      </c>
      <c r="H75" s="50" t="n">
        <v>1053730.355</v>
      </c>
      <c r="I75" s="50">
        <f>AVERAGE(H75,J75)</f>
        <v/>
      </c>
      <c r="J75" s="50" t="n">
        <v>1202706.302</v>
      </c>
      <c r="K75" s="50">
        <f>AVERAGE(J75,L75)</f>
        <v/>
      </c>
      <c r="L75" s="50" t="n">
        <v>1363466.791</v>
      </c>
      <c r="M75" s="50">
        <f>AVERAGE(L75,N75)</f>
        <v/>
      </c>
      <c r="N75" s="50" t="n">
        <v>1564305.081</v>
      </c>
      <c r="O75" s="50">
        <f>AVERAGE(N75,P75)</f>
        <v/>
      </c>
      <c r="P75" s="50" t="n">
        <v>1811653.187</v>
      </c>
      <c r="Q75" s="50">
        <f>AVERAGE(P75,R75)</f>
        <v/>
      </c>
      <c r="R75" s="50" t="n">
        <v>2100163.378</v>
      </c>
      <c r="S75" s="50" t="n"/>
      <c r="T75" s="50" t="n"/>
      <c r="U75" s="50" t="n"/>
      <c r="V75" s="50" t="n"/>
      <c r="W75" s="50" t="n"/>
      <c r="X75" s="50" t="n"/>
      <c r="Y75" s="50" t="n"/>
      <c r="Z75" s="50" t="n"/>
      <c r="AA75" s="50" t="n"/>
      <c r="AB75" s="50" t="n"/>
      <c r="AC75" s="50" t="n"/>
      <c r="AD75" s="50" t="n"/>
      <c r="AE75" s="50" t="n"/>
      <c r="AF75" s="50" t="n"/>
      <c r="AG75" s="50" t="n"/>
    </row>
    <row r="76" ht="15.75" customHeight="1">
      <c r="A76" s="50" t="n"/>
      <c r="B76" s="50" t="inlineStr">
        <is>
          <t>CO</t>
        </is>
      </c>
      <c r="C76" s="50" t="inlineStr">
        <is>
          <t>Generation</t>
        </is>
      </c>
      <c r="D76" s="50" t="inlineStr">
        <is>
          <t>Storage</t>
        </is>
      </c>
      <c r="E76" s="50">
        <f>LOOKUP(D76,$U$2:$V$15,$V$2:$V$15)</f>
        <v/>
      </c>
      <c r="F76" s="50" t="n">
        <v>0</v>
      </c>
      <c r="G76" s="50" t="n">
        <v>0</v>
      </c>
      <c r="H76" s="50" t="n">
        <v>0</v>
      </c>
      <c r="I76" s="50" t="n">
        <v>0</v>
      </c>
      <c r="J76" s="50" t="n">
        <v>0</v>
      </c>
      <c r="K76" s="50" t="n">
        <v>0</v>
      </c>
      <c r="L76" s="50" t="n">
        <v>0</v>
      </c>
      <c r="M76" s="50" t="n">
        <v>0</v>
      </c>
      <c r="N76" s="50" t="n">
        <v>0</v>
      </c>
      <c r="O76" s="50" t="n">
        <v>0</v>
      </c>
      <c r="P76" s="50" t="n">
        <v>0</v>
      </c>
      <c r="Q76" s="50" t="n">
        <v>0</v>
      </c>
      <c r="R76" s="50" t="n">
        <v>0</v>
      </c>
      <c r="S76" s="50" t="n"/>
      <c r="T76" s="50" t="n"/>
      <c r="U76" s="50" t="n"/>
      <c r="V76" s="50" t="n"/>
      <c r="W76" s="50" t="n"/>
      <c r="X76" s="50" t="n"/>
      <c r="Y76" s="50" t="n"/>
      <c r="Z76" s="50" t="n"/>
      <c r="AA76" s="50" t="n"/>
      <c r="AB76" s="50" t="n"/>
      <c r="AC76" s="50" t="n"/>
      <c r="AD76" s="50" t="n"/>
      <c r="AE76" s="50" t="n"/>
      <c r="AF76" s="50" t="n"/>
      <c r="AG76" s="50" t="n"/>
    </row>
    <row r="77" ht="15.75" customHeight="1">
      <c r="A77" s="50" t="n"/>
      <c r="B77" s="50" t="inlineStr">
        <is>
          <t>CO</t>
        </is>
      </c>
      <c r="C77" s="50" t="inlineStr">
        <is>
          <t>Generation</t>
        </is>
      </c>
      <c r="D77" s="50" t="inlineStr">
        <is>
          <t>Utility PV</t>
        </is>
      </c>
      <c r="E77" s="50">
        <f>LOOKUP(D77,$U$2:$V$15,$V$2:$V$15)</f>
        <v/>
      </c>
      <c r="F77" s="50" t="n">
        <v>1243975.716</v>
      </c>
      <c r="G77" s="50">
        <f>AVERAGE(F77,H77)</f>
        <v/>
      </c>
      <c r="H77" s="50" t="n">
        <v>1253714.348</v>
      </c>
      <c r="I77" s="50">
        <f>AVERAGE(H77,J77)</f>
        <v/>
      </c>
      <c r="J77" s="50" t="n">
        <v>1253714.348</v>
      </c>
      <c r="K77" s="50">
        <f>AVERAGE(J77,L77)</f>
        <v/>
      </c>
      <c r="L77" s="50" t="n">
        <v>2654682.44</v>
      </c>
      <c r="M77" s="50">
        <f>AVERAGE(L77,N77)</f>
        <v/>
      </c>
      <c r="N77" s="50" t="n">
        <v>2628148.953</v>
      </c>
      <c r="O77" s="50">
        <f>AVERAGE(N77,P77)</f>
        <v/>
      </c>
      <c r="P77" s="50" t="n">
        <v>4793234.571</v>
      </c>
      <c r="Q77" s="50">
        <f>AVERAGE(P77,R77)</f>
        <v/>
      </c>
      <c r="R77" s="50" t="n">
        <v>4745468.426</v>
      </c>
      <c r="S77" s="50" t="n"/>
      <c r="T77" s="50" t="n"/>
      <c r="U77" s="50" t="n"/>
      <c r="V77" s="50" t="n"/>
      <c r="W77" s="50" t="n"/>
      <c r="X77" s="50" t="n"/>
      <c r="Y77" s="50" t="n"/>
      <c r="Z77" s="50" t="n"/>
      <c r="AA77" s="50" t="n"/>
      <c r="AB77" s="50" t="n"/>
      <c r="AC77" s="50" t="n"/>
      <c r="AD77" s="50" t="n"/>
      <c r="AE77" s="50" t="n"/>
      <c r="AF77" s="50" t="n"/>
      <c r="AG77" s="50" t="n"/>
    </row>
    <row r="78" ht="15.75" customHeight="1">
      <c r="A78" s="50" t="n"/>
      <c r="B78" s="50" t="inlineStr">
        <is>
          <t>CT</t>
        </is>
      </c>
      <c r="C78" s="50" t="inlineStr">
        <is>
          <t>Generation</t>
        </is>
      </c>
      <c r="D78" s="50" t="inlineStr">
        <is>
          <t>Biopower</t>
        </is>
      </c>
      <c r="E78" s="50">
        <f>LOOKUP(D78,$U$2:$V$15,$V$2:$V$15)</f>
        <v/>
      </c>
      <c r="F78" s="50" t="n">
        <v>4950.688889</v>
      </c>
      <c r="G78" s="50">
        <f>AVERAGE(F78,H78)</f>
        <v/>
      </c>
      <c r="H78" s="50" t="n">
        <v>49611.99859</v>
      </c>
      <c r="I78" s="50">
        <f>AVERAGE(H78,J78)</f>
        <v/>
      </c>
      <c r="J78" s="50" t="n">
        <v>4950.688889</v>
      </c>
      <c r="K78" s="50">
        <f>AVERAGE(J78,L78)</f>
        <v/>
      </c>
      <c r="L78" s="50" t="n">
        <v>4950.688889</v>
      </c>
      <c r="M78" s="50">
        <f>AVERAGE(L78,N78)</f>
        <v/>
      </c>
      <c r="N78" s="50" t="n">
        <v>4950.688889</v>
      </c>
      <c r="O78" s="50">
        <f>AVERAGE(N78,P78)</f>
        <v/>
      </c>
      <c r="P78" s="50" t="n">
        <v>4950.688889</v>
      </c>
      <c r="Q78" s="50">
        <f>AVERAGE(P78,R78)</f>
        <v/>
      </c>
      <c r="R78" s="50" t="n">
        <v>4950.688889</v>
      </c>
      <c r="S78" s="50" t="n"/>
      <c r="T78" s="50" t="n"/>
      <c r="U78" s="50" t="n"/>
      <c r="V78" s="50" t="n"/>
      <c r="W78" s="50" t="n"/>
      <c r="X78" s="50" t="n"/>
      <c r="Y78" s="50" t="n"/>
      <c r="Z78" s="50" t="n"/>
      <c r="AA78" s="50" t="n"/>
      <c r="AB78" s="50" t="n"/>
      <c r="AC78" s="50" t="n"/>
      <c r="AD78" s="50" t="n"/>
      <c r="AE78" s="50" t="n"/>
      <c r="AF78" s="50" t="n"/>
      <c r="AG78" s="50" t="n"/>
    </row>
    <row r="79" ht="15.75" customHeight="1">
      <c r="A79" s="50" t="n"/>
      <c r="B79" s="50" t="inlineStr">
        <is>
          <t>CT</t>
        </is>
      </c>
      <c r="C79" s="50" t="inlineStr">
        <is>
          <t>Generation</t>
        </is>
      </c>
      <c r="D79" s="50" t="inlineStr">
        <is>
          <t>Coal</t>
        </is>
      </c>
      <c r="E79" s="50">
        <f>LOOKUP(D79,$U$2:$V$15,$V$2:$V$15)</f>
        <v/>
      </c>
      <c r="F79" s="50" t="n">
        <v>0</v>
      </c>
      <c r="G79" s="50">
        <f>AVERAGE(F79,H79)</f>
        <v/>
      </c>
      <c r="H79" s="50" t="n">
        <v>0</v>
      </c>
      <c r="I79" s="50">
        <f>AVERAGE(H79,J79)</f>
        <v/>
      </c>
      <c r="J79" s="50" t="n">
        <v>0</v>
      </c>
      <c r="K79" s="50">
        <f>AVERAGE(J79,L79)</f>
        <v/>
      </c>
      <c r="L79" s="50" t="n">
        <v>0</v>
      </c>
      <c r="M79" s="50">
        <f>AVERAGE(L79,N79)</f>
        <v/>
      </c>
      <c r="N79" s="50" t="n">
        <v>0</v>
      </c>
      <c r="O79" s="50">
        <f>AVERAGE(N79,P79)</f>
        <v/>
      </c>
      <c r="P79" s="50" t="n">
        <v>0</v>
      </c>
      <c r="Q79" s="50">
        <f>AVERAGE(P79,R79)</f>
        <v/>
      </c>
      <c r="R79" s="50" t="n">
        <v>0</v>
      </c>
      <c r="S79" s="50" t="n"/>
      <c r="T79" s="50" t="n"/>
      <c r="U79" s="50" t="n"/>
      <c r="V79" s="50" t="n"/>
      <c r="W79" s="50" t="n"/>
      <c r="X79" s="50" t="n"/>
      <c r="Y79" s="50" t="n"/>
      <c r="Z79" s="50" t="n"/>
      <c r="AA79" s="50" t="n"/>
      <c r="AB79" s="50" t="n"/>
      <c r="AC79" s="50" t="n"/>
      <c r="AD79" s="50" t="n"/>
      <c r="AE79" s="50" t="n"/>
      <c r="AF79" s="50" t="n"/>
      <c r="AG79" s="50" t="n"/>
    </row>
    <row r="80" ht="15.75" customHeight="1">
      <c r="A80" s="50" t="n"/>
      <c r="B80" s="50" t="inlineStr">
        <is>
          <t>CT</t>
        </is>
      </c>
      <c r="C80" s="50" t="inlineStr">
        <is>
          <t>Generation</t>
        </is>
      </c>
      <c r="D80" s="50" t="inlineStr">
        <is>
          <t>CSP</t>
        </is>
      </c>
      <c r="E80" s="50">
        <f>LOOKUP(D80,$U$2:$V$15,$V$2:$V$15)</f>
        <v/>
      </c>
      <c r="F80" s="50" t="n">
        <v>0</v>
      </c>
      <c r="G80" s="50">
        <f>AVERAGE(F80,H80)</f>
        <v/>
      </c>
      <c r="H80" s="50" t="n">
        <v>0</v>
      </c>
      <c r="I80" s="50">
        <f>AVERAGE(H80,J80)</f>
        <v/>
      </c>
      <c r="J80" s="50" t="n">
        <v>0</v>
      </c>
      <c r="K80" s="50">
        <f>AVERAGE(J80,L80)</f>
        <v/>
      </c>
      <c r="L80" s="50" t="n">
        <v>0</v>
      </c>
      <c r="M80" s="50">
        <f>AVERAGE(L80,N80)</f>
        <v/>
      </c>
      <c r="N80" s="50" t="n">
        <v>0</v>
      </c>
      <c r="O80" s="50">
        <f>AVERAGE(N80,P80)</f>
        <v/>
      </c>
      <c r="P80" s="50" t="n">
        <v>0</v>
      </c>
      <c r="Q80" s="50">
        <f>AVERAGE(P80,R80)</f>
        <v/>
      </c>
      <c r="R80" s="50" t="n">
        <v>0</v>
      </c>
      <c r="S80" s="50" t="n"/>
      <c r="T80" s="50" t="n"/>
      <c r="U80" s="50" t="n"/>
      <c r="V80" s="50" t="n"/>
      <c r="W80" s="50" t="n"/>
      <c r="X80" s="50" t="n"/>
      <c r="Y80" s="50" t="n"/>
      <c r="Z80" s="50" t="n"/>
      <c r="AA80" s="50" t="n"/>
      <c r="AB80" s="50" t="n"/>
      <c r="AC80" s="50" t="n"/>
      <c r="AD80" s="50" t="n"/>
      <c r="AE80" s="50" t="n"/>
      <c r="AF80" s="50" t="n"/>
      <c r="AG80" s="50" t="n"/>
    </row>
    <row r="81" ht="15.75" customHeight="1">
      <c r="A81" s="50" t="n"/>
      <c r="B81" s="50" t="inlineStr">
        <is>
          <t>CT</t>
        </is>
      </c>
      <c r="C81" s="50" t="inlineStr">
        <is>
          <t>Generation</t>
        </is>
      </c>
      <c r="D81" s="50" t="inlineStr">
        <is>
          <t>Geothermal</t>
        </is>
      </c>
      <c r="E81" s="50">
        <f>LOOKUP(D81,$U$2:$V$15,$V$2:$V$15)</f>
        <v/>
      </c>
      <c r="F81" s="50" t="n">
        <v>0</v>
      </c>
      <c r="G81" s="50">
        <f>AVERAGE(F81,H81)</f>
        <v/>
      </c>
      <c r="H81" s="50" t="n">
        <v>0</v>
      </c>
      <c r="I81" s="50">
        <f>AVERAGE(H81,J81)</f>
        <v/>
      </c>
      <c r="J81" s="50" t="n">
        <v>0</v>
      </c>
      <c r="K81" s="50">
        <f>AVERAGE(J81,L81)</f>
        <v/>
      </c>
      <c r="L81" s="50" t="n">
        <v>0</v>
      </c>
      <c r="M81" s="50">
        <f>AVERAGE(L81,N81)</f>
        <v/>
      </c>
      <c r="N81" s="50" t="n">
        <v>0</v>
      </c>
      <c r="O81" s="50">
        <f>AVERAGE(N81,P81)</f>
        <v/>
      </c>
      <c r="P81" s="50" t="n">
        <v>0</v>
      </c>
      <c r="Q81" s="50">
        <f>AVERAGE(P81,R81)</f>
        <v/>
      </c>
      <c r="R81" s="50" t="n">
        <v>0</v>
      </c>
      <c r="S81" s="50" t="n"/>
      <c r="T81" s="50" t="n"/>
      <c r="U81" s="50" t="n"/>
      <c r="V81" s="50" t="n"/>
      <c r="W81" s="50" t="n"/>
      <c r="X81" s="50" t="n"/>
      <c r="Y81" s="50" t="n"/>
      <c r="Z81" s="50" t="n"/>
      <c r="AA81" s="50" t="n"/>
      <c r="AB81" s="50" t="n"/>
      <c r="AC81" s="50" t="n"/>
      <c r="AD81" s="50" t="n"/>
      <c r="AE81" s="50" t="n"/>
      <c r="AF81" s="50" t="n"/>
      <c r="AG81" s="50" t="n"/>
    </row>
    <row r="82" ht="15.75" customHeight="1">
      <c r="A82" s="50" t="n"/>
      <c r="B82" s="50" t="inlineStr">
        <is>
          <t>CT</t>
        </is>
      </c>
      <c r="C82" s="50" t="inlineStr">
        <is>
          <t>Generation</t>
        </is>
      </c>
      <c r="D82" s="50" t="inlineStr">
        <is>
          <t>Hydro</t>
        </is>
      </c>
      <c r="E82" s="50">
        <f>LOOKUP(D82,$U$2:$V$15,$V$2:$V$15)</f>
        <v/>
      </c>
      <c r="F82" s="50" t="n">
        <v>440110.6601</v>
      </c>
      <c r="G82" s="50">
        <f>AVERAGE(F82,H82)</f>
        <v/>
      </c>
      <c r="H82" s="50" t="n">
        <v>457542.1194</v>
      </c>
      <c r="I82" s="50">
        <f>AVERAGE(H82,J82)</f>
        <v/>
      </c>
      <c r="J82" s="50" t="n">
        <v>457542.1194</v>
      </c>
      <c r="K82" s="50">
        <f>AVERAGE(J82,L82)</f>
        <v/>
      </c>
      <c r="L82" s="50" t="n">
        <v>457542.1194</v>
      </c>
      <c r="M82" s="50">
        <f>AVERAGE(L82,N82)</f>
        <v/>
      </c>
      <c r="N82" s="50" t="n">
        <v>457542.1194</v>
      </c>
      <c r="O82" s="50">
        <f>AVERAGE(N82,P82)</f>
        <v/>
      </c>
      <c r="P82" s="50" t="n">
        <v>457542.1194</v>
      </c>
      <c r="Q82" s="50">
        <f>AVERAGE(P82,R82)</f>
        <v/>
      </c>
      <c r="R82" s="50" t="n">
        <v>457542.1194</v>
      </c>
      <c r="S82" s="50" t="n"/>
      <c r="T82" s="50" t="n"/>
      <c r="U82" s="50" t="n"/>
      <c r="V82" s="50" t="n"/>
      <c r="W82" s="50" t="n"/>
      <c r="X82" s="50" t="n"/>
      <c r="Y82" s="50" t="n"/>
      <c r="Z82" s="50" t="n"/>
      <c r="AA82" s="50" t="n"/>
      <c r="AB82" s="50" t="n"/>
      <c r="AC82" s="50" t="n"/>
      <c r="AD82" s="50" t="n"/>
      <c r="AE82" s="50" t="n"/>
      <c r="AF82" s="50" t="n"/>
      <c r="AG82" s="50" t="n"/>
    </row>
    <row r="83" ht="15.75" customHeight="1">
      <c r="A83" s="50" t="n"/>
      <c r="B83" s="50" t="inlineStr">
        <is>
          <t>CT</t>
        </is>
      </c>
      <c r="C83" s="50" t="inlineStr">
        <is>
          <t>Generation</t>
        </is>
      </c>
      <c r="D83" s="50" t="inlineStr">
        <is>
          <t>Imports</t>
        </is>
      </c>
      <c r="E83" s="50">
        <f>LOOKUP(D83,$U$2:$V$15,$V$2:$V$15)</f>
        <v/>
      </c>
      <c r="F83" s="50" t="n">
        <v>0</v>
      </c>
      <c r="G83" s="50">
        <f>AVERAGE(F83,H83)</f>
        <v/>
      </c>
      <c r="H83" s="50" t="n">
        <v>0</v>
      </c>
      <c r="I83" s="50">
        <f>AVERAGE(H83,J83)</f>
        <v/>
      </c>
      <c r="J83" s="50" t="n">
        <v>0</v>
      </c>
      <c r="K83" s="50">
        <f>AVERAGE(J83,L83)</f>
        <v/>
      </c>
      <c r="L83" s="50" t="n">
        <v>0</v>
      </c>
      <c r="M83" s="50">
        <f>AVERAGE(L83,N83)</f>
        <v/>
      </c>
      <c r="N83" s="50" t="n">
        <v>0</v>
      </c>
      <c r="O83" s="50">
        <f>AVERAGE(N83,P83)</f>
        <v/>
      </c>
      <c r="P83" s="50" t="n">
        <v>0</v>
      </c>
      <c r="Q83" s="50">
        <f>AVERAGE(P83,R83)</f>
        <v/>
      </c>
      <c r="R83" s="50" t="n">
        <v>0</v>
      </c>
      <c r="S83" s="50" t="n"/>
      <c r="T83" s="50" t="n"/>
      <c r="U83" s="50" t="n"/>
      <c r="V83" s="50" t="n"/>
      <c r="W83" s="50" t="n"/>
      <c r="X83" s="50" t="n"/>
      <c r="Y83" s="50" t="n"/>
      <c r="Z83" s="50" t="n"/>
      <c r="AA83" s="50" t="n"/>
      <c r="AB83" s="50" t="n"/>
      <c r="AC83" s="50" t="n"/>
      <c r="AD83" s="50" t="n"/>
      <c r="AE83" s="50" t="n"/>
      <c r="AF83" s="50" t="n"/>
      <c r="AG83" s="50" t="n"/>
    </row>
    <row r="84" ht="15.75" customHeight="1">
      <c r="A84" s="50" t="n"/>
      <c r="B84" s="50" t="inlineStr">
        <is>
          <t>CT</t>
        </is>
      </c>
      <c r="C84" s="50" t="inlineStr">
        <is>
          <t>Generation</t>
        </is>
      </c>
      <c r="D84" s="50" t="inlineStr">
        <is>
          <t>Land-based Wind</t>
        </is>
      </c>
      <c r="E84" s="50">
        <f>LOOKUP(D84,$U$2:$V$15,$V$2:$V$15)</f>
        <v/>
      </c>
      <c r="F84" s="50" t="n">
        <v>3454.403232</v>
      </c>
      <c r="G84" s="50">
        <f>AVERAGE(F84,H84)</f>
        <v/>
      </c>
      <c r="H84" s="50" t="n">
        <v>3454.403232</v>
      </c>
      <c r="I84" s="50">
        <f>AVERAGE(H84,J84)</f>
        <v/>
      </c>
      <c r="J84" s="50" t="n">
        <v>285890.6454</v>
      </c>
      <c r="K84" s="50">
        <f>AVERAGE(J84,L84)</f>
        <v/>
      </c>
      <c r="L84" s="50" t="n">
        <v>285890.6454</v>
      </c>
      <c r="M84" s="50">
        <f>AVERAGE(L84,N84)</f>
        <v/>
      </c>
      <c r="N84" s="50" t="n">
        <v>285890.6454</v>
      </c>
      <c r="O84" s="50">
        <f>AVERAGE(N84,P84)</f>
        <v/>
      </c>
      <c r="P84" s="50" t="n">
        <v>652558.1331</v>
      </c>
      <c r="Q84" s="50">
        <f>AVERAGE(P84,R84)</f>
        <v/>
      </c>
      <c r="R84" s="50" t="n">
        <v>652551.6834</v>
      </c>
      <c r="S84" s="50" t="n"/>
      <c r="T84" s="50" t="n"/>
      <c r="U84" s="50" t="n"/>
      <c r="V84" s="50" t="n"/>
      <c r="W84" s="50" t="n"/>
      <c r="X84" s="50" t="n"/>
      <c r="Y84" s="50" t="n"/>
      <c r="Z84" s="50" t="n"/>
      <c r="AA84" s="50" t="n"/>
      <c r="AB84" s="50" t="n"/>
      <c r="AC84" s="50" t="n"/>
      <c r="AD84" s="50" t="n"/>
      <c r="AE84" s="50" t="n"/>
      <c r="AF84" s="50" t="n"/>
      <c r="AG84" s="50" t="n"/>
    </row>
    <row r="85" ht="15.75" customHeight="1">
      <c r="A85" s="50" t="n"/>
      <c r="B85" s="50" t="inlineStr">
        <is>
          <t>CT</t>
        </is>
      </c>
      <c r="C85" s="50" t="inlineStr">
        <is>
          <t>Generation</t>
        </is>
      </c>
      <c r="D85" s="50" t="inlineStr">
        <is>
          <t>NG-CC</t>
        </is>
      </c>
      <c r="E85" s="50">
        <f>LOOKUP(D85,$U$2:$V$15,$V$2:$V$15)</f>
        <v/>
      </c>
      <c r="F85" s="50" t="n">
        <v>25331603.52</v>
      </c>
      <c r="G85" s="50">
        <f>AVERAGE(F85,H85)</f>
        <v/>
      </c>
      <c r="H85" s="50" t="n">
        <v>29887310.35</v>
      </c>
      <c r="I85" s="50">
        <f>AVERAGE(H85,J85)</f>
        <v/>
      </c>
      <c r="J85" s="50" t="n">
        <v>29887310.35</v>
      </c>
      <c r="K85" s="50">
        <f>AVERAGE(J85,L85)</f>
        <v/>
      </c>
      <c r="L85" s="50" t="n">
        <v>29340528.3</v>
      </c>
      <c r="M85" s="50">
        <f>AVERAGE(L85,N85)</f>
        <v/>
      </c>
      <c r="N85" s="50" t="n">
        <v>27852309.72</v>
      </c>
      <c r="O85" s="50">
        <f>AVERAGE(N85,P85)</f>
        <v/>
      </c>
      <c r="P85" s="50" t="n">
        <v>25740064.08</v>
      </c>
      <c r="Q85" s="50">
        <f>AVERAGE(P85,R85)</f>
        <v/>
      </c>
      <c r="R85" s="50" t="n">
        <v>22325737.62</v>
      </c>
      <c r="S85" s="50" t="n"/>
      <c r="T85" s="50" t="n"/>
      <c r="U85" s="50" t="n"/>
      <c r="V85" s="50" t="n"/>
      <c r="W85" s="50" t="n"/>
      <c r="X85" s="50" t="n"/>
      <c r="Y85" s="50" t="n"/>
      <c r="Z85" s="50" t="n"/>
      <c r="AA85" s="50" t="n"/>
      <c r="AB85" s="50" t="n"/>
      <c r="AC85" s="50" t="n"/>
      <c r="AD85" s="50" t="n"/>
      <c r="AE85" s="50" t="n"/>
      <c r="AF85" s="50" t="n"/>
      <c r="AG85" s="50" t="n"/>
    </row>
    <row r="86" ht="15.75" customHeight="1">
      <c r="A86" s="50" t="n"/>
      <c r="B86" s="50" t="inlineStr">
        <is>
          <t>CT</t>
        </is>
      </c>
      <c r="C86" s="50" t="inlineStr">
        <is>
          <t>Generation</t>
        </is>
      </c>
      <c r="D86" s="50" t="inlineStr">
        <is>
          <t>NG-CT</t>
        </is>
      </c>
      <c r="E86" s="50">
        <f>LOOKUP(D86,$U$2:$V$15,$V$2:$V$15)</f>
        <v/>
      </c>
      <c r="F86" s="50" t="n">
        <v>42819.68</v>
      </c>
      <c r="G86" s="50">
        <f>AVERAGE(F86,H86)</f>
        <v/>
      </c>
      <c r="H86" s="50" t="n">
        <v>42819.68</v>
      </c>
      <c r="I86" s="50">
        <f>AVERAGE(H86,J86)</f>
        <v/>
      </c>
      <c r="J86" s="50" t="n">
        <v>31497.84</v>
      </c>
      <c r="K86" s="50">
        <f>AVERAGE(J86,L86)</f>
        <v/>
      </c>
      <c r="L86" s="50" t="n">
        <v>31497.84</v>
      </c>
      <c r="M86" s="50">
        <f>AVERAGE(L86,N86)</f>
        <v/>
      </c>
      <c r="N86" s="50" t="n">
        <v>31497.84</v>
      </c>
      <c r="O86" s="50">
        <f>AVERAGE(N86,P86)</f>
        <v/>
      </c>
      <c r="P86" s="50" t="n">
        <v>31497.84</v>
      </c>
      <c r="Q86" s="50">
        <f>AVERAGE(P86,R86)</f>
        <v/>
      </c>
      <c r="R86" s="50" t="n">
        <v>31497.84</v>
      </c>
      <c r="S86" s="50" t="n"/>
      <c r="T86" s="50" t="n"/>
      <c r="U86" s="50" t="n"/>
      <c r="V86" s="50" t="n"/>
      <c r="W86" s="50" t="n"/>
      <c r="X86" s="50" t="n"/>
      <c r="Y86" s="50" t="n"/>
      <c r="Z86" s="50" t="n"/>
      <c r="AA86" s="50" t="n"/>
      <c r="AB86" s="50" t="n"/>
      <c r="AC86" s="50" t="n"/>
      <c r="AD86" s="50" t="n"/>
      <c r="AE86" s="50" t="n"/>
      <c r="AF86" s="50" t="n"/>
      <c r="AG86" s="50" t="n"/>
    </row>
    <row r="87" ht="15.75" customHeight="1">
      <c r="A87" s="50" t="n"/>
      <c r="B87" s="50" t="inlineStr">
        <is>
          <t>CT</t>
        </is>
      </c>
      <c r="C87" s="50" t="inlineStr">
        <is>
          <t>Generation</t>
        </is>
      </c>
      <c r="D87" s="50" t="inlineStr">
        <is>
          <t>Nuclear</t>
        </is>
      </c>
      <c r="E87" s="50">
        <f>LOOKUP(D87,$U$2:$V$15,$V$2:$V$15)</f>
        <v/>
      </c>
      <c r="F87" s="50" t="n">
        <v>16504259.43</v>
      </c>
      <c r="G87" s="50">
        <f>AVERAGE(F87,H87)</f>
        <v/>
      </c>
      <c r="H87" s="50" t="n">
        <v>16504259.43</v>
      </c>
      <c r="I87" s="50">
        <f>AVERAGE(H87,J87)</f>
        <v/>
      </c>
      <c r="J87" s="50" t="n">
        <v>16504259.43</v>
      </c>
      <c r="K87" s="50">
        <f>AVERAGE(J87,L87)</f>
        <v/>
      </c>
      <c r="L87" s="50" t="n">
        <v>16504259.43</v>
      </c>
      <c r="M87" s="50">
        <f>AVERAGE(L87,N87)</f>
        <v/>
      </c>
      <c r="N87" s="50" t="n">
        <v>16504259.43</v>
      </c>
      <c r="O87" s="50">
        <f>AVERAGE(N87,P87)</f>
        <v/>
      </c>
      <c r="P87" s="50" t="n">
        <v>16504259.43</v>
      </c>
      <c r="Q87" s="50">
        <f>AVERAGE(P87,R87)</f>
        <v/>
      </c>
      <c r="R87" s="50" t="n">
        <v>16504259.43</v>
      </c>
      <c r="S87" s="50" t="n"/>
      <c r="T87" s="50" t="n"/>
      <c r="U87" s="50" t="n"/>
      <c r="V87" s="50" t="n"/>
      <c r="W87" s="50" t="n"/>
      <c r="X87" s="50" t="n"/>
      <c r="Y87" s="50" t="n"/>
      <c r="Z87" s="50" t="n"/>
      <c r="AA87" s="50" t="n"/>
      <c r="AB87" s="50" t="n"/>
      <c r="AC87" s="50" t="n"/>
      <c r="AD87" s="50" t="n"/>
      <c r="AE87" s="50" t="n"/>
      <c r="AF87" s="50" t="n"/>
      <c r="AG87" s="50" t="n"/>
    </row>
    <row r="88" ht="15.75" customHeight="1">
      <c r="A88" s="50" t="n"/>
      <c r="B88" s="50" t="inlineStr">
        <is>
          <t>CT</t>
        </is>
      </c>
      <c r="C88" s="50" t="inlineStr">
        <is>
          <t>Generation</t>
        </is>
      </c>
      <c r="D88" s="50" t="inlineStr">
        <is>
          <t>Offshore Wind</t>
        </is>
      </c>
      <c r="E88" s="50">
        <f>LOOKUP(D88,$U$2:$V$15,$V$2:$V$15)</f>
        <v/>
      </c>
      <c r="F88" s="50" t="n">
        <v>0</v>
      </c>
      <c r="G88" s="50">
        <f>AVERAGE(F88,H88)</f>
        <v/>
      </c>
      <c r="H88" s="50" t="n">
        <v>0</v>
      </c>
      <c r="I88" s="50">
        <f>AVERAGE(H88,J88)</f>
        <v/>
      </c>
      <c r="J88" s="50" t="n">
        <v>0</v>
      </c>
      <c r="K88" s="50">
        <f>AVERAGE(J88,L88)</f>
        <v/>
      </c>
      <c r="L88" s="50" t="n">
        <v>1143568.488</v>
      </c>
      <c r="M88" s="50">
        <f>AVERAGE(L88,N88)</f>
        <v/>
      </c>
      <c r="N88" s="50" t="n">
        <v>1143568.488</v>
      </c>
      <c r="O88" s="50">
        <f>AVERAGE(N88,P88)</f>
        <v/>
      </c>
      <c r="P88" s="50" t="n">
        <v>1143568.488</v>
      </c>
      <c r="Q88" s="50">
        <f>AVERAGE(P88,R88)</f>
        <v/>
      </c>
      <c r="R88" s="50" t="n">
        <v>6876887.419</v>
      </c>
      <c r="S88" s="50" t="n"/>
      <c r="T88" s="50" t="n"/>
      <c r="U88" s="50" t="n"/>
      <c r="V88" s="50" t="n"/>
      <c r="W88" s="50" t="n"/>
      <c r="X88" s="50" t="n"/>
      <c r="Y88" s="50" t="n"/>
      <c r="Z88" s="50" t="n"/>
      <c r="AA88" s="50" t="n"/>
      <c r="AB88" s="50" t="n"/>
      <c r="AC88" s="50" t="n"/>
      <c r="AD88" s="50" t="n"/>
      <c r="AE88" s="50" t="n"/>
      <c r="AF88" s="50" t="n"/>
      <c r="AG88" s="50" t="n"/>
    </row>
    <row r="89" ht="15.75" customHeight="1">
      <c r="A89" s="50" t="n"/>
      <c r="B89" s="50" t="inlineStr">
        <is>
          <t>CT</t>
        </is>
      </c>
      <c r="C89" s="50" t="inlineStr">
        <is>
          <t>Generation</t>
        </is>
      </c>
      <c r="D89" s="50" t="inlineStr">
        <is>
          <t>Oil-Gas-Steam</t>
        </is>
      </c>
      <c r="E89" s="50">
        <f>LOOKUP(D89,$U$2:$V$15,$V$2:$V$15)</f>
        <v/>
      </c>
      <c r="F89" s="50" t="n">
        <v>756101.6333</v>
      </c>
      <c r="G89" s="50">
        <f>AVERAGE(F89,H89)</f>
        <v/>
      </c>
      <c r="H89" s="50" t="n">
        <v>756101.6333</v>
      </c>
      <c r="I89" s="50">
        <f>AVERAGE(H89,J89)</f>
        <v/>
      </c>
      <c r="J89" s="50" t="n">
        <v>756101.6333</v>
      </c>
      <c r="K89" s="50">
        <f>AVERAGE(J89,L89)</f>
        <v/>
      </c>
      <c r="L89" s="50" t="n">
        <v>756101.6333</v>
      </c>
      <c r="M89" s="50">
        <f>AVERAGE(L89,N89)</f>
        <v/>
      </c>
      <c r="N89" s="50" t="n">
        <v>756101.6333</v>
      </c>
      <c r="O89" s="50">
        <f>AVERAGE(N89,P89)</f>
        <v/>
      </c>
      <c r="P89" s="50" t="n">
        <v>756101.6333</v>
      </c>
      <c r="Q89" s="50">
        <f>AVERAGE(P89,R89)</f>
        <v/>
      </c>
      <c r="R89" s="50" t="n">
        <v>756101.6333</v>
      </c>
      <c r="S89" s="50" t="n"/>
      <c r="T89" s="50" t="n"/>
      <c r="U89" s="50" t="n"/>
      <c r="V89" s="50" t="n"/>
      <c r="W89" s="50" t="n"/>
      <c r="X89" s="50" t="n"/>
      <c r="Y89" s="50" t="n"/>
      <c r="Z89" s="50" t="n"/>
      <c r="AA89" s="50" t="n"/>
      <c r="AB89" s="50" t="n"/>
      <c r="AC89" s="50" t="n"/>
      <c r="AD89" s="50" t="n"/>
      <c r="AE89" s="50" t="n"/>
      <c r="AF89" s="50" t="n"/>
      <c r="AG89" s="50" t="n"/>
    </row>
    <row r="90" ht="15.75" customHeight="1">
      <c r="A90" s="50" t="n"/>
      <c r="B90" s="50" t="inlineStr">
        <is>
          <t>CT</t>
        </is>
      </c>
      <c r="C90" s="50" t="inlineStr">
        <is>
          <t>Generation</t>
        </is>
      </c>
      <c r="D90" s="50" t="inlineStr">
        <is>
          <t>Rooftop PV</t>
        </is>
      </c>
      <c r="E90" s="50">
        <f>LOOKUP(D90,$U$2:$V$15,$V$2:$V$15)</f>
        <v/>
      </c>
      <c r="F90" s="50" t="n">
        <v>639865.9081999999</v>
      </c>
      <c r="G90" s="50">
        <f>AVERAGE(F90,H90)</f>
        <v/>
      </c>
      <c r="H90" s="50" t="n">
        <v>766380.7732000001</v>
      </c>
      <c r="I90" s="50">
        <f>AVERAGE(H90,J90)</f>
        <v/>
      </c>
      <c r="J90" s="50" t="n">
        <v>884552.8259000001</v>
      </c>
      <c r="K90" s="50">
        <f>AVERAGE(J90,L90)</f>
        <v/>
      </c>
      <c r="L90" s="50" t="n">
        <v>923092.1014</v>
      </c>
      <c r="M90" s="50">
        <f>AVERAGE(L90,N90)</f>
        <v/>
      </c>
      <c r="N90" s="50" t="n">
        <v>968914.2723</v>
      </c>
      <c r="O90" s="50">
        <f>AVERAGE(N90,P90)</f>
        <v/>
      </c>
      <c r="P90" s="50" t="n">
        <v>1022732.983</v>
      </c>
      <c r="Q90" s="50">
        <f>AVERAGE(P90,R90)</f>
        <v/>
      </c>
      <c r="R90" s="50" t="n">
        <v>1092012.332</v>
      </c>
      <c r="S90" s="50" t="n"/>
      <c r="T90" s="50" t="n"/>
      <c r="U90" s="50" t="n"/>
      <c r="V90" s="50" t="n"/>
      <c r="W90" s="50" t="n"/>
      <c r="X90" s="50" t="n"/>
      <c r="Y90" s="50" t="n"/>
      <c r="Z90" s="50" t="n"/>
      <c r="AA90" s="50" t="n"/>
      <c r="AB90" s="50" t="n"/>
      <c r="AC90" s="50" t="n"/>
      <c r="AD90" s="50" t="n"/>
      <c r="AE90" s="50" t="n"/>
      <c r="AF90" s="50" t="n"/>
      <c r="AG90" s="50" t="n"/>
    </row>
    <row r="91" ht="15.75" customHeight="1">
      <c r="A91" s="50" t="n"/>
      <c r="B91" s="50" t="inlineStr">
        <is>
          <t>CT</t>
        </is>
      </c>
      <c r="C91" s="50" t="inlineStr">
        <is>
          <t>Generation</t>
        </is>
      </c>
      <c r="D91" s="50" t="inlineStr">
        <is>
          <t>Storage</t>
        </is>
      </c>
      <c r="E91" s="50">
        <f>LOOKUP(D91,$U$2:$V$15,$V$2:$V$15)</f>
        <v/>
      </c>
      <c r="F91" s="50" t="n">
        <v>0</v>
      </c>
      <c r="G91" s="50" t="n">
        <v>0</v>
      </c>
      <c r="H91" s="50" t="n">
        <v>0</v>
      </c>
      <c r="I91" s="50" t="n">
        <v>0</v>
      </c>
      <c r="J91" s="50" t="n">
        <v>0</v>
      </c>
      <c r="K91" s="50" t="n">
        <v>0</v>
      </c>
      <c r="L91" s="50" t="n">
        <v>0</v>
      </c>
      <c r="M91" s="50" t="n">
        <v>0</v>
      </c>
      <c r="N91" s="50" t="n">
        <v>0</v>
      </c>
      <c r="O91" s="50" t="n">
        <v>0</v>
      </c>
      <c r="P91" s="50" t="n">
        <v>0</v>
      </c>
      <c r="Q91" s="50" t="n">
        <v>0</v>
      </c>
      <c r="R91" s="50" t="n">
        <v>0</v>
      </c>
      <c r="S91" s="50" t="n"/>
      <c r="T91" s="50" t="n"/>
      <c r="U91" s="50" t="n"/>
      <c r="V91" s="50" t="n"/>
      <c r="W91" s="50" t="n"/>
      <c r="X91" s="50" t="n"/>
      <c r="Y91" s="50" t="n"/>
      <c r="Z91" s="50" t="n"/>
      <c r="AA91" s="50" t="n"/>
      <c r="AB91" s="50" t="n"/>
      <c r="AC91" s="50" t="n"/>
      <c r="AD91" s="50" t="n"/>
      <c r="AE91" s="50" t="n"/>
      <c r="AF91" s="50" t="n"/>
      <c r="AG91" s="50" t="n"/>
    </row>
    <row r="92" ht="15.75" customHeight="1">
      <c r="A92" s="50" t="n"/>
      <c r="B92" s="50" t="inlineStr">
        <is>
          <t>CT</t>
        </is>
      </c>
      <c r="C92" s="50" t="inlineStr">
        <is>
          <t>Generation</t>
        </is>
      </c>
      <c r="D92" s="50" t="inlineStr">
        <is>
          <t>Utility PV</t>
        </is>
      </c>
      <c r="E92" s="50">
        <f>LOOKUP(D92,$U$2:$V$15,$V$2:$V$15)</f>
        <v/>
      </c>
      <c r="F92" s="50" t="n">
        <v>153417.7287</v>
      </c>
      <c r="G92" s="50">
        <f>AVERAGE(F92,H92)</f>
        <v/>
      </c>
      <c r="H92" s="50" t="n">
        <v>2090999.308</v>
      </c>
      <c r="I92" s="50">
        <f>AVERAGE(H92,J92)</f>
        <v/>
      </c>
      <c r="J92" s="50" t="n">
        <v>2070862.114</v>
      </c>
      <c r="K92" s="50">
        <f>AVERAGE(J92,L92)</f>
        <v/>
      </c>
      <c r="L92" s="50" t="n">
        <v>2050164.448</v>
      </c>
      <c r="M92" s="50">
        <f>AVERAGE(L92,N92)</f>
        <v/>
      </c>
      <c r="N92" s="50" t="n">
        <v>2029859.498</v>
      </c>
      <c r="O92" s="50">
        <f>AVERAGE(N92,P92)</f>
        <v/>
      </c>
      <c r="P92" s="50" t="n">
        <v>2009570.114</v>
      </c>
      <c r="Q92" s="50">
        <f>AVERAGE(P92,R92)</f>
        <v/>
      </c>
      <c r="R92" s="50" t="n">
        <v>1989490.051</v>
      </c>
      <c r="S92" s="50" t="n"/>
      <c r="T92" s="50" t="n"/>
      <c r="U92" s="50" t="n"/>
      <c r="V92" s="50" t="n"/>
      <c r="W92" s="50" t="n"/>
      <c r="X92" s="50" t="n"/>
      <c r="Y92" s="50" t="n"/>
      <c r="Z92" s="50" t="n"/>
      <c r="AA92" s="50" t="n"/>
      <c r="AB92" s="50" t="n"/>
      <c r="AC92" s="50" t="n"/>
      <c r="AD92" s="50" t="n"/>
      <c r="AE92" s="50" t="n"/>
      <c r="AF92" s="50" t="n"/>
      <c r="AG92" s="50" t="n"/>
    </row>
    <row r="93" ht="15.75" customHeight="1">
      <c r="A93" s="50" t="n"/>
      <c r="B93" s="50" t="inlineStr">
        <is>
          <t>DE</t>
        </is>
      </c>
      <c r="C93" s="50" t="inlineStr">
        <is>
          <t>Generation</t>
        </is>
      </c>
      <c r="D93" s="50" t="inlineStr">
        <is>
          <t>Biopower</t>
        </is>
      </c>
      <c r="E93" s="50">
        <f>LOOKUP(D93,$U$2:$V$15,$V$2:$V$15)</f>
        <v/>
      </c>
      <c r="F93" s="50" t="n">
        <v>0</v>
      </c>
      <c r="G93" s="50">
        <f>AVERAGE(F93,H93)</f>
        <v/>
      </c>
      <c r="H93" s="50" t="n">
        <v>0</v>
      </c>
      <c r="I93" s="50">
        <f>AVERAGE(H93,J93)</f>
        <v/>
      </c>
      <c r="J93" s="50" t="n">
        <v>0</v>
      </c>
      <c r="K93" s="50">
        <f>AVERAGE(J93,L93)</f>
        <v/>
      </c>
      <c r="L93" s="50" t="n">
        <v>0</v>
      </c>
      <c r="M93" s="50">
        <f>AVERAGE(L93,N93)</f>
        <v/>
      </c>
      <c r="N93" s="50" t="n">
        <v>0</v>
      </c>
      <c r="O93" s="50">
        <f>AVERAGE(N93,P93)</f>
        <v/>
      </c>
      <c r="P93" s="50" t="n">
        <v>0</v>
      </c>
      <c r="Q93" s="50">
        <f>AVERAGE(P93,R93)</f>
        <v/>
      </c>
      <c r="R93" s="50" t="n">
        <v>0</v>
      </c>
      <c r="S93" s="50" t="n"/>
      <c r="T93" s="50" t="n"/>
      <c r="U93" s="50" t="n"/>
      <c r="V93" s="50" t="n"/>
      <c r="W93" s="50" t="n"/>
      <c r="X93" s="50" t="n"/>
      <c r="Y93" s="50" t="n"/>
      <c r="Z93" s="50" t="n"/>
      <c r="AA93" s="50" t="n"/>
      <c r="AB93" s="50" t="n"/>
      <c r="AC93" s="50" t="n"/>
      <c r="AD93" s="50" t="n"/>
      <c r="AE93" s="50" t="n"/>
      <c r="AF93" s="50" t="n"/>
      <c r="AG93" s="50" t="n"/>
    </row>
    <row r="94" ht="15.75" customHeight="1">
      <c r="A94" s="50" t="n"/>
      <c r="B94" s="50" t="inlineStr">
        <is>
          <t>DE</t>
        </is>
      </c>
      <c r="C94" s="50" t="inlineStr">
        <is>
          <t>Generation</t>
        </is>
      </c>
      <c r="D94" s="50" t="inlineStr">
        <is>
          <t>Coal</t>
        </is>
      </c>
      <c r="E94" s="50">
        <f>LOOKUP(D94,$U$2:$V$15,$V$2:$V$15)</f>
        <v/>
      </c>
      <c r="F94" s="50" t="n">
        <v>0</v>
      </c>
      <c r="G94" s="50">
        <f>AVERAGE(F94,H94)</f>
        <v/>
      </c>
      <c r="H94" s="50" t="n">
        <v>0</v>
      </c>
      <c r="I94" s="50">
        <f>AVERAGE(H94,J94)</f>
        <v/>
      </c>
      <c r="J94" s="50" t="n">
        <v>0</v>
      </c>
      <c r="K94" s="50">
        <f>AVERAGE(J94,L94)</f>
        <v/>
      </c>
      <c r="L94" s="50" t="n">
        <v>0</v>
      </c>
      <c r="M94" s="50">
        <f>AVERAGE(L94,N94)</f>
        <v/>
      </c>
      <c r="N94" s="50" t="n">
        <v>0</v>
      </c>
      <c r="O94" s="50">
        <f>AVERAGE(N94,P94)</f>
        <v/>
      </c>
      <c r="P94" s="50" t="n">
        <v>0</v>
      </c>
      <c r="Q94" s="50">
        <f>AVERAGE(P94,R94)</f>
        <v/>
      </c>
      <c r="R94" s="50" t="n">
        <v>0</v>
      </c>
      <c r="S94" s="50" t="n"/>
      <c r="T94" s="50" t="n"/>
      <c r="U94" s="50" t="n"/>
      <c r="V94" s="50" t="n"/>
      <c r="W94" s="50" t="n"/>
      <c r="X94" s="50" t="n"/>
      <c r="Y94" s="50" t="n"/>
      <c r="Z94" s="50" t="n"/>
      <c r="AA94" s="50" t="n"/>
      <c r="AB94" s="50" t="n"/>
      <c r="AC94" s="50" t="n"/>
      <c r="AD94" s="50" t="n"/>
      <c r="AE94" s="50" t="n"/>
      <c r="AF94" s="50" t="n"/>
      <c r="AG94" s="50" t="n"/>
    </row>
    <row r="95" ht="15.75" customHeight="1">
      <c r="A95" s="50" t="n"/>
      <c r="B95" s="50" t="inlineStr">
        <is>
          <t>DE</t>
        </is>
      </c>
      <c r="C95" s="50" t="inlineStr">
        <is>
          <t>Generation</t>
        </is>
      </c>
      <c r="D95" s="50" t="inlineStr">
        <is>
          <t>CSP</t>
        </is>
      </c>
      <c r="E95" s="50">
        <f>LOOKUP(D95,$U$2:$V$15,$V$2:$V$15)</f>
        <v/>
      </c>
      <c r="F95" s="50" t="n">
        <v>0</v>
      </c>
      <c r="G95" s="50">
        <f>AVERAGE(F95,H95)</f>
        <v/>
      </c>
      <c r="H95" s="50" t="n">
        <v>0</v>
      </c>
      <c r="I95" s="50">
        <f>AVERAGE(H95,J95)</f>
        <v/>
      </c>
      <c r="J95" s="50" t="n">
        <v>0</v>
      </c>
      <c r="K95" s="50">
        <f>AVERAGE(J95,L95)</f>
        <v/>
      </c>
      <c r="L95" s="50" t="n">
        <v>0</v>
      </c>
      <c r="M95" s="50">
        <f>AVERAGE(L95,N95)</f>
        <v/>
      </c>
      <c r="N95" s="50" t="n">
        <v>0</v>
      </c>
      <c r="O95" s="50">
        <f>AVERAGE(N95,P95)</f>
        <v/>
      </c>
      <c r="P95" s="50" t="n">
        <v>0</v>
      </c>
      <c r="Q95" s="50">
        <f>AVERAGE(P95,R95)</f>
        <v/>
      </c>
      <c r="R95" s="50" t="n">
        <v>0</v>
      </c>
      <c r="S95" s="50" t="n"/>
      <c r="T95" s="50" t="n"/>
      <c r="U95" s="50" t="n"/>
      <c r="V95" s="50" t="n"/>
      <c r="W95" s="50" t="n"/>
      <c r="X95" s="50" t="n"/>
      <c r="Y95" s="50" t="n"/>
      <c r="Z95" s="50" t="n"/>
      <c r="AA95" s="50" t="n"/>
      <c r="AB95" s="50" t="n"/>
      <c r="AC95" s="50" t="n"/>
      <c r="AD95" s="50" t="n"/>
      <c r="AE95" s="50" t="n"/>
      <c r="AF95" s="50" t="n"/>
      <c r="AG95" s="50" t="n"/>
    </row>
    <row r="96" ht="15.75" customHeight="1">
      <c r="A96" s="50" t="n"/>
      <c r="B96" s="50" t="inlineStr">
        <is>
          <t>DE</t>
        </is>
      </c>
      <c r="C96" s="50" t="inlineStr">
        <is>
          <t>Generation</t>
        </is>
      </c>
      <c r="D96" s="50" t="inlineStr">
        <is>
          <t>Geothermal</t>
        </is>
      </c>
      <c r="E96" s="50">
        <f>LOOKUP(D96,$U$2:$V$15,$V$2:$V$15)</f>
        <v/>
      </c>
      <c r="F96" s="50" t="n">
        <v>0</v>
      </c>
      <c r="G96" s="50">
        <f>AVERAGE(F96,H96)</f>
        <v/>
      </c>
      <c r="H96" s="50" t="n">
        <v>0</v>
      </c>
      <c r="I96" s="50">
        <f>AVERAGE(H96,J96)</f>
        <v/>
      </c>
      <c r="J96" s="50" t="n">
        <v>0</v>
      </c>
      <c r="K96" s="50">
        <f>AVERAGE(J96,L96)</f>
        <v/>
      </c>
      <c r="L96" s="50" t="n">
        <v>0</v>
      </c>
      <c r="M96" s="50">
        <f>AVERAGE(L96,N96)</f>
        <v/>
      </c>
      <c r="N96" s="50" t="n">
        <v>0</v>
      </c>
      <c r="O96" s="50">
        <f>AVERAGE(N96,P96)</f>
        <v/>
      </c>
      <c r="P96" s="50" t="n">
        <v>0</v>
      </c>
      <c r="Q96" s="50">
        <f>AVERAGE(P96,R96)</f>
        <v/>
      </c>
      <c r="R96" s="50" t="n">
        <v>0</v>
      </c>
      <c r="S96" s="50" t="n"/>
      <c r="T96" s="50" t="n"/>
      <c r="U96" s="50" t="n"/>
      <c r="V96" s="50" t="n"/>
      <c r="W96" s="50" t="n"/>
      <c r="X96" s="50" t="n"/>
      <c r="Y96" s="50" t="n"/>
      <c r="Z96" s="50" t="n"/>
      <c r="AA96" s="50" t="n"/>
      <c r="AB96" s="50" t="n"/>
      <c r="AC96" s="50" t="n"/>
      <c r="AD96" s="50" t="n"/>
      <c r="AE96" s="50" t="n"/>
      <c r="AF96" s="50" t="n"/>
      <c r="AG96" s="50" t="n"/>
    </row>
    <row r="97" ht="15.75" customHeight="1">
      <c r="A97" s="50" t="n"/>
      <c r="B97" s="50" t="inlineStr">
        <is>
          <t>DE</t>
        </is>
      </c>
      <c r="C97" s="50" t="inlineStr">
        <is>
          <t>Generation</t>
        </is>
      </c>
      <c r="D97" s="50" t="inlineStr">
        <is>
          <t>Hydro</t>
        </is>
      </c>
      <c r="E97" s="50">
        <f>LOOKUP(D97,$U$2:$V$15,$V$2:$V$15)</f>
        <v/>
      </c>
      <c r="F97" s="50" t="n">
        <v>0</v>
      </c>
      <c r="G97" s="50">
        <f>AVERAGE(F97,H97)</f>
        <v/>
      </c>
      <c r="H97" s="50" t="n">
        <v>0</v>
      </c>
      <c r="I97" s="50">
        <f>AVERAGE(H97,J97)</f>
        <v/>
      </c>
      <c r="J97" s="50" t="n">
        <v>0</v>
      </c>
      <c r="K97" s="50">
        <f>AVERAGE(J97,L97)</f>
        <v/>
      </c>
      <c r="L97" s="50" t="n">
        <v>0</v>
      </c>
      <c r="M97" s="50">
        <f>AVERAGE(L97,N97)</f>
        <v/>
      </c>
      <c r="N97" s="50" t="n">
        <v>0</v>
      </c>
      <c r="O97" s="50">
        <f>AVERAGE(N97,P97)</f>
        <v/>
      </c>
      <c r="P97" s="50" t="n">
        <v>0</v>
      </c>
      <c r="Q97" s="50">
        <f>AVERAGE(P97,R97)</f>
        <v/>
      </c>
      <c r="R97" s="50" t="n">
        <v>0</v>
      </c>
      <c r="S97" s="50" t="n"/>
      <c r="T97" s="50" t="n"/>
      <c r="U97" s="50" t="n"/>
      <c r="V97" s="50" t="n"/>
      <c r="W97" s="50" t="n"/>
      <c r="X97" s="50" t="n"/>
      <c r="Y97" s="50" t="n"/>
      <c r="Z97" s="50" t="n"/>
      <c r="AA97" s="50" t="n"/>
      <c r="AB97" s="50" t="n"/>
      <c r="AC97" s="50" t="n"/>
      <c r="AD97" s="50" t="n"/>
      <c r="AE97" s="50" t="n"/>
      <c r="AF97" s="50" t="n"/>
      <c r="AG97" s="50" t="n"/>
    </row>
    <row r="98" ht="15.75" customHeight="1">
      <c r="A98" s="50" t="n"/>
      <c r="B98" s="50" t="inlineStr">
        <is>
          <t>DE</t>
        </is>
      </c>
      <c r="C98" s="50" t="inlineStr">
        <is>
          <t>Generation</t>
        </is>
      </c>
      <c r="D98" s="50" t="inlineStr">
        <is>
          <t>Imports</t>
        </is>
      </c>
      <c r="E98" s="50">
        <f>LOOKUP(D98,$U$2:$V$15,$V$2:$V$15)</f>
        <v/>
      </c>
      <c r="F98" s="50" t="n">
        <v>0</v>
      </c>
      <c r="G98" s="50">
        <f>AVERAGE(F98,H98)</f>
        <v/>
      </c>
      <c r="H98" s="50" t="n">
        <v>0</v>
      </c>
      <c r="I98" s="50">
        <f>AVERAGE(H98,J98)</f>
        <v/>
      </c>
      <c r="J98" s="50" t="n">
        <v>0</v>
      </c>
      <c r="K98" s="50">
        <f>AVERAGE(J98,L98)</f>
        <v/>
      </c>
      <c r="L98" s="50" t="n">
        <v>0</v>
      </c>
      <c r="M98" s="50">
        <f>AVERAGE(L98,N98)</f>
        <v/>
      </c>
      <c r="N98" s="50" t="n">
        <v>0</v>
      </c>
      <c r="O98" s="50">
        <f>AVERAGE(N98,P98)</f>
        <v/>
      </c>
      <c r="P98" s="50" t="n">
        <v>0</v>
      </c>
      <c r="Q98" s="50">
        <f>AVERAGE(P98,R98)</f>
        <v/>
      </c>
      <c r="R98" s="50" t="n">
        <v>0</v>
      </c>
      <c r="S98" s="50" t="n"/>
      <c r="T98" s="50" t="n"/>
      <c r="U98" s="50" t="n"/>
      <c r="V98" s="50" t="n"/>
      <c r="W98" s="50" t="n"/>
      <c r="X98" s="50" t="n"/>
      <c r="Y98" s="50" t="n"/>
      <c r="Z98" s="50" t="n"/>
      <c r="AA98" s="50" t="n"/>
      <c r="AB98" s="50" t="n"/>
      <c r="AC98" s="50" t="n"/>
      <c r="AD98" s="50" t="n"/>
      <c r="AE98" s="50" t="n"/>
      <c r="AF98" s="50" t="n"/>
      <c r="AG98" s="50" t="n"/>
    </row>
    <row r="99" ht="15.75" customHeight="1">
      <c r="A99" s="50" t="n"/>
      <c r="B99" s="50" t="inlineStr">
        <is>
          <t>DE</t>
        </is>
      </c>
      <c r="C99" s="50" t="inlineStr">
        <is>
          <t>Generation</t>
        </is>
      </c>
      <c r="D99" s="50" t="inlineStr">
        <is>
          <t>Land-based Wind</t>
        </is>
      </c>
      <c r="E99" s="50">
        <f>LOOKUP(D99,$U$2:$V$15,$V$2:$V$15)</f>
        <v/>
      </c>
      <c r="F99" s="50" t="n">
        <v>0</v>
      </c>
      <c r="G99" s="50">
        <f>AVERAGE(F99,H99)</f>
        <v/>
      </c>
      <c r="H99" s="50" t="n">
        <v>0</v>
      </c>
      <c r="I99" s="50">
        <f>AVERAGE(H99,J99)</f>
        <v/>
      </c>
      <c r="J99" s="50" t="n">
        <v>0</v>
      </c>
      <c r="K99" s="50">
        <f>AVERAGE(J99,L99)</f>
        <v/>
      </c>
      <c r="L99" s="50" t="n">
        <v>0</v>
      </c>
      <c r="M99" s="50">
        <f>AVERAGE(L99,N99)</f>
        <v/>
      </c>
      <c r="N99" s="50" t="n">
        <v>718.9366048000001</v>
      </c>
      <c r="O99" s="50">
        <f>AVERAGE(N99,P99)</f>
        <v/>
      </c>
      <c r="P99" s="50" t="n">
        <v>718.9366048000001</v>
      </c>
      <c r="Q99" s="50">
        <f>AVERAGE(P99,R99)</f>
        <v/>
      </c>
      <c r="R99" s="50" t="n">
        <v>718.9366048000001</v>
      </c>
      <c r="S99" s="50" t="n"/>
      <c r="T99" s="50" t="n"/>
      <c r="U99" s="50" t="n"/>
      <c r="V99" s="50" t="n"/>
      <c r="W99" s="50" t="n"/>
      <c r="X99" s="50" t="n"/>
      <c r="Y99" s="50" t="n"/>
      <c r="Z99" s="50" t="n"/>
      <c r="AA99" s="50" t="n"/>
      <c r="AB99" s="50" t="n"/>
      <c r="AC99" s="50" t="n"/>
      <c r="AD99" s="50" t="n"/>
      <c r="AE99" s="50" t="n"/>
      <c r="AF99" s="50" t="n"/>
      <c r="AG99" s="50" t="n"/>
    </row>
    <row r="100" ht="15.75" customHeight="1">
      <c r="A100" s="50" t="n"/>
      <c r="B100" s="50" t="inlineStr">
        <is>
          <t>DE</t>
        </is>
      </c>
      <c r="C100" s="50" t="inlineStr">
        <is>
          <t>Generation</t>
        </is>
      </c>
      <c r="D100" s="50" t="inlineStr">
        <is>
          <t>NG-CC</t>
        </is>
      </c>
      <c r="E100" s="50">
        <f>LOOKUP(D100,$U$2:$V$15,$V$2:$V$15)</f>
        <v/>
      </c>
      <c r="F100" s="50" t="n">
        <v>8132806.104</v>
      </c>
      <c r="G100" s="50">
        <f>AVERAGE(F100,H100)</f>
        <v/>
      </c>
      <c r="H100" s="50" t="n">
        <v>9808892.09</v>
      </c>
      <c r="I100" s="50">
        <f>AVERAGE(H100,J100)</f>
        <v/>
      </c>
      <c r="J100" s="50" t="n">
        <v>7376075.598</v>
      </c>
      <c r="K100" s="50">
        <f>AVERAGE(J100,L100)</f>
        <v/>
      </c>
      <c r="L100" s="50" t="n">
        <v>6322216.19</v>
      </c>
      <c r="M100" s="50">
        <f>AVERAGE(L100,N100)</f>
        <v/>
      </c>
      <c r="N100" s="50" t="n">
        <v>5706541.388</v>
      </c>
      <c r="O100" s="50">
        <f>AVERAGE(N100,P100)</f>
        <v/>
      </c>
      <c r="P100" s="50" t="n">
        <v>5066799.03</v>
      </c>
      <c r="Q100" s="50">
        <f>AVERAGE(P100,R100)</f>
        <v/>
      </c>
      <c r="R100" s="50" t="n">
        <v>4444882.198</v>
      </c>
      <c r="S100" s="50" t="n"/>
      <c r="T100" s="50" t="n"/>
      <c r="U100" s="50" t="n"/>
      <c r="V100" s="50" t="n"/>
      <c r="W100" s="50" t="n"/>
      <c r="X100" s="50" t="n"/>
      <c r="Y100" s="50" t="n"/>
      <c r="Z100" s="50" t="n"/>
      <c r="AA100" s="50" t="n"/>
      <c r="AB100" s="50" t="n"/>
      <c r="AC100" s="50" t="n"/>
      <c r="AD100" s="50" t="n"/>
      <c r="AE100" s="50" t="n"/>
      <c r="AF100" s="50" t="n"/>
      <c r="AG100" s="50" t="n"/>
    </row>
    <row r="101" ht="15.75" customHeight="1">
      <c r="A101" s="50" t="n"/>
      <c r="B101" s="50" t="inlineStr">
        <is>
          <t>DE</t>
        </is>
      </c>
      <c r="C101" s="50" t="inlineStr">
        <is>
          <t>Generation</t>
        </is>
      </c>
      <c r="D101" s="50" t="inlineStr">
        <is>
          <t>NG-CT</t>
        </is>
      </c>
      <c r="E101" s="50">
        <f>LOOKUP(D101,$U$2:$V$15,$V$2:$V$15)</f>
        <v/>
      </c>
      <c r="F101" s="50" t="n">
        <v>9125.76</v>
      </c>
      <c r="G101" s="50">
        <f>AVERAGE(F101,H101)</f>
        <v/>
      </c>
      <c r="H101" s="50" t="n">
        <v>7263.36</v>
      </c>
      <c r="I101" s="50">
        <f>AVERAGE(H101,J101)</f>
        <v/>
      </c>
      <c r="J101" s="50" t="n">
        <v>7263.36</v>
      </c>
      <c r="K101" s="50">
        <f>AVERAGE(J101,L101)</f>
        <v/>
      </c>
      <c r="L101" s="50" t="n">
        <v>7263.36</v>
      </c>
      <c r="M101" s="50">
        <f>AVERAGE(L101,N101)</f>
        <v/>
      </c>
      <c r="N101" s="50" t="n">
        <v>7263.36</v>
      </c>
      <c r="O101" s="50">
        <f>AVERAGE(N101,P101)</f>
        <v/>
      </c>
      <c r="P101" s="50" t="n">
        <v>7263.36</v>
      </c>
      <c r="Q101" s="50">
        <f>AVERAGE(P101,R101)</f>
        <v/>
      </c>
      <c r="R101" s="50" t="n">
        <v>7263.36</v>
      </c>
      <c r="S101" s="50" t="n"/>
      <c r="T101" s="50" t="n"/>
      <c r="U101" s="50" t="n"/>
      <c r="V101" s="50" t="n"/>
      <c r="W101" s="50" t="n"/>
      <c r="X101" s="50" t="n"/>
      <c r="Y101" s="50" t="n"/>
      <c r="Z101" s="50" t="n"/>
      <c r="AA101" s="50" t="n"/>
      <c r="AB101" s="50" t="n"/>
      <c r="AC101" s="50" t="n"/>
      <c r="AD101" s="50" t="n"/>
      <c r="AE101" s="50" t="n"/>
      <c r="AF101" s="50" t="n"/>
      <c r="AG101" s="50" t="n"/>
    </row>
    <row r="102" ht="15.75" customHeight="1">
      <c r="A102" s="50" t="n"/>
      <c r="B102" s="50" t="inlineStr">
        <is>
          <t>DE</t>
        </is>
      </c>
      <c r="C102" s="50" t="inlineStr">
        <is>
          <t>Generation</t>
        </is>
      </c>
      <c r="D102" s="50" t="inlineStr">
        <is>
          <t>Nuclear</t>
        </is>
      </c>
      <c r="E102" s="50">
        <f>LOOKUP(D102,$U$2:$V$15,$V$2:$V$15)</f>
        <v/>
      </c>
      <c r="F102" s="50" t="n">
        <v>0</v>
      </c>
      <c r="G102" s="50">
        <f>AVERAGE(F102,H102)</f>
        <v/>
      </c>
      <c r="H102" s="50" t="n">
        <v>0</v>
      </c>
      <c r="I102" s="50">
        <f>AVERAGE(H102,J102)</f>
        <v/>
      </c>
      <c r="J102" s="50" t="n">
        <v>0</v>
      </c>
      <c r="K102" s="50">
        <f>AVERAGE(J102,L102)</f>
        <v/>
      </c>
      <c r="L102" s="50" t="n">
        <v>0</v>
      </c>
      <c r="M102" s="50">
        <f>AVERAGE(L102,N102)</f>
        <v/>
      </c>
      <c r="N102" s="50" t="n">
        <v>0</v>
      </c>
      <c r="O102" s="50">
        <f>AVERAGE(N102,P102)</f>
        <v/>
      </c>
      <c r="P102" s="50" t="n">
        <v>0</v>
      </c>
      <c r="Q102" s="50">
        <f>AVERAGE(P102,R102)</f>
        <v/>
      </c>
      <c r="R102" s="50" t="n">
        <v>0</v>
      </c>
      <c r="S102" s="50" t="n"/>
      <c r="T102" s="50" t="n"/>
      <c r="U102" s="50" t="n"/>
      <c r="V102" s="50" t="n"/>
      <c r="W102" s="50" t="n"/>
      <c r="X102" s="50" t="n"/>
      <c r="Y102" s="50" t="n"/>
      <c r="Z102" s="50" t="n"/>
      <c r="AA102" s="50" t="n"/>
      <c r="AB102" s="50" t="n"/>
      <c r="AC102" s="50" t="n"/>
      <c r="AD102" s="50" t="n"/>
      <c r="AE102" s="50" t="n"/>
      <c r="AF102" s="50" t="n"/>
      <c r="AG102" s="50" t="n"/>
    </row>
    <row r="103" ht="15.75" customHeight="1">
      <c r="A103" s="50" t="n"/>
      <c r="B103" s="50" t="inlineStr">
        <is>
          <t>DE</t>
        </is>
      </c>
      <c r="C103" s="50" t="inlineStr">
        <is>
          <t>Generation</t>
        </is>
      </c>
      <c r="D103" s="50" t="inlineStr">
        <is>
          <t>Offshore Wind</t>
        </is>
      </c>
      <c r="E103" s="50">
        <f>LOOKUP(D103,$U$2:$V$15,$V$2:$V$15)</f>
        <v/>
      </c>
      <c r="F103" s="50" t="n">
        <v>0</v>
      </c>
      <c r="G103" s="50">
        <f>AVERAGE(F103,H103)</f>
        <v/>
      </c>
      <c r="H103" s="50" t="n">
        <v>0</v>
      </c>
      <c r="I103" s="50">
        <f>AVERAGE(H103,J103)</f>
        <v/>
      </c>
      <c r="J103" s="50" t="n">
        <v>0</v>
      </c>
      <c r="K103" s="50">
        <f>AVERAGE(J103,L103)</f>
        <v/>
      </c>
      <c r="L103" s="50" t="n">
        <v>0</v>
      </c>
      <c r="M103" s="50">
        <f>AVERAGE(L103,N103)</f>
        <v/>
      </c>
      <c r="N103" s="50" t="n">
        <v>0</v>
      </c>
      <c r="O103" s="50">
        <f>AVERAGE(N103,P103)</f>
        <v/>
      </c>
      <c r="P103" s="50" t="n">
        <v>0</v>
      </c>
      <c r="Q103" s="50">
        <f>AVERAGE(P103,R103)</f>
        <v/>
      </c>
      <c r="R103" s="50" t="n">
        <v>0</v>
      </c>
      <c r="S103" s="50" t="n"/>
      <c r="T103" s="50" t="n"/>
      <c r="U103" s="50" t="n"/>
      <c r="V103" s="50" t="n"/>
      <c r="W103" s="50" t="n"/>
      <c r="X103" s="50" t="n"/>
      <c r="Y103" s="50" t="n"/>
      <c r="Z103" s="50" t="n"/>
      <c r="AA103" s="50" t="n"/>
      <c r="AB103" s="50" t="n"/>
      <c r="AC103" s="50" t="n"/>
      <c r="AD103" s="50" t="n"/>
      <c r="AE103" s="50" t="n"/>
      <c r="AF103" s="50" t="n"/>
      <c r="AG103" s="50" t="n"/>
    </row>
    <row r="104" ht="15.75" customHeight="1">
      <c r="A104" s="50" t="n"/>
      <c r="B104" s="50" t="inlineStr">
        <is>
          <t>DE</t>
        </is>
      </c>
      <c r="C104" s="50" t="inlineStr">
        <is>
          <t>Generation</t>
        </is>
      </c>
      <c r="D104" s="50" t="inlineStr">
        <is>
          <t>Oil-Gas-Steam</t>
        </is>
      </c>
      <c r="E104" s="50">
        <f>LOOKUP(D104,$U$2:$V$15,$V$2:$V$15)</f>
        <v/>
      </c>
      <c r="F104" s="50" t="n">
        <v>45768.864</v>
      </c>
      <c r="G104" s="50">
        <f>AVERAGE(F104,H104)</f>
        <v/>
      </c>
      <c r="H104" s="50" t="n">
        <v>45768.864</v>
      </c>
      <c r="I104" s="50">
        <f>AVERAGE(H104,J104)</f>
        <v/>
      </c>
      <c r="J104" s="50" t="n">
        <v>45768.864</v>
      </c>
      <c r="K104" s="50">
        <f>AVERAGE(J104,L104)</f>
        <v/>
      </c>
      <c r="L104" s="50" t="n">
        <v>45768.864</v>
      </c>
      <c r="M104" s="50">
        <f>AVERAGE(L104,N104)</f>
        <v/>
      </c>
      <c r="N104" s="50" t="n">
        <v>45768.864</v>
      </c>
      <c r="O104" s="50">
        <f>AVERAGE(N104,P104)</f>
        <v/>
      </c>
      <c r="P104" s="50" t="n">
        <v>45768.864</v>
      </c>
      <c r="Q104" s="50">
        <f>AVERAGE(P104,R104)</f>
        <v/>
      </c>
      <c r="R104" s="50" t="n">
        <v>45768.864</v>
      </c>
      <c r="S104" s="50" t="n"/>
      <c r="T104" s="50" t="n"/>
      <c r="U104" s="50" t="n"/>
      <c r="V104" s="50" t="n"/>
      <c r="W104" s="50" t="n"/>
      <c r="X104" s="50" t="n"/>
      <c r="Y104" s="50" t="n"/>
      <c r="Z104" s="50" t="n"/>
      <c r="AA104" s="50" t="n"/>
      <c r="AB104" s="50" t="n"/>
      <c r="AC104" s="50" t="n"/>
      <c r="AD104" s="50" t="n"/>
      <c r="AE104" s="50" t="n"/>
      <c r="AF104" s="50" t="n"/>
      <c r="AG104" s="50" t="n"/>
    </row>
    <row r="105" ht="15.75" customHeight="1">
      <c r="A105" s="50" t="n"/>
      <c r="B105" s="50" t="inlineStr">
        <is>
          <t>DE</t>
        </is>
      </c>
      <c r="C105" s="50" t="inlineStr">
        <is>
          <t>Generation</t>
        </is>
      </c>
      <c r="D105" s="50" t="inlineStr">
        <is>
          <t>Rooftop PV</t>
        </is>
      </c>
      <c r="E105" s="50">
        <f>LOOKUP(D105,$U$2:$V$15,$V$2:$V$15)</f>
        <v/>
      </c>
      <c r="F105" s="50" t="n">
        <v>123935.9001</v>
      </c>
      <c r="G105" s="50">
        <f>AVERAGE(F105,H105)</f>
        <v/>
      </c>
      <c r="H105" s="50" t="n">
        <v>147843.6796</v>
      </c>
      <c r="I105" s="50">
        <f>AVERAGE(H105,J105)</f>
        <v/>
      </c>
      <c r="J105" s="50" t="n">
        <v>167775.7743</v>
      </c>
      <c r="K105" s="50">
        <f>AVERAGE(J105,L105)</f>
        <v/>
      </c>
      <c r="L105" s="50" t="n">
        <v>186162.1422</v>
      </c>
      <c r="M105" s="50">
        <f>AVERAGE(L105,N105)</f>
        <v/>
      </c>
      <c r="N105" s="50" t="n">
        <v>209785.465</v>
      </c>
      <c r="O105" s="50">
        <f>AVERAGE(N105,P105)</f>
        <v/>
      </c>
      <c r="P105" s="50" t="n">
        <v>239894.9369</v>
      </c>
      <c r="Q105" s="50">
        <f>AVERAGE(P105,R105)</f>
        <v/>
      </c>
      <c r="R105" s="50" t="n">
        <v>277129.2439</v>
      </c>
      <c r="S105" s="50" t="n"/>
      <c r="T105" s="50" t="n"/>
      <c r="U105" s="50" t="n"/>
      <c r="V105" s="50" t="n"/>
      <c r="W105" s="50" t="n"/>
      <c r="X105" s="50" t="n"/>
      <c r="Y105" s="50" t="n"/>
      <c r="Z105" s="50" t="n"/>
      <c r="AA105" s="50" t="n"/>
      <c r="AB105" s="50" t="n"/>
      <c r="AC105" s="50" t="n"/>
      <c r="AD105" s="50" t="n"/>
      <c r="AE105" s="50" t="n"/>
      <c r="AF105" s="50" t="n"/>
      <c r="AG105" s="50" t="n"/>
    </row>
    <row r="106" ht="15.75" customHeight="1">
      <c r="A106" s="50" t="n"/>
      <c r="B106" s="50" t="inlineStr">
        <is>
          <t>DE</t>
        </is>
      </c>
      <c r="C106" s="50" t="inlineStr">
        <is>
          <t>Generation</t>
        </is>
      </c>
      <c r="D106" s="50" t="inlineStr">
        <is>
          <t>Storage</t>
        </is>
      </c>
      <c r="E106" s="50">
        <f>LOOKUP(D106,$U$2:$V$15,$V$2:$V$15)</f>
        <v/>
      </c>
      <c r="F106" s="50" t="n">
        <v>0</v>
      </c>
      <c r="G106" s="50" t="n">
        <v>0</v>
      </c>
      <c r="H106" s="50" t="n">
        <v>0</v>
      </c>
      <c r="I106" s="50" t="n">
        <v>0</v>
      </c>
      <c r="J106" s="50" t="n">
        <v>0</v>
      </c>
      <c r="K106" s="50" t="n">
        <v>0</v>
      </c>
      <c r="L106" s="50" t="n">
        <v>0</v>
      </c>
      <c r="M106" s="50" t="n">
        <v>0</v>
      </c>
      <c r="N106" s="50" t="n">
        <v>0</v>
      </c>
      <c r="O106" s="50" t="n">
        <v>0</v>
      </c>
      <c r="P106" s="50" t="n">
        <v>0</v>
      </c>
      <c r="Q106" s="50" t="n">
        <v>0</v>
      </c>
      <c r="R106" s="50" t="n">
        <v>0</v>
      </c>
      <c r="S106" s="50" t="n"/>
      <c r="T106" s="50" t="n"/>
      <c r="U106" s="50" t="n"/>
      <c r="V106" s="50" t="n"/>
      <c r="W106" s="50" t="n"/>
      <c r="X106" s="50" t="n"/>
      <c r="Y106" s="50" t="n"/>
      <c r="Z106" s="50" t="n"/>
      <c r="AA106" s="50" t="n"/>
      <c r="AB106" s="50" t="n"/>
      <c r="AC106" s="50" t="n"/>
      <c r="AD106" s="50" t="n"/>
      <c r="AE106" s="50" t="n"/>
      <c r="AF106" s="50" t="n"/>
      <c r="AG106" s="50" t="n"/>
    </row>
    <row r="107" ht="15.75" customHeight="1">
      <c r="A107" s="50" t="n"/>
      <c r="B107" s="50" t="inlineStr">
        <is>
          <t>DE</t>
        </is>
      </c>
      <c r="C107" s="50" t="inlineStr">
        <is>
          <t>Generation</t>
        </is>
      </c>
      <c r="D107" s="50" t="inlineStr">
        <is>
          <t>Utility PV</t>
        </is>
      </c>
      <c r="E107" s="50">
        <f>LOOKUP(D107,$U$2:$V$15,$V$2:$V$15)</f>
        <v/>
      </c>
      <c r="F107" s="50" t="n">
        <v>68120.44631</v>
      </c>
      <c r="G107" s="50">
        <f>AVERAGE(F107,H107)</f>
        <v/>
      </c>
      <c r="H107" s="50" t="n">
        <v>68123.56812</v>
      </c>
      <c r="I107" s="50">
        <f>AVERAGE(H107,J107)</f>
        <v/>
      </c>
      <c r="J107" s="50" t="n">
        <v>68123.31491</v>
      </c>
      <c r="K107" s="50">
        <f>AVERAGE(J107,L107)</f>
        <v/>
      </c>
      <c r="L107" s="50" t="n">
        <v>67443.78072</v>
      </c>
      <c r="M107" s="50">
        <f>AVERAGE(L107,N107)</f>
        <v/>
      </c>
      <c r="N107" s="50" t="n">
        <v>66770.36599000001</v>
      </c>
      <c r="O107" s="50">
        <f>AVERAGE(N107,P107)</f>
        <v/>
      </c>
      <c r="P107" s="50" t="n">
        <v>66104.06932</v>
      </c>
      <c r="Q107" s="50">
        <f>AVERAGE(P107,R107)</f>
        <v/>
      </c>
      <c r="R107" s="50" t="n">
        <v>65444.82262</v>
      </c>
      <c r="S107" s="50" t="n"/>
      <c r="T107" s="50" t="n"/>
      <c r="U107" s="50" t="n"/>
      <c r="V107" s="50" t="n"/>
      <c r="W107" s="50" t="n"/>
      <c r="X107" s="50" t="n"/>
      <c r="Y107" s="50" t="n"/>
      <c r="Z107" s="50" t="n"/>
      <c r="AA107" s="50" t="n"/>
      <c r="AB107" s="50" t="n"/>
      <c r="AC107" s="50" t="n"/>
      <c r="AD107" s="50" t="n"/>
      <c r="AE107" s="50" t="n"/>
      <c r="AF107" s="50" t="n"/>
      <c r="AG107" s="50" t="n"/>
    </row>
    <row r="108" ht="15.75" customHeight="1">
      <c r="A108" s="50" t="n"/>
      <c r="B108" s="50" t="inlineStr">
        <is>
          <t>FL</t>
        </is>
      </c>
      <c r="C108" s="50" t="inlineStr">
        <is>
          <t>Generation</t>
        </is>
      </c>
      <c r="D108" s="50" t="inlineStr">
        <is>
          <t>Biopower</t>
        </is>
      </c>
      <c r="E108" s="50">
        <f>LOOKUP(D108,$U$2:$V$15,$V$2:$V$15)</f>
        <v/>
      </c>
      <c r="F108" s="50" t="n">
        <v>0</v>
      </c>
      <c r="G108" s="50">
        <f>AVERAGE(F108,H108)</f>
        <v/>
      </c>
      <c r="H108" s="50" t="n">
        <v>0</v>
      </c>
      <c r="I108" s="50">
        <f>AVERAGE(H108,J108)</f>
        <v/>
      </c>
      <c r="J108" s="50" t="n">
        <v>0</v>
      </c>
      <c r="K108" s="50">
        <f>AVERAGE(J108,L108)</f>
        <v/>
      </c>
      <c r="L108" s="50" t="n">
        <v>0</v>
      </c>
      <c r="M108" s="50">
        <f>AVERAGE(L108,N108)</f>
        <v/>
      </c>
      <c r="N108" s="50" t="n">
        <v>0</v>
      </c>
      <c r="O108" s="50">
        <f>AVERAGE(N108,P108)</f>
        <v/>
      </c>
      <c r="P108" s="50" t="n">
        <v>0</v>
      </c>
      <c r="Q108" s="50">
        <f>AVERAGE(P108,R108)</f>
        <v/>
      </c>
      <c r="R108" s="50" t="n">
        <v>0</v>
      </c>
      <c r="S108" s="50" t="n"/>
      <c r="T108" s="50" t="n"/>
      <c r="U108" s="50" t="n"/>
      <c r="V108" s="50" t="n"/>
      <c r="W108" s="50" t="n"/>
      <c r="X108" s="50" t="n"/>
      <c r="Y108" s="50" t="n"/>
      <c r="Z108" s="50" t="n"/>
      <c r="AA108" s="50" t="n"/>
      <c r="AB108" s="50" t="n"/>
      <c r="AC108" s="50" t="n"/>
      <c r="AD108" s="50" t="n"/>
      <c r="AE108" s="50" t="n"/>
      <c r="AF108" s="50" t="n"/>
      <c r="AG108" s="50" t="n"/>
    </row>
    <row r="109" ht="15.75" customHeight="1">
      <c r="A109" s="50" t="n"/>
      <c r="B109" s="50" t="inlineStr">
        <is>
          <t>FL</t>
        </is>
      </c>
      <c r="C109" s="50" t="inlineStr">
        <is>
          <t>Generation</t>
        </is>
      </c>
      <c r="D109" s="50" t="inlineStr">
        <is>
          <t>Coal</t>
        </is>
      </c>
      <c r="E109" s="50">
        <f>LOOKUP(D109,$U$2:$V$15,$V$2:$V$15)</f>
        <v/>
      </c>
      <c r="F109" s="50" t="n">
        <v>27188344.57</v>
      </c>
      <c r="G109" s="50">
        <f>AVERAGE(F109,H109)</f>
        <v/>
      </c>
      <c r="H109" s="50" t="n">
        <v>16415081.3</v>
      </c>
      <c r="I109" s="50">
        <f>AVERAGE(H109,J109)</f>
        <v/>
      </c>
      <c r="J109" s="50" t="n">
        <v>16625994.78</v>
      </c>
      <c r="K109" s="50">
        <f>AVERAGE(J109,L109)</f>
        <v/>
      </c>
      <c r="L109" s="50" t="n">
        <v>37425299.17</v>
      </c>
      <c r="M109" s="50">
        <f>AVERAGE(L109,N109)</f>
        <v/>
      </c>
      <c r="N109" s="50" t="n">
        <v>41543621.07</v>
      </c>
      <c r="O109" s="50">
        <f>AVERAGE(N109,P109)</f>
        <v/>
      </c>
      <c r="P109" s="50" t="n">
        <v>42145129.33</v>
      </c>
      <c r="Q109" s="50">
        <f>AVERAGE(P109,R109)</f>
        <v/>
      </c>
      <c r="R109" s="50" t="n">
        <v>42612565.17</v>
      </c>
      <c r="S109" s="50" t="n"/>
      <c r="T109" s="50" t="n"/>
      <c r="U109" s="50" t="n"/>
      <c r="V109" s="50" t="n"/>
      <c r="W109" s="50" t="n"/>
      <c r="X109" s="50" t="n"/>
      <c r="Y109" s="50" t="n"/>
      <c r="Z109" s="50" t="n"/>
      <c r="AA109" s="50" t="n"/>
      <c r="AB109" s="50" t="n"/>
      <c r="AC109" s="50" t="n"/>
      <c r="AD109" s="50" t="n"/>
      <c r="AE109" s="50" t="n"/>
      <c r="AF109" s="50" t="n"/>
      <c r="AG109" s="50" t="n"/>
    </row>
    <row r="110" ht="15.75" customHeight="1">
      <c r="A110" s="50" t="n"/>
      <c r="B110" s="50" t="inlineStr">
        <is>
          <t>FL</t>
        </is>
      </c>
      <c r="C110" s="50" t="inlineStr">
        <is>
          <t>Generation</t>
        </is>
      </c>
      <c r="D110" s="50" t="inlineStr">
        <is>
          <t>CSP</t>
        </is>
      </c>
      <c r="E110" s="50">
        <f>LOOKUP(D110,$U$2:$V$15,$V$2:$V$15)</f>
        <v/>
      </c>
      <c r="F110" s="50" t="n">
        <v>0</v>
      </c>
      <c r="G110" s="50">
        <f>AVERAGE(F110,H110)</f>
        <v/>
      </c>
      <c r="H110" s="50" t="n">
        <v>0</v>
      </c>
      <c r="I110" s="50">
        <f>AVERAGE(H110,J110)</f>
        <v/>
      </c>
      <c r="J110" s="50" t="n">
        <v>0</v>
      </c>
      <c r="K110" s="50">
        <f>AVERAGE(J110,L110)</f>
        <v/>
      </c>
      <c r="L110" s="50" t="n">
        <v>0</v>
      </c>
      <c r="M110" s="50">
        <f>AVERAGE(L110,N110)</f>
        <v/>
      </c>
      <c r="N110" s="50" t="n">
        <v>0</v>
      </c>
      <c r="O110" s="50">
        <f>AVERAGE(N110,P110)</f>
        <v/>
      </c>
      <c r="P110" s="50" t="n">
        <v>0</v>
      </c>
      <c r="Q110" s="50">
        <f>AVERAGE(P110,R110)</f>
        <v/>
      </c>
      <c r="R110" s="50" t="n">
        <v>0</v>
      </c>
      <c r="S110" s="50" t="n"/>
      <c r="T110" s="50" t="n"/>
      <c r="U110" s="50" t="n"/>
      <c r="V110" s="50" t="n"/>
      <c r="W110" s="50" t="n"/>
      <c r="X110" s="50" t="n"/>
      <c r="Y110" s="50" t="n"/>
      <c r="Z110" s="50" t="n"/>
      <c r="AA110" s="50" t="n"/>
      <c r="AB110" s="50" t="n"/>
      <c r="AC110" s="50" t="n"/>
      <c r="AD110" s="50" t="n"/>
      <c r="AE110" s="50" t="n"/>
      <c r="AF110" s="50" t="n"/>
      <c r="AG110" s="50" t="n"/>
    </row>
    <row r="111" ht="15.75" customHeight="1">
      <c r="A111" s="50" t="n"/>
      <c r="B111" s="50" t="inlineStr">
        <is>
          <t>FL</t>
        </is>
      </c>
      <c r="C111" s="50" t="inlineStr">
        <is>
          <t>Generation</t>
        </is>
      </c>
      <c r="D111" s="50" t="inlineStr">
        <is>
          <t>Geothermal</t>
        </is>
      </c>
      <c r="E111" s="50">
        <f>LOOKUP(D111,$U$2:$V$15,$V$2:$V$15)</f>
        <v/>
      </c>
      <c r="F111" s="50" t="n">
        <v>0</v>
      </c>
      <c r="G111" s="50">
        <f>AVERAGE(F111,H111)</f>
        <v/>
      </c>
      <c r="H111" s="50" t="n">
        <v>0</v>
      </c>
      <c r="I111" s="50">
        <f>AVERAGE(H111,J111)</f>
        <v/>
      </c>
      <c r="J111" s="50" t="n">
        <v>0</v>
      </c>
      <c r="K111" s="50">
        <f>AVERAGE(J111,L111)</f>
        <v/>
      </c>
      <c r="L111" s="50" t="n">
        <v>0</v>
      </c>
      <c r="M111" s="50">
        <f>AVERAGE(L111,N111)</f>
        <v/>
      </c>
      <c r="N111" s="50" t="n">
        <v>0</v>
      </c>
      <c r="O111" s="50">
        <f>AVERAGE(N111,P111)</f>
        <v/>
      </c>
      <c r="P111" s="50" t="n">
        <v>0</v>
      </c>
      <c r="Q111" s="50">
        <f>AVERAGE(P111,R111)</f>
        <v/>
      </c>
      <c r="R111" s="50" t="n">
        <v>0</v>
      </c>
      <c r="S111" s="50" t="n"/>
      <c r="T111" s="50" t="n"/>
      <c r="U111" s="50" t="n"/>
      <c r="V111" s="50" t="n"/>
      <c r="W111" s="50" t="n"/>
      <c r="X111" s="50" t="n"/>
      <c r="Y111" s="50" t="n"/>
      <c r="Z111" s="50" t="n"/>
      <c r="AA111" s="50" t="n"/>
      <c r="AB111" s="50" t="n"/>
      <c r="AC111" s="50" t="n"/>
      <c r="AD111" s="50" t="n"/>
      <c r="AE111" s="50" t="n"/>
      <c r="AF111" s="50" t="n"/>
      <c r="AG111" s="50" t="n"/>
    </row>
    <row r="112" ht="15.75" customHeight="1">
      <c r="A112" s="50" t="n"/>
      <c r="B112" s="50" t="inlineStr">
        <is>
          <t>FL</t>
        </is>
      </c>
      <c r="C112" s="50" t="inlineStr">
        <is>
          <t>Generation</t>
        </is>
      </c>
      <c r="D112" s="50" t="inlineStr">
        <is>
          <t>Hydro</t>
        </is>
      </c>
      <c r="E112" s="50">
        <f>LOOKUP(D112,$U$2:$V$15,$V$2:$V$15)</f>
        <v/>
      </c>
      <c r="F112" s="50" t="n">
        <v>183569.0452</v>
      </c>
      <c r="G112" s="50">
        <f>AVERAGE(F112,H112)</f>
        <v/>
      </c>
      <c r="H112" s="50" t="n">
        <v>195507.844</v>
      </c>
      <c r="I112" s="50">
        <f>AVERAGE(H112,J112)</f>
        <v/>
      </c>
      <c r="J112" s="50" t="n">
        <v>195507.844</v>
      </c>
      <c r="K112" s="50">
        <f>AVERAGE(J112,L112)</f>
        <v/>
      </c>
      <c r="L112" s="50" t="n">
        <v>195507.844</v>
      </c>
      <c r="M112" s="50">
        <f>AVERAGE(L112,N112)</f>
        <v/>
      </c>
      <c r="N112" s="50" t="n">
        <v>195507.844</v>
      </c>
      <c r="O112" s="50">
        <f>AVERAGE(N112,P112)</f>
        <v/>
      </c>
      <c r="P112" s="50" t="n">
        <v>196726.3042</v>
      </c>
      <c r="Q112" s="50">
        <f>AVERAGE(P112,R112)</f>
        <v/>
      </c>
      <c r="R112" s="50" t="n">
        <v>197395.0379</v>
      </c>
      <c r="S112" s="50" t="n"/>
      <c r="T112" s="50" t="n"/>
      <c r="U112" s="50" t="n"/>
      <c r="V112" s="50" t="n"/>
      <c r="W112" s="50" t="n"/>
      <c r="X112" s="50" t="n"/>
      <c r="Y112" s="50" t="n"/>
      <c r="Z112" s="50" t="n"/>
      <c r="AA112" s="50" t="n"/>
      <c r="AB112" s="50" t="n"/>
      <c r="AC112" s="50" t="n"/>
      <c r="AD112" s="50" t="n"/>
      <c r="AE112" s="50" t="n"/>
      <c r="AF112" s="50" t="n"/>
      <c r="AG112" s="50" t="n"/>
    </row>
    <row r="113" ht="15.75" customHeight="1">
      <c r="A113" s="50" t="n"/>
      <c r="B113" s="50" t="inlineStr">
        <is>
          <t>FL</t>
        </is>
      </c>
      <c r="C113" s="50" t="inlineStr">
        <is>
          <t>Generation</t>
        </is>
      </c>
      <c r="D113" s="50" t="inlineStr">
        <is>
          <t>Imports</t>
        </is>
      </c>
      <c r="E113" s="50">
        <f>LOOKUP(D113,$U$2:$V$15,$V$2:$V$15)</f>
        <v/>
      </c>
      <c r="F113" s="50" t="n">
        <v>0</v>
      </c>
      <c r="G113" s="50">
        <f>AVERAGE(F113,H113)</f>
        <v/>
      </c>
      <c r="H113" s="50" t="n">
        <v>0</v>
      </c>
      <c r="I113" s="50">
        <f>AVERAGE(H113,J113)</f>
        <v/>
      </c>
      <c r="J113" s="50" t="n">
        <v>0</v>
      </c>
      <c r="K113" s="50">
        <f>AVERAGE(J113,L113)</f>
        <v/>
      </c>
      <c r="L113" s="50" t="n">
        <v>0</v>
      </c>
      <c r="M113" s="50">
        <f>AVERAGE(L113,N113)</f>
        <v/>
      </c>
      <c r="N113" s="50" t="n">
        <v>0</v>
      </c>
      <c r="O113" s="50">
        <f>AVERAGE(N113,P113)</f>
        <v/>
      </c>
      <c r="P113" s="50" t="n">
        <v>0</v>
      </c>
      <c r="Q113" s="50">
        <f>AVERAGE(P113,R113)</f>
        <v/>
      </c>
      <c r="R113" s="50" t="n">
        <v>0</v>
      </c>
      <c r="S113" s="50" t="n"/>
      <c r="T113" s="50" t="n"/>
      <c r="U113" s="50" t="n"/>
      <c r="V113" s="50" t="n"/>
      <c r="W113" s="50" t="n"/>
      <c r="X113" s="50" t="n"/>
      <c r="Y113" s="50" t="n"/>
      <c r="Z113" s="50" t="n"/>
      <c r="AA113" s="50" t="n"/>
      <c r="AB113" s="50" t="n"/>
      <c r="AC113" s="50" t="n"/>
      <c r="AD113" s="50" t="n"/>
      <c r="AE113" s="50" t="n"/>
      <c r="AF113" s="50" t="n"/>
      <c r="AG113" s="50" t="n"/>
    </row>
    <row r="114" ht="15.75" customHeight="1">
      <c r="A114" s="50" t="n"/>
      <c r="B114" s="50" t="inlineStr">
        <is>
          <t>FL</t>
        </is>
      </c>
      <c r="C114" s="50" t="inlineStr">
        <is>
          <t>Generation</t>
        </is>
      </c>
      <c r="D114" s="50" t="inlineStr">
        <is>
          <t>Land-based Wind</t>
        </is>
      </c>
      <c r="E114" s="50">
        <f>LOOKUP(D114,$U$2:$V$15,$V$2:$V$15)</f>
        <v/>
      </c>
      <c r="F114" s="50" t="n">
        <v>0</v>
      </c>
      <c r="G114" s="50">
        <f>AVERAGE(F114,H114)</f>
        <v/>
      </c>
      <c r="H114" s="50" t="n">
        <v>0</v>
      </c>
      <c r="I114" s="50">
        <f>AVERAGE(H114,J114)</f>
        <v/>
      </c>
      <c r="J114" s="50" t="n">
        <v>0</v>
      </c>
      <c r="K114" s="50">
        <f>AVERAGE(J114,L114)</f>
        <v/>
      </c>
      <c r="L114" s="50" t="n">
        <v>0</v>
      </c>
      <c r="M114" s="50">
        <f>AVERAGE(L114,N114)</f>
        <v/>
      </c>
      <c r="N114" s="50" t="n">
        <v>0</v>
      </c>
      <c r="O114" s="50">
        <f>AVERAGE(N114,P114)</f>
        <v/>
      </c>
      <c r="P114" s="50" t="n">
        <v>0</v>
      </c>
      <c r="Q114" s="50">
        <f>AVERAGE(P114,R114)</f>
        <v/>
      </c>
      <c r="R114" s="50" t="n">
        <v>0</v>
      </c>
      <c r="S114" s="50" t="n"/>
      <c r="T114" s="50" t="n"/>
      <c r="U114" s="50" t="n"/>
      <c r="V114" s="50" t="n"/>
      <c r="W114" s="50" t="n"/>
      <c r="X114" s="50" t="n"/>
      <c r="Y114" s="50" t="n"/>
      <c r="Z114" s="50" t="n"/>
      <c r="AA114" s="50" t="n"/>
      <c r="AB114" s="50" t="n"/>
      <c r="AC114" s="50" t="n"/>
      <c r="AD114" s="50" t="n"/>
      <c r="AE114" s="50" t="n"/>
      <c r="AF114" s="50" t="n"/>
      <c r="AG114" s="50" t="n"/>
    </row>
    <row r="115" ht="15.75" customHeight="1">
      <c r="A115" s="50" t="n"/>
      <c r="B115" s="50" t="inlineStr">
        <is>
          <t>FL</t>
        </is>
      </c>
      <c r="C115" s="50" t="inlineStr">
        <is>
          <t>Generation</t>
        </is>
      </c>
      <c r="D115" s="50" t="inlineStr">
        <is>
          <t>NG-CC</t>
        </is>
      </c>
      <c r="E115" s="50">
        <f>LOOKUP(D115,$U$2:$V$15,$V$2:$V$15)</f>
        <v/>
      </c>
      <c r="F115" s="50" t="n">
        <v>162568672.6</v>
      </c>
      <c r="G115" s="50">
        <f>AVERAGE(F115,H115)</f>
        <v/>
      </c>
      <c r="H115" s="50" t="n">
        <v>176832934</v>
      </c>
      <c r="I115" s="50">
        <f>AVERAGE(H115,J115)</f>
        <v/>
      </c>
      <c r="J115" s="50" t="n">
        <v>175186957.3</v>
      </c>
      <c r="K115" s="50">
        <f>AVERAGE(J115,L115)</f>
        <v/>
      </c>
      <c r="L115" s="50" t="n">
        <v>147459711.7</v>
      </c>
      <c r="M115" s="50">
        <f>AVERAGE(L115,N115)</f>
        <v/>
      </c>
      <c r="N115" s="50" t="n">
        <v>140159996.5</v>
      </c>
      <c r="O115" s="50">
        <f>AVERAGE(N115,P115)</f>
        <v/>
      </c>
      <c r="P115" s="50" t="n">
        <v>139034144.5</v>
      </c>
      <c r="Q115" s="50">
        <f>AVERAGE(P115,R115)</f>
        <v/>
      </c>
      <c r="R115" s="50" t="n">
        <v>141769583.7</v>
      </c>
      <c r="S115" s="50" t="n"/>
      <c r="T115" s="50" t="n"/>
      <c r="U115" s="50" t="n"/>
      <c r="V115" s="50" t="n"/>
      <c r="W115" s="50" t="n"/>
      <c r="X115" s="50" t="n"/>
      <c r="Y115" s="50" t="n"/>
      <c r="Z115" s="50" t="n"/>
      <c r="AA115" s="50" t="n"/>
      <c r="AB115" s="50" t="n"/>
      <c r="AC115" s="50" t="n"/>
      <c r="AD115" s="50" t="n"/>
      <c r="AE115" s="50" t="n"/>
      <c r="AF115" s="50" t="n"/>
      <c r="AG115" s="50" t="n"/>
    </row>
    <row r="116" ht="15.75" customHeight="1">
      <c r="A116" s="50" t="n"/>
      <c r="B116" s="50" t="inlineStr">
        <is>
          <t>FL</t>
        </is>
      </c>
      <c r="C116" s="50" t="inlineStr">
        <is>
          <t>Generation</t>
        </is>
      </c>
      <c r="D116" s="50" t="inlineStr">
        <is>
          <t>NG-CT</t>
        </is>
      </c>
      <c r="E116" s="50">
        <f>LOOKUP(D116,$U$2:$V$15,$V$2:$V$15)</f>
        <v/>
      </c>
      <c r="F116" s="50" t="n">
        <v>614979.3495</v>
      </c>
      <c r="G116" s="50">
        <f>AVERAGE(F116,H116)</f>
        <v/>
      </c>
      <c r="H116" s="50" t="n">
        <v>506828.863</v>
      </c>
      <c r="I116" s="50">
        <f>AVERAGE(H116,J116)</f>
        <v/>
      </c>
      <c r="J116" s="50" t="n">
        <v>523251.4026</v>
      </c>
      <c r="K116" s="50">
        <f>AVERAGE(J116,L116)</f>
        <v/>
      </c>
      <c r="L116" s="50" t="n">
        <v>310486.666</v>
      </c>
      <c r="M116" s="50">
        <f>AVERAGE(L116,N116)</f>
        <v/>
      </c>
      <c r="N116" s="50" t="n">
        <v>220092.5711</v>
      </c>
      <c r="O116" s="50">
        <f>AVERAGE(N116,P116)</f>
        <v/>
      </c>
      <c r="P116" s="50" t="n">
        <v>217974.52</v>
      </c>
      <c r="Q116" s="50">
        <f>AVERAGE(P116,R116)</f>
        <v/>
      </c>
      <c r="R116" s="50" t="n">
        <v>217974.52</v>
      </c>
      <c r="S116" s="50" t="n"/>
      <c r="T116" s="50" t="n"/>
      <c r="U116" s="50" t="n"/>
      <c r="V116" s="50" t="n"/>
      <c r="W116" s="50" t="n"/>
      <c r="X116" s="50" t="n"/>
      <c r="Y116" s="50" t="n"/>
      <c r="Z116" s="50" t="n"/>
      <c r="AA116" s="50" t="n"/>
      <c r="AB116" s="50" t="n"/>
      <c r="AC116" s="50" t="n"/>
      <c r="AD116" s="50" t="n"/>
      <c r="AE116" s="50" t="n"/>
      <c r="AF116" s="50" t="n"/>
      <c r="AG116" s="50" t="n"/>
    </row>
    <row r="117" ht="15.75" customHeight="1">
      <c r="A117" s="50" t="n"/>
      <c r="B117" s="50" t="inlineStr">
        <is>
          <t>FL</t>
        </is>
      </c>
      <c r="C117" s="50" t="inlineStr">
        <is>
          <t>Generation</t>
        </is>
      </c>
      <c r="D117" s="50" t="inlineStr">
        <is>
          <t>Nuclear</t>
        </is>
      </c>
      <c r="E117" s="50">
        <f>LOOKUP(D117,$U$2:$V$15,$V$2:$V$15)</f>
        <v/>
      </c>
      <c r="F117" s="50" t="n">
        <v>28237010.82</v>
      </c>
      <c r="G117" s="50">
        <f>AVERAGE(F117,H117)</f>
        <v/>
      </c>
      <c r="H117" s="50" t="n">
        <v>28237010.82</v>
      </c>
      <c r="I117" s="50">
        <f>AVERAGE(H117,J117)</f>
        <v/>
      </c>
      <c r="J117" s="50" t="n">
        <v>28237010.82</v>
      </c>
      <c r="K117" s="50">
        <f>AVERAGE(J117,L117)</f>
        <v/>
      </c>
      <c r="L117" s="50" t="n">
        <v>28237010.82</v>
      </c>
      <c r="M117" s="50">
        <f>AVERAGE(L117,N117)</f>
        <v/>
      </c>
      <c r="N117" s="50" t="n">
        <v>28237010.82</v>
      </c>
      <c r="O117" s="50">
        <f>AVERAGE(N117,P117)</f>
        <v/>
      </c>
      <c r="P117" s="50" t="n">
        <v>28237010.82</v>
      </c>
      <c r="Q117" s="50">
        <f>AVERAGE(P117,R117)</f>
        <v/>
      </c>
      <c r="R117" s="50" t="n">
        <v>28237010.82</v>
      </c>
      <c r="S117" s="50" t="n"/>
      <c r="T117" s="50" t="n"/>
      <c r="U117" s="50" t="n"/>
      <c r="V117" s="50" t="n"/>
      <c r="W117" s="50" t="n"/>
      <c r="X117" s="50" t="n"/>
      <c r="Y117" s="50" t="n"/>
      <c r="Z117" s="50" t="n"/>
      <c r="AA117" s="50" t="n"/>
      <c r="AB117" s="50" t="n"/>
      <c r="AC117" s="50" t="n"/>
      <c r="AD117" s="50" t="n"/>
      <c r="AE117" s="50" t="n"/>
      <c r="AF117" s="50" t="n"/>
      <c r="AG117" s="50" t="n"/>
    </row>
    <row r="118" ht="15.75" customHeight="1">
      <c r="A118" s="50" t="n"/>
      <c r="B118" s="50" t="inlineStr">
        <is>
          <t>FL</t>
        </is>
      </c>
      <c r="C118" s="50" t="inlineStr">
        <is>
          <t>Generation</t>
        </is>
      </c>
      <c r="D118" s="50" t="inlineStr">
        <is>
          <t>Offshore Wind</t>
        </is>
      </c>
      <c r="E118" s="50">
        <f>LOOKUP(D118,$U$2:$V$15,$V$2:$V$15)</f>
        <v/>
      </c>
      <c r="F118" s="50" t="n">
        <v>0</v>
      </c>
      <c r="G118" s="50">
        <f>AVERAGE(F118,H118)</f>
        <v/>
      </c>
      <c r="H118" s="50" t="n">
        <v>0</v>
      </c>
      <c r="I118" s="50">
        <f>AVERAGE(H118,J118)</f>
        <v/>
      </c>
      <c r="J118" s="50" t="n">
        <v>0</v>
      </c>
      <c r="K118" s="50">
        <f>AVERAGE(J118,L118)</f>
        <v/>
      </c>
      <c r="L118" s="50" t="n">
        <v>0</v>
      </c>
      <c r="M118" s="50">
        <f>AVERAGE(L118,N118)</f>
        <v/>
      </c>
      <c r="N118" s="50" t="n">
        <v>0</v>
      </c>
      <c r="O118" s="50">
        <f>AVERAGE(N118,P118)</f>
        <v/>
      </c>
      <c r="P118" s="50" t="n">
        <v>0</v>
      </c>
      <c r="Q118" s="50">
        <f>AVERAGE(P118,R118)</f>
        <v/>
      </c>
      <c r="R118" s="50" t="n">
        <v>0</v>
      </c>
      <c r="S118" s="50" t="n"/>
      <c r="T118" s="50" t="n"/>
      <c r="U118" s="50" t="n"/>
      <c r="V118" s="50" t="n"/>
      <c r="W118" s="50" t="n"/>
      <c r="X118" s="50" t="n"/>
      <c r="Y118" s="50" t="n"/>
      <c r="Z118" s="50" t="n"/>
      <c r="AA118" s="50" t="n"/>
      <c r="AB118" s="50" t="n"/>
      <c r="AC118" s="50" t="n"/>
      <c r="AD118" s="50" t="n"/>
      <c r="AE118" s="50" t="n"/>
      <c r="AF118" s="50" t="n"/>
      <c r="AG118" s="50" t="n"/>
    </row>
    <row r="119" ht="15.75" customHeight="1">
      <c r="A119" s="50" t="n"/>
      <c r="B119" s="50" t="inlineStr">
        <is>
          <t>FL</t>
        </is>
      </c>
      <c r="C119" s="50" t="inlineStr">
        <is>
          <t>Generation</t>
        </is>
      </c>
      <c r="D119" s="50" t="inlineStr">
        <is>
          <t>Oil-Gas-Steam</t>
        </is>
      </c>
      <c r="E119" s="50">
        <f>LOOKUP(D119,$U$2:$V$15,$V$2:$V$15)</f>
        <v/>
      </c>
      <c r="F119" s="50" t="n">
        <v>2530560.491</v>
      </c>
      <c r="G119" s="50">
        <f>AVERAGE(F119,H119)</f>
        <v/>
      </c>
      <c r="H119" s="50" t="n">
        <v>2537883.509</v>
      </c>
      <c r="I119" s="50">
        <f>AVERAGE(H119,J119)</f>
        <v/>
      </c>
      <c r="J119" s="50" t="n">
        <v>2537883.509</v>
      </c>
      <c r="K119" s="50">
        <f>AVERAGE(J119,L119)</f>
        <v/>
      </c>
      <c r="L119" s="50" t="n">
        <v>2537883.509</v>
      </c>
      <c r="M119" s="50">
        <f>AVERAGE(L119,N119)</f>
        <v/>
      </c>
      <c r="N119" s="50" t="n">
        <v>2537883.509</v>
      </c>
      <c r="O119" s="50">
        <f>AVERAGE(N119,P119)</f>
        <v/>
      </c>
      <c r="P119" s="50" t="n">
        <v>2537883.509</v>
      </c>
      <c r="Q119" s="50">
        <f>AVERAGE(P119,R119)</f>
        <v/>
      </c>
      <c r="R119" s="50" t="n">
        <v>2537883.509</v>
      </c>
      <c r="S119" s="50" t="n"/>
      <c r="T119" s="50" t="n"/>
      <c r="U119" s="50" t="n"/>
      <c r="V119" s="50" t="n"/>
      <c r="W119" s="50" t="n"/>
      <c r="X119" s="50" t="n"/>
      <c r="Y119" s="50" t="n"/>
      <c r="Z119" s="50" t="n"/>
      <c r="AA119" s="50" t="n"/>
      <c r="AB119" s="50" t="n"/>
      <c r="AC119" s="50" t="n"/>
      <c r="AD119" s="50" t="n"/>
      <c r="AE119" s="50" t="n"/>
      <c r="AF119" s="50" t="n"/>
      <c r="AG119" s="50" t="n"/>
    </row>
    <row r="120" ht="15.75" customHeight="1">
      <c r="A120" s="50" t="n"/>
      <c r="B120" s="50" t="inlineStr">
        <is>
          <t>FL</t>
        </is>
      </c>
      <c r="C120" s="50" t="inlineStr">
        <is>
          <t>Generation</t>
        </is>
      </c>
      <c r="D120" s="50" t="inlineStr">
        <is>
          <t>Rooftop PV</t>
        </is>
      </c>
      <c r="E120" s="50">
        <f>LOOKUP(D120,$U$2:$V$15,$V$2:$V$15)</f>
        <v/>
      </c>
      <c r="F120" s="50" t="n">
        <v>509954.1805</v>
      </c>
      <c r="G120" s="50">
        <f>AVERAGE(F120,H120)</f>
        <v/>
      </c>
      <c r="H120" s="50" t="n">
        <v>1081703.035</v>
      </c>
      <c r="I120" s="50">
        <f>AVERAGE(H120,J120)</f>
        <v/>
      </c>
      <c r="J120" s="50" t="n">
        <v>1915294.207</v>
      </c>
      <c r="K120" s="50">
        <f>AVERAGE(J120,L120)</f>
        <v/>
      </c>
      <c r="L120" s="50" t="n">
        <v>3069125.727</v>
      </c>
      <c r="M120" s="50">
        <f>AVERAGE(L120,N120)</f>
        <v/>
      </c>
      <c r="N120" s="50" t="n">
        <v>4710981.235</v>
      </c>
      <c r="O120" s="50">
        <f>AVERAGE(N120,P120)</f>
        <v/>
      </c>
      <c r="P120" s="50" t="n">
        <v>6849486.703</v>
      </c>
      <c r="Q120" s="50">
        <f>AVERAGE(P120,R120)</f>
        <v/>
      </c>
      <c r="R120" s="50" t="n">
        <v>9579850.620999999</v>
      </c>
      <c r="S120" s="50" t="n"/>
      <c r="T120" s="50" t="n"/>
      <c r="U120" s="50" t="n"/>
      <c r="V120" s="50" t="n"/>
      <c r="W120" s="50" t="n"/>
      <c r="X120" s="50" t="n"/>
      <c r="Y120" s="50" t="n"/>
      <c r="Z120" s="50" t="n"/>
      <c r="AA120" s="50" t="n"/>
      <c r="AB120" s="50" t="n"/>
      <c r="AC120" s="50" t="n"/>
      <c r="AD120" s="50" t="n"/>
      <c r="AE120" s="50" t="n"/>
      <c r="AF120" s="50" t="n"/>
      <c r="AG120" s="50" t="n"/>
    </row>
    <row r="121" ht="15.75" customHeight="1">
      <c r="A121" s="50" t="n"/>
      <c r="B121" s="50" t="inlineStr">
        <is>
          <t>FL</t>
        </is>
      </c>
      <c r="C121" s="50" t="inlineStr">
        <is>
          <t>Generation</t>
        </is>
      </c>
      <c r="D121" s="50" t="inlineStr">
        <is>
          <t>Storage</t>
        </is>
      </c>
      <c r="E121" s="50">
        <f>LOOKUP(D121,$U$2:$V$15,$V$2:$V$15)</f>
        <v/>
      </c>
      <c r="F121" s="50" t="n">
        <v>0</v>
      </c>
      <c r="G121" s="50" t="n">
        <v>0</v>
      </c>
      <c r="H121" s="50" t="n">
        <v>0</v>
      </c>
      <c r="I121" s="50" t="n">
        <v>0</v>
      </c>
      <c r="J121" s="50" t="n">
        <v>0</v>
      </c>
      <c r="K121" s="50" t="n">
        <v>0</v>
      </c>
      <c r="L121" s="50" t="n">
        <v>0</v>
      </c>
      <c r="M121" s="50" t="n">
        <v>0</v>
      </c>
      <c r="N121" s="50" t="n">
        <v>0</v>
      </c>
      <c r="O121" s="50" t="n">
        <v>0</v>
      </c>
      <c r="P121" s="50" t="n">
        <v>0</v>
      </c>
      <c r="Q121" s="50" t="n">
        <v>0</v>
      </c>
      <c r="R121" s="50" t="n">
        <v>0</v>
      </c>
      <c r="S121" s="50" t="n"/>
      <c r="T121" s="50" t="n"/>
      <c r="U121" s="50" t="n"/>
      <c r="V121" s="50" t="n"/>
      <c r="W121" s="50" t="n"/>
      <c r="X121" s="50" t="n"/>
      <c r="Y121" s="50" t="n"/>
      <c r="Z121" s="50" t="n"/>
      <c r="AA121" s="50" t="n"/>
      <c r="AB121" s="50" t="n"/>
      <c r="AC121" s="50" t="n"/>
      <c r="AD121" s="50" t="n"/>
      <c r="AE121" s="50" t="n"/>
      <c r="AF121" s="50" t="n"/>
      <c r="AG121" s="50" t="n"/>
    </row>
    <row r="122" ht="15.75" customHeight="1">
      <c r="A122" s="50" t="n"/>
      <c r="B122" s="50" t="inlineStr">
        <is>
          <t>FL</t>
        </is>
      </c>
      <c r="C122" s="50" t="inlineStr">
        <is>
          <t>Generation</t>
        </is>
      </c>
      <c r="D122" s="50" t="inlineStr">
        <is>
          <t>Utility PV</t>
        </is>
      </c>
      <c r="E122" s="50">
        <f>LOOKUP(D122,$U$2:$V$15,$V$2:$V$15)</f>
        <v/>
      </c>
      <c r="F122" s="50" t="n">
        <v>3490186.488</v>
      </c>
      <c r="G122" s="50">
        <f>AVERAGE(F122,H122)</f>
        <v/>
      </c>
      <c r="H122" s="50" t="n">
        <v>4406639.144</v>
      </c>
      <c r="I122" s="50">
        <f>AVERAGE(H122,J122)</f>
        <v/>
      </c>
      <c r="J122" s="50" t="n">
        <v>4407904.032</v>
      </c>
      <c r="K122" s="50">
        <f>AVERAGE(J122,L122)</f>
        <v/>
      </c>
      <c r="L122" s="50" t="n">
        <v>9238929.024</v>
      </c>
      <c r="M122" s="50">
        <f>AVERAGE(L122,N122)</f>
        <v/>
      </c>
      <c r="N122" s="50" t="n">
        <v>12087326.04</v>
      </c>
      <c r="O122" s="50">
        <f>AVERAGE(N122,P122)</f>
        <v/>
      </c>
      <c r="P122" s="50" t="n">
        <v>15742543.72</v>
      </c>
      <c r="Q122" s="50">
        <f>AVERAGE(P122,R122)</f>
        <v/>
      </c>
      <c r="R122" s="50" t="n">
        <v>15585172.65</v>
      </c>
      <c r="S122" s="50" t="n"/>
      <c r="T122" s="50" t="n"/>
      <c r="U122" s="50" t="n"/>
      <c r="V122" s="50" t="n"/>
      <c r="W122" s="50" t="n"/>
      <c r="X122" s="50" t="n"/>
      <c r="Y122" s="50" t="n"/>
      <c r="Z122" s="50" t="n"/>
      <c r="AA122" s="50" t="n"/>
      <c r="AB122" s="50" t="n"/>
      <c r="AC122" s="50" t="n"/>
      <c r="AD122" s="50" t="n"/>
      <c r="AE122" s="50" t="n"/>
      <c r="AF122" s="50" t="n"/>
      <c r="AG122" s="50" t="n"/>
    </row>
    <row r="123" ht="15.75" customHeight="1">
      <c r="A123" s="50" t="n"/>
      <c r="B123" s="50" t="inlineStr">
        <is>
          <t>GA</t>
        </is>
      </c>
      <c r="C123" s="50" t="inlineStr">
        <is>
          <t>Generation</t>
        </is>
      </c>
      <c r="D123" s="50" t="inlineStr">
        <is>
          <t>Biopower</t>
        </is>
      </c>
      <c r="E123" s="50">
        <f>LOOKUP(D123,$U$2:$V$15,$V$2:$V$15)</f>
        <v/>
      </c>
      <c r="F123" s="50" t="n">
        <v>0</v>
      </c>
      <c r="G123" s="50">
        <f>AVERAGE(F123,H123)</f>
        <v/>
      </c>
      <c r="H123" s="50" t="n">
        <v>0</v>
      </c>
      <c r="I123" s="50">
        <f>AVERAGE(H123,J123)</f>
        <v/>
      </c>
      <c r="J123" s="50" t="n">
        <v>0</v>
      </c>
      <c r="K123" s="50">
        <f>AVERAGE(J123,L123)</f>
        <v/>
      </c>
      <c r="L123" s="50" t="n">
        <v>0</v>
      </c>
      <c r="M123" s="50">
        <f>AVERAGE(L123,N123)</f>
        <v/>
      </c>
      <c r="N123" s="50" t="n">
        <v>0</v>
      </c>
      <c r="O123" s="50">
        <f>AVERAGE(N123,P123)</f>
        <v/>
      </c>
      <c r="P123" s="50" t="n">
        <v>0</v>
      </c>
      <c r="Q123" s="50">
        <f>AVERAGE(P123,R123)</f>
        <v/>
      </c>
      <c r="R123" s="50" t="n">
        <v>0</v>
      </c>
      <c r="S123" s="50" t="n"/>
      <c r="T123" s="50" t="n"/>
      <c r="U123" s="50" t="n"/>
      <c r="V123" s="50" t="n"/>
      <c r="W123" s="50" t="n"/>
      <c r="X123" s="50" t="n"/>
      <c r="Y123" s="50" t="n"/>
      <c r="Z123" s="50" t="n"/>
      <c r="AA123" s="50" t="n"/>
      <c r="AB123" s="50" t="n"/>
      <c r="AC123" s="50" t="n"/>
      <c r="AD123" s="50" t="n"/>
      <c r="AE123" s="50" t="n"/>
      <c r="AF123" s="50" t="n"/>
      <c r="AG123" s="50" t="n"/>
    </row>
    <row r="124" ht="15.75" customHeight="1">
      <c r="A124" s="50" t="n"/>
      <c r="B124" s="50" t="inlineStr">
        <is>
          <t>GA</t>
        </is>
      </c>
      <c r="C124" s="50" t="inlineStr">
        <is>
          <t>Generation</t>
        </is>
      </c>
      <c r="D124" s="50" t="inlineStr">
        <is>
          <t>Coal</t>
        </is>
      </c>
      <c r="E124" s="50">
        <f>LOOKUP(D124,$U$2:$V$15,$V$2:$V$15)</f>
        <v/>
      </c>
      <c r="F124" s="50" t="n">
        <v>49965594.65</v>
      </c>
      <c r="G124" s="50">
        <f>AVERAGE(F124,H124)</f>
        <v/>
      </c>
      <c r="H124" s="50" t="n">
        <v>46612740.72</v>
      </c>
      <c r="I124" s="50">
        <f>AVERAGE(H124,J124)</f>
        <v/>
      </c>
      <c r="J124" s="50" t="n">
        <v>29400699.51</v>
      </c>
      <c r="K124" s="50">
        <f>AVERAGE(J124,L124)</f>
        <v/>
      </c>
      <c r="L124" s="50" t="n">
        <v>50056067.32</v>
      </c>
      <c r="M124" s="50">
        <f>AVERAGE(L124,N124)</f>
        <v/>
      </c>
      <c r="N124" s="50" t="n">
        <v>57218674.56</v>
      </c>
      <c r="O124" s="50">
        <f>AVERAGE(N124,P124)</f>
        <v/>
      </c>
      <c r="P124" s="50" t="n">
        <v>56523474.02</v>
      </c>
      <c r="Q124" s="50">
        <f>AVERAGE(P124,R124)</f>
        <v/>
      </c>
      <c r="R124" s="50" t="n">
        <v>59193644.98</v>
      </c>
      <c r="S124" s="50" t="n"/>
      <c r="T124" s="50" t="n"/>
      <c r="U124" s="50" t="n"/>
      <c r="V124" s="50" t="n"/>
      <c r="W124" s="50" t="n"/>
      <c r="X124" s="50" t="n"/>
      <c r="Y124" s="50" t="n"/>
      <c r="Z124" s="50" t="n"/>
      <c r="AA124" s="50" t="n"/>
      <c r="AB124" s="50" t="n"/>
      <c r="AC124" s="50" t="n"/>
      <c r="AD124" s="50" t="n"/>
      <c r="AE124" s="50" t="n"/>
      <c r="AF124" s="50" t="n"/>
      <c r="AG124" s="50" t="n"/>
    </row>
    <row r="125" ht="15.75" customHeight="1">
      <c r="A125" s="50" t="n"/>
      <c r="B125" s="50" t="inlineStr">
        <is>
          <t>GA</t>
        </is>
      </c>
      <c r="C125" s="50" t="inlineStr">
        <is>
          <t>Generation</t>
        </is>
      </c>
      <c r="D125" s="50" t="inlineStr">
        <is>
          <t>CSP</t>
        </is>
      </c>
      <c r="E125" s="50">
        <f>LOOKUP(D125,$U$2:$V$15,$V$2:$V$15)</f>
        <v/>
      </c>
      <c r="F125" s="50" t="n">
        <v>0</v>
      </c>
      <c r="G125" s="50">
        <f>AVERAGE(F125,H125)</f>
        <v/>
      </c>
      <c r="H125" s="50" t="n">
        <v>0</v>
      </c>
      <c r="I125" s="50">
        <f>AVERAGE(H125,J125)</f>
        <v/>
      </c>
      <c r="J125" s="50" t="n">
        <v>0</v>
      </c>
      <c r="K125" s="50">
        <f>AVERAGE(J125,L125)</f>
        <v/>
      </c>
      <c r="L125" s="50" t="n">
        <v>0</v>
      </c>
      <c r="M125" s="50">
        <f>AVERAGE(L125,N125)</f>
        <v/>
      </c>
      <c r="N125" s="50" t="n">
        <v>0</v>
      </c>
      <c r="O125" s="50">
        <f>AVERAGE(N125,P125)</f>
        <v/>
      </c>
      <c r="P125" s="50" t="n">
        <v>0</v>
      </c>
      <c r="Q125" s="50">
        <f>AVERAGE(P125,R125)</f>
        <v/>
      </c>
      <c r="R125" s="50" t="n">
        <v>0</v>
      </c>
      <c r="S125" s="50" t="n"/>
      <c r="T125" s="50" t="n"/>
      <c r="U125" s="50" t="n"/>
      <c r="V125" s="50" t="n"/>
      <c r="W125" s="50" t="n"/>
      <c r="X125" s="50" t="n"/>
      <c r="Y125" s="50" t="n"/>
      <c r="Z125" s="50" t="n"/>
      <c r="AA125" s="50" t="n"/>
      <c r="AB125" s="50" t="n"/>
      <c r="AC125" s="50" t="n"/>
      <c r="AD125" s="50" t="n"/>
      <c r="AE125" s="50" t="n"/>
      <c r="AF125" s="50" t="n"/>
      <c r="AG125" s="50" t="n"/>
    </row>
    <row r="126" ht="15.75" customHeight="1">
      <c r="A126" s="50" t="n"/>
      <c r="B126" s="50" t="inlineStr">
        <is>
          <t>GA</t>
        </is>
      </c>
      <c r="C126" s="50" t="inlineStr">
        <is>
          <t>Generation</t>
        </is>
      </c>
      <c r="D126" s="50" t="inlineStr">
        <is>
          <t>Geothermal</t>
        </is>
      </c>
      <c r="E126" s="50">
        <f>LOOKUP(D126,$U$2:$V$15,$V$2:$V$15)</f>
        <v/>
      </c>
      <c r="F126" s="50" t="n">
        <v>0</v>
      </c>
      <c r="G126" s="50">
        <f>AVERAGE(F126,H126)</f>
        <v/>
      </c>
      <c r="H126" s="50" t="n">
        <v>0</v>
      </c>
      <c r="I126" s="50">
        <f>AVERAGE(H126,J126)</f>
        <v/>
      </c>
      <c r="J126" s="50" t="n">
        <v>0</v>
      </c>
      <c r="K126" s="50">
        <f>AVERAGE(J126,L126)</f>
        <v/>
      </c>
      <c r="L126" s="50" t="n">
        <v>0</v>
      </c>
      <c r="M126" s="50">
        <f>AVERAGE(L126,N126)</f>
        <v/>
      </c>
      <c r="N126" s="50" t="n">
        <v>0</v>
      </c>
      <c r="O126" s="50">
        <f>AVERAGE(N126,P126)</f>
        <v/>
      </c>
      <c r="P126" s="50" t="n">
        <v>0</v>
      </c>
      <c r="Q126" s="50">
        <f>AVERAGE(P126,R126)</f>
        <v/>
      </c>
      <c r="R126" s="50" t="n">
        <v>0</v>
      </c>
      <c r="S126" s="50" t="n"/>
      <c r="T126" s="50" t="n"/>
      <c r="U126" s="50" t="n"/>
      <c r="V126" s="50" t="n"/>
      <c r="W126" s="50" t="n"/>
      <c r="X126" s="50" t="n"/>
      <c r="Y126" s="50" t="n"/>
      <c r="Z126" s="50" t="n"/>
      <c r="AA126" s="50" t="n"/>
      <c r="AB126" s="50" t="n"/>
      <c r="AC126" s="50" t="n"/>
      <c r="AD126" s="50" t="n"/>
      <c r="AE126" s="50" t="n"/>
      <c r="AF126" s="50" t="n"/>
      <c r="AG126" s="50" t="n"/>
    </row>
    <row r="127" ht="15.75" customHeight="1">
      <c r="A127" s="50" t="n"/>
      <c r="B127" s="50" t="inlineStr">
        <is>
          <t>GA</t>
        </is>
      </c>
      <c r="C127" s="50" t="inlineStr">
        <is>
          <t>Generation</t>
        </is>
      </c>
      <c r="D127" s="50" t="inlineStr">
        <is>
          <t>Hydro</t>
        </is>
      </c>
      <c r="E127" s="50">
        <f>LOOKUP(D127,$U$2:$V$15,$V$2:$V$15)</f>
        <v/>
      </c>
      <c r="F127" s="50" t="n">
        <v>3124447.617</v>
      </c>
      <c r="G127" s="50">
        <f>AVERAGE(F127,H127)</f>
        <v/>
      </c>
      <c r="H127" s="50" t="n">
        <v>3154015.266</v>
      </c>
      <c r="I127" s="50">
        <f>AVERAGE(H127,J127)</f>
        <v/>
      </c>
      <c r="J127" s="50" t="n">
        <v>3122714.088</v>
      </c>
      <c r="K127" s="50">
        <f>AVERAGE(J127,L127)</f>
        <v/>
      </c>
      <c r="L127" s="50" t="n">
        <v>3154015.266</v>
      </c>
      <c r="M127" s="50">
        <f>AVERAGE(L127,N127)</f>
        <v/>
      </c>
      <c r="N127" s="50" t="n">
        <v>3154015.266</v>
      </c>
      <c r="O127" s="50">
        <f>AVERAGE(N127,P127)</f>
        <v/>
      </c>
      <c r="P127" s="50" t="n">
        <v>3154015.266</v>
      </c>
      <c r="Q127" s="50">
        <f>AVERAGE(P127,R127)</f>
        <v/>
      </c>
      <c r="R127" s="50" t="n">
        <v>3154015.266</v>
      </c>
      <c r="S127" s="50" t="n"/>
      <c r="T127" s="50" t="n"/>
      <c r="U127" s="50" t="n"/>
      <c r="V127" s="50" t="n"/>
      <c r="W127" s="50" t="n"/>
      <c r="X127" s="50" t="n"/>
      <c r="Y127" s="50" t="n"/>
      <c r="Z127" s="50" t="n"/>
      <c r="AA127" s="50" t="n"/>
      <c r="AB127" s="50" t="n"/>
      <c r="AC127" s="50" t="n"/>
      <c r="AD127" s="50" t="n"/>
      <c r="AE127" s="50" t="n"/>
      <c r="AF127" s="50" t="n"/>
      <c r="AG127" s="50" t="n"/>
    </row>
    <row r="128" ht="15.75" customHeight="1">
      <c r="A128" s="50" t="n"/>
      <c r="B128" s="50" t="inlineStr">
        <is>
          <t>GA</t>
        </is>
      </c>
      <c r="C128" s="50" t="inlineStr">
        <is>
          <t>Generation</t>
        </is>
      </c>
      <c r="D128" s="50" t="inlineStr">
        <is>
          <t>Imports</t>
        </is>
      </c>
      <c r="E128" s="50">
        <f>LOOKUP(D128,$U$2:$V$15,$V$2:$V$15)</f>
        <v/>
      </c>
      <c r="F128" s="50" t="n">
        <v>0</v>
      </c>
      <c r="G128" s="50">
        <f>AVERAGE(F128,H128)</f>
        <v/>
      </c>
      <c r="H128" s="50" t="n">
        <v>0</v>
      </c>
      <c r="I128" s="50">
        <f>AVERAGE(H128,J128)</f>
        <v/>
      </c>
      <c r="J128" s="50" t="n">
        <v>0</v>
      </c>
      <c r="K128" s="50">
        <f>AVERAGE(J128,L128)</f>
        <v/>
      </c>
      <c r="L128" s="50" t="n">
        <v>0</v>
      </c>
      <c r="M128" s="50">
        <f>AVERAGE(L128,N128)</f>
        <v/>
      </c>
      <c r="N128" s="50" t="n">
        <v>0</v>
      </c>
      <c r="O128" s="50">
        <f>AVERAGE(N128,P128)</f>
        <v/>
      </c>
      <c r="P128" s="50" t="n">
        <v>0</v>
      </c>
      <c r="Q128" s="50">
        <f>AVERAGE(P128,R128)</f>
        <v/>
      </c>
      <c r="R128" s="50" t="n">
        <v>0</v>
      </c>
      <c r="S128" s="50" t="n"/>
      <c r="T128" s="50" t="n"/>
      <c r="U128" s="50" t="n"/>
      <c r="V128" s="50" t="n"/>
      <c r="W128" s="50" t="n"/>
      <c r="X128" s="50" t="n"/>
      <c r="Y128" s="50" t="n"/>
      <c r="Z128" s="50" t="n"/>
      <c r="AA128" s="50" t="n"/>
      <c r="AB128" s="50" t="n"/>
      <c r="AC128" s="50" t="n"/>
      <c r="AD128" s="50" t="n"/>
      <c r="AE128" s="50" t="n"/>
      <c r="AF128" s="50" t="n"/>
      <c r="AG128" s="50" t="n"/>
    </row>
    <row r="129" ht="15.75" customHeight="1">
      <c r="A129" s="50" t="n"/>
      <c r="B129" s="50" t="inlineStr">
        <is>
          <t>GA</t>
        </is>
      </c>
      <c r="C129" s="50" t="inlineStr">
        <is>
          <t>Generation</t>
        </is>
      </c>
      <c r="D129" s="50" t="inlineStr">
        <is>
          <t>Land-based Wind</t>
        </is>
      </c>
      <c r="E129" s="50">
        <f>LOOKUP(D129,$U$2:$V$15,$V$2:$V$15)</f>
        <v/>
      </c>
      <c r="F129" s="50" t="n">
        <v>0</v>
      </c>
      <c r="G129" s="50">
        <f>AVERAGE(F129,H129)</f>
        <v/>
      </c>
      <c r="H129" s="50" t="n">
        <v>0</v>
      </c>
      <c r="I129" s="50">
        <f>AVERAGE(H129,J129)</f>
        <v/>
      </c>
      <c r="J129" s="50" t="n">
        <v>0</v>
      </c>
      <c r="K129" s="50">
        <f>AVERAGE(J129,L129)</f>
        <v/>
      </c>
      <c r="L129" s="50" t="n">
        <v>0</v>
      </c>
      <c r="M129" s="50">
        <f>AVERAGE(L129,N129)</f>
        <v/>
      </c>
      <c r="N129" s="50" t="n">
        <v>0</v>
      </c>
      <c r="O129" s="50">
        <f>AVERAGE(N129,P129)</f>
        <v/>
      </c>
      <c r="P129" s="50" t="n">
        <v>0</v>
      </c>
      <c r="Q129" s="50">
        <f>AVERAGE(P129,R129)</f>
        <v/>
      </c>
      <c r="R129" s="50" t="n">
        <v>0</v>
      </c>
      <c r="S129" s="50" t="n"/>
      <c r="T129" s="50" t="n"/>
      <c r="U129" s="50" t="n"/>
      <c r="V129" s="50" t="n"/>
      <c r="W129" s="50" t="n"/>
      <c r="X129" s="50" t="n"/>
      <c r="Y129" s="50" t="n"/>
      <c r="Z129" s="50" t="n"/>
      <c r="AA129" s="50" t="n"/>
      <c r="AB129" s="50" t="n"/>
      <c r="AC129" s="50" t="n"/>
      <c r="AD129" s="50" t="n"/>
      <c r="AE129" s="50" t="n"/>
      <c r="AF129" s="50" t="n"/>
      <c r="AG129" s="50" t="n"/>
    </row>
    <row r="130" ht="15.75" customHeight="1">
      <c r="A130" s="50" t="n"/>
      <c r="B130" s="50" t="inlineStr">
        <is>
          <t>GA</t>
        </is>
      </c>
      <c r="C130" s="50" t="inlineStr">
        <is>
          <t>Generation</t>
        </is>
      </c>
      <c r="D130" s="50" t="inlineStr">
        <is>
          <t>NG-CC</t>
        </is>
      </c>
      <c r="E130" s="50">
        <f>LOOKUP(D130,$U$2:$V$15,$V$2:$V$15)</f>
        <v/>
      </c>
      <c r="F130" s="50" t="n">
        <v>60631512.51</v>
      </c>
      <c r="G130" s="50">
        <f>AVERAGE(F130,H130)</f>
        <v/>
      </c>
      <c r="H130" s="50" t="n">
        <v>60571785.15</v>
      </c>
      <c r="I130" s="50">
        <f>AVERAGE(H130,J130)</f>
        <v/>
      </c>
      <c r="J130" s="50" t="n">
        <v>58997943.38</v>
      </c>
      <c r="K130" s="50">
        <f>AVERAGE(J130,L130)</f>
        <v/>
      </c>
      <c r="L130" s="50" t="n">
        <v>46946088.97</v>
      </c>
      <c r="M130" s="50">
        <f>AVERAGE(L130,N130)</f>
        <v/>
      </c>
      <c r="N130" s="50" t="n">
        <v>43743329.68</v>
      </c>
      <c r="O130" s="50">
        <f>AVERAGE(N130,P130)</f>
        <v/>
      </c>
      <c r="P130" s="50" t="n">
        <v>43485327.63</v>
      </c>
      <c r="Q130" s="50">
        <f>AVERAGE(P130,R130)</f>
        <v/>
      </c>
      <c r="R130" s="50" t="n">
        <v>39556317.03</v>
      </c>
      <c r="S130" s="50" t="n"/>
      <c r="T130" s="50" t="n"/>
      <c r="U130" s="50" t="n"/>
      <c r="V130" s="50" t="n"/>
      <c r="W130" s="50" t="n"/>
      <c r="X130" s="50" t="n"/>
      <c r="Y130" s="50" t="n"/>
      <c r="Z130" s="50" t="n"/>
      <c r="AA130" s="50" t="n"/>
      <c r="AB130" s="50" t="n"/>
      <c r="AC130" s="50" t="n"/>
      <c r="AD130" s="50" t="n"/>
      <c r="AE130" s="50" t="n"/>
      <c r="AF130" s="50" t="n"/>
      <c r="AG130" s="50" t="n"/>
    </row>
    <row r="131" ht="15.75" customHeight="1">
      <c r="A131" s="50" t="n"/>
      <c r="B131" s="50" t="inlineStr">
        <is>
          <t>GA</t>
        </is>
      </c>
      <c r="C131" s="50" t="inlineStr">
        <is>
          <t>Generation</t>
        </is>
      </c>
      <c r="D131" s="50" t="inlineStr">
        <is>
          <t>NG-CT</t>
        </is>
      </c>
      <c r="E131" s="50">
        <f>LOOKUP(D131,$U$2:$V$15,$V$2:$V$15)</f>
        <v/>
      </c>
      <c r="F131" s="50" t="n">
        <v>270579.56</v>
      </c>
      <c r="G131" s="50">
        <f>AVERAGE(F131,H131)</f>
        <v/>
      </c>
      <c r="H131" s="50" t="n">
        <v>270579.56</v>
      </c>
      <c r="I131" s="50">
        <f>AVERAGE(H131,J131)</f>
        <v/>
      </c>
      <c r="J131" s="50" t="n">
        <v>270579.56</v>
      </c>
      <c r="K131" s="50">
        <f>AVERAGE(J131,L131)</f>
        <v/>
      </c>
      <c r="L131" s="50" t="n">
        <v>270579.56</v>
      </c>
      <c r="M131" s="50">
        <f>AVERAGE(L131,N131)</f>
        <v/>
      </c>
      <c r="N131" s="50" t="n">
        <v>270579.56</v>
      </c>
      <c r="O131" s="50">
        <f>AVERAGE(N131,P131)</f>
        <v/>
      </c>
      <c r="P131" s="50" t="n">
        <v>264371.56</v>
      </c>
      <c r="Q131" s="50">
        <f>AVERAGE(P131,R131)</f>
        <v/>
      </c>
      <c r="R131" s="50" t="n">
        <v>264371.56</v>
      </c>
      <c r="S131" s="50" t="n"/>
      <c r="T131" s="50" t="n"/>
      <c r="U131" s="50" t="n"/>
      <c r="V131" s="50" t="n"/>
      <c r="W131" s="50" t="n"/>
      <c r="X131" s="50" t="n"/>
      <c r="Y131" s="50" t="n"/>
      <c r="Z131" s="50" t="n"/>
      <c r="AA131" s="50" t="n"/>
      <c r="AB131" s="50" t="n"/>
      <c r="AC131" s="50" t="n"/>
      <c r="AD131" s="50" t="n"/>
      <c r="AE131" s="50" t="n"/>
      <c r="AF131" s="50" t="n"/>
      <c r="AG131" s="50" t="n"/>
    </row>
    <row r="132" ht="15.75" customHeight="1">
      <c r="A132" s="50" t="n"/>
      <c r="B132" s="50" t="inlineStr">
        <is>
          <t>GA</t>
        </is>
      </c>
      <c r="C132" s="50" t="inlineStr">
        <is>
          <t>Generation</t>
        </is>
      </c>
      <c r="D132" s="50" t="inlineStr">
        <is>
          <t>Nuclear</t>
        </is>
      </c>
      <c r="E132" s="50">
        <f>LOOKUP(D132,$U$2:$V$15,$V$2:$V$15)</f>
        <v/>
      </c>
      <c r="F132" s="50" t="n">
        <v>32102594.86</v>
      </c>
      <c r="G132" s="50">
        <f>AVERAGE(F132,H132)</f>
        <v/>
      </c>
      <c r="H132" s="50" t="n">
        <v>32102594.86</v>
      </c>
      <c r="I132" s="50">
        <f>AVERAGE(H132,J132)</f>
        <v/>
      </c>
      <c r="J132" s="50" t="n">
        <v>49493806.06</v>
      </c>
      <c r="K132" s="50">
        <f>AVERAGE(J132,L132)</f>
        <v/>
      </c>
      <c r="L132" s="50" t="n">
        <v>49493806.06</v>
      </c>
      <c r="M132" s="50">
        <f>AVERAGE(L132,N132)</f>
        <v/>
      </c>
      <c r="N132" s="50" t="n">
        <v>49493806.06</v>
      </c>
      <c r="O132" s="50">
        <f>AVERAGE(N132,P132)</f>
        <v/>
      </c>
      <c r="P132" s="50" t="n">
        <v>49493806.06</v>
      </c>
      <c r="Q132" s="50">
        <f>AVERAGE(P132,R132)</f>
        <v/>
      </c>
      <c r="R132" s="50" t="n">
        <v>49493806.06</v>
      </c>
      <c r="S132" s="50" t="n"/>
      <c r="T132" s="50" t="n"/>
      <c r="U132" s="50" t="n"/>
      <c r="V132" s="50" t="n"/>
      <c r="W132" s="50" t="n"/>
      <c r="X132" s="50" t="n"/>
      <c r="Y132" s="50" t="n"/>
      <c r="Z132" s="50" t="n"/>
      <c r="AA132" s="50" t="n"/>
      <c r="AB132" s="50" t="n"/>
      <c r="AC132" s="50" t="n"/>
      <c r="AD132" s="50" t="n"/>
      <c r="AE132" s="50" t="n"/>
      <c r="AF132" s="50" t="n"/>
      <c r="AG132" s="50" t="n"/>
    </row>
    <row r="133" ht="15.75" customHeight="1">
      <c r="A133" s="50" t="n"/>
      <c r="B133" s="50" t="inlineStr">
        <is>
          <t>GA</t>
        </is>
      </c>
      <c r="C133" s="50" t="inlineStr">
        <is>
          <t>Generation</t>
        </is>
      </c>
      <c r="D133" s="50" t="inlineStr">
        <is>
          <t>Offshore Wind</t>
        </is>
      </c>
      <c r="E133" s="50">
        <f>LOOKUP(D133,$U$2:$V$15,$V$2:$V$15)</f>
        <v/>
      </c>
      <c r="F133" s="50" t="n">
        <v>0</v>
      </c>
      <c r="G133" s="50">
        <f>AVERAGE(F133,H133)</f>
        <v/>
      </c>
      <c r="H133" s="50" t="n">
        <v>0</v>
      </c>
      <c r="I133" s="50">
        <f>AVERAGE(H133,J133)</f>
        <v/>
      </c>
      <c r="J133" s="50" t="n">
        <v>0</v>
      </c>
      <c r="K133" s="50">
        <f>AVERAGE(J133,L133)</f>
        <v/>
      </c>
      <c r="L133" s="50" t="n">
        <v>0</v>
      </c>
      <c r="M133" s="50">
        <f>AVERAGE(L133,N133)</f>
        <v/>
      </c>
      <c r="N133" s="50" t="n">
        <v>0</v>
      </c>
      <c r="O133" s="50">
        <f>AVERAGE(N133,P133)</f>
        <v/>
      </c>
      <c r="P133" s="50" t="n">
        <v>0</v>
      </c>
      <c r="Q133" s="50">
        <f>AVERAGE(P133,R133)</f>
        <v/>
      </c>
      <c r="R133" s="50" t="n">
        <v>0</v>
      </c>
      <c r="S133" s="50" t="n"/>
      <c r="T133" s="50" t="n"/>
      <c r="U133" s="50" t="n"/>
      <c r="V133" s="50" t="n"/>
      <c r="W133" s="50" t="n"/>
      <c r="X133" s="50" t="n"/>
      <c r="Y133" s="50" t="n"/>
      <c r="Z133" s="50" t="n"/>
      <c r="AA133" s="50" t="n"/>
      <c r="AB133" s="50" t="n"/>
      <c r="AC133" s="50" t="n"/>
      <c r="AD133" s="50" t="n"/>
      <c r="AE133" s="50" t="n"/>
      <c r="AF133" s="50" t="n"/>
      <c r="AG133" s="50" t="n"/>
    </row>
    <row r="134" ht="15.75" customHeight="1">
      <c r="A134" s="50" t="n"/>
      <c r="B134" s="50" t="inlineStr">
        <is>
          <t>GA</t>
        </is>
      </c>
      <c r="C134" s="50" t="inlineStr">
        <is>
          <t>Generation</t>
        </is>
      </c>
      <c r="D134" s="50" t="inlineStr">
        <is>
          <t>Oil-Gas-Steam</t>
        </is>
      </c>
      <c r="E134" s="50">
        <f>LOOKUP(D134,$U$2:$V$15,$V$2:$V$15)</f>
        <v/>
      </c>
      <c r="F134" s="50" t="n">
        <v>221063.6131</v>
      </c>
      <c r="G134" s="50">
        <f>AVERAGE(F134,H134)</f>
        <v/>
      </c>
      <c r="H134" s="50" t="n">
        <v>221063.6131</v>
      </c>
      <c r="I134" s="50">
        <f>AVERAGE(H134,J134)</f>
        <v/>
      </c>
      <c r="J134" s="50" t="n">
        <v>221063.6131</v>
      </c>
      <c r="K134" s="50">
        <f>AVERAGE(J134,L134)</f>
        <v/>
      </c>
      <c r="L134" s="50" t="n">
        <v>221063.6131</v>
      </c>
      <c r="M134" s="50">
        <f>AVERAGE(L134,N134)</f>
        <v/>
      </c>
      <c r="N134" s="50" t="n">
        <v>221063.6131</v>
      </c>
      <c r="O134" s="50">
        <f>AVERAGE(N134,P134)</f>
        <v/>
      </c>
      <c r="P134" s="50" t="n">
        <v>213740.5949</v>
      </c>
      <c r="Q134" s="50">
        <f>AVERAGE(P134,R134)</f>
        <v/>
      </c>
      <c r="R134" s="50" t="n">
        <v>213740.5949</v>
      </c>
      <c r="S134" s="50" t="n"/>
      <c r="T134" s="50" t="n"/>
      <c r="U134" s="50" t="n"/>
      <c r="V134" s="50" t="n"/>
      <c r="W134" s="50" t="n"/>
      <c r="X134" s="50" t="n"/>
      <c r="Y134" s="50" t="n"/>
      <c r="Z134" s="50" t="n"/>
      <c r="AA134" s="50" t="n"/>
      <c r="AB134" s="50" t="n"/>
      <c r="AC134" s="50" t="n"/>
      <c r="AD134" s="50" t="n"/>
      <c r="AE134" s="50" t="n"/>
      <c r="AF134" s="50" t="n"/>
      <c r="AG134" s="50" t="n"/>
    </row>
    <row r="135" ht="15.75" customHeight="1">
      <c r="A135" s="50" t="n"/>
      <c r="B135" s="50" t="inlineStr">
        <is>
          <t>GA</t>
        </is>
      </c>
      <c r="C135" s="50" t="inlineStr">
        <is>
          <t>Generation</t>
        </is>
      </c>
      <c r="D135" s="50" t="inlineStr">
        <is>
          <t>Rooftop PV</t>
        </is>
      </c>
      <c r="E135" s="50">
        <f>LOOKUP(D135,$U$2:$V$15,$V$2:$V$15)</f>
        <v/>
      </c>
      <c r="F135" s="50" t="n">
        <v>66247.10006</v>
      </c>
      <c r="G135" s="50">
        <f>AVERAGE(F135,H135)</f>
        <v/>
      </c>
      <c r="H135" s="50" t="n">
        <v>88387.87573</v>
      </c>
      <c r="I135" s="50">
        <f>AVERAGE(H135,J135)</f>
        <v/>
      </c>
      <c r="J135" s="50" t="n">
        <v>107525.7698</v>
      </c>
      <c r="K135" s="50">
        <f>AVERAGE(J135,L135)</f>
        <v/>
      </c>
      <c r="L135" s="50" t="n">
        <v>129419.2494</v>
      </c>
      <c r="M135" s="50">
        <f>AVERAGE(L135,N135)</f>
        <v/>
      </c>
      <c r="N135" s="50" t="n">
        <v>160520.6237</v>
      </c>
      <c r="O135" s="50">
        <f>AVERAGE(N135,P135)</f>
        <v/>
      </c>
      <c r="P135" s="50" t="n">
        <v>202813.9141</v>
      </c>
      <c r="Q135" s="50">
        <f>AVERAGE(P135,R135)</f>
        <v/>
      </c>
      <c r="R135" s="50" t="n">
        <v>260418.3678</v>
      </c>
      <c r="S135" s="50" t="n"/>
      <c r="T135" s="50" t="n"/>
      <c r="U135" s="50" t="n"/>
      <c r="V135" s="50" t="n"/>
      <c r="W135" s="50" t="n"/>
      <c r="X135" s="50" t="n"/>
      <c r="Y135" s="50" t="n"/>
      <c r="Z135" s="50" t="n"/>
      <c r="AA135" s="50" t="n"/>
      <c r="AB135" s="50" t="n"/>
      <c r="AC135" s="50" t="n"/>
      <c r="AD135" s="50" t="n"/>
      <c r="AE135" s="50" t="n"/>
      <c r="AF135" s="50" t="n"/>
      <c r="AG135" s="50" t="n"/>
    </row>
    <row r="136" ht="15.75" customHeight="1">
      <c r="A136" s="50" t="n"/>
      <c r="B136" s="50" t="inlineStr">
        <is>
          <t>GA</t>
        </is>
      </c>
      <c r="C136" s="50" t="inlineStr">
        <is>
          <t>Generation</t>
        </is>
      </c>
      <c r="D136" s="50" t="inlineStr">
        <is>
          <t>Storage</t>
        </is>
      </c>
      <c r="E136" s="50">
        <f>LOOKUP(D136,$U$2:$V$15,$V$2:$V$15)</f>
        <v/>
      </c>
      <c r="F136" s="50" t="n">
        <v>0</v>
      </c>
      <c r="G136" s="50" t="n">
        <v>0</v>
      </c>
      <c r="H136" s="50" t="n">
        <v>0</v>
      </c>
      <c r="I136" s="50" t="n">
        <v>0</v>
      </c>
      <c r="J136" s="50" t="n">
        <v>0</v>
      </c>
      <c r="K136" s="50" t="n">
        <v>0</v>
      </c>
      <c r="L136" s="50" t="n">
        <v>0</v>
      </c>
      <c r="M136" s="50" t="n">
        <v>0</v>
      </c>
      <c r="N136" s="50" t="n">
        <v>0</v>
      </c>
      <c r="O136" s="50" t="n">
        <v>0</v>
      </c>
      <c r="P136" s="50" t="n">
        <v>0</v>
      </c>
      <c r="Q136" s="50" t="n">
        <v>0</v>
      </c>
      <c r="R136" s="50" t="n">
        <v>0</v>
      </c>
      <c r="S136" s="50" t="n"/>
      <c r="T136" s="50" t="n"/>
      <c r="U136" s="50" t="n"/>
      <c r="V136" s="50" t="n"/>
      <c r="W136" s="50" t="n"/>
      <c r="X136" s="50" t="n"/>
      <c r="Y136" s="50" t="n"/>
      <c r="Z136" s="50" t="n"/>
      <c r="AA136" s="50" t="n"/>
      <c r="AB136" s="50" t="n"/>
      <c r="AC136" s="50" t="n"/>
      <c r="AD136" s="50" t="n"/>
      <c r="AE136" s="50" t="n"/>
      <c r="AF136" s="50" t="n"/>
      <c r="AG136" s="50" t="n"/>
    </row>
    <row r="137" ht="15.75" customHeight="1">
      <c r="A137" s="50" t="n"/>
      <c r="B137" s="50" t="inlineStr">
        <is>
          <t>GA</t>
        </is>
      </c>
      <c r="C137" s="50" t="inlineStr">
        <is>
          <t>Generation</t>
        </is>
      </c>
      <c r="D137" s="50" t="inlineStr">
        <is>
          <t>Utility PV</t>
        </is>
      </c>
      <c r="E137" s="50">
        <f>LOOKUP(D137,$U$2:$V$15,$V$2:$V$15)</f>
        <v/>
      </c>
      <c r="F137" s="50" t="n">
        <v>2226202.201</v>
      </c>
      <c r="G137" s="50">
        <f>AVERAGE(F137,H137)</f>
        <v/>
      </c>
      <c r="H137" s="50" t="n">
        <v>3275694.802</v>
      </c>
      <c r="I137" s="50">
        <f>AVERAGE(H137,J137)</f>
        <v/>
      </c>
      <c r="J137" s="50" t="n">
        <v>3274638.811</v>
      </c>
      <c r="K137" s="50">
        <f>AVERAGE(J137,L137)</f>
        <v/>
      </c>
      <c r="L137" s="50" t="n">
        <v>3241913.125</v>
      </c>
      <c r="M137" s="50">
        <f>AVERAGE(L137,N137)</f>
        <v/>
      </c>
      <c r="N137" s="50" t="n">
        <v>3209618.267</v>
      </c>
      <c r="O137" s="50">
        <f>AVERAGE(N137,P137)</f>
        <v/>
      </c>
      <c r="P137" s="50" t="n">
        <v>3177554.617</v>
      </c>
      <c r="Q137" s="50">
        <f>AVERAGE(P137,R137)</f>
        <v/>
      </c>
      <c r="R137" s="50" t="n">
        <v>4250217.394</v>
      </c>
      <c r="S137" s="50" t="n"/>
      <c r="T137" s="50" t="n"/>
      <c r="U137" s="50" t="n"/>
      <c r="V137" s="50" t="n"/>
      <c r="W137" s="50" t="n"/>
      <c r="X137" s="50" t="n"/>
      <c r="Y137" s="50" t="n"/>
      <c r="Z137" s="50" t="n"/>
      <c r="AA137" s="50" t="n"/>
      <c r="AB137" s="50" t="n"/>
      <c r="AC137" s="50" t="n"/>
      <c r="AD137" s="50" t="n"/>
      <c r="AE137" s="50" t="n"/>
      <c r="AF137" s="50" t="n"/>
      <c r="AG137" s="50" t="n"/>
    </row>
    <row r="138" ht="15.75" customHeight="1">
      <c r="A138" s="50" t="n"/>
      <c r="B138" s="50" t="inlineStr">
        <is>
          <t>IA</t>
        </is>
      </c>
      <c r="C138" s="50" t="inlineStr">
        <is>
          <t>Generation</t>
        </is>
      </c>
      <c r="D138" s="50" t="inlineStr">
        <is>
          <t>Biopower</t>
        </is>
      </c>
      <c r="E138" s="50">
        <f>LOOKUP(D138,$U$2:$V$15,$V$2:$V$15)</f>
        <v/>
      </c>
      <c r="F138" s="50" t="n">
        <v>0</v>
      </c>
      <c r="G138" s="50">
        <f>AVERAGE(F138,H138)</f>
        <v/>
      </c>
      <c r="H138" s="50" t="n">
        <v>0</v>
      </c>
      <c r="I138" s="50">
        <f>AVERAGE(H138,J138)</f>
        <v/>
      </c>
      <c r="J138" s="50" t="n">
        <v>0</v>
      </c>
      <c r="K138" s="50">
        <f>AVERAGE(J138,L138)</f>
        <v/>
      </c>
      <c r="L138" s="50" t="n">
        <v>0</v>
      </c>
      <c r="M138" s="50">
        <f>AVERAGE(L138,N138)</f>
        <v/>
      </c>
      <c r="N138" s="50" t="n">
        <v>0</v>
      </c>
      <c r="O138" s="50">
        <f>AVERAGE(N138,P138)</f>
        <v/>
      </c>
      <c r="P138" s="50" t="n">
        <v>386.4</v>
      </c>
      <c r="Q138" s="50">
        <f>AVERAGE(P138,R138)</f>
        <v/>
      </c>
      <c r="R138" s="50" t="n">
        <v>784.875</v>
      </c>
      <c r="S138" s="50" t="n"/>
      <c r="T138" s="50" t="n"/>
      <c r="U138" s="50" t="n"/>
      <c r="V138" s="50" t="n"/>
      <c r="W138" s="50" t="n"/>
      <c r="X138" s="50" t="n"/>
      <c r="Y138" s="50" t="n"/>
      <c r="Z138" s="50" t="n"/>
      <c r="AA138" s="50" t="n"/>
      <c r="AB138" s="50" t="n"/>
      <c r="AC138" s="50" t="n"/>
      <c r="AD138" s="50" t="n"/>
      <c r="AE138" s="50" t="n"/>
      <c r="AF138" s="50" t="n"/>
      <c r="AG138" s="50" t="n"/>
    </row>
    <row r="139" ht="15.75" customHeight="1">
      <c r="A139" s="50" t="n"/>
      <c r="B139" s="50" t="inlineStr">
        <is>
          <t>IA</t>
        </is>
      </c>
      <c r="C139" s="50" t="inlineStr">
        <is>
          <t>Generation</t>
        </is>
      </c>
      <c r="D139" s="50" t="inlineStr">
        <is>
          <t>Coal</t>
        </is>
      </c>
      <c r="E139" s="50">
        <f>LOOKUP(D139,$U$2:$V$15,$V$2:$V$15)</f>
        <v/>
      </c>
      <c r="F139" s="50" t="n">
        <v>35554702.16</v>
      </c>
      <c r="G139" s="50">
        <f>AVERAGE(F139,H139)</f>
        <v/>
      </c>
      <c r="H139" s="50" t="n">
        <v>35348383.64</v>
      </c>
      <c r="I139" s="50">
        <f>AVERAGE(H139,J139)</f>
        <v/>
      </c>
      <c r="J139" s="50" t="n">
        <v>36073615.61</v>
      </c>
      <c r="K139" s="50">
        <f>AVERAGE(J139,L139)</f>
        <v/>
      </c>
      <c r="L139" s="50" t="n">
        <v>36336547.78</v>
      </c>
      <c r="M139" s="50">
        <f>AVERAGE(L139,N139)</f>
        <v/>
      </c>
      <c r="N139" s="50" t="n">
        <v>36175872.23</v>
      </c>
      <c r="O139" s="50">
        <f>AVERAGE(N139,P139)</f>
        <v/>
      </c>
      <c r="P139" s="50" t="n">
        <v>35918919.82</v>
      </c>
      <c r="Q139" s="50">
        <f>AVERAGE(P139,R139)</f>
        <v/>
      </c>
      <c r="R139" s="50" t="n">
        <v>36177267.41</v>
      </c>
      <c r="S139" s="50" t="n"/>
      <c r="T139" s="50" t="n"/>
      <c r="U139" s="50" t="n"/>
      <c r="V139" s="50" t="n"/>
      <c r="W139" s="50" t="n"/>
      <c r="X139" s="50" t="n"/>
      <c r="Y139" s="50" t="n"/>
      <c r="Z139" s="50" t="n"/>
      <c r="AA139" s="50" t="n"/>
      <c r="AB139" s="50" t="n"/>
      <c r="AC139" s="50" t="n"/>
      <c r="AD139" s="50" t="n"/>
      <c r="AE139" s="50" t="n"/>
      <c r="AF139" s="50" t="n"/>
      <c r="AG139" s="50" t="n"/>
    </row>
    <row r="140" ht="15.75" customHeight="1">
      <c r="A140" s="50" t="n"/>
      <c r="B140" s="50" t="inlineStr">
        <is>
          <t>IA</t>
        </is>
      </c>
      <c r="C140" s="50" t="inlineStr">
        <is>
          <t>Generation</t>
        </is>
      </c>
      <c r="D140" s="50" t="inlineStr">
        <is>
          <t>CSP</t>
        </is>
      </c>
      <c r="E140" s="50">
        <f>LOOKUP(D140,$U$2:$V$15,$V$2:$V$15)</f>
        <v/>
      </c>
      <c r="F140" s="50" t="n">
        <v>0</v>
      </c>
      <c r="G140" s="50">
        <f>AVERAGE(F140,H140)</f>
        <v/>
      </c>
      <c r="H140" s="50" t="n">
        <v>0</v>
      </c>
      <c r="I140" s="50">
        <f>AVERAGE(H140,J140)</f>
        <v/>
      </c>
      <c r="J140" s="50" t="n">
        <v>0</v>
      </c>
      <c r="K140" s="50">
        <f>AVERAGE(J140,L140)</f>
        <v/>
      </c>
      <c r="L140" s="50" t="n">
        <v>0</v>
      </c>
      <c r="M140" s="50">
        <f>AVERAGE(L140,N140)</f>
        <v/>
      </c>
      <c r="N140" s="50" t="n">
        <v>0</v>
      </c>
      <c r="O140" s="50">
        <f>AVERAGE(N140,P140)</f>
        <v/>
      </c>
      <c r="P140" s="50" t="n">
        <v>0</v>
      </c>
      <c r="Q140" s="50">
        <f>AVERAGE(P140,R140)</f>
        <v/>
      </c>
      <c r="R140" s="50" t="n">
        <v>0</v>
      </c>
      <c r="S140" s="50" t="n"/>
      <c r="T140" s="50" t="n"/>
      <c r="U140" s="50" t="n"/>
      <c r="V140" s="50" t="n"/>
      <c r="W140" s="50" t="n"/>
      <c r="X140" s="50" t="n"/>
      <c r="Y140" s="50" t="n"/>
      <c r="Z140" s="50" t="n"/>
      <c r="AA140" s="50" t="n"/>
      <c r="AB140" s="50" t="n"/>
      <c r="AC140" s="50" t="n"/>
      <c r="AD140" s="50" t="n"/>
      <c r="AE140" s="50" t="n"/>
      <c r="AF140" s="50" t="n"/>
      <c r="AG140" s="50" t="n"/>
    </row>
    <row r="141" ht="15.75" customHeight="1">
      <c r="A141" s="50" t="n"/>
      <c r="B141" s="50" t="inlineStr">
        <is>
          <t>IA</t>
        </is>
      </c>
      <c r="C141" s="50" t="inlineStr">
        <is>
          <t>Generation</t>
        </is>
      </c>
      <c r="D141" s="50" t="inlineStr">
        <is>
          <t>Geothermal</t>
        </is>
      </c>
      <c r="E141" s="50">
        <f>LOOKUP(D141,$U$2:$V$15,$V$2:$V$15)</f>
        <v/>
      </c>
      <c r="F141" s="50" t="n">
        <v>0</v>
      </c>
      <c r="G141" s="50">
        <f>AVERAGE(F141,H141)</f>
        <v/>
      </c>
      <c r="H141" s="50" t="n">
        <v>0</v>
      </c>
      <c r="I141" s="50">
        <f>AVERAGE(H141,J141)</f>
        <v/>
      </c>
      <c r="J141" s="50" t="n">
        <v>0</v>
      </c>
      <c r="K141" s="50">
        <f>AVERAGE(J141,L141)</f>
        <v/>
      </c>
      <c r="L141" s="50" t="n">
        <v>0</v>
      </c>
      <c r="M141" s="50">
        <f>AVERAGE(L141,N141)</f>
        <v/>
      </c>
      <c r="N141" s="50" t="n">
        <v>0</v>
      </c>
      <c r="O141" s="50">
        <f>AVERAGE(N141,P141)</f>
        <v/>
      </c>
      <c r="P141" s="50" t="n">
        <v>0</v>
      </c>
      <c r="Q141" s="50">
        <f>AVERAGE(P141,R141)</f>
        <v/>
      </c>
      <c r="R141" s="50" t="n">
        <v>0</v>
      </c>
      <c r="S141" s="50" t="n"/>
      <c r="T141" s="50" t="n"/>
      <c r="U141" s="50" t="n"/>
      <c r="V141" s="50" t="n"/>
      <c r="W141" s="50" t="n"/>
      <c r="X141" s="50" t="n"/>
      <c r="Y141" s="50" t="n"/>
      <c r="Z141" s="50" t="n"/>
      <c r="AA141" s="50" t="n"/>
      <c r="AB141" s="50" t="n"/>
      <c r="AC141" s="50" t="n"/>
      <c r="AD141" s="50" t="n"/>
      <c r="AE141" s="50" t="n"/>
      <c r="AF141" s="50" t="n"/>
      <c r="AG141" s="50" t="n"/>
    </row>
    <row r="142" ht="15.75" customHeight="1">
      <c r="A142" s="50" t="n"/>
      <c r="B142" s="50" t="inlineStr">
        <is>
          <t>IA</t>
        </is>
      </c>
      <c r="C142" s="50" t="inlineStr">
        <is>
          <t>Generation</t>
        </is>
      </c>
      <c r="D142" s="50" t="inlineStr">
        <is>
          <t>Hydro</t>
        </is>
      </c>
      <c r="E142" s="50">
        <f>LOOKUP(D142,$U$2:$V$15,$V$2:$V$15)</f>
        <v/>
      </c>
      <c r="F142" s="50" t="n">
        <v>1036995.532</v>
      </c>
      <c r="G142" s="50">
        <f>AVERAGE(F142,H142)</f>
        <v/>
      </c>
      <c r="H142" s="50" t="n">
        <v>1105255.094</v>
      </c>
      <c r="I142" s="50">
        <f>AVERAGE(H142,J142)</f>
        <v/>
      </c>
      <c r="J142" s="50" t="n">
        <v>1105255.094</v>
      </c>
      <c r="K142" s="50">
        <f>AVERAGE(J142,L142)</f>
        <v/>
      </c>
      <c r="L142" s="50" t="n">
        <v>1105255.094</v>
      </c>
      <c r="M142" s="50">
        <f>AVERAGE(L142,N142)</f>
        <v/>
      </c>
      <c r="N142" s="50" t="n">
        <v>1105255.094</v>
      </c>
      <c r="O142" s="50">
        <f>AVERAGE(N142,P142)</f>
        <v/>
      </c>
      <c r="P142" s="50" t="n">
        <v>1105255.094</v>
      </c>
      <c r="Q142" s="50">
        <f>AVERAGE(P142,R142)</f>
        <v/>
      </c>
      <c r="R142" s="50" t="n">
        <v>1105255.094</v>
      </c>
      <c r="S142" s="50" t="n"/>
      <c r="T142" s="50" t="n"/>
      <c r="U142" s="50" t="n"/>
      <c r="V142" s="50" t="n"/>
      <c r="W142" s="50" t="n"/>
      <c r="X142" s="50" t="n"/>
      <c r="Y142" s="50" t="n"/>
      <c r="Z142" s="50" t="n"/>
      <c r="AA142" s="50" t="n"/>
      <c r="AB142" s="50" t="n"/>
      <c r="AC142" s="50" t="n"/>
      <c r="AD142" s="50" t="n"/>
      <c r="AE142" s="50" t="n"/>
      <c r="AF142" s="50" t="n"/>
      <c r="AG142" s="50" t="n"/>
    </row>
    <row r="143" ht="15.75" customHeight="1">
      <c r="A143" s="50" t="n"/>
      <c r="B143" s="50" t="inlineStr">
        <is>
          <t>IA</t>
        </is>
      </c>
      <c r="C143" s="50" t="inlineStr">
        <is>
          <t>Generation</t>
        </is>
      </c>
      <c r="D143" s="50" t="inlineStr">
        <is>
          <t>Imports</t>
        </is>
      </c>
      <c r="E143" s="50">
        <f>LOOKUP(D143,$U$2:$V$15,$V$2:$V$15)</f>
        <v/>
      </c>
      <c r="F143" s="50" t="n">
        <v>0</v>
      </c>
      <c r="G143" s="50">
        <f>AVERAGE(F143,H143)</f>
        <v/>
      </c>
      <c r="H143" s="50" t="n">
        <v>0</v>
      </c>
      <c r="I143" s="50">
        <f>AVERAGE(H143,J143)</f>
        <v/>
      </c>
      <c r="J143" s="50" t="n">
        <v>0</v>
      </c>
      <c r="K143" s="50">
        <f>AVERAGE(J143,L143)</f>
        <v/>
      </c>
      <c r="L143" s="50" t="n">
        <v>0</v>
      </c>
      <c r="M143" s="50">
        <f>AVERAGE(L143,N143)</f>
        <v/>
      </c>
      <c r="N143" s="50" t="n">
        <v>0</v>
      </c>
      <c r="O143" s="50">
        <f>AVERAGE(N143,P143)</f>
        <v/>
      </c>
      <c r="P143" s="50" t="n">
        <v>0</v>
      </c>
      <c r="Q143" s="50">
        <f>AVERAGE(P143,R143)</f>
        <v/>
      </c>
      <c r="R143" s="50" t="n">
        <v>0</v>
      </c>
      <c r="S143" s="50" t="n"/>
      <c r="T143" s="50" t="n"/>
      <c r="U143" s="50" t="n"/>
      <c r="V143" s="50" t="n"/>
      <c r="W143" s="50" t="n"/>
      <c r="X143" s="50" t="n"/>
      <c r="Y143" s="50" t="n"/>
      <c r="Z143" s="50" t="n"/>
      <c r="AA143" s="50" t="n"/>
      <c r="AB143" s="50" t="n"/>
      <c r="AC143" s="50" t="n"/>
      <c r="AD143" s="50" t="n"/>
      <c r="AE143" s="50" t="n"/>
      <c r="AF143" s="50" t="n"/>
      <c r="AG143" s="50" t="n"/>
    </row>
    <row r="144" ht="15.75" customHeight="1">
      <c r="A144" s="50" t="n"/>
      <c r="B144" s="50" t="inlineStr">
        <is>
          <t>IA</t>
        </is>
      </c>
      <c r="C144" s="50" t="inlineStr">
        <is>
          <t>Generation</t>
        </is>
      </c>
      <c r="D144" s="50" t="inlineStr">
        <is>
          <t>Land-based Wind</t>
        </is>
      </c>
      <c r="E144" s="50">
        <f>LOOKUP(D144,$U$2:$V$15,$V$2:$V$15)</f>
        <v/>
      </c>
      <c r="F144" s="50" t="n">
        <v>22462898.48</v>
      </c>
      <c r="G144" s="50">
        <f>AVERAGE(F144,H144)</f>
        <v/>
      </c>
      <c r="H144" s="50" t="n">
        <v>29134026.36</v>
      </c>
      <c r="I144" s="50">
        <f>AVERAGE(H144,J144)</f>
        <v/>
      </c>
      <c r="J144" s="50" t="n">
        <v>29064901.82</v>
      </c>
      <c r="K144" s="50">
        <f>AVERAGE(J144,L144)</f>
        <v/>
      </c>
      <c r="L144" s="50" t="n">
        <v>29099297.22</v>
      </c>
      <c r="M144" s="50">
        <f>AVERAGE(L144,N144)</f>
        <v/>
      </c>
      <c r="N144" s="50" t="n">
        <v>28990229.68</v>
      </c>
      <c r="O144" s="50">
        <f>AVERAGE(N144,P144)</f>
        <v/>
      </c>
      <c r="P144" s="50" t="n">
        <v>28872698.95</v>
      </c>
      <c r="Q144" s="50">
        <f>AVERAGE(P144,R144)</f>
        <v/>
      </c>
      <c r="R144" s="50" t="n">
        <v>28362862.96</v>
      </c>
      <c r="S144" s="50" t="n"/>
      <c r="T144" s="50" t="n"/>
      <c r="U144" s="50" t="n"/>
      <c r="V144" s="50" t="n"/>
      <c r="W144" s="50" t="n"/>
      <c r="X144" s="50" t="n"/>
      <c r="Y144" s="50" t="n"/>
      <c r="Z144" s="50" t="n"/>
      <c r="AA144" s="50" t="n"/>
      <c r="AB144" s="50" t="n"/>
      <c r="AC144" s="50" t="n"/>
      <c r="AD144" s="50" t="n"/>
      <c r="AE144" s="50" t="n"/>
      <c r="AF144" s="50" t="n"/>
      <c r="AG144" s="50" t="n"/>
    </row>
    <row r="145" ht="15.75" customHeight="1">
      <c r="A145" s="50" t="n"/>
      <c r="B145" s="50" t="inlineStr">
        <is>
          <t>IA</t>
        </is>
      </c>
      <c r="C145" s="50" t="inlineStr">
        <is>
          <t>Generation</t>
        </is>
      </c>
      <c r="D145" s="50" t="inlineStr">
        <is>
          <t>NG-CC</t>
        </is>
      </c>
      <c r="E145" s="50">
        <f>LOOKUP(D145,$U$2:$V$15,$V$2:$V$15)</f>
        <v/>
      </c>
      <c r="F145" s="50" t="n">
        <v>6918451.205</v>
      </c>
      <c r="G145" s="50">
        <f>AVERAGE(F145,H145)</f>
        <v/>
      </c>
      <c r="H145" s="50" t="n">
        <v>5769115.708</v>
      </c>
      <c r="I145" s="50">
        <f>AVERAGE(H145,J145)</f>
        <v/>
      </c>
      <c r="J145" s="50" t="n">
        <v>5968702.836</v>
      </c>
      <c r="K145" s="50">
        <f>AVERAGE(J145,L145)</f>
        <v/>
      </c>
      <c r="L145" s="50" t="n">
        <v>4809410.111</v>
      </c>
      <c r="M145" s="50">
        <f>AVERAGE(L145,N145)</f>
        <v/>
      </c>
      <c r="N145" s="50" t="n">
        <v>3735677.351</v>
      </c>
      <c r="O145" s="50">
        <f>AVERAGE(N145,P145)</f>
        <v/>
      </c>
      <c r="P145" s="50" t="n">
        <v>3109313.843</v>
      </c>
      <c r="Q145" s="50">
        <f>AVERAGE(P145,R145)</f>
        <v/>
      </c>
      <c r="R145" s="50" t="n">
        <v>2784192.893</v>
      </c>
      <c r="S145" s="50" t="n"/>
      <c r="T145" s="50" t="n"/>
      <c r="U145" s="50" t="n"/>
      <c r="V145" s="50" t="n"/>
      <c r="W145" s="50" t="n"/>
      <c r="X145" s="50" t="n"/>
      <c r="Y145" s="50" t="n"/>
      <c r="Z145" s="50" t="n"/>
      <c r="AA145" s="50" t="n"/>
      <c r="AB145" s="50" t="n"/>
      <c r="AC145" s="50" t="n"/>
      <c r="AD145" s="50" t="n"/>
      <c r="AE145" s="50" t="n"/>
      <c r="AF145" s="50" t="n"/>
      <c r="AG145" s="50" t="n"/>
    </row>
    <row r="146" ht="15.75" customHeight="1">
      <c r="A146" s="50" t="n"/>
      <c r="B146" s="50" t="inlineStr">
        <is>
          <t>IA</t>
        </is>
      </c>
      <c r="C146" s="50" t="inlineStr">
        <is>
          <t>Generation</t>
        </is>
      </c>
      <c r="D146" s="50" t="inlineStr">
        <is>
          <t>NG-CT</t>
        </is>
      </c>
      <c r="E146" s="50">
        <f>LOOKUP(D146,$U$2:$V$15,$V$2:$V$15)</f>
        <v/>
      </c>
      <c r="F146" s="50" t="n">
        <v>86389.72312</v>
      </c>
      <c r="G146" s="50">
        <f>AVERAGE(F146,H146)</f>
        <v/>
      </c>
      <c r="H146" s="50" t="n">
        <v>47347.59007</v>
      </c>
      <c r="I146" s="50">
        <f>AVERAGE(H146,J146)</f>
        <v/>
      </c>
      <c r="J146" s="50" t="n">
        <v>69181.02317</v>
      </c>
      <c r="K146" s="50">
        <f>AVERAGE(J146,L146)</f>
        <v/>
      </c>
      <c r="L146" s="50" t="n">
        <v>39758.19734</v>
      </c>
      <c r="M146" s="50">
        <f>AVERAGE(L146,N146)</f>
        <v/>
      </c>
      <c r="N146" s="50" t="n">
        <v>33460.95734</v>
      </c>
      <c r="O146" s="50">
        <f>AVERAGE(N146,P146)</f>
        <v/>
      </c>
      <c r="P146" s="50" t="n">
        <v>33460.95734</v>
      </c>
      <c r="Q146" s="50">
        <f>AVERAGE(P146,R146)</f>
        <v/>
      </c>
      <c r="R146" s="50" t="n">
        <v>24823.40994</v>
      </c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</row>
    <row r="147" ht="15.75" customHeight="1">
      <c r="A147" s="50" t="n"/>
      <c r="B147" s="50" t="inlineStr">
        <is>
          <t>IA</t>
        </is>
      </c>
      <c r="C147" s="50" t="inlineStr">
        <is>
          <t>Generation</t>
        </is>
      </c>
      <c r="D147" s="50" t="inlineStr">
        <is>
          <t>Nuclear</t>
        </is>
      </c>
      <c r="E147" s="50">
        <f>LOOKUP(D147,$U$2:$V$15,$V$2:$V$15)</f>
        <v/>
      </c>
      <c r="F147" s="50" t="n">
        <v>4754124.734</v>
      </c>
      <c r="G147" s="50">
        <f>AVERAGE(F147,H147)</f>
        <v/>
      </c>
      <c r="H147" s="50" t="n">
        <v>0</v>
      </c>
      <c r="I147" s="50">
        <f>AVERAGE(H147,J147)</f>
        <v/>
      </c>
      <c r="J147" s="50" t="n">
        <v>0</v>
      </c>
      <c r="K147" s="50">
        <f>AVERAGE(J147,L147)</f>
        <v/>
      </c>
      <c r="L147" s="50" t="n">
        <v>0</v>
      </c>
      <c r="M147" s="50">
        <f>AVERAGE(L147,N147)</f>
        <v/>
      </c>
      <c r="N147" s="50" t="n">
        <v>0</v>
      </c>
      <c r="O147" s="50">
        <f>AVERAGE(N147,P147)</f>
        <v/>
      </c>
      <c r="P147" s="50" t="n">
        <v>0</v>
      </c>
      <c r="Q147" s="50">
        <f>AVERAGE(P147,R147)</f>
        <v/>
      </c>
      <c r="R147" s="50" t="n">
        <v>0</v>
      </c>
      <c r="S147" s="50" t="n"/>
      <c r="T147" s="50" t="n"/>
      <c r="U147" s="50" t="n"/>
      <c r="V147" s="50" t="n"/>
      <c r="W147" s="50" t="n"/>
      <c r="X147" s="50" t="n"/>
      <c r="Y147" s="50" t="n"/>
      <c r="Z147" s="50" t="n"/>
      <c r="AA147" s="50" t="n"/>
      <c r="AB147" s="50" t="n"/>
      <c r="AC147" s="50" t="n"/>
      <c r="AD147" s="50" t="n"/>
      <c r="AE147" s="50" t="n"/>
      <c r="AF147" s="50" t="n"/>
      <c r="AG147" s="50" t="n"/>
    </row>
    <row r="148" ht="15.75" customHeight="1">
      <c r="A148" s="50" t="n"/>
      <c r="B148" s="50" t="inlineStr">
        <is>
          <t>IA</t>
        </is>
      </c>
      <c r="C148" s="50" t="inlineStr">
        <is>
          <t>Generation</t>
        </is>
      </c>
      <c r="D148" s="50" t="inlineStr">
        <is>
          <t>Offshore Wind</t>
        </is>
      </c>
      <c r="E148" s="50">
        <f>LOOKUP(D148,$U$2:$V$15,$V$2:$V$15)</f>
        <v/>
      </c>
      <c r="F148" s="50" t="n">
        <v>0</v>
      </c>
      <c r="G148" s="50">
        <f>AVERAGE(F148,H148)</f>
        <v/>
      </c>
      <c r="H148" s="50" t="n">
        <v>0</v>
      </c>
      <c r="I148" s="50">
        <f>AVERAGE(H148,J148)</f>
        <v/>
      </c>
      <c r="J148" s="50" t="n">
        <v>0</v>
      </c>
      <c r="K148" s="50">
        <f>AVERAGE(J148,L148)</f>
        <v/>
      </c>
      <c r="L148" s="50" t="n">
        <v>0</v>
      </c>
      <c r="M148" s="50">
        <f>AVERAGE(L148,N148)</f>
        <v/>
      </c>
      <c r="N148" s="50" t="n">
        <v>0</v>
      </c>
      <c r="O148" s="50">
        <f>AVERAGE(N148,P148)</f>
        <v/>
      </c>
      <c r="P148" s="50" t="n">
        <v>0</v>
      </c>
      <c r="Q148" s="50">
        <f>AVERAGE(P148,R148)</f>
        <v/>
      </c>
      <c r="R148" s="50" t="n">
        <v>0</v>
      </c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</row>
    <row r="149" ht="15.75" customHeight="1">
      <c r="A149" s="50" t="n"/>
      <c r="B149" s="50" t="inlineStr">
        <is>
          <t>IA</t>
        </is>
      </c>
      <c r="C149" s="50" t="inlineStr">
        <is>
          <t>Generation</t>
        </is>
      </c>
      <c r="D149" s="50" t="inlineStr">
        <is>
          <t>Oil-Gas-Steam</t>
        </is>
      </c>
      <c r="E149" s="50">
        <f>LOOKUP(D149,$U$2:$V$15,$V$2:$V$15)</f>
        <v/>
      </c>
      <c r="F149" s="50" t="n">
        <v>73230.18240000001</v>
      </c>
      <c r="G149" s="50">
        <f>AVERAGE(F149,H149)</f>
        <v/>
      </c>
      <c r="H149" s="50" t="n">
        <v>73230.18240000001</v>
      </c>
      <c r="I149" s="50">
        <f>AVERAGE(H149,J149)</f>
        <v/>
      </c>
      <c r="J149" s="50" t="n">
        <v>73230.18240000001</v>
      </c>
      <c r="K149" s="50">
        <f>AVERAGE(J149,L149)</f>
        <v/>
      </c>
      <c r="L149" s="50" t="n">
        <v>73230.18240000001</v>
      </c>
      <c r="M149" s="50">
        <f>AVERAGE(L149,N149)</f>
        <v/>
      </c>
      <c r="N149" s="50" t="n">
        <v>73230.18240000001</v>
      </c>
      <c r="O149" s="50">
        <f>AVERAGE(N149,P149)</f>
        <v/>
      </c>
      <c r="P149" s="50" t="n">
        <v>73230.18240000001</v>
      </c>
      <c r="Q149" s="50">
        <f>AVERAGE(P149,R149)</f>
        <v/>
      </c>
      <c r="R149" s="50" t="n">
        <v>73230.18240000001</v>
      </c>
      <c r="S149" s="50" t="n"/>
      <c r="T149" s="50" t="n"/>
      <c r="U149" s="50" t="n"/>
      <c r="V149" s="50" t="n"/>
      <c r="W149" s="50" t="n"/>
      <c r="X149" s="50" t="n"/>
      <c r="Y149" s="50" t="n"/>
      <c r="Z149" s="50" t="n"/>
      <c r="AA149" s="50" t="n"/>
      <c r="AB149" s="50" t="n"/>
      <c r="AC149" s="50" t="n"/>
      <c r="AD149" s="50" t="n"/>
      <c r="AE149" s="50" t="n"/>
      <c r="AF149" s="50" t="n"/>
      <c r="AG149" s="50" t="n"/>
    </row>
    <row r="150" ht="15.75" customHeight="1">
      <c r="A150" s="50" t="n"/>
      <c r="B150" s="50" t="inlineStr">
        <is>
          <t>IA</t>
        </is>
      </c>
      <c r="C150" s="50" t="inlineStr">
        <is>
          <t>Generation</t>
        </is>
      </c>
      <c r="D150" s="50" t="inlineStr">
        <is>
          <t>Rooftop PV</t>
        </is>
      </c>
      <c r="E150" s="50">
        <f>LOOKUP(D150,$U$2:$V$15,$V$2:$V$15)</f>
        <v/>
      </c>
      <c r="F150" s="50" t="n">
        <v>108473.7683</v>
      </c>
      <c r="G150" s="50">
        <f>AVERAGE(F150,H150)</f>
        <v/>
      </c>
      <c r="H150" s="50" t="n">
        <v>110465.3756</v>
      </c>
      <c r="I150" s="50">
        <f>AVERAGE(H150,J150)</f>
        <v/>
      </c>
      <c r="J150" s="50" t="n">
        <v>111815.6988</v>
      </c>
      <c r="K150" s="50">
        <f>AVERAGE(J150,L150)</f>
        <v/>
      </c>
      <c r="L150" s="50" t="n">
        <v>113164.8089</v>
      </c>
      <c r="M150" s="50">
        <f>AVERAGE(L150,N150)</f>
        <v/>
      </c>
      <c r="N150" s="50" t="n">
        <v>115707.0506</v>
      </c>
      <c r="O150" s="50">
        <f>AVERAGE(N150,P150)</f>
        <v/>
      </c>
      <c r="P150" s="50" t="n">
        <v>119405.0284</v>
      </c>
      <c r="Q150" s="50">
        <f>AVERAGE(P150,R150)</f>
        <v/>
      </c>
      <c r="R150" s="50" t="n">
        <v>124140.9893</v>
      </c>
      <c r="S150" s="50" t="n"/>
      <c r="T150" s="50" t="n"/>
      <c r="U150" s="50" t="n"/>
      <c r="V150" s="50" t="n"/>
      <c r="W150" s="50" t="n"/>
      <c r="X150" s="50" t="n"/>
      <c r="Y150" s="50" t="n"/>
      <c r="Z150" s="50" t="n"/>
      <c r="AA150" s="50" t="n"/>
      <c r="AB150" s="50" t="n"/>
      <c r="AC150" s="50" t="n"/>
      <c r="AD150" s="50" t="n"/>
      <c r="AE150" s="50" t="n"/>
      <c r="AF150" s="50" t="n"/>
      <c r="AG150" s="50" t="n"/>
    </row>
    <row r="151" ht="15.75" customHeight="1">
      <c r="A151" s="50" t="n"/>
      <c r="B151" s="50" t="inlineStr">
        <is>
          <t>IA</t>
        </is>
      </c>
      <c r="C151" s="50" t="inlineStr">
        <is>
          <t>Generation</t>
        </is>
      </c>
      <c r="D151" s="50" t="inlineStr">
        <is>
          <t>Storage</t>
        </is>
      </c>
      <c r="E151" s="50">
        <f>LOOKUP(D151,$U$2:$V$15,$V$2:$V$15)</f>
        <v/>
      </c>
      <c r="F151" s="50" t="n">
        <v>0</v>
      </c>
      <c r="G151" s="50" t="n">
        <v>0</v>
      </c>
      <c r="H151" s="50" t="n">
        <v>0</v>
      </c>
      <c r="I151" s="50" t="n">
        <v>0</v>
      </c>
      <c r="J151" s="50" t="n">
        <v>0</v>
      </c>
      <c r="K151" s="50" t="n">
        <v>0</v>
      </c>
      <c r="L151" s="50" t="n">
        <v>0</v>
      </c>
      <c r="M151" s="50" t="n">
        <v>0</v>
      </c>
      <c r="N151" s="50" t="n">
        <v>0</v>
      </c>
      <c r="O151" s="50" t="n">
        <v>0</v>
      </c>
      <c r="P151" s="50" t="n">
        <v>0</v>
      </c>
      <c r="Q151" s="50" t="n">
        <v>0</v>
      </c>
      <c r="R151" s="50" t="n">
        <v>0</v>
      </c>
      <c r="S151" s="50" t="n"/>
      <c r="T151" s="50" t="n"/>
      <c r="U151" s="50" t="n"/>
      <c r="V151" s="50" t="n"/>
      <c r="W151" s="50" t="n"/>
      <c r="X151" s="50" t="n"/>
      <c r="Y151" s="50" t="n"/>
      <c r="Z151" s="50" t="n"/>
      <c r="AA151" s="50" t="n"/>
      <c r="AB151" s="50" t="n"/>
      <c r="AC151" s="50" t="n"/>
      <c r="AD151" s="50" t="n"/>
      <c r="AE151" s="50" t="n"/>
      <c r="AF151" s="50" t="n"/>
      <c r="AG151" s="50" t="n"/>
    </row>
    <row r="152" ht="15.75" customHeight="1">
      <c r="A152" s="50" t="n"/>
      <c r="B152" s="50" t="inlineStr">
        <is>
          <t>IA</t>
        </is>
      </c>
      <c r="C152" s="50" t="inlineStr">
        <is>
          <t>Generation</t>
        </is>
      </c>
      <c r="D152" s="50" t="inlineStr">
        <is>
          <t>Utility PV</t>
        </is>
      </c>
      <c r="E152" s="50">
        <f>LOOKUP(D152,$U$2:$V$15,$V$2:$V$15)</f>
        <v/>
      </c>
      <c r="F152" s="50" t="n">
        <v>16257.63913</v>
      </c>
      <c r="G152" s="50">
        <f>AVERAGE(F152,H152)</f>
        <v/>
      </c>
      <c r="H152" s="50" t="n">
        <v>16257.63913</v>
      </c>
      <c r="I152" s="50">
        <f>AVERAGE(H152,J152)</f>
        <v/>
      </c>
      <c r="J152" s="50" t="n">
        <v>16257.63913</v>
      </c>
      <c r="K152" s="50">
        <f>AVERAGE(J152,L152)</f>
        <v/>
      </c>
      <c r="L152" s="50" t="n">
        <v>16096.17819</v>
      </c>
      <c r="M152" s="50">
        <f>AVERAGE(L152,N152)</f>
        <v/>
      </c>
      <c r="N152" s="50" t="n">
        <v>871392.7614</v>
      </c>
      <c r="O152" s="50">
        <f>AVERAGE(N152,P152)</f>
        <v/>
      </c>
      <c r="P152" s="50" t="n">
        <v>4571089.748</v>
      </c>
      <c r="Q152" s="50">
        <f>AVERAGE(P152,R152)</f>
        <v/>
      </c>
      <c r="R152" s="50" t="n">
        <v>4525379.059</v>
      </c>
      <c r="S152" s="50" t="n"/>
      <c r="T152" s="50" t="n"/>
      <c r="U152" s="50" t="n"/>
      <c r="V152" s="50" t="n"/>
      <c r="W152" s="50" t="n"/>
      <c r="X152" s="50" t="n"/>
      <c r="Y152" s="50" t="n"/>
      <c r="Z152" s="50" t="n"/>
      <c r="AA152" s="50" t="n"/>
      <c r="AB152" s="50" t="n"/>
      <c r="AC152" s="50" t="n"/>
      <c r="AD152" s="50" t="n"/>
      <c r="AE152" s="50" t="n"/>
      <c r="AF152" s="50" t="n"/>
      <c r="AG152" s="50" t="n"/>
    </row>
    <row r="153" ht="15.75" customHeight="1">
      <c r="A153" s="50" t="n"/>
      <c r="B153" s="50" t="inlineStr">
        <is>
          <t>ID</t>
        </is>
      </c>
      <c r="C153" s="50" t="inlineStr">
        <is>
          <t>Generation</t>
        </is>
      </c>
      <c r="D153" s="50" t="inlineStr">
        <is>
          <t>Biopower</t>
        </is>
      </c>
      <c r="E153" s="50">
        <f>LOOKUP(D153,$U$2:$V$15,$V$2:$V$15)</f>
        <v/>
      </c>
      <c r="F153" s="50" t="n">
        <v>0</v>
      </c>
      <c r="G153" s="50">
        <f>AVERAGE(F153,H153)</f>
        <v/>
      </c>
      <c r="H153" s="50" t="n">
        <v>0</v>
      </c>
      <c r="I153" s="50">
        <f>AVERAGE(H153,J153)</f>
        <v/>
      </c>
      <c r="J153" s="50" t="n">
        <v>0</v>
      </c>
      <c r="K153" s="50">
        <f>AVERAGE(J153,L153)</f>
        <v/>
      </c>
      <c r="L153" s="50" t="n">
        <v>0</v>
      </c>
      <c r="M153" s="50">
        <f>AVERAGE(L153,N153)</f>
        <v/>
      </c>
      <c r="N153" s="50" t="n">
        <v>0</v>
      </c>
      <c r="O153" s="50">
        <f>AVERAGE(N153,P153)</f>
        <v/>
      </c>
      <c r="P153" s="50" t="n">
        <v>0</v>
      </c>
      <c r="Q153" s="50">
        <f>AVERAGE(P153,R153)</f>
        <v/>
      </c>
      <c r="R153" s="50" t="n">
        <v>16670.96308</v>
      </c>
      <c r="S153" s="50" t="n"/>
      <c r="T153" s="50" t="n"/>
      <c r="U153" s="50" t="n"/>
      <c r="V153" s="50" t="n"/>
      <c r="W153" s="50" t="n"/>
      <c r="X153" s="50" t="n"/>
      <c r="Y153" s="50" t="n"/>
      <c r="Z153" s="50" t="n"/>
      <c r="AA153" s="50" t="n"/>
      <c r="AB153" s="50" t="n"/>
      <c r="AC153" s="50" t="n"/>
      <c r="AD153" s="50" t="n"/>
      <c r="AE153" s="50" t="n"/>
      <c r="AF153" s="50" t="n"/>
      <c r="AG153" s="50" t="n"/>
    </row>
    <row r="154" ht="15.75" customHeight="1">
      <c r="A154" s="50" t="n"/>
      <c r="B154" s="50" t="inlineStr">
        <is>
          <t>ID</t>
        </is>
      </c>
      <c r="C154" s="50" t="inlineStr">
        <is>
          <t>Generation</t>
        </is>
      </c>
      <c r="D154" s="50" t="inlineStr">
        <is>
          <t>Coal</t>
        </is>
      </c>
      <c r="E154" s="50">
        <f>LOOKUP(D154,$U$2:$V$15,$V$2:$V$15)</f>
        <v/>
      </c>
      <c r="F154" s="50" t="n">
        <v>0</v>
      </c>
      <c r="G154" s="50">
        <f>AVERAGE(F154,H154)</f>
        <v/>
      </c>
      <c r="H154" s="50" t="n">
        <v>0</v>
      </c>
      <c r="I154" s="50">
        <f>AVERAGE(H154,J154)</f>
        <v/>
      </c>
      <c r="J154" s="50" t="n">
        <v>0</v>
      </c>
      <c r="K154" s="50">
        <f>AVERAGE(J154,L154)</f>
        <v/>
      </c>
      <c r="L154" s="50" t="n">
        <v>0</v>
      </c>
      <c r="M154" s="50">
        <f>AVERAGE(L154,N154)</f>
        <v/>
      </c>
      <c r="N154" s="50" t="n">
        <v>0</v>
      </c>
      <c r="O154" s="50">
        <f>AVERAGE(N154,P154)</f>
        <v/>
      </c>
      <c r="P154" s="50" t="n">
        <v>0</v>
      </c>
      <c r="Q154" s="50">
        <f>AVERAGE(P154,R154)</f>
        <v/>
      </c>
      <c r="R154" s="50" t="n">
        <v>0</v>
      </c>
      <c r="S154" s="50" t="n"/>
      <c r="T154" s="50" t="n"/>
      <c r="U154" s="50" t="n"/>
      <c r="V154" s="50" t="n"/>
      <c r="W154" s="50" t="n"/>
      <c r="X154" s="50" t="n"/>
      <c r="Y154" s="50" t="n"/>
      <c r="Z154" s="50" t="n"/>
      <c r="AA154" s="50" t="n"/>
      <c r="AB154" s="50" t="n"/>
      <c r="AC154" s="50" t="n"/>
      <c r="AD154" s="50" t="n"/>
      <c r="AE154" s="50" t="n"/>
      <c r="AF154" s="50" t="n"/>
      <c r="AG154" s="50" t="n"/>
    </row>
    <row r="155" ht="15.75" customHeight="1">
      <c r="A155" s="50" t="n"/>
      <c r="B155" s="50" t="inlineStr">
        <is>
          <t>ID</t>
        </is>
      </c>
      <c r="C155" s="50" t="inlineStr">
        <is>
          <t>Generation</t>
        </is>
      </c>
      <c r="D155" s="50" t="inlineStr">
        <is>
          <t>CSP</t>
        </is>
      </c>
      <c r="E155" s="50">
        <f>LOOKUP(D155,$U$2:$V$15,$V$2:$V$15)</f>
        <v/>
      </c>
      <c r="F155" s="50" t="n">
        <v>0</v>
      </c>
      <c r="G155" s="50">
        <f>AVERAGE(F155,H155)</f>
        <v/>
      </c>
      <c r="H155" s="50" t="n">
        <v>0</v>
      </c>
      <c r="I155" s="50">
        <f>AVERAGE(H155,J155)</f>
        <v/>
      </c>
      <c r="J155" s="50" t="n">
        <v>0</v>
      </c>
      <c r="K155" s="50">
        <f>AVERAGE(J155,L155)</f>
        <v/>
      </c>
      <c r="L155" s="50" t="n">
        <v>0</v>
      </c>
      <c r="M155" s="50">
        <f>AVERAGE(L155,N155)</f>
        <v/>
      </c>
      <c r="N155" s="50" t="n">
        <v>0</v>
      </c>
      <c r="O155" s="50">
        <f>AVERAGE(N155,P155)</f>
        <v/>
      </c>
      <c r="P155" s="50" t="n">
        <v>0</v>
      </c>
      <c r="Q155" s="50">
        <f>AVERAGE(P155,R155)</f>
        <v/>
      </c>
      <c r="R155" s="50" t="n">
        <v>0</v>
      </c>
      <c r="S155" s="50" t="n"/>
      <c r="T155" s="50" t="n"/>
      <c r="U155" s="50" t="n"/>
      <c r="V155" s="50" t="n"/>
      <c r="W155" s="50" t="n"/>
      <c r="X155" s="50" t="n"/>
      <c r="Y155" s="50" t="n"/>
      <c r="Z155" s="50" t="n"/>
      <c r="AA155" s="50" t="n"/>
      <c r="AB155" s="50" t="n"/>
      <c r="AC155" s="50" t="n"/>
      <c r="AD155" s="50" t="n"/>
      <c r="AE155" s="50" t="n"/>
      <c r="AF155" s="50" t="n"/>
      <c r="AG155" s="50" t="n"/>
    </row>
    <row r="156" ht="15.75" customHeight="1">
      <c r="A156" s="50" t="n"/>
      <c r="B156" s="50" t="inlineStr">
        <is>
          <t>ID</t>
        </is>
      </c>
      <c r="C156" s="50" t="inlineStr">
        <is>
          <t>Generation</t>
        </is>
      </c>
      <c r="D156" s="50" t="inlineStr">
        <is>
          <t>Geothermal</t>
        </is>
      </c>
      <c r="E156" s="50">
        <f>LOOKUP(D156,$U$2:$V$15,$V$2:$V$15)</f>
        <v/>
      </c>
      <c r="F156" s="50" t="n">
        <v>78840</v>
      </c>
      <c r="G156" s="50">
        <f>AVERAGE(F156,H156)</f>
        <v/>
      </c>
      <c r="H156" s="50" t="n">
        <v>78840</v>
      </c>
      <c r="I156" s="50">
        <f>AVERAGE(H156,J156)</f>
        <v/>
      </c>
      <c r="J156" s="50" t="n">
        <v>78840</v>
      </c>
      <c r="K156" s="50">
        <f>AVERAGE(J156,L156)</f>
        <v/>
      </c>
      <c r="L156" s="50" t="n">
        <v>78840</v>
      </c>
      <c r="M156" s="50">
        <f>AVERAGE(L156,N156)</f>
        <v/>
      </c>
      <c r="N156" s="50" t="n">
        <v>78840</v>
      </c>
      <c r="O156" s="50">
        <f>AVERAGE(N156,P156)</f>
        <v/>
      </c>
      <c r="P156" s="50" t="n">
        <v>78840</v>
      </c>
      <c r="Q156" s="50">
        <f>AVERAGE(P156,R156)</f>
        <v/>
      </c>
      <c r="R156" s="50" t="n">
        <v>78840</v>
      </c>
      <c r="S156" s="50" t="n"/>
      <c r="T156" s="50" t="n"/>
      <c r="U156" s="50" t="n"/>
      <c r="V156" s="50" t="n"/>
      <c r="W156" s="50" t="n"/>
      <c r="X156" s="50" t="n"/>
      <c r="Y156" s="50" t="n"/>
      <c r="Z156" s="50" t="n"/>
      <c r="AA156" s="50" t="n"/>
      <c r="AB156" s="50" t="n"/>
      <c r="AC156" s="50" t="n"/>
      <c r="AD156" s="50" t="n"/>
      <c r="AE156" s="50" t="n"/>
      <c r="AF156" s="50" t="n"/>
      <c r="AG156" s="50" t="n"/>
    </row>
    <row r="157" ht="15.75" customHeight="1">
      <c r="A157" s="50" t="n"/>
      <c r="B157" s="50" t="inlineStr">
        <is>
          <t>ID</t>
        </is>
      </c>
      <c r="C157" s="50" t="inlineStr">
        <is>
          <t>Generation</t>
        </is>
      </c>
      <c r="D157" s="50" t="inlineStr">
        <is>
          <t>Hydro</t>
        </is>
      </c>
      <c r="E157" s="50">
        <f>LOOKUP(D157,$U$2:$V$15,$V$2:$V$15)</f>
        <v/>
      </c>
      <c r="F157" s="50" t="n">
        <v>9322080.801999999</v>
      </c>
      <c r="G157" s="50">
        <f>AVERAGE(F157,H157)</f>
        <v/>
      </c>
      <c r="H157" s="50" t="n">
        <v>9763897.687999999</v>
      </c>
      <c r="I157" s="50">
        <f>AVERAGE(H157,J157)</f>
        <v/>
      </c>
      <c r="J157" s="50" t="n">
        <v>9763897.687999999</v>
      </c>
      <c r="K157" s="50">
        <f>AVERAGE(J157,L157)</f>
        <v/>
      </c>
      <c r="L157" s="50" t="n">
        <v>9763897.687999999</v>
      </c>
      <c r="M157" s="50">
        <f>AVERAGE(L157,N157)</f>
        <v/>
      </c>
      <c r="N157" s="50" t="n">
        <v>9763897.687999999</v>
      </c>
      <c r="O157" s="50">
        <f>AVERAGE(N157,P157)</f>
        <v/>
      </c>
      <c r="P157" s="50" t="n">
        <v>9763897.687999999</v>
      </c>
      <c r="Q157" s="50">
        <f>AVERAGE(P157,R157)</f>
        <v/>
      </c>
      <c r="R157" s="50" t="n">
        <v>9763897.687999999</v>
      </c>
      <c r="S157" s="50" t="n"/>
      <c r="T157" s="50" t="n"/>
      <c r="U157" s="50" t="n"/>
      <c r="V157" s="50" t="n"/>
      <c r="W157" s="50" t="n"/>
      <c r="X157" s="50" t="n"/>
      <c r="Y157" s="50" t="n"/>
      <c r="Z157" s="50" t="n"/>
      <c r="AA157" s="50" t="n"/>
      <c r="AB157" s="50" t="n"/>
      <c r="AC157" s="50" t="n"/>
      <c r="AD157" s="50" t="n"/>
      <c r="AE157" s="50" t="n"/>
      <c r="AF157" s="50" t="n"/>
      <c r="AG157" s="50" t="n"/>
    </row>
    <row r="158" ht="15.75" customHeight="1">
      <c r="A158" s="50" t="n"/>
      <c r="B158" s="50" t="inlineStr">
        <is>
          <t>ID</t>
        </is>
      </c>
      <c r="C158" s="50" t="inlineStr">
        <is>
          <t>Generation</t>
        </is>
      </c>
      <c r="D158" s="50" t="inlineStr">
        <is>
          <t>Imports</t>
        </is>
      </c>
      <c r="E158" s="50">
        <f>LOOKUP(D158,$U$2:$V$15,$V$2:$V$15)</f>
        <v/>
      </c>
      <c r="F158" s="50" t="n">
        <v>0</v>
      </c>
      <c r="G158" s="50">
        <f>AVERAGE(F158,H158)</f>
        <v/>
      </c>
      <c r="H158" s="50" t="n">
        <v>0</v>
      </c>
      <c r="I158" s="50">
        <f>AVERAGE(H158,J158)</f>
        <v/>
      </c>
      <c r="J158" s="50" t="n">
        <v>0</v>
      </c>
      <c r="K158" s="50">
        <f>AVERAGE(J158,L158)</f>
        <v/>
      </c>
      <c r="L158" s="50" t="n">
        <v>0</v>
      </c>
      <c r="M158" s="50">
        <f>AVERAGE(L158,N158)</f>
        <v/>
      </c>
      <c r="N158" s="50" t="n">
        <v>0</v>
      </c>
      <c r="O158" s="50">
        <f>AVERAGE(N158,P158)</f>
        <v/>
      </c>
      <c r="P158" s="50" t="n">
        <v>0</v>
      </c>
      <c r="Q158" s="50">
        <f>AVERAGE(P158,R158)</f>
        <v/>
      </c>
      <c r="R158" s="50" t="n">
        <v>0</v>
      </c>
      <c r="S158" s="50" t="n"/>
      <c r="T158" s="50" t="n"/>
      <c r="U158" s="50" t="n"/>
      <c r="V158" s="50" t="n"/>
      <c r="W158" s="50" t="n"/>
      <c r="X158" s="50" t="n"/>
      <c r="Y158" s="50" t="n"/>
      <c r="Z158" s="50" t="n"/>
      <c r="AA158" s="50" t="n"/>
      <c r="AB158" s="50" t="n"/>
      <c r="AC158" s="50" t="n"/>
      <c r="AD158" s="50" t="n"/>
      <c r="AE158" s="50" t="n"/>
      <c r="AF158" s="50" t="n"/>
      <c r="AG158" s="50" t="n"/>
    </row>
    <row r="159" ht="15.75" customHeight="1">
      <c r="A159" s="50" t="n"/>
      <c r="B159" s="50" t="inlineStr">
        <is>
          <t>ID</t>
        </is>
      </c>
      <c r="C159" s="50" t="inlineStr">
        <is>
          <t>Generation</t>
        </is>
      </c>
      <c r="D159" s="50" t="inlineStr">
        <is>
          <t>Land-based Wind</t>
        </is>
      </c>
      <c r="E159" s="50">
        <f>LOOKUP(D159,$U$2:$V$15,$V$2:$V$15)</f>
        <v/>
      </c>
      <c r="F159" s="50" t="n">
        <v>2763196.492</v>
      </c>
      <c r="G159" s="50">
        <f>AVERAGE(F159,H159)</f>
        <v/>
      </c>
      <c r="H159" s="50" t="n">
        <v>2754281.261</v>
      </c>
      <c r="I159" s="50">
        <f>AVERAGE(H159,J159)</f>
        <v/>
      </c>
      <c r="J159" s="50" t="n">
        <v>2773538.24</v>
      </c>
      <c r="K159" s="50">
        <f>AVERAGE(J159,L159)</f>
        <v/>
      </c>
      <c r="L159" s="50" t="n">
        <v>2775141.179</v>
      </c>
      <c r="M159" s="50">
        <f>AVERAGE(L159,N159)</f>
        <v/>
      </c>
      <c r="N159" s="50" t="n">
        <v>2775643.752</v>
      </c>
      <c r="O159" s="50">
        <f>AVERAGE(N159,P159)</f>
        <v/>
      </c>
      <c r="P159" s="50" t="n">
        <v>2775162.204</v>
      </c>
      <c r="Q159" s="50">
        <f>AVERAGE(P159,R159)</f>
        <v/>
      </c>
      <c r="R159" s="50" t="n">
        <v>2791529.195</v>
      </c>
      <c r="S159" s="50" t="n"/>
      <c r="T159" s="50" t="n"/>
      <c r="U159" s="50" t="n"/>
      <c r="V159" s="50" t="n"/>
      <c r="W159" s="50" t="n"/>
      <c r="X159" s="50" t="n"/>
      <c r="Y159" s="50" t="n"/>
      <c r="Z159" s="50" t="n"/>
      <c r="AA159" s="50" t="n"/>
      <c r="AB159" s="50" t="n"/>
      <c r="AC159" s="50" t="n"/>
      <c r="AD159" s="50" t="n"/>
      <c r="AE159" s="50" t="n"/>
      <c r="AF159" s="50" t="n"/>
      <c r="AG159" s="50" t="n"/>
    </row>
    <row r="160" ht="15.75" customHeight="1">
      <c r="A160" s="50" t="n"/>
      <c r="B160" s="50" t="inlineStr">
        <is>
          <t>ID</t>
        </is>
      </c>
      <c r="C160" s="50" t="inlineStr">
        <is>
          <t>Generation</t>
        </is>
      </c>
      <c r="D160" s="50" t="inlineStr">
        <is>
          <t>NG-CC</t>
        </is>
      </c>
      <c r="E160" s="50">
        <f>LOOKUP(D160,$U$2:$V$15,$V$2:$V$15)</f>
        <v/>
      </c>
      <c r="F160" s="50" t="n">
        <v>2554684.497</v>
      </c>
      <c r="G160" s="50">
        <f>AVERAGE(F160,H160)</f>
        <v/>
      </c>
      <c r="H160" s="50" t="n">
        <v>9335609.616</v>
      </c>
      <c r="I160" s="50">
        <f>AVERAGE(H160,J160)</f>
        <v/>
      </c>
      <c r="J160" s="50" t="n">
        <v>9754251.154999999</v>
      </c>
      <c r="K160" s="50">
        <f>AVERAGE(J160,L160)</f>
        <v/>
      </c>
      <c r="L160" s="50" t="n">
        <v>16379006.71</v>
      </c>
      <c r="M160" s="50">
        <f>AVERAGE(L160,N160)</f>
        <v/>
      </c>
      <c r="N160" s="50" t="n">
        <v>19012528.94</v>
      </c>
      <c r="O160" s="50">
        <f>AVERAGE(N160,P160)</f>
        <v/>
      </c>
      <c r="P160" s="50" t="n">
        <v>19872172.53</v>
      </c>
      <c r="Q160" s="50">
        <f>AVERAGE(P160,R160)</f>
        <v/>
      </c>
      <c r="R160" s="50" t="n">
        <v>18416578.95</v>
      </c>
      <c r="S160" s="50" t="n"/>
      <c r="T160" s="50" t="n"/>
      <c r="U160" s="50" t="n"/>
      <c r="V160" s="50" t="n"/>
      <c r="W160" s="50" t="n"/>
      <c r="X160" s="50" t="n"/>
      <c r="Y160" s="50" t="n"/>
      <c r="Z160" s="50" t="n"/>
      <c r="AA160" s="50" t="n"/>
      <c r="AB160" s="50" t="n"/>
      <c r="AC160" s="50" t="n"/>
      <c r="AD160" s="50" t="n"/>
      <c r="AE160" s="50" t="n"/>
      <c r="AF160" s="50" t="n"/>
      <c r="AG160" s="50" t="n"/>
    </row>
    <row r="161" ht="15.75" customHeight="1">
      <c r="A161" s="50" t="n"/>
      <c r="B161" s="50" t="inlineStr">
        <is>
          <t>ID</t>
        </is>
      </c>
      <c r="C161" s="50" t="inlineStr">
        <is>
          <t>Generation</t>
        </is>
      </c>
      <c r="D161" s="50" t="inlineStr">
        <is>
          <t>NG-CT</t>
        </is>
      </c>
      <c r="E161" s="50">
        <f>LOOKUP(D161,$U$2:$V$15,$V$2:$V$15)</f>
        <v/>
      </c>
      <c r="F161" s="50" t="n">
        <v>0</v>
      </c>
      <c r="G161" s="50">
        <f>AVERAGE(F161,H161)</f>
        <v/>
      </c>
      <c r="H161" s="50" t="n">
        <v>0</v>
      </c>
      <c r="I161" s="50">
        <f>AVERAGE(H161,J161)</f>
        <v/>
      </c>
      <c r="J161" s="50" t="n">
        <v>0</v>
      </c>
      <c r="K161" s="50">
        <f>AVERAGE(J161,L161)</f>
        <v/>
      </c>
      <c r="L161" s="50" t="n">
        <v>0</v>
      </c>
      <c r="M161" s="50">
        <f>AVERAGE(L161,N161)</f>
        <v/>
      </c>
      <c r="N161" s="50" t="n">
        <v>0</v>
      </c>
      <c r="O161" s="50">
        <f>AVERAGE(N161,P161)</f>
        <v/>
      </c>
      <c r="P161" s="50" t="n">
        <v>0</v>
      </c>
      <c r="Q161" s="50">
        <f>AVERAGE(P161,R161)</f>
        <v/>
      </c>
      <c r="R161" s="50" t="n">
        <v>0</v>
      </c>
      <c r="S161" s="50" t="n"/>
      <c r="T161" s="50" t="n"/>
      <c r="U161" s="50" t="n"/>
      <c r="V161" s="50" t="n"/>
      <c r="W161" s="50" t="n"/>
      <c r="X161" s="50" t="n"/>
      <c r="Y161" s="50" t="n"/>
      <c r="Z161" s="50" t="n"/>
      <c r="AA161" s="50" t="n"/>
      <c r="AB161" s="50" t="n"/>
      <c r="AC161" s="50" t="n"/>
      <c r="AD161" s="50" t="n"/>
      <c r="AE161" s="50" t="n"/>
      <c r="AF161" s="50" t="n"/>
      <c r="AG161" s="50" t="n"/>
    </row>
    <row r="162" ht="15.75" customHeight="1">
      <c r="A162" s="50" t="n"/>
      <c r="B162" s="50" t="inlineStr">
        <is>
          <t>ID</t>
        </is>
      </c>
      <c r="C162" s="50" t="inlineStr">
        <is>
          <t>Generation</t>
        </is>
      </c>
      <c r="D162" s="50" t="inlineStr">
        <is>
          <t>Nuclear</t>
        </is>
      </c>
      <c r="E162" s="50">
        <f>LOOKUP(D162,$U$2:$V$15,$V$2:$V$15)</f>
        <v/>
      </c>
      <c r="F162" s="50" t="n">
        <v>0</v>
      </c>
      <c r="G162" s="50">
        <f>AVERAGE(F162,H162)</f>
        <v/>
      </c>
      <c r="H162" s="50" t="n">
        <v>0</v>
      </c>
      <c r="I162" s="50">
        <f>AVERAGE(H162,J162)</f>
        <v/>
      </c>
      <c r="J162" s="50" t="n">
        <v>0</v>
      </c>
      <c r="K162" s="50">
        <f>AVERAGE(J162,L162)</f>
        <v/>
      </c>
      <c r="L162" s="50" t="n">
        <v>0</v>
      </c>
      <c r="M162" s="50">
        <f>AVERAGE(L162,N162)</f>
        <v/>
      </c>
      <c r="N162" s="50" t="n">
        <v>0</v>
      </c>
      <c r="O162" s="50">
        <f>AVERAGE(N162,P162)</f>
        <v/>
      </c>
      <c r="P162" s="50" t="n">
        <v>0</v>
      </c>
      <c r="Q162" s="50">
        <f>AVERAGE(P162,R162)</f>
        <v/>
      </c>
      <c r="R162" s="50" t="n">
        <v>0</v>
      </c>
      <c r="S162" s="50" t="n"/>
      <c r="T162" s="50" t="n"/>
      <c r="U162" s="50" t="n"/>
      <c r="V162" s="50" t="n"/>
      <c r="W162" s="50" t="n"/>
      <c r="X162" s="50" t="n"/>
      <c r="Y162" s="50" t="n"/>
      <c r="Z162" s="50" t="n"/>
      <c r="AA162" s="50" t="n"/>
      <c r="AB162" s="50" t="n"/>
      <c r="AC162" s="50" t="n"/>
      <c r="AD162" s="50" t="n"/>
      <c r="AE162" s="50" t="n"/>
      <c r="AF162" s="50" t="n"/>
      <c r="AG162" s="50" t="n"/>
    </row>
    <row r="163" ht="15.75" customHeight="1">
      <c r="A163" s="50" t="n"/>
      <c r="B163" s="50" t="inlineStr">
        <is>
          <t>ID</t>
        </is>
      </c>
      <c r="C163" s="50" t="inlineStr">
        <is>
          <t>Generation</t>
        </is>
      </c>
      <c r="D163" s="50" t="inlineStr">
        <is>
          <t>Offshore Wind</t>
        </is>
      </c>
      <c r="E163" s="50">
        <f>LOOKUP(D163,$U$2:$V$15,$V$2:$V$15)</f>
        <v/>
      </c>
      <c r="F163" s="50" t="n">
        <v>0</v>
      </c>
      <c r="G163" s="50">
        <f>AVERAGE(F163,H163)</f>
        <v/>
      </c>
      <c r="H163" s="50" t="n">
        <v>0</v>
      </c>
      <c r="I163" s="50">
        <f>AVERAGE(H163,J163)</f>
        <v/>
      </c>
      <c r="J163" s="50" t="n">
        <v>0</v>
      </c>
      <c r="K163" s="50">
        <f>AVERAGE(J163,L163)</f>
        <v/>
      </c>
      <c r="L163" s="50" t="n">
        <v>0</v>
      </c>
      <c r="M163" s="50">
        <f>AVERAGE(L163,N163)</f>
        <v/>
      </c>
      <c r="N163" s="50" t="n">
        <v>0</v>
      </c>
      <c r="O163" s="50">
        <f>AVERAGE(N163,P163)</f>
        <v/>
      </c>
      <c r="P163" s="50" t="n">
        <v>0</v>
      </c>
      <c r="Q163" s="50">
        <f>AVERAGE(P163,R163)</f>
        <v/>
      </c>
      <c r="R163" s="50" t="n">
        <v>0</v>
      </c>
      <c r="S163" s="50" t="n"/>
      <c r="T163" s="50" t="n"/>
      <c r="U163" s="50" t="n"/>
      <c r="V163" s="50" t="n"/>
      <c r="W163" s="50" t="n"/>
      <c r="X163" s="50" t="n"/>
      <c r="Y163" s="50" t="n"/>
      <c r="Z163" s="50" t="n"/>
      <c r="AA163" s="50" t="n"/>
      <c r="AB163" s="50" t="n"/>
      <c r="AC163" s="50" t="n"/>
      <c r="AD163" s="50" t="n"/>
      <c r="AE163" s="50" t="n"/>
      <c r="AF163" s="50" t="n"/>
      <c r="AG163" s="50" t="n"/>
    </row>
    <row r="164" ht="15.75" customHeight="1">
      <c r="A164" s="50" t="n"/>
      <c r="B164" s="50" t="inlineStr">
        <is>
          <t>ID</t>
        </is>
      </c>
      <c r="C164" s="50" t="inlineStr">
        <is>
          <t>Generation</t>
        </is>
      </c>
      <c r="D164" s="50" t="inlineStr">
        <is>
          <t>Oil-Gas-Steam</t>
        </is>
      </c>
      <c r="E164" s="50">
        <f>LOOKUP(D164,$U$2:$V$15,$V$2:$V$15)</f>
        <v/>
      </c>
      <c r="F164" s="50" t="n">
        <v>28376.69568</v>
      </c>
      <c r="G164" s="50">
        <f>AVERAGE(F164,H164)</f>
        <v/>
      </c>
      <c r="H164" s="50" t="n">
        <v>28376.69568</v>
      </c>
      <c r="I164" s="50">
        <f>AVERAGE(H164,J164)</f>
        <v/>
      </c>
      <c r="J164" s="50" t="n">
        <v>28376.69568</v>
      </c>
      <c r="K164" s="50">
        <f>AVERAGE(J164,L164)</f>
        <v/>
      </c>
      <c r="L164" s="50" t="n">
        <v>28376.69568</v>
      </c>
      <c r="M164" s="50">
        <f>AVERAGE(L164,N164)</f>
        <v/>
      </c>
      <c r="N164" s="50" t="n">
        <v>28376.69568</v>
      </c>
      <c r="O164" s="50">
        <f>AVERAGE(N164,P164)</f>
        <v/>
      </c>
      <c r="P164" s="50" t="n">
        <v>28376.69568</v>
      </c>
      <c r="Q164" s="50">
        <f>AVERAGE(P164,R164)</f>
        <v/>
      </c>
      <c r="R164" s="50" t="n">
        <v>28376.69568</v>
      </c>
      <c r="S164" s="50" t="n"/>
      <c r="T164" s="50" t="n"/>
      <c r="U164" s="50" t="n"/>
      <c r="V164" s="50" t="n"/>
      <c r="W164" s="50" t="n"/>
      <c r="X164" s="50" t="n"/>
      <c r="Y164" s="50" t="n"/>
      <c r="Z164" s="50" t="n"/>
      <c r="AA164" s="50" t="n"/>
      <c r="AB164" s="50" t="n"/>
      <c r="AC164" s="50" t="n"/>
      <c r="AD164" s="50" t="n"/>
      <c r="AE164" s="50" t="n"/>
      <c r="AF164" s="50" t="n"/>
      <c r="AG164" s="50" t="n"/>
    </row>
    <row r="165" ht="15.75" customHeight="1">
      <c r="A165" s="50" t="n"/>
      <c r="B165" s="50" t="inlineStr">
        <is>
          <t>ID</t>
        </is>
      </c>
      <c r="C165" s="50" t="inlineStr">
        <is>
          <t>Generation</t>
        </is>
      </c>
      <c r="D165" s="50" t="inlineStr">
        <is>
          <t>Rooftop PV</t>
        </is>
      </c>
      <c r="E165" s="50">
        <f>LOOKUP(D165,$U$2:$V$15,$V$2:$V$15)</f>
        <v/>
      </c>
      <c r="F165" s="50" t="n">
        <v>44614.03038</v>
      </c>
      <c r="G165" s="50">
        <f>AVERAGE(F165,H165)</f>
        <v/>
      </c>
      <c r="H165" s="50" t="n">
        <v>83155.04757</v>
      </c>
      <c r="I165" s="50">
        <f>AVERAGE(H165,J165)</f>
        <v/>
      </c>
      <c r="J165" s="50" t="n">
        <v>126966.293</v>
      </c>
      <c r="K165" s="50">
        <f>AVERAGE(J165,L165)</f>
        <v/>
      </c>
      <c r="L165" s="50" t="n">
        <v>183084.9356</v>
      </c>
      <c r="M165" s="50">
        <f>AVERAGE(L165,N165)</f>
        <v/>
      </c>
      <c r="N165" s="50" t="n">
        <v>208866.5779</v>
      </c>
      <c r="O165" s="50">
        <f>AVERAGE(N165,P165)</f>
        <v/>
      </c>
      <c r="P165" s="50" t="n">
        <v>242261.4998</v>
      </c>
      <c r="Q165" s="50">
        <f>AVERAGE(P165,R165)</f>
        <v/>
      </c>
      <c r="R165" s="50" t="n">
        <v>271111.6292</v>
      </c>
      <c r="S165" s="50" t="n"/>
      <c r="T165" s="50" t="n"/>
      <c r="U165" s="50" t="n"/>
      <c r="V165" s="50" t="n"/>
      <c r="W165" s="50" t="n"/>
      <c r="X165" s="50" t="n"/>
      <c r="Y165" s="50" t="n"/>
      <c r="Z165" s="50" t="n"/>
      <c r="AA165" s="50" t="n"/>
      <c r="AB165" s="50" t="n"/>
      <c r="AC165" s="50" t="n"/>
      <c r="AD165" s="50" t="n"/>
      <c r="AE165" s="50" t="n"/>
      <c r="AF165" s="50" t="n"/>
      <c r="AG165" s="50" t="n"/>
    </row>
    <row r="166" ht="15.75" customHeight="1">
      <c r="A166" s="50" t="n"/>
      <c r="B166" s="50" t="inlineStr">
        <is>
          <t>ID</t>
        </is>
      </c>
      <c r="C166" s="50" t="inlineStr">
        <is>
          <t>Generation</t>
        </is>
      </c>
      <c r="D166" s="50" t="inlineStr">
        <is>
          <t>Storage</t>
        </is>
      </c>
      <c r="E166" s="50">
        <f>LOOKUP(D166,$U$2:$V$15,$V$2:$V$15)</f>
        <v/>
      </c>
      <c r="F166" s="50" t="n">
        <v>0</v>
      </c>
      <c r="G166" s="50" t="n">
        <v>0</v>
      </c>
      <c r="H166" s="50" t="n">
        <v>0</v>
      </c>
      <c r="I166" s="50" t="n">
        <v>0</v>
      </c>
      <c r="J166" s="50" t="n">
        <v>0</v>
      </c>
      <c r="K166" s="50" t="n">
        <v>0</v>
      </c>
      <c r="L166" s="50" t="n">
        <v>0</v>
      </c>
      <c r="M166" s="50" t="n">
        <v>0</v>
      </c>
      <c r="N166" s="50" t="n">
        <v>0</v>
      </c>
      <c r="O166" s="50" t="n">
        <v>0</v>
      </c>
      <c r="P166" s="50" t="n">
        <v>0</v>
      </c>
      <c r="Q166" s="50" t="n">
        <v>0</v>
      </c>
      <c r="R166" s="50" t="n">
        <v>0</v>
      </c>
      <c r="S166" s="50" t="n"/>
      <c r="T166" s="50" t="n"/>
      <c r="U166" s="50" t="n"/>
      <c r="V166" s="50" t="n"/>
      <c r="W166" s="50" t="n"/>
      <c r="X166" s="50" t="n"/>
      <c r="Y166" s="50" t="n"/>
      <c r="Z166" s="50" t="n"/>
      <c r="AA166" s="50" t="n"/>
      <c r="AB166" s="50" t="n"/>
      <c r="AC166" s="50" t="n"/>
      <c r="AD166" s="50" t="n"/>
      <c r="AE166" s="50" t="n"/>
      <c r="AF166" s="50" t="n"/>
      <c r="AG166" s="50" t="n"/>
    </row>
    <row r="167" ht="15.75" customHeight="1">
      <c r="A167" s="50" t="n"/>
      <c r="B167" s="50" t="inlineStr">
        <is>
          <t>ID</t>
        </is>
      </c>
      <c r="C167" s="50" t="inlineStr">
        <is>
          <t>Generation</t>
        </is>
      </c>
      <c r="D167" s="50" t="inlineStr">
        <is>
          <t>Utility PV</t>
        </is>
      </c>
      <c r="E167" s="50">
        <f>LOOKUP(D167,$U$2:$V$15,$V$2:$V$15)</f>
        <v/>
      </c>
      <c r="F167" s="50" t="n">
        <v>502132.0174</v>
      </c>
      <c r="G167" s="50">
        <f>AVERAGE(F167,H167)</f>
        <v/>
      </c>
      <c r="H167" s="50" t="n">
        <v>723048.1934</v>
      </c>
      <c r="I167" s="50">
        <f>AVERAGE(H167,J167)</f>
        <v/>
      </c>
      <c r="J167" s="50" t="n">
        <v>723048.1934</v>
      </c>
      <c r="K167" s="50">
        <f>AVERAGE(J167,L167)</f>
        <v/>
      </c>
      <c r="L167" s="50" t="n">
        <v>715844.5964</v>
      </c>
      <c r="M167" s="50">
        <f>AVERAGE(L167,N167)</f>
        <v/>
      </c>
      <c r="N167" s="50" t="n">
        <v>708711.7333</v>
      </c>
      <c r="O167" s="50">
        <f>AVERAGE(N167,P167)</f>
        <v/>
      </c>
      <c r="P167" s="50" t="n">
        <v>701630.7728</v>
      </c>
      <c r="Q167" s="50">
        <f>AVERAGE(P167,R167)</f>
        <v/>
      </c>
      <c r="R167" s="50" t="n">
        <v>694622.8676</v>
      </c>
      <c r="S167" s="50" t="n"/>
      <c r="T167" s="50" t="n"/>
      <c r="U167" s="50" t="n"/>
      <c r="V167" s="50" t="n"/>
      <c r="W167" s="50" t="n"/>
      <c r="X167" s="50" t="n"/>
      <c r="Y167" s="50" t="n"/>
      <c r="Z167" s="50" t="n"/>
      <c r="AA167" s="50" t="n"/>
      <c r="AB167" s="50" t="n"/>
      <c r="AC167" s="50" t="n"/>
      <c r="AD167" s="50" t="n"/>
      <c r="AE167" s="50" t="n"/>
      <c r="AF167" s="50" t="n"/>
      <c r="AG167" s="50" t="n"/>
    </row>
    <row r="168" ht="15.75" customHeight="1">
      <c r="A168" s="50" t="n"/>
      <c r="B168" s="50" t="inlineStr">
        <is>
          <t>IL</t>
        </is>
      </c>
      <c r="C168" s="50" t="inlineStr">
        <is>
          <t>Generation</t>
        </is>
      </c>
      <c r="D168" s="50" t="inlineStr">
        <is>
          <t>Biopower</t>
        </is>
      </c>
      <c r="E168" s="50">
        <f>LOOKUP(D168,$U$2:$V$15,$V$2:$V$15)</f>
        <v/>
      </c>
      <c r="F168" s="50" t="n">
        <v>0</v>
      </c>
      <c r="G168" s="50">
        <f>AVERAGE(F168,H168)</f>
        <v/>
      </c>
      <c r="H168" s="50" t="n">
        <v>0</v>
      </c>
      <c r="I168" s="50">
        <f>AVERAGE(H168,J168)</f>
        <v/>
      </c>
      <c r="J168" s="50" t="n">
        <v>0</v>
      </c>
      <c r="K168" s="50">
        <f>AVERAGE(J168,L168)</f>
        <v/>
      </c>
      <c r="L168" s="50" t="n">
        <v>0</v>
      </c>
      <c r="M168" s="50">
        <f>AVERAGE(L168,N168)</f>
        <v/>
      </c>
      <c r="N168" s="50" t="n">
        <v>4101.623077</v>
      </c>
      <c r="O168" s="50">
        <f>AVERAGE(N168,P168)</f>
        <v/>
      </c>
      <c r="P168" s="50" t="n">
        <v>9869.846885000001</v>
      </c>
      <c r="Q168" s="50">
        <f>AVERAGE(P168,R168)</f>
        <v/>
      </c>
      <c r="R168" s="50" t="n">
        <v>21846.465</v>
      </c>
      <c r="S168" s="50" t="n"/>
      <c r="T168" s="50" t="n"/>
      <c r="U168" s="50" t="n"/>
      <c r="V168" s="50" t="n"/>
      <c r="W168" s="50" t="n"/>
      <c r="X168" s="50" t="n"/>
      <c r="Y168" s="50" t="n"/>
      <c r="Z168" s="50" t="n"/>
      <c r="AA168" s="50" t="n"/>
      <c r="AB168" s="50" t="n"/>
      <c r="AC168" s="50" t="n"/>
      <c r="AD168" s="50" t="n"/>
      <c r="AE168" s="50" t="n"/>
      <c r="AF168" s="50" t="n"/>
      <c r="AG168" s="50" t="n"/>
    </row>
    <row r="169" ht="15.75" customHeight="1">
      <c r="A169" s="50" t="n"/>
      <c r="B169" s="50" t="inlineStr">
        <is>
          <t>IL</t>
        </is>
      </c>
      <c r="C169" s="50" t="inlineStr">
        <is>
          <t>Generation</t>
        </is>
      </c>
      <c r="D169" s="50" t="inlineStr">
        <is>
          <t>Coal</t>
        </is>
      </c>
      <c r="E169" s="50">
        <f>LOOKUP(D169,$U$2:$V$15,$V$2:$V$15)</f>
        <v/>
      </c>
      <c r="F169" s="50" t="n">
        <v>48416116.3</v>
      </c>
      <c r="G169" s="50">
        <f>AVERAGE(F169,H169)</f>
        <v/>
      </c>
      <c r="H169" s="50" t="n">
        <v>44598152.11</v>
      </c>
      <c r="I169" s="50">
        <f>AVERAGE(H169,J169)</f>
        <v/>
      </c>
      <c r="J169" s="50" t="n">
        <v>46794656.53</v>
      </c>
      <c r="K169" s="50">
        <f>AVERAGE(J169,L169)</f>
        <v/>
      </c>
      <c r="L169" s="50" t="n">
        <v>50057426.32</v>
      </c>
      <c r="M169" s="50">
        <f>AVERAGE(L169,N169)</f>
        <v/>
      </c>
      <c r="N169" s="50" t="n">
        <v>49739907.15</v>
      </c>
      <c r="O169" s="50">
        <f>AVERAGE(N169,P169)</f>
        <v/>
      </c>
      <c r="P169" s="50" t="n">
        <v>49632815.42</v>
      </c>
      <c r="Q169" s="50">
        <f>AVERAGE(P169,R169)</f>
        <v/>
      </c>
      <c r="R169" s="50" t="n">
        <v>49754025.84</v>
      </c>
      <c r="S169" s="50" t="n"/>
      <c r="T169" s="50" t="n"/>
      <c r="U169" s="50" t="n"/>
      <c r="V169" s="50" t="n"/>
      <c r="W169" s="50" t="n"/>
      <c r="X169" s="50" t="n"/>
      <c r="Y169" s="50" t="n"/>
      <c r="Z169" s="50" t="n"/>
      <c r="AA169" s="50" t="n"/>
      <c r="AB169" s="50" t="n"/>
      <c r="AC169" s="50" t="n"/>
      <c r="AD169" s="50" t="n"/>
      <c r="AE169" s="50" t="n"/>
      <c r="AF169" s="50" t="n"/>
      <c r="AG169" s="50" t="n"/>
    </row>
    <row r="170" ht="15.75" customHeight="1">
      <c r="A170" s="50" t="n"/>
      <c r="B170" s="50" t="inlineStr">
        <is>
          <t>IL</t>
        </is>
      </c>
      <c r="C170" s="50" t="inlineStr">
        <is>
          <t>Generation</t>
        </is>
      </c>
      <c r="D170" s="50" t="inlineStr">
        <is>
          <t>CSP</t>
        </is>
      </c>
      <c r="E170" s="50">
        <f>LOOKUP(D170,$U$2:$V$15,$V$2:$V$15)</f>
        <v/>
      </c>
      <c r="F170" s="50" t="n">
        <v>0</v>
      </c>
      <c r="G170" s="50">
        <f>AVERAGE(F170,H170)</f>
        <v/>
      </c>
      <c r="H170" s="50" t="n">
        <v>0</v>
      </c>
      <c r="I170" s="50">
        <f>AVERAGE(H170,J170)</f>
        <v/>
      </c>
      <c r="J170" s="50" t="n">
        <v>0</v>
      </c>
      <c r="K170" s="50">
        <f>AVERAGE(J170,L170)</f>
        <v/>
      </c>
      <c r="L170" s="50" t="n">
        <v>0</v>
      </c>
      <c r="M170" s="50">
        <f>AVERAGE(L170,N170)</f>
        <v/>
      </c>
      <c r="N170" s="50" t="n">
        <v>0</v>
      </c>
      <c r="O170" s="50">
        <f>AVERAGE(N170,P170)</f>
        <v/>
      </c>
      <c r="P170" s="50" t="n">
        <v>0</v>
      </c>
      <c r="Q170" s="50">
        <f>AVERAGE(P170,R170)</f>
        <v/>
      </c>
      <c r="R170" s="50" t="n">
        <v>0</v>
      </c>
      <c r="S170" s="50" t="n"/>
      <c r="T170" s="50" t="n"/>
      <c r="U170" s="50" t="n"/>
      <c r="V170" s="50" t="n"/>
      <c r="W170" s="50" t="n"/>
      <c r="X170" s="50" t="n"/>
      <c r="Y170" s="50" t="n"/>
      <c r="Z170" s="50" t="n"/>
      <c r="AA170" s="50" t="n"/>
      <c r="AB170" s="50" t="n"/>
      <c r="AC170" s="50" t="n"/>
      <c r="AD170" s="50" t="n"/>
      <c r="AE170" s="50" t="n"/>
      <c r="AF170" s="50" t="n"/>
      <c r="AG170" s="50" t="n"/>
    </row>
    <row r="171" ht="15.75" customHeight="1">
      <c r="A171" s="50" t="n"/>
      <c r="B171" s="50" t="inlineStr">
        <is>
          <t>IL</t>
        </is>
      </c>
      <c r="C171" s="50" t="inlineStr">
        <is>
          <t>Generation</t>
        </is>
      </c>
      <c r="D171" s="50" t="inlineStr">
        <is>
          <t>Geothermal</t>
        </is>
      </c>
      <c r="E171" s="50">
        <f>LOOKUP(D171,$U$2:$V$15,$V$2:$V$15)</f>
        <v/>
      </c>
      <c r="F171" s="50" t="n">
        <v>0</v>
      </c>
      <c r="G171" s="50">
        <f>AVERAGE(F171,H171)</f>
        <v/>
      </c>
      <c r="H171" s="50" t="n">
        <v>0</v>
      </c>
      <c r="I171" s="50">
        <f>AVERAGE(H171,J171)</f>
        <v/>
      </c>
      <c r="J171" s="50" t="n">
        <v>0</v>
      </c>
      <c r="K171" s="50">
        <f>AVERAGE(J171,L171)</f>
        <v/>
      </c>
      <c r="L171" s="50" t="n">
        <v>0</v>
      </c>
      <c r="M171" s="50">
        <f>AVERAGE(L171,N171)</f>
        <v/>
      </c>
      <c r="N171" s="50" t="n">
        <v>0</v>
      </c>
      <c r="O171" s="50">
        <f>AVERAGE(N171,P171)</f>
        <v/>
      </c>
      <c r="P171" s="50" t="n">
        <v>0</v>
      </c>
      <c r="Q171" s="50">
        <f>AVERAGE(P171,R171)</f>
        <v/>
      </c>
      <c r="R171" s="50" t="n">
        <v>0</v>
      </c>
      <c r="S171" s="50" t="n"/>
      <c r="T171" s="50" t="n"/>
      <c r="U171" s="50" t="n"/>
      <c r="V171" s="50" t="n"/>
      <c r="W171" s="50" t="n"/>
      <c r="X171" s="50" t="n"/>
      <c r="Y171" s="50" t="n"/>
      <c r="Z171" s="50" t="n"/>
      <c r="AA171" s="50" t="n"/>
      <c r="AB171" s="50" t="n"/>
      <c r="AC171" s="50" t="n"/>
      <c r="AD171" s="50" t="n"/>
      <c r="AE171" s="50" t="n"/>
      <c r="AF171" s="50" t="n"/>
      <c r="AG171" s="50" t="n"/>
    </row>
    <row r="172" ht="15.75" customHeight="1">
      <c r="A172" s="50" t="n"/>
      <c r="B172" s="50" t="inlineStr">
        <is>
          <t>IL</t>
        </is>
      </c>
      <c r="C172" s="50" t="inlineStr">
        <is>
          <t>Generation</t>
        </is>
      </c>
      <c r="D172" s="50" t="inlineStr">
        <is>
          <t>Hydro</t>
        </is>
      </c>
      <c r="E172" s="50">
        <f>LOOKUP(D172,$U$2:$V$15,$V$2:$V$15)</f>
        <v/>
      </c>
      <c r="F172" s="50" t="n">
        <v>128511.997</v>
      </c>
      <c r="G172" s="50">
        <f>AVERAGE(F172,H172)</f>
        <v/>
      </c>
      <c r="H172" s="50" t="n">
        <v>128511.997</v>
      </c>
      <c r="I172" s="50">
        <f>AVERAGE(H172,J172)</f>
        <v/>
      </c>
      <c r="J172" s="50" t="n">
        <v>128511.997</v>
      </c>
      <c r="K172" s="50">
        <f>AVERAGE(J172,L172)</f>
        <v/>
      </c>
      <c r="L172" s="50" t="n">
        <v>128511.997</v>
      </c>
      <c r="M172" s="50">
        <f>AVERAGE(L172,N172)</f>
        <v/>
      </c>
      <c r="N172" s="50" t="n">
        <v>128511.997</v>
      </c>
      <c r="O172" s="50">
        <f>AVERAGE(N172,P172)</f>
        <v/>
      </c>
      <c r="P172" s="50" t="n">
        <v>128511.997</v>
      </c>
      <c r="Q172" s="50">
        <f>AVERAGE(P172,R172)</f>
        <v/>
      </c>
      <c r="R172" s="50" t="n">
        <v>128511.997</v>
      </c>
      <c r="S172" s="50" t="n"/>
      <c r="T172" s="50" t="n"/>
      <c r="U172" s="50" t="n"/>
      <c r="V172" s="50" t="n"/>
      <c r="W172" s="50" t="n"/>
      <c r="X172" s="50" t="n"/>
      <c r="Y172" s="50" t="n"/>
      <c r="Z172" s="50" t="n"/>
      <c r="AA172" s="50" t="n"/>
      <c r="AB172" s="50" t="n"/>
      <c r="AC172" s="50" t="n"/>
      <c r="AD172" s="50" t="n"/>
      <c r="AE172" s="50" t="n"/>
      <c r="AF172" s="50" t="n"/>
      <c r="AG172" s="50" t="n"/>
    </row>
    <row r="173" ht="15.75" customHeight="1">
      <c r="A173" s="50" t="n"/>
      <c r="B173" s="50" t="inlineStr">
        <is>
          <t>IL</t>
        </is>
      </c>
      <c r="C173" s="50" t="inlineStr">
        <is>
          <t>Generation</t>
        </is>
      </c>
      <c r="D173" s="50" t="inlineStr">
        <is>
          <t>Imports</t>
        </is>
      </c>
      <c r="E173" s="50">
        <f>LOOKUP(D173,$U$2:$V$15,$V$2:$V$15)</f>
        <v/>
      </c>
      <c r="F173" s="50" t="n">
        <v>0</v>
      </c>
      <c r="G173" s="50">
        <f>AVERAGE(F173,H173)</f>
        <v/>
      </c>
      <c r="H173" s="50" t="n">
        <v>0</v>
      </c>
      <c r="I173" s="50">
        <f>AVERAGE(H173,J173)</f>
        <v/>
      </c>
      <c r="J173" s="50" t="n">
        <v>0</v>
      </c>
      <c r="K173" s="50">
        <f>AVERAGE(J173,L173)</f>
        <v/>
      </c>
      <c r="L173" s="50" t="n">
        <v>0</v>
      </c>
      <c r="M173" s="50">
        <f>AVERAGE(L173,N173)</f>
        <v/>
      </c>
      <c r="N173" s="50" t="n">
        <v>0</v>
      </c>
      <c r="O173" s="50">
        <f>AVERAGE(N173,P173)</f>
        <v/>
      </c>
      <c r="P173" s="50" t="n">
        <v>0</v>
      </c>
      <c r="Q173" s="50">
        <f>AVERAGE(P173,R173)</f>
        <v/>
      </c>
      <c r="R173" s="50" t="n">
        <v>0</v>
      </c>
      <c r="S173" s="50" t="n"/>
      <c r="T173" s="50" t="n"/>
      <c r="U173" s="50" t="n"/>
      <c r="V173" s="50" t="n"/>
      <c r="W173" s="50" t="n"/>
      <c r="X173" s="50" t="n"/>
      <c r="Y173" s="50" t="n"/>
      <c r="Z173" s="50" t="n"/>
      <c r="AA173" s="50" t="n"/>
      <c r="AB173" s="50" t="n"/>
      <c r="AC173" s="50" t="n"/>
      <c r="AD173" s="50" t="n"/>
      <c r="AE173" s="50" t="n"/>
      <c r="AF173" s="50" t="n"/>
      <c r="AG173" s="50" t="n"/>
    </row>
    <row r="174" ht="15.75" customHeight="1">
      <c r="A174" s="50" t="n"/>
      <c r="B174" s="50" t="inlineStr">
        <is>
          <t>IL</t>
        </is>
      </c>
      <c r="C174" s="50" t="inlineStr">
        <is>
          <t>Generation</t>
        </is>
      </c>
      <c r="D174" s="50" t="inlineStr">
        <is>
          <t>Land-based Wind</t>
        </is>
      </c>
      <c r="E174" s="50">
        <f>LOOKUP(D174,$U$2:$V$15,$V$2:$V$15)</f>
        <v/>
      </c>
      <c r="F174" s="50" t="n">
        <v>13652574.77</v>
      </c>
      <c r="G174" s="50">
        <f>AVERAGE(F174,H174)</f>
        <v/>
      </c>
      <c r="H174" s="50" t="n">
        <v>19564412.41</v>
      </c>
      <c r="I174" s="50">
        <f>AVERAGE(H174,J174)</f>
        <v/>
      </c>
      <c r="J174" s="50" t="n">
        <v>19558575.25</v>
      </c>
      <c r="K174" s="50">
        <f>AVERAGE(J174,L174)</f>
        <v/>
      </c>
      <c r="L174" s="50" t="n">
        <v>19565584.84</v>
      </c>
      <c r="M174" s="50">
        <f>AVERAGE(L174,N174)</f>
        <v/>
      </c>
      <c r="N174" s="50" t="n">
        <v>19566738.96</v>
      </c>
      <c r="O174" s="50">
        <f>AVERAGE(N174,P174)</f>
        <v/>
      </c>
      <c r="P174" s="50" t="n">
        <v>19567186.04</v>
      </c>
      <c r="Q174" s="50">
        <f>AVERAGE(P174,R174)</f>
        <v/>
      </c>
      <c r="R174" s="50" t="n">
        <v>19568063.8</v>
      </c>
      <c r="S174" s="50" t="n"/>
      <c r="T174" s="50" t="n"/>
      <c r="U174" s="50" t="n"/>
      <c r="V174" s="50" t="n"/>
      <c r="W174" s="50" t="n"/>
      <c r="X174" s="50" t="n"/>
      <c r="Y174" s="50" t="n"/>
      <c r="Z174" s="50" t="n"/>
      <c r="AA174" s="50" t="n"/>
      <c r="AB174" s="50" t="n"/>
      <c r="AC174" s="50" t="n"/>
      <c r="AD174" s="50" t="n"/>
      <c r="AE174" s="50" t="n"/>
      <c r="AF174" s="50" t="n"/>
      <c r="AG174" s="50" t="n"/>
    </row>
    <row r="175" ht="15.75" customHeight="1">
      <c r="A175" s="50" t="n"/>
      <c r="B175" s="50" t="inlineStr">
        <is>
          <t>IL</t>
        </is>
      </c>
      <c r="C175" s="50" t="inlineStr">
        <is>
          <t>Generation</t>
        </is>
      </c>
      <c r="D175" s="50" t="inlineStr">
        <is>
          <t>NG-CC</t>
        </is>
      </c>
      <c r="E175" s="50">
        <f>LOOKUP(D175,$U$2:$V$15,$V$2:$V$15)</f>
        <v/>
      </c>
      <c r="F175" s="50" t="n">
        <v>16639783.31</v>
      </c>
      <c r="G175" s="50">
        <f>AVERAGE(F175,H175)</f>
        <v/>
      </c>
      <c r="H175" s="50" t="n">
        <v>16666202.3</v>
      </c>
      <c r="I175" s="50">
        <f>AVERAGE(H175,J175)</f>
        <v/>
      </c>
      <c r="J175" s="50" t="n">
        <v>16124935.21</v>
      </c>
      <c r="K175" s="50">
        <f>AVERAGE(J175,L175)</f>
        <v/>
      </c>
      <c r="L175" s="50" t="n">
        <v>20434107.2</v>
      </c>
      <c r="M175" s="50">
        <f>AVERAGE(L175,N175)</f>
        <v/>
      </c>
      <c r="N175" s="50" t="n">
        <v>21007798.78</v>
      </c>
      <c r="O175" s="50">
        <f>AVERAGE(N175,P175)</f>
        <v/>
      </c>
      <c r="P175" s="50" t="n">
        <v>20082730.71</v>
      </c>
      <c r="Q175" s="50">
        <f>AVERAGE(P175,R175)</f>
        <v/>
      </c>
      <c r="R175" s="50" t="n">
        <v>19840993.37</v>
      </c>
      <c r="S175" s="50" t="n"/>
      <c r="T175" s="50" t="n"/>
      <c r="U175" s="50" t="n"/>
      <c r="V175" s="50" t="n"/>
      <c r="W175" s="50" t="n"/>
      <c r="X175" s="50" t="n"/>
      <c r="Y175" s="50" t="n"/>
      <c r="Z175" s="50" t="n"/>
      <c r="AA175" s="50" t="n"/>
      <c r="AB175" s="50" t="n"/>
      <c r="AC175" s="50" t="n"/>
      <c r="AD175" s="50" t="n"/>
      <c r="AE175" s="50" t="n"/>
      <c r="AF175" s="50" t="n"/>
      <c r="AG175" s="50" t="n"/>
    </row>
    <row r="176" ht="15.75" customHeight="1">
      <c r="A176" s="50" t="n"/>
      <c r="B176" s="50" t="inlineStr">
        <is>
          <t>IL</t>
        </is>
      </c>
      <c r="C176" s="50" t="inlineStr">
        <is>
          <t>Generation</t>
        </is>
      </c>
      <c r="D176" s="50" t="inlineStr">
        <is>
          <t>NG-CT</t>
        </is>
      </c>
      <c r="E176" s="50">
        <f>LOOKUP(D176,$U$2:$V$15,$V$2:$V$15)</f>
        <v/>
      </c>
      <c r="F176" s="50" t="n">
        <v>1187504.941</v>
      </c>
      <c r="G176" s="50">
        <f>AVERAGE(F176,H176)</f>
        <v/>
      </c>
      <c r="H176" s="50" t="n">
        <v>1128765.014</v>
      </c>
      <c r="I176" s="50">
        <f>AVERAGE(H176,J176)</f>
        <v/>
      </c>
      <c r="J176" s="50" t="n">
        <v>1052660.577</v>
      </c>
      <c r="K176" s="50">
        <f>AVERAGE(J176,L176)</f>
        <v/>
      </c>
      <c r="L176" s="50" t="n">
        <v>629659.4756</v>
      </c>
      <c r="M176" s="50">
        <f>AVERAGE(L176,N176)</f>
        <v/>
      </c>
      <c r="N176" s="50" t="n">
        <v>605448.0539000001</v>
      </c>
      <c r="O176" s="50">
        <f>AVERAGE(N176,P176)</f>
        <v/>
      </c>
      <c r="P176" s="50" t="n">
        <v>572789.8303</v>
      </c>
      <c r="Q176" s="50">
        <f>AVERAGE(P176,R176)</f>
        <v/>
      </c>
      <c r="R176" s="50" t="n">
        <v>632419.9871</v>
      </c>
      <c r="S176" s="50" t="n"/>
      <c r="T176" s="50" t="n"/>
      <c r="U176" s="50" t="n"/>
      <c r="V176" s="50" t="n"/>
      <c r="W176" s="50" t="n"/>
      <c r="X176" s="50" t="n"/>
      <c r="Y176" s="50" t="n"/>
      <c r="Z176" s="50" t="n"/>
      <c r="AA176" s="50" t="n"/>
      <c r="AB176" s="50" t="n"/>
      <c r="AC176" s="50" t="n"/>
      <c r="AD176" s="50" t="n"/>
      <c r="AE176" s="50" t="n"/>
      <c r="AF176" s="50" t="n"/>
      <c r="AG176" s="50" t="n"/>
    </row>
    <row r="177" ht="15.75" customHeight="1">
      <c r="A177" s="50" t="n"/>
      <c r="B177" s="50" t="inlineStr">
        <is>
          <t>IL</t>
        </is>
      </c>
      <c r="C177" s="50" t="inlineStr">
        <is>
          <t>Generation</t>
        </is>
      </c>
      <c r="D177" s="50" t="inlineStr">
        <is>
          <t>Nuclear</t>
        </is>
      </c>
      <c r="E177" s="50">
        <f>LOOKUP(D177,$U$2:$V$15,$V$2:$V$15)</f>
        <v/>
      </c>
      <c r="F177" s="50" t="n">
        <v>91520458.43000001</v>
      </c>
      <c r="G177" s="50">
        <f>AVERAGE(F177,H177)</f>
        <v/>
      </c>
      <c r="H177" s="50" t="n">
        <v>91520458.43000001</v>
      </c>
      <c r="I177" s="50">
        <f>AVERAGE(H177,J177)</f>
        <v/>
      </c>
      <c r="J177" s="50" t="n">
        <v>91520458.43000001</v>
      </c>
      <c r="K177" s="50">
        <f>AVERAGE(J177,L177)</f>
        <v/>
      </c>
      <c r="L177" s="50" t="n">
        <v>91520458.43000001</v>
      </c>
      <c r="M177" s="50">
        <f>AVERAGE(L177,N177)</f>
        <v/>
      </c>
      <c r="N177" s="50" t="n">
        <v>91520458.43000001</v>
      </c>
      <c r="O177" s="50">
        <f>AVERAGE(N177,P177)</f>
        <v/>
      </c>
      <c r="P177" s="50" t="n">
        <v>91520458.43000001</v>
      </c>
      <c r="Q177" s="50">
        <f>AVERAGE(P177,R177)</f>
        <v/>
      </c>
      <c r="R177" s="50" t="n">
        <v>84390061.84</v>
      </c>
      <c r="S177" s="50" t="n"/>
      <c r="T177" s="50" t="n"/>
      <c r="U177" s="50" t="n"/>
      <c r="V177" s="50" t="n"/>
      <c r="W177" s="50" t="n"/>
      <c r="X177" s="50" t="n"/>
      <c r="Y177" s="50" t="n"/>
      <c r="Z177" s="50" t="n"/>
      <c r="AA177" s="50" t="n"/>
      <c r="AB177" s="50" t="n"/>
      <c r="AC177" s="50" t="n"/>
      <c r="AD177" s="50" t="n"/>
      <c r="AE177" s="50" t="n"/>
      <c r="AF177" s="50" t="n"/>
      <c r="AG177" s="50" t="n"/>
    </row>
    <row r="178" ht="15.75" customHeight="1">
      <c r="A178" s="50" t="n"/>
      <c r="B178" s="50" t="inlineStr">
        <is>
          <t>IL</t>
        </is>
      </c>
      <c r="C178" s="50" t="inlineStr">
        <is>
          <t>Generation</t>
        </is>
      </c>
      <c r="D178" s="50" t="inlineStr">
        <is>
          <t>Offshore Wind</t>
        </is>
      </c>
      <c r="E178" s="50">
        <f>LOOKUP(D178,$U$2:$V$15,$V$2:$V$15)</f>
        <v/>
      </c>
      <c r="F178" s="50" t="n">
        <v>0</v>
      </c>
      <c r="G178" s="50">
        <f>AVERAGE(F178,H178)</f>
        <v/>
      </c>
      <c r="H178" s="50" t="n">
        <v>0</v>
      </c>
      <c r="I178" s="50">
        <f>AVERAGE(H178,J178)</f>
        <v/>
      </c>
      <c r="J178" s="50" t="n">
        <v>0</v>
      </c>
      <c r="K178" s="50">
        <f>AVERAGE(J178,L178)</f>
        <v/>
      </c>
      <c r="L178" s="50" t="n">
        <v>0</v>
      </c>
      <c r="M178" s="50">
        <f>AVERAGE(L178,N178)</f>
        <v/>
      </c>
      <c r="N178" s="50" t="n">
        <v>0</v>
      </c>
      <c r="O178" s="50">
        <f>AVERAGE(N178,P178)</f>
        <v/>
      </c>
      <c r="P178" s="50" t="n">
        <v>0</v>
      </c>
      <c r="Q178" s="50">
        <f>AVERAGE(P178,R178)</f>
        <v/>
      </c>
      <c r="R178" s="50" t="n">
        <v>0</v>
      </c>
      <c r="S178" s="50" t="n"/>
      <c r="T178" s="50" t="n"/>
      <c r="U178" s="50" t="n"/>
      <c r="V178" s="50" t="n"/>
      <c r="W178" s="50" t="n"/>
      <c r="X178" s="50" t="n"/>
      <c r="Y178" s="50" t="n"/>
      <c r="Z178" s="50" t="n"/>
      <c r="AA178" s="50" t="n"/>
      <c r="AB178" s="50" t="n"/>
      <c r="AC178" s="50" t="n"/>
      <c r="AD178" s="50" t="n"/>
      <c r="AE178" s="50" t="n"/>
      <c r="AF178" s="50" t="n"/>
      <c r="AG178" s="50" t="n"/>
    </row>
    <row r="179" ht="15.75" customHeight="1">
      <c r="A179" s="50" t="n"/>
      <c r="B179" s="50" t="inlineStr">
        <is>
          <t>IL</t>
        </is>
      </c>
      <c r="C179" s="50" t="inlineStr">
        <is>
          <t>Generation</t>
        </is>
      </c>
      <c r="D179" s="50" t="inlineStr">
        <is>
          <t>Oil-Gas-Steam</t>
        </is>
      </c>
      <c r="E179" s="50">
        <f>LOOKUP(D179,$U$2:$V$15,$V$2:$V$15)</f>
        <v/>
      </c>
      <c r="F179" s="50" t="n">
        <v>430685.0102</v>
      </c>
      <c r="G179" s="50">
        <f>AVERAGE(F179,H179)</f>
        <v/>
      </c>
      <c r="H179" s="50" t="n">
        <v>430685.0102</v>
      </c>
      <c r="I179" s="50">
        <f>AVERAGE(H179,J179)</f>
        <v/>
      </c>
      <c r="J179" s="50" t="n">
        <v>430685.0102</v>
      </c>
      <c r="K179" s="50">
        <f>AVERAGE(J179,L179)</f>
        <v/>
      </c>
      <c r="L179" s="50" t="n">
        <v>430685.0102</v>
      </c>
      <c r="M179" s="50">
        <f>AVERAGE(L179,N179)</f>
        <v/>
      </c>
      <c r="N179" s="50" t="n">
        <v>430685.0102</v>
      </c>
      <c r="O179" s="50">
        <f>AVERAGE(N179,P179)</f>
        <v/>
      </c>
      <c r="P179" s="50" t="n">
        <v>430685.0102</v>
      </c>
      <c r="Q179" s="50">
        <f>AVERAGE(P179,R179)</f>
        <v/>
      </c>
      <c r="R179" s="50" t="n">
        <v>430685.0102</v>
      </c>
      <c r="S179" s="50" t="n"/>
      <c r="T179" s="50" t="n"/>
      <c r="U179" s="50" t="n"/>
      <c r="V179" s="50" t="n"/>
      <c r="W179" s="50" t="n"/>
      <c r="X179" s="50" t="n"/>
      <c r="Y179" s="50" t="n"/>
      <c r="Z179" s="50" t="n"/>
      <c r="AA179" s="50" t="n"/>
      <c r="AB179" s="50" t="n"/>
      <c r="AC179" s="50" t="n"/>
      <c r="AD179" s="50" t="n"/>
      <c r="AE179" s="50" t="n"/>
      <c r="AF179" s="50" t="n"/>
      <c r="AG179" s="50" t="n"/>
    </row>
    <row r="180" ht="15.75" customHeight="1">
      <c r="A180" s="50" t="n"/>
      <c r="B180" s="50" t="inlineStr">
        <is>
          <t>IL</t>
        </is>
      </c>
      <c r="C180" s="50" t="inlineStr">
        <is>
          <t>Generation</t>
        </is>
      </c>
      <c r="D180" s="50" t="inlineStr">
        <is>
          <t>Rooftop PV</t>
        </is>
      </c>
      <c r="E180" s="50">
        <f>LOOKUP(D180,$U$2:$V$15,$V$2:$V$15)</f>
        <v/>
      </c>
      <c r="F180" s="50" t="n">
        <v>89680.73418</v>
      </c>
      <c r="G180" s="50">
        <f>AVERAGE(F180,H180)</f>
        <v/>
      </c>
      <c r="H180" s="50" t="n">
        <v>96238.69139000001</v>
      </c>
      <c r="I180" s="50">
        <f>AVERAGE(H180,J180)</f>
        <v/>
      </c>
      <c r="J180" s="50" t="n">
        <v>107815.3906</v>
      </c>
      <c r="K180" s="50">
        <f>AVERAGE(J180,L180)</f>
        <v/>
      </c>
      <c r="L180" s="50" t="n">
        <v>135372.5125</v>
      </c>
      <c r="M180" s="50">
        <f>AVERAGE(L180,N180)</f>
        <v/>
      </c>
      <c r="N180" s="50" t="n">
        <v>186929.0755</v>
      </c>
      <c r="O180" s="50">
        <f>AVERAGE(N180,P180)</f>
        <v/>
      </c>
      <c r="P180" s="50" t="n">
        <v>273792.7052</v>
      </c>
      <c r="Q180" s="50">
        <f>AVERAGE(P180,R180)</f>
        <v/>
      </c>
      <c r="R180" s="50" t="n">
        <v>413495.8386</v>
      </c>
      <c r="S180" s="50" t="n"/>
      <c r="T180" s="50" t="n"/>
      <c r="U180" s="50" t="n"/>
      <c r="V180" s="50" t="n"/>
      <c r="W180" s="50" t="n"/>
      <c r="X180" s="50" t="n"/>
      <c r="Y180" s="50" t="n"/>
      <c r="Z180" s="50" t="n"/>
      <c r="AA180" s="50" t="n"/>
      <c r="AB180" s="50" t="n"/>
      <c r="AC180" s="50" t="n"/>
      <c r="AD180" s="50" t="n"/>
      <c r="AE180" s="50" t="n"/>
      <c r="AF180" s="50" t="n"/>
      <c r="AG180" s="50" t="n"/>
    </row>
    <row r="181" ht="15.75" customHeight="1">
      <c r="A181" s="50" t="n"/>
      <c r="B181" s="50" t="inlineStr">
        <is>
          <t>IL</t>
        </is>
      </c>
      <c r="C181" s="50" t="inlineStr">
        <is>
          <t>Generation</t>
        </is>
      </c>
      <c r="D181" s="50" t="inlineStr">
        <is>
          <t>Storage</t>
        </is>
      </c>
      <c r="E181" s="50">
        <f>LOOKUP(D181,$U$2:$V$15,$V$2:$V$15)</f>
        <v/>
      </c>
      <c r="F181" s="50" t="n">
        <v>0</v>
      </c>
      <c r="G181" s="50" t="n">
        <v>0</v>
      </c>
      <c r="H181" s="50" t="n">
        <v>0</v>
      </c>
      <c r="I181" s="50" t="n">
        <v>0</v>
      </c>
      <c r="J181" s="50" t="n">
        <v>0</v>
      </c>
      <c r="K181" s="50" t="n">
        <v>0</v>
      </c>
      <c r="L181" s="50" t="n">
        <v>0</v>
      </c>
      <c r="M181" s="50" t="n">
        <v>0</v>
      </c>
      <c r="N181" s="50" t="n">
        <v>0</v>
      </c>
      <c r="O181" s="50" t="n">
        <v>0</v>
      </c>
      <c r="P181" s="50" t="n">
        <v>0</v>
      </c>
      <c r="Q181" s="50" t="n">
        <v>0</v>
      </c>
      <c r="R181" s="50" t="n">
        <v>0</v>
      </c>
      <c r="S181" s="50" t="n"/>
      <c r="T181" s="50" t="n"/>
      <c r="U181" s="50" t="n"/>
      <c r="V181" s="50" t="n"/>
      <c r="W181" s="50" t="n"/>
      <c r="X181" s="50" t="n"/>
      <c r="Y181" s="50" t="n"/>
      <c r="Z181" s="50" t="n"/>
      <c r="AA181" s="50" t="n"/>
      <c r="AB181" s="50" t="n"/>
      <c r="AC181" s="50" t="n"/>
      <c r="AD181" s="50" t="n"/>
      <c r="AE181" s="50" t="n"/>
      <c r="AF181" s="50" t="n"/>
      <c r="AG181" s="50" t="n"/>
    </row>
    <row r="182" ht="15.75" customHeight="1">
      <c r="A182" s="50" t="n"/>
      <c r="B182" s="50" t="inlineStr">
        <is>
          <t>IL</t>
        </is>
      </c>
      <c r="C182" s="50" t="inlineStr">
        <is>
          <t>Generation</t>
        </is>
      </c>
      <c r="D182" s="50" t="inlineStr">
        <is>
          <t>Utility PV</t>
        </is>
      </c>
      <c r="E182" s="50">
        <f>LOOKUP(D182,$U$2:$V$15,$V$2:$V$15)</f>
        <v/>
      </c>
      <c r="F182" s="50" t="n">
        <v>67405.28461</v>
      </c>
      <c r="G182" s="50">
        <f>AVERAGE(F182,H182)</f>
        <v/>
      </c>
      <c r="H182" s="50" t="n">
        <v>89326.85085</v>
      </c>
      <c r="I182" s="50">
        <f>AVERAGE(H182,J182)</f>
        <v/>
      </c>
      <c r="J182" s="50" t="n">
        <v>720818.784</v>
      </c>
      <c r="K182" s="50">
        <f>AVERAGE(J182,L182)</f>
        <v/>
      </c>
      <c r="L182" s="50" t="n">
        <v>713611.4913</v>
      </c>
      <c r="M182" s="50">
        <f>AVERAGE(L182,N182)</f>
        <v/>
      </c>
      <c r="N182" s="50" t="n">
        <v>1098203.693</v>
      </c>
      <c r="O182" s="50">
        <f>AVERAGE(N182,P182)</f>
        <v/>
      </c>
      <c r="P182" s="50" t="n">
        <v>1087287.229</v>
      </c>
      <c r="Q182" s="50">
        <f>AVERAGE(P182,R182)</f>
        <v/>
      </c>
      <c r="R182" s="50" t="n">
        <v>1337277.163</v>
      </c>
      <c r="S182" s="50" t="n"/>
      <c r="T182" s="50" t="n"/>
      <c r="U182" s="50" t="n"/>
      <c r="V182" s="50" t="n"/>
      <c r="W182" s="50" t="n"/>
      <c r="X182" s="50" t="n"/>
      <c r="Y182" s="50" t="n"/>
      <c r="Z182" s="50" t="n"/>
      <c r="AA182" s="50" t="n"/>
      <c r="AB182" s="50" t="n"/>
      <c r="AC182" s="50" t="n"/>
      <c r="AD182" s="50" t="n"/>
      <c r="AE182" s="50" t="n"/>
      <c r="AF182" s="50" t="n"/>
      <c r="AG182" s="50" t="n"/>
    </row>
    <row r="183" ht="15.75" customHeight="1">
      <c r="A183" s="50" t="n"/>
      <c r="B183" s="50" t="inlineStr">
        <is>
          <t>IN</t>
        </is>
      </c>
      <c r="C183" s="50" t="inlineStr">
        <is>
          <t>Generation</t>
        </is>
      </c>
      <c r="D183" s="50" t="inlineStr">
        <is>
          <t>Biopower</t>
        </is>
      </c>
      <c r="E183" s="50">
        <f>LOOKUP(D183,$U$2:$V$15,$V$2:$V$15)</f>
        <v/>
      </c>
      <c r="F183" s="50" t="n">
        <v>0</v>
      </c>
      <c r="G183" s="50">
        <f>AVERAGE(F183,H183)</f>
        <v/>
      </c>
      <c r="H183" s="50" t="n">
        <v>0</v>
      </c>
      <c r="I183" s="50">
        <f>AVERAGE(H183,J183)</f>
        <v/>
      </c>
      <c r="J183" s="50" t="n">
        <v>0</v>
      </c>
      <c r="K183" s="50">
        <f>AVERAGE(J183,L183)</f>
        <v/>
      </c>
      <c r="L183" s="50" t="n">
        <v>0</v>
      </c>
      <c r="M183" s="50">
        <f>AVERAGE(L183,N183)</f>
        <v/>
      </c>
      <c r="N183" s="50" t="n">
        <v>0</v>
      </c>
      <c r="O183" s="50">
        <f>AVERAGE(N183,P183)</f>
        <v/>
      </c>
      <c r="P183" s="50" t="n">
        <v>0</v>
      </c>
      <c r="Q183" s="50">
        <f>AVERAGE(P183,R183)</f>
        <v/>
      </c>
      <c r="R183" s="50" t="n">
        <v>0</v>
      </c>
      <c r="S183" s="50" t="n"/>
      <c r="T183" s="50" t="n"/>
      <c r="U183" s="50" t="n"/>
      <c r="V183" s="50" t="n"/>
      <c r="W183" s="50" t="n"/>
      <c r="X183" s="50" t="n"/>
      <c r="Y183" s="50" t="n"/>
      <c r="Z183" s="50" t="n"/>
      <c r="AA183" s="50" t="n"/>
      <c r="AB183" s="50" t="n"/>
      <c r="AC183" s="50" t="n"/>
      <c r="AD183" s="50" t="n"/>
      <c r="AE183" s="50" t="n"/>
      <c r="AF183" s="50" t="n"/>
      <c r="AG183" s="50" t="n"/>
    </row>
    <row r="184" ht="15.75" customHeight="1">
      <c r="A184" s="50" t="n"/>
      <c r="B184" s="50" t="inlineStr">
        <is>
          <t>IN</t>
        </is>
      </c>
      <c r="C184" s="50" t="inlineStr">
        <is>
          <t>Generation</t>
        </is>
      </c>
      <c r="D184" s="50" t="inlineStr">
        <is>
          <t>Coal</t>
        </is>
      </c>
      <c r="E184" s="50">
        <f>LOOKUP(D184,$U$2:$V$15,$V$2:$V$15)</f>
        <v/>
      </c>
      <c r="F184" s="50" t="n">
        <v>86666994.14</v>
      </c>
      <c r="G184" s="50">
        <f>AVERAGE(F184,H184)</f>
        <v/>
      </c>
      <c r="H184" s="50" t="n">
        <v>74043362.51000001</v>
      </c>
      <c r="I184" s="50">
        <f>AVERAGE(H184,J184)</f>
        <v/>
      </c>
      <c r="J184" s="50" t="n">
        <v>76333055.37</v>
      </c>
      <c r="K184" s="50">
        <f>AVERAGE(J184,L184)</f>
        <v/>
      </c>
      <c r="L184" s="50" t="n">
        <v>86253064.59</v>
      </c>
      <c r="M184" s="50">
        <f>AVERAGE(L184,N184)</f>
        <v/>
      </c>
      <c r="N184" s="50" t="n">
        <v>86059849.54000001</v>
      </c>
      <c r="O184" s="50">
        <f>AVERAGE(N184,P184)</f>
        <v/>
      </c>
      <c r="P184" s="50" t="n">
        <v>85787522.19</v>
      </c>
      <c r="Q184" s="50">
        <f>AVERAGE(P184,R184)</f>
        <v/>
      </c>
      <c r="R184" s="50" t="n">
        <v>85311180.09999999</v>
      </c>
      <c r="S184" s="50" t="n"/>
      <c r="T184" s="50" t="n"/>
      <c r="U184" s="50" t="n"/>
      <c r="V184" s="50" t="n"/>
      <c r="W184" s="50" t="n"/>
      <c r="X184" s="50" t="n"/>
      <c r="Y184" s="50" t="n"/>
      <c r="Z184" s="50" t="n"/>
      <c r="AA184" s="50" t="n"/>
      <c r="AB184" s="50" t="n"/>
      <c r="AC184" s="50" t="n"/>
      <c r="AD184" s="50" t="n"/>
      <c r="AE184" s="50" t="n"/>
      <c r="AF184" s="50" t="n"/>
      <c r="AG184" s="50" t="n"/>
    </row>
    <row r="185" ht="15.75" customHeight="1">
      <c r="A185" s="50" t="n"/>
      <c r="B185" s="50" t="inlineStr">
        <is>
          <t>IN</t>
        </is>
      </c>
      <c r="C185" s="50" t="inlineStr">
        <is>
          <t>Generation</t>
        </is>
      </c>
      <c r="D185" s="50" t="inlineStr">
        <is>
          <t>CSP</t>
        </is>
      </c>
      <c r="E185" s="50">
        <f>LOOKUP(D185,$U$2:$V$15,$V$2:$V$15)</f>
        <v/>
      </c>
      <c r="F185" s="50" t="n">
        <v>0</v>
      </c>
      <c r="G185" s="50">
        <f>AVERAGE(F185,H185)</f>
        <v/>
      </c>
      <c r="H185" s="50" t="n">
        <v>0</v>
      </c>
      <c r="I185" s="50">
        <f>AVERAGE(H185,J185)</f>
        <v/>
      </c>
      <c r="J185" s="50" t="n">
        <v>0</v>
      </c>
      <c r="K185" s="50">
        <f>AVERAGE(J185,L185)</f>
        <v/>
      </c>
      <c r="L185" s="50" t="n">
        <v>0</v>
      </c>
      <c r="M185" s="50">
        <f>AVERAGE(L185,N185)</f>
        <v/>
      </c>
      <c r="N185" s="50" t="n">
        <v>0</v>
      </c>
      <c r="O185" s="50">
        <f>AVERAGE(N185,P185)</f>
        <v/>
      </c>
      <c r="P185" s="50" t="n">
        <v>0</v>
      </c>
      <c r="Q185" s="50">
        <f>AVERAGE(P185,R185)</f>
        <v/>
      </c>
      <c r="R185" s="50" t="n">
        <v>0</v>
      </c>
      <c r="S185" s="50" t="n"/>
      <c r="T185" s="50" t="n"/>
      <c r="U185" s="50" t="n"/>
      <c r="V185" s="50" t="n"/>
      <c r="W185" s="50" t="n"/>
      <c r="X185" s="50" t="n"/>
      <c r="Y185" s="50" t="n"/>
      <c r="Z185" s="50" t="n"/>
      <c r="AA185" s="50" t="n"/>
      <c r="AB185" s="50" t="n"/>
      <c r="AC185" s="50" t="n"/>
      <c r="AD185" s="50" t="n"/>
      <c r="AE185" s="50" t="n"/>
      <c r="AF185" s="50" t="n"/>
      <c r="AG185" s="50" t="n"/>
    </row>
    <row r="186" ht="15.75" customHeight="1">
      <c r="A186" s="50" t="n"/>
      <c r="B186" s="50" t="inlineStr">
        <is>
          <t>IN</t>
        </is>
      </c>
      <c r="C186" s="50" t="inlineStr">
        <is>
          <t>Generation</t>
        </is>
      </c>
      <c r="D186" s="50" t="inlineStr">
        <is>
          <t>Geothermal</t>
        </is>
      </c>
      <c r="E186" s="50">
        <f>LOOKUP(D186,$U$2:$V$15,$V$2:$V$15)</f>
        <v/>
      </c>
      <c r="F186" s="50" t="n">
        <v>0</v>
      </c>
      <c r="G186" s="50">
        <f>AVERAGE(F186,H186)</f>
        <v/>
      </c>
      <c r="H186" s="50" t="n">
        <v>0</v>
      </c>
      <c r="I186" s="50">
        <f>AVERAGE(H186,J186)</f>
        <v/>
      </c>
      <c r="J186" s="50" t="n">
        <v>0</v>
      </c>
      <c r="K186" s="50">
        <f>AVERAGE(J186,L186)</f>
        <v/>
      </c>
      <c r="L186" s="50" t="n">
        <v>0</v>
      </c>
      <c r="M186" s="50">
        <f>AVERAGE(L186,N186)</f>
        <v/>
      </c>
      <c r="N186" s="50" t="n">
        <v>0</v>
      </c>
      <c r="O186" s="50">
        <f>AVERAGE(N186,P186)</f>
        <v/>
      </c>
      <c r="P186" s="50" t="n">
        <v>0</v>
      </c>
      <c r="Q186" s="50">
        <f>AVERAGE(P186,R186)</f>
        <v/>
      </c>
      <c r="R186" s="50" t="n">
        <v>0</v>
      </c>
      <c r="S186" s="50" t="n"/>
      <c r="T186" s="50" t="n"/>
      <c r="U186" s="50" t="n"/>
      <c r="V186" s="50" t="n"/>
      <c r="W186" s="50" t="n"/>
      <c r="X186" s="50" t="n"/>
      <c r="Y186" s="50" t="n"/>
      <c r="Z186" s="50" t="n"/>
      <c r="AA186" s="50" t="n"/>
      <c r="AB186" s="50" t="n"/>
      <c r="AC186" s="50" t="n"/>
      <c r="AD186" s="50" t="n"/>
      <c r="AE186" s="50" t="n"/>
      <c r="AF186" s="50" t="n"/>
      <c r="AG186" s="50" t="n"/>
    </row>
    <row r="187" ht="15.75" customHeight="1">
      <c r="A187" s="50" t="n"/>
      <c r="B187" s="50" t="inlineStr">
        <is>
          <t>IN</t>
        </is>
      </c>
      <c r="C187" s="50" t="inlineStr">
        <is>
          <t>Generation</t>
        </is>
      </c>
      <c r="D187" s="50" t="inlineStr">
        <is>
          <t>Hydro</t>
        </is>
      </c>
      <c r="E187" s="50">
        <f>LOOKUP(D187,$U$2:$V$15,$V$2:$V$15)</f>
        <v/>
      </c>
      <c r="F187" s="50" t="n">
        <v>404408.6899</v>
      </c>
      <c r="G187" s="50">
        <f>AVERAGE(F187,H187)</f>
        <v/>
      </c>
      <c r="H187" s="50" t="n">
        <v>404408.6899</v>
      </c>
      <c r="I187" s="50">
        <f>AVERAGE(H187,J187)</f>
        <v/>
      </c>
      <c r="J187" s="50" t="n">
        <v>404408.6899</v>
      </c>
      <c r="K187" s="50">
        <f>AVERAGE(J187,L187)</f>
        <v/>
      </c>
      <c r="L187" s="50" t="n">
        <v>404408.6899</v>
      </c>
      <c r="M187" s="50">
        <f>AVERAGE(L187,N187)</f>
        <v/>
      </c>
      <c r="N187" s="50" t="n">
        <v>404408.6899</v>
      </c>
      <c r="O187" s="50">
        <f>AVERAGE(N187,P187)</f>
        <v/>
      </c>
      <c r="P187" s="50" t="n">
        <v>404408.6899</v>
      </c>
      <c r="Q187" s="50">
        <f>AVERAGE(P187,R187)</f>
        <v/>
      </c>
      <c r="R187" s="50" t="n">
        <v>404408.6899</v>
      </c>
      <c r="S187" s="50" t="n"/>
      <c r="T187" s="50" t="n"/>
      <c r="U187" s="50" t="n"/>
      <c r="V187" s="50" t="n"/>
      <c r="W187" s="50" t="n"/>
      <c r="X187" s="50" t="n"/>
      <c r="Y187" s="50" t="n"/>
      <c r="Z187" s="50" t="n"/>
      <c r="AA187" s="50" t="n"/>
      <c r="AB187" s="50" t="n"/>
      <c r="AC187" s="50" t="n"/>
      <c r="AD187" s="50" t="n"/>
      <c r="AE187" s="50" t="n"/>
      <c r="AF187" s="50" t="n"/>
      <c r="AG187" s="50" t="n"/>
    </row>
    <row r="188" ht="15.75" customHeight="1">
      <c r="A188" s="50" t="n"/>
      <c r="B188" s="50" t="inlineStr">
        <is>
          <t>IN</t>
        </is>
      </c>
      <c r="C188" s="50" t="inlineStr">
        <is>
          <t>Generation</t>
        </is>
      </c>
      <c r="D188" s="50" t="inlineStr">
        <is>
          <t>Imports</t>
        </is>
      </c>
      <c r="E188" s="50">
        <f>LOOKUP(D188,$U$2:$V$15,$V$2:$V$15)</f>
        <v/>
      </c>
      <c r="F188" s="50" t="n">
        <v>0</v>
      </c>
      <c r="G188" s="50">
        <f>AVERAGE(F188,H188)</f>
        <v/>
      </c>
      <c r="H188" s="50" t="n">
        <v>0</v>
      </c>
      <c r="I188" s="50">
        <f>AVERAGE(H188,J188)</f>
        <v/>
      </c>
      <c r="J188" s="50" t="n">
        <v>0</v>
      </c>
      <c r="K188" s="50">
        <f>AVERAGE(J188,L188)</f>
        <v/>
      </c>
      <c r="L188" s="50" t="n">
        <v>0</v>
      </c>
      <c r="M188" s="50">
        <f>AVERAGE(L188,N188)</f>
        <v/>
      </c>
      <c r="N188" s="50" t="n">
        <v>0</v>
      </c>
      <c r="O188" s="50">
        <f>AVERAGE(N188,P188)</f>
        <v/>
      </c>
      <c r="P188" s="50" t="n">
        <v>0</v>
      </c>
      <c r="Q188" s="50">
        <f>AVERAGE(P188,R188)</f>
        <v/>
      </c>
      <c r="R188" s="50" t="n">
        <v>0</v>
      </c>
      <c r="S188" s="50" t="n"/>
      <c r="T188" s="50" t="n"/>
      <c r="U188" s="50" t="n"/>
      <c r="V188" s="50" t="n"/>
      <c r="W188" s="50" t="n"/>
      <c r="X188" s="50" t="n"/>
      <c r="Y188" s="50" t="n"/>
      <c r="Z188" s="50" t="n"/>
      <c r="AA188" s="50" t="n"/>
      <c r="AB188" s="50" t="n"/>
      <c r="AC188" s="50" t="n"/>
      <c r="AD188" s="50" t="n"/>
      <c r="AE188" s="50" t="n"/>
      <c r="AF188" s="50" t="n"/>
      <c r="AG188" s="50" t="n"/>
    </row>
    <row r="189" ht="15.75" customHeight="1">
      <c r="A189" s="50" t="n"/>
      <c r="B189" s="50" t="inlineStr">
        <is>
          <t>IN</t>
        </is>
      </c>
      <c r="C189" s="50" t="inlineStr">
        <is>
          <t>Generation</t>
        </is>
      </c>
      <c r="D189" s="50" t="inlineStr">
        <is>
          <t>Land-based Wind</t>
        </is>
      </c>
      <c r="E189" s="50">
        <f>LOOKUP(D189,$U$2:$V$15,$V$2:$V$15)</f>
        <v/>
      </c>
      <c r="F189" s="50" t="n">
        <v>6619232.41</v>
      </c>
      <c r="G189" s="50">
        <f>AVERAGE(F189,H189)</f>
        <v/>
      </c>
      <c r="H189" s="50" t="n">
        <v>9840625.593</v>
      </c>
      <c r="I189" s="50">
        <f>AVERAGE(H189,J189)</f>
        <v/>
      </c>
      <c r="J189" s="50" t="n">
        <v>9843758.640000001</v>
      </c>
      <c r="K189" s="50">
        <f>AVERAGE(J189,L189)</f>
        <v/>
      </c>
      <c r="L189" s="50" t="n">
        <v>9842624.67</v>
      </c>
      <c r="M189" s="50">
        <f>AVERAGE(L189,N189)</f>
        <v/>
      </c>
      <c r="N189" s="50" t="n">
        <v>9843579.98</v>
      </c>
      <c r="O189" s="50">
        <f>AVERAGE(N189,P189)</f>
        <v/>
      </c>
      <c r="P189" s="50" t="n">
        <v>9843465.374</v>
      </c>
      <c r="Q189" s="50">
        <f>AVERAGE(P189,R189)</f>
        <v/>
      </c>
      <c r="R189" s="50" t="n">
        <v>9843798.865</v>
      </c>
      <c r="S189" s="50" t="n"/>
      <c r="T189" s="50" t="n"/>
      <c r="U189" s="50" t="n"/>
      <c r="V189" s="50" t="n"/>
      <c r="W189" s="50" t="n"/>
      <c r="X189" s="50" t="n"/>
      <c r="Y189" s="50" t="n"/>
      <c r="Z189" s="50" t="n"/>
      <c r="AA189" s="50" t="n"/>
      <c r="AB189" s="50" t="n"/>
      <c r="AC189" s="50" t="n"/>
      <c r="AD189" s="50" t="n"/>
      <c r="AE189" s="50" t="n"/>
      <c r="AF189" s="50" t="n"/>
      <c r="AG189" s="50" t="n"/>
    </row>
    <row r="190" ht="15.75" customHeight="1">
      <c r="A190" s="50" t="n"/>
      <c r="B190" s="50" t="inlineStr">
        <is>
          <t>IN</t>
        </is>
      </c>
      <c r="C190" s="50" t="inlineStr">
        <is>
          <t>Generation</t>
        </is>
      </c>
      <c r="D190" s="50" t="inlineStr">
        <is>
          <t>NG-CC</t>
        </is>
      </c>
      <c r="E190" s="50">
        <f>LOOKUP(D190,$U$2:$V$15,$V$2:$V$15)</f>
        <v/>
      </c>
      <c r="F190" s="50" t="n">
        <v>23818600.87</v>
      </c>
      <c r="G190" s="50">
        <f>AVERAGE(F190,H190)</f>
        <v/>
      </c>
      <c r="H190" s="50" t="n">
        <v>23720615.56</v>
      </c>
      <c r="I190" s="50">
        <f>AVERAGE(H190,J190)</f>
        <v/>
      </c>
      <c r="J190" s="50" t="n">
        <v>23744601.22</v>
      </c>
      <c r="K190" s="50">
        <f>AVERAGE(J190,L190)</f>
        <v/>
      </c>
      <c r="L190" s="50" t="n">
        <v>23809440.85</v>
      </c>
      <c r="M190" s="50">
        <f>AVERAGE(L190,N190)</f>
        <v/>
      </c>
      <c r="N190" s="50" t="n">
        <v>22957663.51</v>
      </c>
      <c r="O190" s="50">
        <f>AVERAGE(N190,P190)</f>
        <v/>
      </c>
      <c r="P190" s="50" t="n">
        <v>21785949.35</v>
      </c>
      <c r="Q190" s="50">
        <f>AVERAGE(P190,R190)</f>
        <v/>
      </c>
      <c r="R190" s="50" t="n">
        <v>20909874.63</v>
      </c>
      <c r="S190" s="50" t="n"/>
      <c r="T190" s="50" t="n"/>
      <c r="U190" s="50" t="n"/>
      <c r="V190" s="50" t="n"/>
      <c r="W190" s="50" t="n"/>
      <c r="X190" s="50" t="n"/>
      <c r="Y190" s="50" t="n"/>
      <c r="Z190" s="50" t="n"/>
      <c r="AA190" s="50" t="n"/>
      <c r="AB190" s="50" t="n"/>
      <c r="AC190" s="50" t="n"/>
      <c r="AD190" s="50" t="n"/>
      <c r="AE190" s="50" t="n"/>
      <c r="AF190" s="50" t="n"/>
      <c r="AG190" s="50" t="n"/>
    </row>
    <row r="191" ht="15.75" customHeight="1">
      <c r="A191" s="50" t="n"/>
      <c r="B191" s="50" t="inlineStr">
        <is>
          <t>IN</t>
        </is>
      </c>
      <c r="C191" s="50" t="inlineStr">
        <is>
          <t>Generation</t>
        </is>
      </c>
      <c r="D191" s="50" t="inlineStr">
        <is>
          <t>NG-CT</t>
        </is>
      </c>
      <c r="E191" s="50">
        <f>LOOKUP(D191,$U$2:$V$15,$V$2:$V$15)</f>
        <v/>
      </c>
      <c r="F191" s="50" t="n">
        <v>157413.3636</v>
      </c>
      <c r="G191" s="50">
        <f>AVERAGE(F191,H191)</f>
        <v/>
      </c>
      <c r="H191" s="50" t="n">
        <v>90772.60000000001</v>
      </c>
      <c r="I191" s="50">
        <f>AVERAGE(H191,J191)</f>
        <v/>
      </c>
      <c r="J191" s="50" t="n">
        <v>150414.0451</v>
      </c>
      <c r="K191" s="50">
        <f>AVERAGE(J191,L191)</f>
        <v/>
      </c>
      <c r="L191" s="50" t="n">
        <v>112597.6</v>
      </c>
      <c r="M191" s="50">
        <f>AVERAGE(L191,N191)</f>
        <v/>
      </c>
      <c r="N191" s="50" t="n">
        <v>101101.89</v>
      </c>
      <c r="O191" s="50">
        <f>AVERAGE(N191,P191)</f>
        <v/>
      </c>
      <c r="P191" s="50" t="n">
        <v>110970.6659</v>
      </c>
      <c r="Q191" s="50">
        <f>AVERAGE(P191,R191)</f>
        <v/>
      </c>
      <c r="R191" s="50" t="n">
        <v>98197.84095</v>
      </c>
      <c r="S191" s="50" t="n"/>
      <c r="T191" s="50" t="n"/>
      <c r="U191" s="50" t="n"/>
      <c r="V191" s="50" t="n"/>
      <c r="W191" s="50" t="n"/>
      <c r="X191" s="50" t="n"/>
      <c r="Y191" s="50" t="n"/>
      <c r="Z191" s="50" t="n"/>
      <c r="AA191" s="50" t="n"/>
      <c r="AB191" s="50" t="n"/>
      <c r="AC191" s="50" t="n"/>
      <c r="AD191" s="50" t="n"/>
      <c r="AE191" s="50" t="n"/>
      <c r="AF191" s="50" t="n"/>
      <c r="AG191" s="50" t="n"/>
    </row>
    <row r="192" ht="15.75" customHeight="1">
      <c r="A192" s="50" t="n"/>
      <c r="B192" s="50" t="inlineStr">
        <is>
          <t>IN</t>
        </is>
      </c>
      <c r="C192" s="50" t="inlineStr">
        <is>
          <t>Generation</t>
        </is>
      </c>
      <c r="D192" s="50" t="inlineStr">
        <is>
          <t>Nuclear</t>
        </is>
      </c>
      <c r="E192" s="50">
        <f>LOOKUP(D192,$U$2:$V$15,$V$2:$V$15)</f>
        <v/>
      </c>
      <c r="F192" s="50" t="n">
        <v>0</v>
      </c>
      <c r="G192" s="50">
        <f>AVERAGE(F192,H192)</f>
        <v/>
      </c>
      <c r="H192" s="50" t="n">
        <v>0</v>
      </c>
      <c r="I192" s="50">
        <f>AVERAGE(H192,J192)</f>
        <v/>
      </c>
      <c r="J192" s="50" t="n">
        <v>0</v>
      </c>
      <c r="K192" s="50">
        <f>AVERAGE(J192,L192)</f>
        <v/>
      </c>
      <c r="L192" s="50" t="n">
        <v>0</v>
      </c>
      <c r="M192" s="50">
        <f>AVERAGE(L192,N192)</f>
        <v/>
      </c>
      <c r="N192" s="50" t="n">
        <v>0</v>
      </c>
      <c r="O192" s="50">
        <f>AVERAGE(N192,P192)</f>
        <v/>
      </c>
      <c r="P192" s="50" t="n">
        <v>0</v>
      </c>
      <c r="Q192" s="50">
        <f>AVERAGE(P192,R192)</f>
        <v/>
      </c>
      <c r="R192" s="50" t="n">
        <v>0</v>
      </c>
      <c r="S192" s="50" t="n"/>
      <c r="T192" s="50" t="n"/>
      <c r="U192" s="50" t="n"/>
      <c r="V192" s="50" t="n"/>
      <c r="W192" s="50" t="n"/>
      <c r="X192" s="50" t="n"/>
      <c r="Y192" s="50" t="n"/>
      <c r="Z192" s="50" t="n"/>
      <c r="AA192" s="50" t="n"/>
      <c r="AB192" s="50" t="n"/>
      <c r="AC192" s="50" t="n"/>
      <c r="AD192" s="50" t="n"/>
      <c r="AE192" s="50" t="n"/>
      <c r="AF192" s="50" t="n"/>
      <c r="AG192" s="50" t="n"/>
    </row>
    <row r="193" ht="15.75" customHeight="1">
      <c r="A193" s="50" t="n"/>
      <c r="B193" s="50" t="inlineStr">
        <is>
          <t>IN</t>
        </is>
      </c>
      <c r="C193" s="50" t="inlineStr">
        <is>
          <t>Generation</t>
        </is>
      </c>
      <c r="D193" s="50" t="inlineStr">
        <is>
          <t>Offshore Wind</t>
        </is>
      </c>
      <c r="E193" s="50">
        <f>LOOKUP(D193,$U$2:$V$15,$V$2:$V$15)</f>
        <v/>
      </c>
      <c r="F193" s="50" t="n">
        <v>0</v>
      </c>
      <c r="G193" s="50">
        <f>AVERAGE(F193,H193)</f>
        <v/>
      </c>
      <c r="H193" s="50" t="n">
        <v>0</v>
      </c>
      <c r="I193" s="50">
        <f>AVERAGE(H193,J193)</f>
        <v/>
      </c>
      <c r="J193" s="50" t="n">
        <v>0</v>
      </c>
      <c r="K193" s="50">
        <f>AVERAGE(J193,L193)</f>
        <v/>
      </c>
      <c r="L193" s="50" t="n">
        <v>0</v>
      </c>
      <c r="M193" s="50">
        <f>AVERAGE(L193,N193)</f>
        <v/>
      </c>
      <c r="N193" s="50" t="n">
        <v>0</v>
      </c>
      <c r="O193" s="50">
        <f>AVERAGE(N193,P193)</f>
        <v/>
      </c>
      <c r="P193" s="50" t="n">
        <v>0</v>
      </c>
      <c r="Q193" s="50">
        <f>AVERAGE(P193,R193)</f>
        <v/>
      </c>
      <c r="R193" s="50" t="n">
        <v>0</v>
      </c>
      <c r="S193" s="50" t="n"/>
      <c r="T193" s="50" t="n"/>
      <c r="U193" s="50" t="n"/>
      <c r="V193" s="50" t="n"/>
      <c r="W193" s="50" t="n"/>
      <c r="X193" s="50" t="n"/>
      <c r="Y193" s="50" t="n"/>
      <c r="Z193" s="50" t="n"/>
      <c r="AA193" s="50" t="n"/>
      <c r="AB193" s="50" t="n"/>
      <c r="AC193" s="50" t="n"/>
      <c r="AD193" s="50" t="n"/>
      <c r="AE193" s="50" t="n"/>
      <c r="AF193" s="50" t="n"/>
      <c r="AG193" s="50" t="n"/>
    </row>
    <row r="194" ht="15.75" customHeight="1">
      <c r="A194" s="50" t="n"/>
      <c r="B194" s="50" t="inlineStr">
        <is>
          <t>IN</t>
        </is>
      </c>
      <c r="C194" s="50" t="inlineStr">
        <is>
          <t>Generation</t>
        </is>
      </c>
      <c r="D194" s="50" t="inlineStr">
        <is>
          <t>Oil-Gas-Steam</t>
        </is>
      </c>
      <c r="E194" s="50">
        <f>LOOKUP(D194,$U$2:$V$15,$V$2:$V$15)</f>
        <v/>
      </c>
      <c r="F194" s="50" t="n">
        <v>269120.9203</v>
      </c>
      <c r="G194" s="50">
        <f>AVERAGE(F194,H194)</f>
        <v/>
      </c>
      <c r="H194" s="50" t="n">
        <v>269120.9203</v>
      </c>
      <c r="I194" s="50">
        <f>AVERAGE(H194,J194)</f>
        <v/>
      </c>
      <c r="J194" s="50" t="n">
        <v>269120.9203</v>
      </c>
      <c r="K194" s="50">
        <f>AVERAGE(J194,L194)</f>
        <v/>
      </c>
      <c r="L194" s="50" t="n">
        <v>269120.9203</v>
      </c>
      <c r="M194" s="50">
        <f>AVERAGE(L194,N194)</f>
        <v/>
      </c>
      <c r="N194" s="50" t="n">
        <v>269120.9203</v>
      </c>
      <c r="O194" s="50">
        <f>AVERAGE(N194,P194)</f>
        <v/>
      </c>
      <c r="P194" s="50" t="n">
        <v>269120.9203</v>
      </c>
      <c r="Q194" s="50">
        <f>AVERAGE(P194,R194)</f>
        <v/>
      </c>
      <c r="R194" s="50" t="n">
        <v>269120.9203</v>
      </c>
      <c r="S194" s="50" t="n"/>
      <c r="T194" s="50" t="n"/>
      <c r="U194" s="50" t="n"/>
      <c r="V194" s="50" t="n"/>
      <c r="W194" s="50" t="n"/>
      <c r="X194" s="50" t="n"/>
      <c r="Y194" s="50" t="n"/>
      <c r="Z194" s="50" t="n"/>
      <c r="AA194" s="50" t="n"/>
      <c r="AB194" s="50" t="n"/>
      <c r="AC194" s="50" t="n"/>
      <c r="AD194" s="50" t="n"/>
      <c r="AE194" s="50" t="n"/>
      <c r="AF194" s="50" t="n"/>
      <c r="AG194" s="50" t="n"/>
    </row>
    <row r="195" ht="15.75" customHeight="1">
      <c r="A195" s="50" t="n"/>
      <c r="B195" s="50" t="inlineStr">
        <is>
          <t>IN</t>
        </is>
      </c>
      <c r="C195" s="50" t="inlineStr">
        <is>
          <t>Generation</t>
        </is>
      </c>
      <c r="D195" s="50" t="inlineStr">
        <is>
          <t>Rooftop PV</t>
        </is>
      </c>
      <c r="E195" s="50">
        <f>LOOKUP(D195,$U$2:$V$15,$V$2:$V$15)</f>
        <v/>
      </c>
      <c r="F195" s="50" t="n">
        <v>98572.46871</v>
      </c>
      <c r="G195" s="50">
        <f>AVERAGE(F195,H195)</f>
        <v/>
      </c>
      <c r="H195" s="50" t="n">
        <v>179423.6017</v>
      </c>
      <c r="I195" s="50">
        <f>AVERAGE(H195,J195)</f>
        <v/>
      </c>
      <c r="J195" s="50" t="n">
        <v>287911.5617</v>
      </c>
      <c r="K195" s="50">
        <f>AVERAGE(J195,L195)</f>
        <v/>
      </c>
      <c r="L195" s="50" t="n">
        <v>321109.1738</v>
      </c>
      <c r="M195" s="50">
        <f>AVERAGE(L195,N195)</f>
        <v/>
      </c>
      <c r="N195" s="50" t="n">
        <v>375921.8106</v>
      </c>
      <c r="O195" s="50">
        <f>AVERAGE(N195,P195)</f>
        <v/>
      </c>
      <c r="P195" s="50" t="n">
        <v>460669.0742</v>
      </c>
      <c r="Q195" s="50">
        <f>AVERAGE(P195,R195)</f>
        <v/>
      </c>
      <c r="R195" s="50" t="n">
        <v>586402.2154</v>
      </c>
      <c r="S195" s="50" t="n"/>
      <c r="T195" s="50" t="n"/>
      <c r="U195" s="50" t="n"/>
      <c r="V195" s="50" t="n"/>
      <c r="W195" s="50" t="n"/>
      <c r="X195" s="50" t="n"/>
      <c r="Y195" s="50" t="n"/>
      <c r="Z195" s="50" t="n"/>
      <c r="AA195" s="50" t="n"/>
      <c r="AB195" s="50" t="n"/>
      <c r="AC195" s="50" t="n"/>
      <c r="AD195" s="50" t="n"/>
      <c r="AE195" s="50" t="n"/>
      <c r="AF195" s="50" t="n"/>
      <c r="AG195" s="50" t="n"/>
    </row>
    <row r="196" ht="15.75" customHeight="1">
      <c r="A196" s="50" t="n"/>
      <c r="B196" s="50" t="inlineStr">
        <is>
          <t>IN</t>
        </is>
      </c>
      <c r="C196" s="50" t="inlineStr">
        <is>
          <t>Generation</t>
        </is>
      </c>
      <c r="D196" s="50" t="inlineStr">
        <is>
          <t>Storage</t>
        </is>
      </c>
      <c r="E196" s="50">
        <f>LOOKUP(D196,$U$2:$V$15,$V$2:$V$15)</f>
        <v/>
      </c>
      <c r="F196" s="50" t="n">
        <v>0</v>
      </c>
      <c r="G196" s="50" t="n">
        <v>0</v>
      </c>
      <c r="H196" s="50" t="n">
        <v>0</v>
      </c>
      <c r="I196" s="50" t="n">
        <v>0</v>
      </c>
      <c r="J196" s="50" t="n">
        <v>0</v>
      </c>
      <c r="K196" s="50" t="n">
        <v>0</v>
      </c>
      <c r="L196" s="50" t="n">
        <v>0</v>
      </c>
      <c r="M196" s="50" t="n">
        <v>0</v>
      </c>
      <c r="N196" s="50" t="n">
        <v>0</v>
      </c>
      <c r="O196" s="50" t="n">
        <v>0</v>
      </c>
      <c r="P196" s="50" t="n">
        <v>0</v>
      </c>
      <c r="Q196" s="50" t="n">
        <v>0</v>
      </c>
      <c r="R196" s="50" t="n">
        <v>0</v>
      </c>
      <c r="S196" s="50" t="n"/>
      <c r="T196" s="50" t="n"/>
      <c r="U196" s="50" t="n"/>
      <c r="V196" s="50" t="n"/>
      <c r="W196" s="50" t="n"/>
      <c r="X196" s="50" t="n"/>
      <c r="Y196" s="50" t="n"/>
      <c r="Z196" s="50" t="n"/>
      <c r="AA196" s="50" t="n"/>
      <c r="AB196" s="50" t="n"/>
      <c r="AC196" s="50" t="n"/>
      <c r="AD196" s="50" t="n"/>
      <c r="AE196" s="50" t="n"/>
      <c r="AF196" s="50" t="n"/>
      <c r="AG196" s="50" t="n"/>
    </row>
    <row r="197" ht="15.75" customHeight="1">
      <c r="A197" s="50" t="n"/>
      <c r="B197" s="50" t="inlineStr">
        <is>
          <t>IN</t>
        </is>
      </c>
      <c r="C197" s="50" t="inlineStr">
        <is>
          <t>Generation</t>
        </is>
      </c>
      <c r="D197" s="50" t="inlineStr">
        <is>
          <t>Utility PV</t>
        </is>
      </c>
      <c r="E197" s="50">
        <f>LOOKUP(D197,$U$2:$V$15,$V$2:$V$15)</f>
        <v/>
      </c>
      <c r="F197" s="50" t="n">
        <v>451067.0669</v>
      </c>
      <c r="G197" s="50">
        <f>AVERAGE(F197,H197)</f>
        <v/>
      </c>
      <c r="H197" s="50" t="n">
        <v>451076.7827</v>
      </c>
      <c r="I197" s="50">
        <f>AVERAGE(H197,J197)</f>
        <v/>
      </c>
      <c r="J197" s="50" t="n">
        <v>451086.3022</v>
      </c>
      <c r="K197" s="50">
        <f>AVERAGE(J197,L197)</f>
        <v/>
      </c>
      <c r="L197" s="50" t="n">
        <v>446589.4057</v>
      </c>
      <c r="M197" s="50">
        <f>AVERAGE(L197,N197)</f>
        <v/>
      </c>
      <c r="N197" s="50" t="n">
        <v>1597446.744</v>
      </c>
      <c r="O197" s="50">
        <f>AVERAGE(N197,P197)</f>
        <v/>
      </c>
      <c r="P197" s="50" t="n">
        <v>3863832.984</v>
      </c>
      <c r="Q197" s="50">
        <f>AVERAGE(P197,R197)</f>
        <v/>
      </c>
      <c r="R197" s="50" t="n">
        <v>4068021.245</v>
      </c>
      <c r="S197" s="50" t="n"/>
      <c r="T197" s="50" t="n"/>
      <c r="U197" s="50" t="n"/>
      <c r="V197" s="50" t="n"/>
      <c r="W197" s="50" t="n"/>
      <c r="X197" s="50" t="n"/>
      <c r="Y197" s="50" t="n"/>
      <c r="Z197" s="50" t="n"/>
      <c r="AA197" s="50" t="n"/>
      <c r="AB197" s="50" t="n"/>
      <c r="AC197" s="50" t="n"/>
      <c r="AD197" s="50" t="n"/>
      <c r="AE197" s="50" t="n"/>
      <c r="AF197" s="50" t="n"/>
      <c r="AG197" s="50" t="n"/>
    </row>
    <row r="198" ht="15.75" customHeight="1">
      <c r="A198" s="50" t="n"/>
      <c r="B198" s="50" t="inlineStr">
        <is>
          <t>KS</t>
        </is>
      </c>
      <c r="C198" s="50" t="inlineStr">
        <is>
          <t>Generation</t>
        </is>
      </c>
      <c r="D198" s="50" t="inlineStr">
        <is>
          <t>Biopower</t>
        </is>
      </c>
      <c r="E198" s="50">
        <f>LOOKUP(D198,$U$2:$V$15,$V$2:$V$15)</f>
        <v/>
      </c>
      <c r="F198" s="50" t="n">
        <v>0</v>
      </c>
      <c r="G198" s="50">
        <f>AVERAGE(F198,H198)</f>
        <v/>
      </c>
      <c r="H198" s="50" t="n">
        <v>0</v>
      </c>
      <c r="I198" s="50">
        <f>AVERAGE(H198,J198)</f>
        <v/>
      </c>
      <c r="J198" s="50" t="n">
        <v>0</v>
      </c>
      <c r="K198" s="50">
        <f>AVERAGE(J198,L198)</f>
        <v/>
      </c>
      <c r="L198" s="50" t="n">
        <v>0</v>
      </c>
      <c r="M198" s="50">
        <f>AVERAGE(L198,N198)</f>
        <v/>
      </c>
      <c r="N198" s="50" t="n">
        <v>0</v>
      </c>
      <c r="O198" s="50">
        <f>AVERAGE(N198,P198)</f>
        <v/>
      </c>
      <c r="P198" s="50" t="n">
        <v>0</v>
      </c>
      <c r="Q198" s="50">
        <f>AVERAGE(P198,R198)</f>
        <v/>
      </c>
      <c r="R198" s="50" t="n">
        <v>0</v>
      </c>
      <c r="S198" s="50" t="n"/>
      <c r="T198" s="50" t="n"/>
      <c r="U198" s="50" t="n"/>
      <c r="V198" s="50" t="n"/>
      <c r="W198" s="50" t="n"/>
      <c r="X198" s="50" t="n"/>
      <c r="Y198" s="50" t="n"/>
      <c r="Z198" s="50" t="n"/>
      <c r="AA198" s="50" t="n"/>
      <c r="AB198" s="50" t="n"/>
      <c r="AC198" s="50" t="n"/>
      <c r="AD198" s="50" t="n"/>
      <c r="AE198" s="50" t="n"/>
      <c r="AF198" s="50" t="n"/>
      <c r="AG198" s="50" t="n"/>
    </row>
    <row r="199" ht="15.75" customHeight="1">
      <c r="A199" s="50" t="n"/>
      <c r="B199" s="50" t="inlineStr">
        <is>
          <t>KS</t>
        </is>
      </c>
      <c r="C199" s="50" t="inlineStr">
        <is>
          <t>Generation</t>
        </is>
      </c>
      <c r="D199" s="50" t="inlineStr">
        <is>
          <t>Coal</t>
        </is>
      </c>
      <c r="E199" s="50">
        <f>LOOKUP(D199,$U$2:$V$15,$V$2:$V$15)</f>
        <v/>
      </c>
      <c r="F199" s="50" t="n">
        <v>32726137.17</v>
      </c>
      <c r="G199" s="50">
        <f>AVERAGE(F199,H199)</f>
        <v/>
      </c>
      <c r="H199" s="50" t="n">
        <v>30850001.08</v>
      </c>
      <c r="I199" s="50">
        <f>AVERAGE(H199,J199)</f>
        <v/>
      </c>
      <c r="J199" s="50" t="n">
        <v>32037574.92</v>
      </c>
      <c r="K199" s="50">
        <f>AVERAGE(J199,L199)</f>
        <v/>
      </c>
      <c r="L199" s="50" t="n">
        <v>32860416.36</v>
      </c>
      <c r="M199" s="50">
        <f>AVERAGE(L199,N199)</f>
        <v/>
      </c>
      <c r="N199" s="50" t="n">
        <v>32804501.55</v>
      </c>
      <c r="O199" s="50">
        <f>AVERAGE(N199,P199)</f>
        <v/>
      </c>
      <c r="P199" s="50" t="n">
        <v>32794498.87</v>
      </c>
      <c r="Q199" s="50">
        <f>AVERAGE(P199,R199)</f>
        <v/>
      </c>
      <c r="R199" s="50" t="n">
        <v>32426471.47</v>
      </c>
      <c r="S199" s="50" t="n"/>
      <c r="T199" s="50" t="n"/>
      <c r="U199" s="50" t="n"/>
      <c r="V199" s="50" t="n"/>
      <c r="W199" s="50" t="n"/>
      <c r="X199" s="50" t="n"/>
      <c r="Y199" s="50" t="n"/>
      <c r="Z199" s="50" t="n"/>
      <c r="AA199" s="50" t="n"/>
      <c r="AB199" s="50" t="n"/>
      <c r="AC199" s="50" t="n"/>
      <c r="AD199" s="50" t="n"/>
      <c r="AE199" s="50" t="n"/>
      <c r="AF199" s="50" t="n"/>
      <c r="AG199" s="50" t="n"/>
    </row>
    <row r="200" ht="15.75" customHeight="1">
      <c r="A200" s="50" t="n"/>
      <c r="B200" s="50" t="inlineStr">
        <is>
          <t>KS</t>
        </is>
      </c>
      <c r="C200" s="50" t="inlineStr">
        <is>
          <t>Generation</t>
        </is>
      </c>
      <c r="D200" s="50" t="inlineStr">
        <is>
          <t>CSP</t>
        </is>
      </c>
      <c r="E200" s="50">
        <f>LOOKUP(D200,$U$2:$V$15,$V$2:$V$15)</f>
        <v/>
      </c>
      <c r="F200" s="50" t="n">
        <v>0</v>
      </c>
      <c r="G200" s="50">
        <f>AVERAGE(F200,H200)</f>
        <v/>
      </c>
      <c r="H200" s="50" t="n">
        <v>0</v>
      </c>
      <c r="I200" s="50">
        <f>AVERAGE(H200,J200)</f>
        <v/>
      </c>
      <c r="J200" s="50" t="n">
        <v>0</v>
      </c>
      <c r="K200" s="50">
        <f>AVERAGE(J200,L200)</f>
        <v/>
      </c>
      <c r="L200" s="50" t="n">
        <v>0</v>
      </c>
      <c r="M200" s="50">
        <f>AVERAGE(L200,N200)</f>
        <v/>
      </c>
      <c r="N200" s="50" t="n">
        <v>0</v>
      </c>
      <c r="O200" s="50">
        <f>AVERAGE(N200,P200)</f>
        <v/>
      </c>
      <c r="P200" s="50" t="n">
        <v>0</v>
      </c>
      <c r="Q200" s="50">
        <f>AVERAGE(P200,R200)</f>
        <v/>
      </c>
      <c r="R200" s="50" t="n">
        <v>0</v>
      </c>
      <c r="S200" s="50" t="n"/>
      <c r="T200" s="50" t="n"/>
      <c r="U200" s="50" t="n"/>
      <c r="V200" s="50" t="n"/>
      <c r="W200" s="50" t="n"/>
      <c r="X200" s="50" t="n"/>
      <c r="Y200" s="50" t="n"/>
      <c r="Z200" s="50" t="n"/>
      <c r="AA200" s="50" t="n"/>
      <c r="AB200" s="50" t="n"/>
      <c r="AC200" s="50" t="n"/>
      <c r="AD200" s="50" t="n"/>
      <c r="AE200" s="50" t="n"/>
      <c r="AF200" s="50" t="n"/>
      <c r="AG200" s="50" t="n"/>
    </row>
    <row r="201" ht="15.75" customHeight="1">
      <c r="A201" s="50" t="n"/>
      <c r="B201" s="50" t="inlineStr">
        <is>
          <t>KS</t>
        </is>
      </c>
      <c r="C201" s="50" t="inlineStr">
        <is>
          <t>Generation</t>
        </is>
      </c>
      <c r="D201" s="50" t="inlineStr">
        <is>
          <t>Geothermal</t>
        </is>
      </c>
      <c r="E201" s="50">
        <f>LOOKUP(D201,$U$2:$V$15,$V$2:$V$15)</f>
        <v/>
      </c>
      <c r="F201" s="50" t="n">
        <v>0</v>
      </c>
      <c r="G201" s="50">
        <f>AVERAGE(F201,H201)</f>
        <v/>
      </c>
      <c r="H201" s="50" t="n">
        <v>0</v>
      </c>
      <c r="I201" s="50">
        <f>AVERAGE(H201,J201)</f>
        <v/>
      </c>
      <c r="J201" s="50" t="n">
        <v>0</v>
      </c>
      <c r="K201" s="50">
        <f>AVERAGE(J201,L201)</f>
        <v/>
      </c>
      <c r="L201" s="50" t="n">
        <v>0</v>
      </c>
      <c r="M201" s="50">
        <f>AVERAGE(L201,N201)</f>
        <v/>
      </c>
      <c r="N201" s="50" t="n">
        <v>0</v>
      </c>
      <c r="O201" s="50">
        <f>AVERAGE(N201,P201)</f>
        <v/>
      </c>
      <c r="P201" s="50" t="n">
        <v>0</v>
      </c>
      <c r="Q201" s="50">
        <f>AVERAGE(P201,R201)</f>
        <v/>
      </c>
      <c r="R201" s="50" t="n">
        <v>0</v>
      </c>
      <c r="S201" s="50" t="n"/>
      <c r="T201" s="50" t="n"/>
      <c r="U201" s="50" t="n"/>
      <c r="V201" s="50" t="n"/>
      <c r="W201" s="50" t="n"/>
      <c r="X201" s="50" t="n"/>
      <c r="Y201" s="50" t="n"/>
      <c r="Z201" s="50" t="n"/>
      <c r="AA201" s="50" t="n"/>
      <c r="AB201" s="50" t="n"/>
      <c r="AC201" s="50" t="n"/>
      <c r="AD201" s="50" t="n"/>
      <c r="AE201" s="50" t="n"/>
      <c r="AF201" s="50" t="n"/>
      <c r="AG201" s="50" t="n"/>
    </row>
    <row r="202" ht="15.75" customHeight="1">
      <c r="A202" s="50" t="n"/>
      <c r="B202" s="50" t="inlineStr">
        <is>
          <t>KS</t>
        </is>
      </c>
      <c r="C202" s="50" t="inlineStr">
        <is>
          <t>Generation</t>
        </is>
      </c>
      <c r="D202" s="50" t="inlineStr">
        <is>
          <t>Hydro</t>
        </is>
      </c>
      <c r="E202" s="50">
        <f>LOOKUP(D202,$U$2:$V$15,$V$2:$V$15)</f>
        <v/>
      </c>
      <c r="F202" s="50" t="n">
        <v>32079.68184</v>
      </c>
      <c r="G202" s="50">
        <f>AVERAGE(F202,H202)</f>
        <v/>
      </c>
      <c r="H202" s="50" t="n">
        <v>32079.68184</v>
      </c>
      <c r="I202" s="50">
        <f>AVERAGE(H202,J202)</f>
        <v/>
      </c>
      <c r="J202" s="50" t="n">
        <v>32079.68184</v>
      </c>
      <c r="K202" s="50">
        <f>AVERAGE(J202,L202)</f>
        <v/>
      </c>
      <c r="L202" s="50" t="n">
        <v>32079.68184</v>
      </c>
      <c r="M202" s="50">
        <f>AVERAGE(L202,N202)</f>
        <v/>
      </c>
      <c r="N202" s="50" t="n">
        <v>32079.68184</v>
      </c>
      <c r="O202" s="50">
        <f>AVERAGE(N202,P202)</f>
        <v/>
      </c>
      <c r="P202" s="50" t="n">
        <v>32079.68184</v>
      </c>
      <c r="Q202" s="50">
        <f>AVERAGE(P202,R202)</f>
        <v/>
      </c>
      <c r="R202" s="50" t="n">
        <v>32079.68184</v>
      </c>
      <c r="S202" s="50" t="n"/>
      <c r="T202" s="50" t="n"/>
      <c r="U202" s="50" t="n"/>
      <c r="V202" s="50" t="n"/>
      <c r="W202" s="50" t="n"/>
      <c r="X202" s="50" t="n"/>
      <c r="Y202" s="50" t="n"/>
      <c r="Z202" s="50" t="n"/>
      <c r="AA202" s="50" t="n"/>
      <c r="AB202" s="50" t="n"/>
      <c r="AC202" s="50" t="n"/>
      <c r="AD202" s="50" t="n"/>
      <c r="AE202" s="50" t="n"/>
      <c r="AF202" s="50" t="n"/>
      <c r="AG202" s="50" t="n"/>
    </row>
    <row r="203" ht="15.75" customHeight="1">
      <c r="A203" s="50" t="n"/>
      <c r="B203" s="50" t="inlineStr">
        <is>
          <t>KS</t>
        </is>
      </c>
      <c r="C203" s="50" t="inlineStr">
        <is>
          <t>Generation</t>
        </is>
      </c>
      <c r="D203" s="50" t="inlineStr">
        <is>
          <t>Imports</t>
        </is>
      </c>
      <c r="E203" s="50">
        <f>LOOKUP(D203,$U$2:$V$15,$V$2:$V$15)</f>
        <v/>
      </c>
      <c r="F203" s="50" t="n">
        <v>0</v>
      </c>
      <c r="G203" s="50">
        <f>AVERAGE(F203,H203)</f>
        <v/>
      </c>
      <c r="H203" s="50" t="n">
        <v>0</v>
      </c>
      <c r="I203" s="50">
        <f>AVERAGE(H203,J203)</f>
        <v/>
      </c>
      <c r="J203" s="50" t="n">
        <v>0</v>
      </c>
      <c r="K203" s="50">
        <f>AVERAGE(J203,L203)</f>
        <v/>
      </c>
      <c r="L203" s="50" t="n">
        <v>0</v>
      </c>
      <c r="M203" s="50">
        <f>AVERAGE(L203,N203)</f>
        <v/>
      </c>
      <c r="N203" s="50" t="n">
        <v>0</v>
      </c>
      <c r="O203" s="50">
        <f>AVERAGE(N203,P203)</f>
        <v/>
      </c>
      <c r="P203" s="50" t="n">
        <v>0</v>
      </c>
      <c r="Q203" s="50">
        <f>AVERAGE(P203,R203)</f>
        <v/>
      </c>
      <c r="R203" s="50" t="n">
        <v>0</v>
      </c>
      <c r="S203" s="50" t="n"/>
      <c r="T203" s="50" t="n"/>
      <c r="U203" s="50" t="n"/>
      <c r="V203" s="50" t="n"/>
      <c r="W203" s="50" t="n"/>
      <c r="X203" s="50" t="n"/>
      <c r="Y203" s="50" t="n"/>
      <c r="Z203" s="50" t="n"/>
      <c r="AA203" s="50" t="n"/>
      <c r="AB203" s="50" t="n"/>
      <c r="AC203" s="50" t="n"/>
      <c r="AD203" s="50" t="n"/>
      <c r="AE203" s="50" t="n"/>
      <c r="AF203" s="50" t="n"/>
      <c r="AG203" s="50" t="n"/>
    </row>
    <row r="204" ht="15.75" customHeight="1">
      <c r="A204" s="50" t="n"/>
      <c r="B204" s="50" t="inlineStr">
        <is>
          <t>KS</t>
        </is>
      </c>
      <c r="C204" s="50" t="inlineStr">
        <is>
          <t>Generation</t>
        </is>
      </c>
      <c r="D204" s="50" t="inlineStr">
        <is>
          <t>Land-based Wind</t>
        </is>
      </c>
      <c r="E204" s="50">
        <f>LOOKUP(D204,$U$2:$V$15,$V$2:$V$15)</f>
        <v/>
      </c>
      <c r="F204" s="50" t="n">
        <v>17672620.17</v>
      </c>
      <c r="G204" s="50">
        <f>AVERAGE(F204,H204)</f>
        <v/>
      </c>
      <c r="H204" s="50" t="n">
        <v>19172781.88</v>
      </c>
      <c r="I204" s="50">
        <f>AVERAGE(H204,J204)</f>
        <v/>
      </c>
      <c r="J204" s="50" t="n">
        <v>19009484.69</v>
      </c>
      <c r="K204" s="50">
        <f>AVERAGE(J204,L204)</f>
        <v/>
      </c>
      <c r="L204" s="50" t="n">
        <v>18568548.06</v>
      </c>
      <c r="M204" s="50">
        <f>AVERAGE(L204,N204)</f>
        <v/>
      </c>
      <c r="N204" s="50" t="n">
        <v>18357793.84</v>
      </c>
      <c r="O204" s="50">
        <f>AVERAGE(N204,P204)</f>
        <v/>
      </c>
      <c r="P204" s="50" t="n">
        <v>18397107.37</v>
      </c>
      <c r="Q204" s="50">
        <f>AVERAGE(P204,R204)</f>
        <v/>
      </c>
      <c r="R204" s="50" t="n">
        <v>18382512.77</v>
      </c>
      <c r="S204" s="50" t="n"/>
      <c r="T204" s="50" t="n"/>
      <c r="U204" s="50" t="n"/>
      <c r="V204" s="50" t="n"/>
      <c r="W204" s="50" t="n"/>
      <c r="X204" s="50" t="n"/>
      <c r="Y204" s="50" t="n"/>
      <c r="Z204" s="50" t="n"/>
      <c r="AA204" s="50" t="n"/>
      <c r="AB204" s="50" t="n"/>
      <c r="AC204" s="50" t="n"/>
      <c r="AD204" s="50" t="n"/>
      <c r="AE204" s="50" t="n"/>
      <c r="AF204" s="50" t="n"/>
      <c r="AG204" s="50" t="n"/>
    </row>
    <row r="205" ht="15.75" customHeight="1">
      <c r="A205" s="50" t="n"/>
      <c r="B205" s="50" t="inlineStr">
        <is>
          <t>KS</t>
        </is>
      </c>
      <c r="C205" s="50" t="inlineStr">
        <is>
          <t>Generation</t>
        </is>
      </c>
      <c r="D205" s="50" t="inlineStr">
        <is>
          <t>NG-CC</t>
        </is>
      </c>
      <c r="E205" s="50">
        <f>LOOKUP(D205,$U$2:$V$15,$V$2:$V$15)</f>
        <v/>
      </c>
      <c r="F205" s="50" t="n">
        <v>1634143.189</v>
      </c>
      <c r="G205" s="50">
        <f>AVERAGE(F205,H205)</f>
        <v/>
      </c>
      <c r="H205" s="50" t="n">
        <v>1244345.837</v>
      </c>
      <c r="I205" s="50">
        <f>AVERAGE(H205,J205)</f>
        <v/>
      </c>
      <c r="J205" s="50" t="n">
        <v>1434470.434</v>
      </c>
      <c r="K205" s="50">
        <f>AVERAGE(J205,L205)</f>
        <v/>
      </c>
      <c r="L205" s="50" t="n">
        <v>947071.5543</v>
      </c>
      <c r="M205" s="50">
        <f>AVERAGE(L205,N205)</f>
        <v/>
      </c>
      <c r="N205" s="50" t="n">
        <v>907225.5159</v>
      </c>
      <c r="O205" s="50">
        <f>AVERAGE(N205,P205)</f>
        <v/>
      </c>
      <c r="P205" s="50" t="n">
        <v>714827.2119</v>
      </c>
      <c r="Q205" s="50">
        <f>AVERAGE(P205,R205)</f>
        <v/>
      </c>
      <c r="R205" s="50" t="n">
        <v>611298.0519</v>
      </c>
      <c r="S205" s="50" t="n"/>
      <c r="T205" s="50" t="n"/>
      <c r="U205" s="50" t="n"/>
      <c r="V205" s="50" t="n"/>
      <c r="W205" s="50" t="n"/>
      <c r="X205" s="50" t="n"/>
      <c r="Y205" s="50" t="n"/>
      <c r="Z205" s="50" t="n"/>
      <c r="AA205" s="50" t="n"/>
      <c r="AB205" s="50" t="n"/>
      <c r="AC205" s="50" t="n"/>
      <c r="AD205" s="50" t="n"/>
      <c r="AE205" s="50" t="n"/>
      <c r="AF205" s="50" t="n"/>
      <c r="AG205" s="50" t="n"/>
    </row>
    <row r="206" ht="15.75" customHeight="1">
      <c r="A206" s="50" t="n"/>
      <c r="B206" s="50" t="inlineStr">
        <is>
          <t>KS</t>
        </is>
      </c>
      <c r="C206" s="50" t="inlineStr">
        <is>
          <t>Generation</t>
        </is>
      </c>
      <c r="D206" s="50" t="inlineStr">
        <is>
          <t>NG-CT</t>
        </is>
      </c>
      <c r="E206" s="50">
        <f>LOOKUP(D206,$U$2:$V$15,$V$2:$V$15)</f>
        <v/>
      </c>
      <c r="F206" s="50" t="n">
        <v>100356.2724</v>
      </c>
      <c r="G206" s="50">
        <f>AVERAGE(F206,H206)</f>
        <v/>
      </c>
      <c r="H206" s="50" t="n">
        <v>96510.8775</v>
      </c>
      <c r="I206" s="50">
        <f>AVERAGE(H206,J206)</f>
        <v/>
      </c>
      <c r="J206" s="50" t="n">
        <v>95157</v>
      </c>
      <c r="K206" s="50">
        <f>AVERAGE(J206,L206)</f>
        <v/>
      </c>
      <c r="L206" s="50" t="n">
        <v>53140.48</v>
      </c>
      <c r="M206" s="50">
        <f>AVERAGE(L206,N206)</f>
        <v/>
      </c>
      <c r="N206" s="50" t="n">
        <v>53024.08</v>
      </c>
      <c r="O206" s="50">
        <f>AVERAGE(N206,P206)</f>
        <v/>
      </c>
      <c r="P206" s="50" t="n">
        <v>53024.08</v>
      </c>
      <c r="Q206" s="50">
        <f>AVERAGE(P206,R206)</f>
        <v/>
      </c>
      <c r="R206" s="50" t="n">
        <v>52993.04</v>
      </c>
      <c r="S206" s="50" t="n"/>
      <c r="T206" s="50" t="n"/>
      <c r="U206" s="50" t="n"/>
      <c r="V206" s="50" t="n"/>
      <c r="W206" s="50" t="n"/>
      <c r="X206" s="50" t="n"/>
      <c r="Y206" s="50" t="n"/>
      <c r="Z206" s="50" t="n"/>
      <c r="AA206" s="50" t="n"/>
      <c r="AB206" s="50" t="n"/>
      <c r="AC206" s="50" t="n"/>
      <c r="AD206" s="50" t="n"/>
      <c r="AE206" s="50" t="n"/>
      <c r="AF206" s="50" t="n"/>
      <c r="AG206" s="50" t="n"/>
    </row>
    <row r="207" ht="15.75" customHeight="1">
      <c r="A207" s="50" t="n"/>
      <c r="B207" s="50" t="inlineStr">
        <is>
          <t>KS</t>
        </is>
      </c>
      <c r="C207" s="50" t="inlineStr">
        <is>
          <t>Generation</t>
        </is>
      </c>
      <c r="D207" s="50" t="inlineStr">
        <is>
          <t>Nuclear</t>
        </is>
      </c>
      <c r="E207" s="50">
        <f>LOOKUP(D207,$U$2:$V$15,$V$2:$V$15)</f>
        <v/>
      </c>
      <c r="F207" s="50" t="n">
        <v>9683742.6</v>
      </c>
      <c r="G207" s="50">
        <f>AVERAGE(F207,H207)</f>
        <v/>
      </c>
      <c r="H207" s="50" t="n">
        <v>9683742.6</v>
      </c>
      <c r="I207" s="50">
        <f>AVERAGE(H207,J207)</f>
        <v/>
      </c>
      <c r="J207" s="50" t="n">
        <v>9683742.6</v>
      </c>
      <c r="K207" s="50">
        <f>AVERAGE(J207,L207)</f>
        <v/>
      </c>
      <c r="L207" s="50" t="n">
        <v>9683742.6</v>
      </c>
      <c r="M207" s="50">
        <f>AVERAGE(L207,N207)</f>
        <v/>
      </c>
      <c r="N207" s="50" t="n">
        <v>9683742.6</v>
      </c>
      <c r="O207" s="50">
        <f>AVERAGE(N207,P207)</f>
        <v/>
      </c>
      <c r="P207" s="50" t="n">
        <v>9683742.6</v>
      </c>
      <c r="Q207" s="50">
        <f>AVERAGE(P207,R207)</f>
        <v/>
      </c>
      <c r="R207" s="50" t="n">
        <v>9683742.6</v>
      </c>
      <c r="S207" s="50" t="n"/>
      <c r="T207" s="50" t="n"/>
      <c r="U207" s="50" t="n"/>
      <c r="V207" s="50" t="n"/>
      <c r="W207" s="50" t="n"/>
      <c r="X207" s="50" t="n"/>
      <c r="Y207" s="50" t="n"/>
      <c r="Z207" s="50" t="n"/>
      <c r="AA207" s="50" t="n"/>
      <c r="AB207" s="50" t="n"/>
      <c r="AC207" s="50" t="n"/>
      <c r="AD207" s="50" t="n"/>
      <c r="AE207" s="50" t="n"/>
      <c r="AF207" s="50" t="n"/>
      <c r="AG207" s="50" t="n"/>
    </row>
    <row r="208" ht="15.75" customHeight="1">
      <c r="A208" s="50" t="n"/>
      <c r="B208" s="50" t="inlineStr">
        <is>
          <t>KS</t>
        </is>
      </c>
      <c r="C208" s="50" t="inlineStr">
        <is>
          <t>Generation</t>
        </is>
      </c>
      <c r="D208" s="50" t="inlineStr">
        <is>
          <t>Offshore Wind</t>
        </is>
      </c>
      <c r="E208" s="50">
        <f>LOOKUP(D208,$U$2:$V$15,$V$2:$V$15)</f>
        <v/>
      </c>
      <c r="F208" s="50" t="n">
        <v>0</v>
      </c>
      <c r="G208" s="50">
        <f>AVERAGE(F208,H208)</f>
        <v/>
      </c>
      <c r="H208" s="50" t="n">
        <v>0</v>
      </c>
      <c r="I208" s="50">
        <f>AVERAGE(H208,J208)</f>
        <v/>
      </c>
      <c r="J208" s="50" t="n">
        <v>0</v>
      </c>
      <c r="K208" s="50">
        <f>AVERAGE(J208,L208)</f>
        <v/>
      </c>
      <c r="L208" s="50" t="n">
        <v>0</v>
      </c>
      <c r="M208" s="50">
        <f>AVERAGE(L208,N208)</f>
        <v/>
      </c>
      <c r="N208" s="50" t="n">
        <v>0</v>
      </c>
      <c r="O208" s="50">
        <f>AVERAGE(N208,P208)</f>
        <v/>
      </c>
      <c r="P208" s="50" t="n">
        <v>0</v>
      </c>
      <c r="Q208" s="50">
        <f>AVERAGE(P208,R208)</f>
        <v/>
      </c>
      <c r="R208" s="50" t="n">
        <v>0</v>
      </c>
      <c r="S208" s="50" t="n"/>
      <c r="T208" s="50" t="n"/>
      <c r="U208" s="50" t="n"/>
      <c r="V208" s="50" t="n"/>
      <c r="W208" s="50" t="n"/>
      <c r="X208" s="50" t="n"/>
      <c r="Y208" s="50" t="n"/>
      <c r="Z208" s="50" t="n"/>
      <c r="AA208" s="50" t="n"/>
      <c r="AB208" s="50" t="n"/>
      <c r="AC208" s="50" t="n"/>
      <c r="AD208" s="50" t="n"/>
      <c r="AE208" s="50" t="n"/>
      <c r="AF208" s="50" t="n"/>
      <c r="AG208" s="50" t="n"/>
    </row>
    <row r="209" ht="15.75" customHeight="1">
      <c r="A209" s="50" t="n"/>
      <c r="B209" s="50" t="inlineStr">
        <is>
          <t>KS</t>
        </is>
      </c>
      <c r="C209" s="50" t="inlineStr">
        <is>
          <t>Generation</t>
        </is>
      </c>
      <c r="D209" s="50" t="inlineStr">
        <is>
          <t>Oil-Gas-Steam</t>
        </is>
      </c>
      <c r="E209" s="50">
        <f>LOOKUP(D209,$U$2:$V$15,$V$2:$V$15)</f>
        <v/>
      </c>
      <c r="F209" s="50" t="n">
        <v>41191.9776</v>
      </c>
      <c r="G209" s="50">
        <f>AVERAGE(F209,H209)</f>
        <v/>
      </c>
      <c r="H209" s="50" t="n">
        <v>41191.9776</v>
      </c>
      <c r="I209" s="50">
        <f>AVERAGE(H209,J209)</f>
        <v/>
      </c>
      <c r="J209" s="50" t="n">
        <v>41191.9776</v>
      </c>
      <c r="K209" s="50">
        <f>AVERAGE(J209,L209)</f>
        <v/>
      </c>
      <c r="L209" s="50" t="n">
        <v>41191.9776</v>
      </c>
      <c r="M209" s="50">
        <f>AVERAGE(L209,N209)</f>
        <v/>
      </c>
      <c r="N209" s="50" t="n">
        <v>41191.9776</v>
      </c>
      <c r="O209" s="50">
        <f>AVERAGE(N209,P209)</f>
        <v/>
      </c>
      <c r="P209" s="50" t="n">
        <v>41191.9776</v>
      </c>
      <c r="Q209" s="50">
        <f>AVERAGE(P209,R209)</f>
        <v/>
      </c>
      <c r="R209" s="50" t="n">
        <v>41191.9776</v>
      </c>
      <c r="S209" s="50" t="n"/>
      <c r="T209" s="50" t="n"/>
      <c r="U209" s="50" t="n"/>
      <c r="V209" s="50" t="n"/>
      <c r="W209" s="50" t="n"/>
      <c r="X209" s="50" t="n"/>
      <c r="Y209" s="50" t="n"/>
      <c r="Z209" s="50" t="n"/>
      <c r="AA209" s="50" t="n"/>
      <c r="AB209" s="50" t="n"/>
      <c r="AC209" s="50" t="n"/>
      <c r="AD209" s="50" t="n"/>
      <c r="AE209" s="50" t="n"/>
      <c r="AF209" s="50" t="n"/>
      <c r="AG209" s="50" t="n"/>
    </row>
    <row r="210" ht="15.75" customHeight="1">
      <c r="A210" s="50" t="n"/>
      <c r="B210" s="50" t="inlineStr">
        <is>
          <t>KS</t>
        </is>
      </c>
      <c r="C210" s="50" t="inlineStr">
        <is>
          <t>Generation</t>
        </is>
      </c>
      <c r="D210" s="50" t="inlineStr">
        <is>
          <t>Rooftop PV</t>
        </is>
      </c>
      <c r="E210" s="50">
        <f>LOOKUP(D210,$U$2:$V$15,$V$2:$V$15)</f>
        <v/>
      </c>
      <c r="F210" s="50" t="n">
        <v>81275.64005</v>
      </c>
      <c r="G210" s="50">
        <f>AVERAGE(F210,H210)</f>
        <v/>
      </c>
      <c r="H210" s="50" t="n">
        <v>95393.81703999999</v>
      </c>
      <c r="I210" s="50">
        <f>AVERAGE(H210,J210)</f>
        <v/>
      </c>
      <c r="J210" s="50" t="n">
        <v>107730.8298</v>
      </c>
      <c r="K210" s="50">
        <f>AVERAGE(J210,L210)</f>
        <v/>
      </c>
      <c r="L210" s="50" t="n">
        <v>122229.9704</v>
      </c>
      <c r="M210" s="50">
        <f>AVERAGE(L210,N210)</f>
        <v/>
      </c>
      <c r="N210" s="50" t="n">
        <v>143451.2896</v>
      </c>
      <c r="O210" s="50">
        <f>AVERAGE(N210,P210)</f>
        <v/>
      </c>
      <c r="P210" s="50" t="n">
        <v>171114.2429</v>
      </c>
      <c r="Q210" s="50">
        <f>AVERAGE(P210,R210)</f>
        <v/>
      </c>
      <c r="R210" s="50" t="n">
        <v>206718.1547</v>
      </c>
      <c r="S210" s="50" t="n"/>
      <c r="T210" s="50" t="n"/>
      <c r="U210" s="50" t="n"/>
      <c r="V210" s="50" t="n"/>
      <c r="W210" s="50" t="n"/>
      <c r="X210" s="50" t="n"/>
      <c r="Y210" s="50" t="n"/>
      <c r="Z210" s="50" t="n"/>
      <c r="AA210" s="50" t="n"/>
      <c r="AB210" s="50" t="n"/>
      <c r="AC210" s="50" t="n"/>
      <c r="AD210" s="50" t="n"/>
      <c r="AE210" s="50" t="n"/>
      <c r="AF210" s="50" t="n"/>
      <c r="AG210" s="50" t="n"/>
    </row>
    <row r="211" ht="15.75" customHeight="1">
      <c r="A211" s="50" t="n"/>
      <c r="B211" s="50" t="inlineStr">
        <is>
          <t>KS</t>
        </is>
      </c>
      <c r="C211" s="50" t="inlineStr">
        <is>
          <t>Generation</t>
        </is>
      </c>
      <c r="D211" s="50" t="inlineStr">
        <is>
          <t>Storage</t>
        </is>
      </c>
      <c r="E211" s="50">
        <f>LOOKUP(D211,$U$2:$V$15,$V$2:$V$15)</f>
        <v/>
      </c>
      <c r="F211" s="50" t="n">
        <v>0</v>
      </c>
      <c r="G211" s="50" t="n">
        <v>0</v>
      </c>
      <c r="H211" s="50" t="n">
        <v>0</v>
      </c>
      <c r="I211" s="50" t="n">
        <v>0</v>
      </c>
      <c r="J211" s="50" t="n">
        <v>0</v>
      </c>
      <c r="K211" s="50" t="n">
        <v>0</v>
      </c>
      <c r="L211" s="50" t="n">
        <v>0</v>
      </c>
      <c r="M211" s="50" t="n">
        <v>0</v>
      </c>
      <c r="N211" s="50" t="n">
        <v>0</v>
      </c>
      <c r="O211" s="50" t="n">
        <v>0</v>
      </c>
      <c r="P211" s="50" t="n">
        <v>0</v>
      </c>
      <c r="Q211" s="50" t="n">
        <v>0</v>
      </c>
      <c r="R211" s="50" t="n">
        <v>0</v>
      </c>
      <c r="S211" s="50" t="n"/>
      <c r="T211" s="50" t="n"/>
      <c r="U211" s="50" t="n"/>
      <c r="V211" s="50" t="n"/>
      <c r="W211" s="50" t="n"/>
      <c r="X211" s="50" t="n"/>
      <c r="Y211" s="50" t="n"/>
      <c r="Z211" s="50" t="n"/>
      <c r="AA211" s="50" t="n"/>
      <c r="AB211" s="50" t="n"/>
      <c r="AC211" s="50" t="n"/>
      <c r="AD211" s="50" t="n"/>
      <c r="AE211" s="50" t="n"/>
      <c r="AF211" s="50" t="n"/>
      <c r="AG211" s="50" t="n"/>
    </row>
    <row r="212" ht="15.75" customHeight="1">
      <c r="A212" s="50" t="n"/>
      <c r="B212" s="50" t="inlineStr">
        <is>
          <t>KS</t>
        </is>
      </c>
      <c r="C212" s="50" t="inlineStr">
        <is>
          <t>Generation</t>
        </is>
      </c>
      <c r="D212" s="50" t="inlineStr">
        <is>
          <t>Utility PV</t>
        </is>
      </c>
      <c r="E212" s="50">
        <f>LOOKUP(D212,$U$2:$V$15,$V$2:$V$15)</f>
        <v/>
      </c>
      <c r="F212" s="50" t="n">
        <v>10547.34529</v>
      </c>
      <c r="G212" s="50">
        <f>AVERAGE(F212,H212)</f>
        <v/>
      </c>
      <c r="H212" s="50" t="n">
        <v>10547.34529</v>
      </c>
      <c r="I212" s="50">
        <f>AVERAGE(H212,J212)</f>
        <v/>
      </c>
      <c r="J212" s="50" t="n">
        <v>10547.34529</v>
      </c>
      <c r="K212" s="50">
        <f>AVERAGE(J212,L212)</f>
        <v/>
      </c>
      <c r="L212" s="50" t="n">
        <v>8275420.858</v>
      </c>
      <c r="M212" s="50">
        <f>AVERAGE(L212,N212)</f>
        <v/>
      </c>
      <c r="N212" s="50" t="n">
        <v>12031266.22</v>
      </c>
      <c r="O212" s="50">
        <f>AVERAGE(N212,P212)</f>
        <v/>
      </c>
      <c r="P212" s="50" t="n">
        <v>12916336.38</v>
      </c>
      <c r="Q212" s="50">
        <f>AVERAGE(P212,R212)</f>
        <v/>
      </c>
      <c r="R212" s="50" t="n">
        <v>13561609.14</v>
      </c>
      <c r="S212" s="50" t="n"/>
      <c r="T212" s="50" t="n"/>
      <c r="U212" s="50" t="n"/>
      <c r="V212" s="50" t="n"/>
      <c r="W212" s="50" t="n"/>
      <c r="X212" s="50" t="n"/>
      <c r="Y212" s="50" t="n"/>
      <c r="Z212" s="50" t="n"/>
      <c r="AA212" s="50" t="n"/>
      <c r="AB212" s="50" t="n"/>
      <c r="AC212" s="50" t="n"/>
      <c r="AD212" s="50" t="n"/>
      <c r="AE212" s="50" t="n"/>
      <c r="AF212" s="50" t="n"/>
      <c r="AG212" s="50" t="n"/>
    </row>
    <row r="213" ht="15.75" customHeight="1">
      <c r="A213" s="50" t="n"/>
      <c r="B213" s="50" t="inlineStr">
        <is>
          <t>KY</t>
        </is>
      </c>
      <c r="C213" s="50" t="inlineStr">
        <is>
          <t>Generation</t>
        </is>
      </c>
      <c r="D213" s="50" t="inlineStr">
        <is>
          <t>Biopower</t>
        </is>
      </c>
      <c r="E213" s="50">
        <f>LOOKUP(D213,$U$2:$V$15,$V$2:$V$15)</f>
        <v/>
      </c>
      <c r="F213" s="50" t="n">
        <v>0</v>
      </c>
      <c r="G213" s="50">
        <f>AVERAGE(F213,H213)</f>
        <v/>
      </c>
      <c r="H213" s="50" t="n">
        <v>0</v>
      </c>
      <c r="I213" s="50">
        <f>AVERAGE(H213,J213)</f>
        <v/>
      </c>
      <c r="J213" s="50" t="n">
        <v>0</v>
      </c>
      <c r="K213" s="50">
        <f>AVERAGE(J213,L213)</f>
        <v/>
      </c>
      <c r="L213" s="50" t="n">
        <v>0</v>
      </c>
      <c r="M213" s="50">
        <f>AVERAGE(L213,N213)</f>
        <v/>
      </c>
      <c r="N213" s="50" t="n">
        <v>0</v>
      </c>
      <c r="O213" s="50">
        <f>AVERAGE(N213,P213)</f>
        <v/>
      </c>
      <c r="P213" s="50" t="n">
        <v>0</v>
      </c>
      <c r="Q213" s="50">
        <f>AVERAGE(P213,R213)</f>
        <v/>
      </c>
      <c r="R213" s="50" t="n">
        <v>0</v>
      </c>
      <c r="S213" s="50" t="n"/>
      <c r="T213" s="50" t="n"/>
      <c r="U213" s="50" t="n"/>
      <c r="V213" s="50" t="n"/>
      <c r="W213" s="50" t="n"/>
      <c r="X213" s="50" t="n"/>
      <c r="Y213" s="50" t="n"/>
      <c r="Z213" s="50" t="n"/>
      <c r="AA213" s="50" t="n"/>
      <c r="AB213" s="50" t="n"/>
      <c r="AC213" s="50" t="n"/>
      <c r="AD213" s="50" t="n"/>
      <c r="AE213" s="50" t="n"/>
      <c r="AF213" s="50" t="n"/>
      <c r="AG213" s="50" t="n"/>
    </row>
    <row r="214" ht="15.75" customHeight="1">
      <c r="A214" s="50" t="n"/>
      <c r="B214" s="50" t="inlineStr">
        <is>
          <t>KY</t>
        </is>
      </c>
      <c r="C214" s="50" t="inlineStr">
        <is>
          <t>Generation</t>
        </is>
      </c>
      <c r="D214" s="50" t="inlineStr">
        <is>
          <t>Coal</t>
        </is>
      </c>
      <c r="E214" s="50">
        <f>LOOKUP(D214,$U$2:$V$15,$V$2:$V$15)</f>
        <v/>
      </c>
      <c r="F214" s="50" t="n">
        <v>64090128.62</v>
      </c>
      <c r="G214" s="50">
        <f>AVERAGE(F214,H214)</f>
        <v/>
      </c>
      <c r="H214" s="50" t="n">
        <v>54262591.48</v>
      </c>
      <c r="I214" s="50">
        <f>AVERAGE(H214,J214)</f>
        <v/>
      </c>
      <c r="J214" s="50" t="n">
        <v>59102287.48</v>
      </c>
      <c r="K214" s="50">
        <f>AVERAGE(J214,L214)</f>
        <v/>
      </c>
      <c r="L214" s="50" t="n">
        <v>66108357.9</v>
      </c>
      <c r="M214" s="50">
        <f>AVERAGE(L214,N214)</f>
        <v/>
      </c>
      <c r="N214" s="50" t="n">
        <v>64205382.08</v>
      </c>
      <c r="O214" s="50">
        <f>AVERAGE(N214,P214)</f>
        <v/>
      </c>
      <c r="P214" s="50" t="n">
        <v>63285832.3</v>
      </c>
      <c r="Q214" s="50">
        <f>AVERAGE(P214,R214)</f>
        <v/>
      </c>
      <c r="R214" s="50" t="n">
        <v>61756372.17</v>
      </c>
      <c r="S214" s="50" t="n"/>
      <c r="T214" s="50" t="n"/>
      <c r="U214" s="50" t="n"/>
      <c r="V214" s="50" t="n"/>
      <c r="W214" s="50" t="n"/>
      <c r="X214" s="50" t="n"/>
      <c r="Y214" s="50" t="n"/>
      <c r="Z214" s="50" t="n"/>
      <c r="AA214" s="50" t="n"/>
      <c r="AB214" s="50" t="n"/>
      <c r="AC214" s="50" t="n"/>
      <c r="AD214" s="50" t="n"/>
      <c r="AE214" s="50" t="n"/>
      <c r="AF214" s="50" t="n"/>
      <c r="AG214" s="50" t="n"/>
    </row>
    <row r="215" ht="15.75" customHeight="1">
      <c r="A215" s="50" t="n"/>
      <c r="B215" s="50" t="inlineStr">
        <is>
          <t>KY</t>
        </is>
      </c>
      <c r="C215" s="50" t="inlineStr">
        <is>
          <t>Generation</t>
        </is>
      </c>
      <c r="D215" s="50" t="inlineStr">
        <is>
          <t>CSP</t>
        </is>
      </c>
      <c r="E215" s="50">
        <f>LOOKUP(D215,$U$2:$V$15,$V$2:$V$15)</f>
        <v/>
      </c>
      <c r="F215" s="50" t="n">
        <v>0</v>
      </c>
      <c r="G215" s="50">
        <f>AVERAGE(F215,H215)</f>
        <v/>
      </c>
      <c r="H215" s="50" t="n">
        <v>0</v>
      </c>
      <c r="I215" s="50">
        <f>AVERAGE(H215,J215)</f>
        <v/>
      </c>
      <c r="J215" s="50" t="n">
        <v>0</v>
      </c>
      <c r="K215" s="50">
        <f>AVERAGE(J215,L215)</f>
        <v/>
      </c>
      <c r="L215" s="50" t="n">
        <v>0</v>
      </c>
      <c r="M215" s="50">
        <f>AVERAGE(L215,N215)</f>
        <v/>
      </c>
      <c r="N215" s="50" t="n">
        <v>0</v>
      </c>
      <c r="O215" s="50">
        <f>AVERAGE(N215,P215)</f>
        <v/>
      </c>
      <c r="P215" s="50" t="n">
        <v>0</v>
      </c>
      <c r="Q215" s="50">
        <f>AVERAGE(P215,R215)</f>
        <v/>
      </c>
      <c r="R215" s="50" t="n">
        <v>0</v>
      </c>
      <c r="S215" s="50" t="n"/>
      <c r="T215" s="50" t="n"/>
      <c r="U215" s="50" t="n"/>
      <c r="V215" s="50" t="n"/>
      <c r="W215" s="50" t="n"/>
      <c r="X215" s="50" t="n"/>
      <c r="Y215" s="50" t="n"/>
      <c r="Z215" s="50" t="n"/>
      <c r="AA215" s="50" t="n"/>
      <c r="AB215" s="50" t="n"/>
      <c r="AC215" s="50" t="n"/>
      <c r="AD215" s="50" t="n"/>
      <c r="AE215" s="50" t="n"/>
      <c r="AF215" s="50" t="n"/>
      <c r="AG215" s="50" t="n"/>
    </row>
    <row r="216" ht="15.75" customHeight="1">
      <c r="A216" s="50" t="n"/>
      <c r="B216" s="50" t="inlineStr">
        <is>
          <t>KY</t>
        </is>
      </c>
      <c r="C216" s="50" t="inlineStr">
        <is>
          <t>Generation</t>
        </is>
      </c>
      <c r="D216" s="50" t="inlineStr">
        <is>
          <t>Geothermal</t>
        </is>
      </c>
      <c r="E216" s="50">
        <f>LOOKUP(D216,$U$2:$V$15,$V$2:$V$15)</f>
        <v/>
      </c>
      <c r="F216" s="50" t="n">
        <v>0</v>
      </c>
      <c r="G216" s="50">
        <f>AVERAGE(F216,H216)</f>
        <v/>
      </c>
      <c r="H216" s="50" t="n">
        <v>0</v>
      </c>
      <c r="I216" s="50">
        <f>AVERAGE(H216,J216)</f>
        <v/>
      </c>
      <c r="J216" s="50" t="n">
        <v>0</v>
      </c>
      <c r="K216" s="50">
        <f>AVERAGE(J216,L216)</f>
        <v/>
      </c>
      <c r="L216" s="50" t="n">
        <v>0</v>
      </c>
      <c r="M216" s="50">
        <f>AVERAGE(L216,N216)</f>
        <v/>
      </c>
      <c r="N216" s="50" t="n">
        <v>0</v>
      </c>
      <c r="O216" s="50">
        <f>AVERAGE(N216,P216)</f>
        <v/>
      </c>
      <c r="P216" s="50" t="n">
        <v>0</v>
      </c>
      <c r="Q216" s="50">
        <f>AVERAGE(P216,R216)</f>
        <v/>
      </c>
      <c r="R216" s="50" t="n">
        <v>0</v>
      </c>
      <c r="S216" s="50" t="n"/>
      <c r="T216" s="50" t="n"/>
      <c r="U216" s="50" t="n"/>
      <c r="V216" s="50" t="n"/>
      <c r="W216" s="50" t="n"/>
      <c r="X216" s="50" t="n"/>
      <c r="Y216" s="50" t="n"/>
      <c r="Z216" s="50" t="n"/>
      <c r="AA216" s="50" t="n"/>
      <c r="AB216" s="50" t="n"/>
      <c r="AC216" s="50" t="n"/>
      <c r="AD216" s="50" t="n"/>
      <c r="AE216" s="50" t="n"/>
      <c r="AF216" s="50" t="n"/>
      <c r="AG216" s="50" t="n"/>
    </row>
    <row r="217" ht="15.75" customHeight="1">
      <c r="A217" s="50" t="n"/>
      <c r="B217" s="50" t="inlineStr">
        <is>
          <t>KY</t>
        </is>
      </c>
      <c r="C217" s="50" t="inlineStr">
        <is>
          <t>Generation</t>
        </is>
      </c>
      <c r="D217" s="50" t="inlineStr">
        <is>
          <t>Hydro</t>
        </is>
      </c>
      <c r="E217" s="50">
        <f>LOOKUP(D217,$U$2:$V$15,$V$2:$V$15)</f>
        <v/>
      </c>
      <c r="F217" s="50" t="n">
        <v>3562150.854</v>
      </c>
      <c r="G217" s="50">
        <f>AVERAGE(F217,H217)</f>
        <v/>
      </c>
      <c r="H217" s="50" t="n">
        <v>3637647.331</v>
      </c>
      <c r="I217" s="50">
        <f>AVERAGE(H217,J217)</f>
        <v/>
      </c>
      <c r="J217" s="50" t="n">
        <v>3633351.394</v>
      </c>
      <c r="K217" s="50">
        <f>AVERAGE(J217,L217)</f>
        <v/>
      </c>
      <c r="L217" s="50" t="n">
        <v>3633272.198</v>
      </c>
      <c r="M217" s="50">
        <f>AVERAGE(L217,N217)</f>
        <v/>
      </c>
      <c r="N217" s="50" t="n">
        <v>3633120.257</v>
      </c>
      <c r="O217" s="50">
        <f>AVERAGE(N217,P217)</f>
        <v/>
      </c>
      <c r="P217" s="50" t="n">
        <v>3638185.561</v>
      </c>
      <c r="Q217" s="50">
        <f>AVERAGE(P217,R217)</f>
        <v/>
      </c>
      <c r="R217" s="50" t="n">
        <v>3638185.561</v>
      </c>
      <c r="S217" s="50" t="n"/>
      <c r="T217" s="50" t="n"/>
      <c r="U217" s="50" t="n"/>
      <c r="V217" s="50" t="n"/>
      <c r="W217" s="50" t="n"/>
      <c r="X217" s="50" t="n"/>
      <c r="Y217" s="50" t="n"/>
      <c r="Z217" s="50" t="n"/>
      <c r="AA217" s="50" t="n"/>
      <c r="AB217" s="50" t="n"/>
      <c r="AC217" s="50" t="n"/>
      <c r="AD217" s="50" t="n"/>
      <c r="AE217" s="50" t="n"/>
      <c r="AF217" s="50" t="n"/>
      <c r="AG217" s="50" t="n"/>
    </row>
    <row r="218" ht="15.75" customHeight="1">
      <c r="A218" s="50" t="n"/>
      <c r="B218" s="50" t="inlineStr">
        <is>
          <t>KY</t>
        </is>
      </c>
      <c r="C218" s="50" t="inlineStr">
        <is>
          <t>Generation</t>
        </is>
      </c>
      <c r="D218" s="50" t="inlineStr">
        <is>
          <t>Imports</t>
        </is>
      </c>
      <c r="E218" s="50">
        <f>LOOKUP(D218,$U$2:$V$15,$V$2:$V$15)</f>
        <v/>
      </c>
      <c r="F218" s="50" t="n">
        <v>0</v>
      </c>
      <c r="G218" s="50">
        <f>AVERAGE(F218,H218)</f>
        <v/>
      </c>
      <c r="H218" s="50" t="n">
        <v>0</v>
      </c>
      <c r="I218" s="50">
        <f>AVERAGE(H218,J218)</f>
        <v/>
      </c>
      <c r="J218" s="50" t="n">
        <v>0</v>
      </c>
      <c r="K218" s="50">
        <f>AVERAGE(J218,L218)</f>
        <v/>
      </c>
      <c r="L218" s="50" t="n">
        <v>0</v>
      </c>
      <c r="M218" s="50">
        <f>AVERAGE(L218,N218)</f>
        <v/>
      </c>
      <c r="N218" s="50" t="n">
        <v>0</v>
      </c>
      <c r="O218" s="50">
        <f>AVERAGE(N218,P218)</f>
        <v/>
      </c>
      <c r="P218" s="50" t="n">
        <v>0</v>
      </c>
      <c r="Q218" s="50">
        <f>AVERAGE(P218,R218)</f>
        <v/>
      </c>
      <c r="R218" s="50" t="n">
        <v>0</v>
      </c>
      <c r="S218" s="50" t="n"/>
      <c r="T218" s="50" t="n"/>
      <c r="U218" s="50" t="n"/>
      <c r="V218" s="50" t="n"/>
      <c r="W218" s="50" t="n"/>
      <c r="X218" s="50" t="n"/>
      <c r="Y218" s="50" t="n"/>
      <c r="Z218" s="50" t="n"/>
      <c r="AA218" s="50" t="n"/>
      <c r="AB218" s="50" t="n"/>
      <c r="AC218" s="50" t="n"/>
      <c r="AD218" s="50" t="n"/>
      <c r="AE218" s="50" t="n"/>
      <c r="AF218" s="50" t="n"/>
      <c r="AG218" s="50" t="n"/>
    </row>
    <row r="219" ht="15.75" customHeight="1">
      <c r="A219" s="50" t="n"/>
      <c r="B219" s="50" t="inlineStr">
        <is>
          <t>KY</t>
        </is>
      </c>
      <c r="C219" s="50" t="inlineStr">
        <is>
          <t>Generation</t>
        </is>
      </c>
      <c r="D219" s="50" t="inlineStr">
        <is>
          <t>Land-based Wind</t>
        </is>
      </c>
      <c r="E219" s="50">
        <f>LOOKUP(D219,$U$2:$V$15,$V$2:$V$15)</f>
        <v/>
      </c>
      <c r="F219" s="50" t="n">
        <v>0</v>
      </c>
      <c r="G219" s="50">
        <f>AVERAGE(F219,H219)</f>
        <v/>
      </c>
      <c r="H219" s="50" t="n">
        <v>0</v>
      </c>
      <c r="I219" s="50">
        <f>AVERAGE(H219,J219)</f>
        <v/>
      </c>
      <c r="J219" s="50" t="n">
        <v>0</v>
      </c>
      <c r="K219" s="50">
        <f>AVERAGE(J219,L219)</f>
        <v/>
      </c>
      <c r="L219" s="50" t="n">
        <v>0</v>
      </c>
      <c r="M219" s="50">
        <f>AVERAGE(L219,N219)</f>
        <v/>
      </c>
      <c r="N219" s="50" t="n">
        <v>0</v>
      </c>
      <c r="O219" s="50">
        <f>AVERAGE(N219,P219)</f>
        <v/>
      </c>
      <c r="P219" s="50" t="n">
        <v>0</v>
      </c>
      <c r="Q219" s="50">
        <f>AVERAGE(P219,R219)</f>
        <v/>
      </c>
      <c r="R219" s="50" t="n">
        <v>0</v>
      </c>
      <c r="S219" s="50" t="n"/>
      <c r="T219" s="50" t="n"/>
      <c r="U219" s="50" t="n"/>
      <c r="V219" s="50" t="n"/>
      <c r="W219" s="50" t="n"/>
      <c r="X219" s="50" t="n"/>
      <c r="Y219" s="50" t="n"/>
      <c r="Z219" s="50" t="n"/>
      <c r="AA219" s="50" t="n"/>
      <c r="AB219" s="50" t="n"/>
      <c r="AC219" s="50" t="n"/>
      <c r="AD219" s="50" t="n"/>
      <c r="AE219" s="50" t="n"/>
      <c r="AF219" s="50" t="n"/>
      <c r="AG219" s="50" t="n"/>
    </row>
    <row r="220" ht="15.75" customHeight="1">
      <c r="A220" s="50" t="n"/>
      <c r="B220" s="50" t="inlineStr">
        <is>
          <t>KY</t>
        </is>
      </c>
      <c r="C220" s="50" t="inlineStr">
        <is>
          <t>Generation</t>
        </is>
      </c>
      <c r="D220" s="50" t="inlineStr">
        <is>
          <t>NG-CC</t>
        </is>
      </c>
      <c r="E220" s="50">
        <f>LOOKUP(D220,$U$2:$V$15,$V$2:$V$15)</f>
        <v/>
      </c>
      <c r="F220" s="50" t="n">
        <v>13936684.25</v>
      </c>
      <c r="G220" s="50">
        <f>AVERAGE(F220,H220)</f>
        <v/>
      </c>
      <c r="H220" s="50" t="n">
        <v>19440064.62</v>
      </c>
      <c r="I220" s="50">
        <f>AVERAGE(H220,J220)</f>
        <v/>
      </c>
      <c r="J220" s="50" t="n">
        <v>23649731.83</v>
      </c>
      <c r="K220" s="50">
        <f>AVERAGE(J220,L220)</f>
        <v/>
      </c>
      <c r="L220" s="50" t="n">
        <v>34205652.6</v>
      </c>
      <c r="M220" s="50">
        <f>AVERAGE(L220,N220)</f>
        <v/>
      </c>
      <c r="N220" s="50" t="n">
        <v>36529231.45</v>
      </c>
      <c r="O220" s="50">
        <f>AVERAGE(N220,P220)</f>
        <v/>
      </c>
      <c r="P220" s="50" t="n">
        <v>36571621.49</v>
      </c>
      <c r="Q220" s="50">
        <f>AVERAGE(P220,R220)</f>
        <v/>
      </c>
      <c r="R220" s="50" t="n">
        <v>36571621.49</v>
      </c>
      <c r="S220" s="50" t="n"/>
      <c r="T220" s="50" t="n"/>
      <c r="U220" s="50" t="n"/>
      <c r="V220" s="50" t="n"/>
      <c r="W220" s="50" t="n"/>
      <c r="X220" s="50" t="n"/>
      <c r="Y220" s="50" t="n"/>
      <c r="Z220" s="50" t="n"/>
      <c r="AA220" s="50" t="n"/>
      <c r="AB220" s="50" t="n"/>
      <c r="AC220" s="50" t="n"/>
      <c r="AD220" s="50" t="n"/>
      <c r="AE220" s="50" t="n"/>
      <c r="AF220" s="50" t="n"/>
      <c r="AG220" s="50" t="n"/>
    </row>
    <row r="221" ht="15.75" customHeight="1">
      <c r="A221" s="50" t="n"/>
      <c r="B221" s="50" t="inlineStr">
        <is>
          <t>KY</t>
        </is>
      </c>
      <c r="C221" s="50" t="inlineStr">
        <is>
          <t>Generation</t>
        </is>
      </c>
      <c r="D221" s="50" t="inlineStr">
        <is>
          <t>NG-CT</t>
        </is>
      </c>
      <c r="E221" s="50">
        <f>LOOKUP(D221,$U$2:$V$15,$V$2:$V$15)</f>
        <v/>
      </c>
      <c r="F221" s="50" t="n">
        <v>388830.9339</v>
      </c>
      <c r="G221" s="50">
        <f>AVERAGE(F221,H221)</f>
        <v/>
      </c>
      <c r="H221" s="50" t="n">
        <v>293222.4067</v>
      </c>
      <c r="I221" s="50">
        <f>AVERAGE(H221,J221)</f>
        <v/>
      </c>
      <c r="J221" s="50" t="n">
        <v>250017.9499</v>
      </c>
      <c r="K221" s="50">
        <f>AVERAGE(J221,L221)</f>
        <v/>
      </c>
      <c r="L221" s="50" t="n">
        <v>232518.7006</v>
      </c>
      <c r="M221" s="50">
        <f>AVERAGE(L221,N221)</f>
        <v/>
      </c>
      <c r="N221" s="50" t="n">
        <v>230321.9566</v>
      </c>
      <c r="O221" s="50">
        <f>AVERAGE(N221,P221)</f>
        <v/>
      </c>
      <c r="P221" s="50" t="n">
        <v>231658.2413</v>
      </c>
      <c r="Q221" s="50">
        <f>AVERAGE(P221,R221)</f>
        <v/>
      </c>
      <c r="R221" s="50" t="n">
        <v>236602.4659</v>
      </c>
      <c r="S221" s="50" t="n"/>
      <c r="T221" s="50" t="n"/>
      <c r="U221" s="50" t="n"/>
      <c r="V221" s="50" t="n"/>
      <c r="W221" s="50" t="n"/>
      <c r="X221" s="50" t="n"/>
      <c r="Y221" s="50" t="n"/>
      <c r="Z221" s="50" t="n"/>
      <c r="AA221" s="50" t="n"/>
      <c r="AB221" s="50" t="n"/>
      <c r="AC221" s="50" t="n"/>
      <c r="AD221" s="50" t="n"/>
      <c r="AE221" s="50" t="n"/>
      <c r="AF221" s="50" t="n"/>
      <c r="AG221" s="50" t="n"/>
    </row>
    <row r="222" ht="15.75" customHeight="1">
      <c r="A222" s="50" t="n"/>
      <c r="B222" s="50" t="inlineStr">
        <is>
          <t>KY</t>
        </is>
      </c>
      <c r="C222" s="50" t="inlineStr">
        <is>
          <t>Generation</t>
        </is>
      </c>
      <c r="D222" s="50" t="inlineStr">
        <is>
          <t>Nuclear</t>
        </is>
      </c>
      <c r="E222" s="50">
        <f>LOOKUP(D222,$U$2:$V$15,$V$2:$V$15)</f>
        <v/>
      </c>
      <c r="F222" s="50" t="n">
        <v>0</v>
      </c>
      <c r="G222" s="50">
        <f>AVERAGE(F222,H222)</f>
        <v/>
      </c>
      <c r="H222" s="50" t="n">
        <v>0</v>
      </c>
      <c r="I222" s="50">
        <f>AVERAGE(H222,J222)</f>
        <v/>
      </c>
      <c r="J222" s="50" t="n">
        <v>0</v>
      </c>
      <c r="K222" s="50">
        <f>AVERAGE(J222,L222)</f>
        <v/>
      </c>
      <c r="L222" s="50" t="n">
        <v>0</v>
      </c>
      <c r="M222" s="50">
        <f>AVERAGE(L222,N222)</f>
        <v/>
      </c>
      <c r="N222" s="50" t="n">
        <v>0</v>
      </c>
      <c r="O222" s="50">
        <f>AVERAGE(N222,P222)</f>
        <v/>
      </c>
      <c r="P222" s="50" t="n">
        <v>0</v>
      </c>
      <c r="Q222" s="50">
        <f>AVERAGE(P222,R222)</f>
        <v/>
      </c>
      <c r="R222" s="50" t="n">
        <v>0</v>
      </c>
      <c r="S222" s="50" t="n"/>
      <c r="T222" s="50" t="n"/>
      <c r="U222" s="50" t="n"/>
      <c r="V222" s="50" t="n"/>
      <c r="W222" s="50" t="n"/>
      <c r="X222" s="50" t="n"/>
      <c r="Y222" s="50" t="n"/>
      <c r="Z222" s="50" t="n"/>
      <c r="AA222" s="50" t="n"/>
      <c r="AB222" s="50" t="n"/>
      <c r="AC222" s="50" t="n"/>
      <c r="AD222" s="50" t="n"/>
      <c r="AE222" s="50" t="n"/>
      <c r="AF222" s="50" t="n"/>
      <c r="AG222" s="50" t="n"/>
    </row>
    <row r="223" ht="15.75" customHeight="1">
      <c r="A223" s="50" t="n"/>
      <c r="B223" s="50" t="inlineStr">
        <is>
          <t>KY</t>
        </is>
      </c>
      <c r="C223" s="50" t="inlineStr">
        <is>
          <t>Generation</t>
        </is>
      </c>
      <c r="D223" s="50" t="inlineStr">
        <is>
          <t>Offshore Wind</t>
        </is>
      </c>
      <c r="E223" s="50">
        <f>LOOKUP(D223,$U$2:$V$15,$V$2:$V$15)</f>
        <v/>
      </c>
      <c r="F223" s="50" t="n">
        <v>0</v>
      </c>
      <c r="G223" s="50">
        <f>AVERAGE(F223,H223)</f>
        <v/>
      </c>
      <c r="H223" s="50" t="n">
        <v>0</v>
      </c>
      <c r="I223" s="50">
        <f>AVERAGE(H223,J223)</f>
        <v/>
      </c>
      <c r="J223" s="50" t="n">
        <v>0</v>
      </c>
      <c r="K223" s="50">
        <f>AVERAGE(J223,L223)</f>
        <v/>
      </c>
      <c r="L223" s="50" t="n">
        <v>0</v>
      </c>
      <c r="M223" s="50">
        <f>AVERAGE(L223,N223)</f>
        <v/>
      </c>
      <c r="N223" s="50" t="n">
        <v>0</v>
      </c>
      <c r="O223" s="50">
        <f>AVERAGE(N223,P223)</f>
        <v/>
      </c>
      <c r="P223" s="50" t="n">
        <v>0</v>
      </c>
      <c r="Q223" s="50">
        <f>AVERAGE(P223,R223)</f>
        <v/>
      </c>
      <c r="R223" s="50" t="n">
        <v>0</v>
      </c>
      <c r="S223" s="50" t="n"/>
      <c r="T223" s="50" t="n"/>
      <c r="U223" s="50" t="n"/>
      <c r="V223" s="50" t="n"/>
      <c r="W223" s="50" t="n"/>
      <c r="X223" s="50" t="n"/>
      <c r="Y223" s="50" t="n"/>
      <c r="Z223" s="50" t="n"/>
      <c r="AA223" s="50" t="n"/>
      <c r="AB223" s="50" t="n"/>
      <c r="AC223" s="50" t="n"/>
      <c r="AD223" s="50" t="n"/>
      <c r="AE223" s="50" t="n"/>
      <c r="AF223" s="50" t="n"/>
      <c r="AG223" s="50" t="n"/>
    </row>
    <row r="224" ht="15.75" customHeight="1">
      <c r="A224" s="50" t="n"/>
      <c r="B224" s="50" t="inlineStr">
        <is>
          <t>KY</t>
        </is>
      </c>
      <c r="C224" s="50" t="inlineStr">
        <is>
          <t>Generation</t>
        </is>
      </c>
      <c r="D224" s="50" t="inlineStr">
        <is>
          <t>Oil-Gas-Steam</t>
        </is>
      </c>
      <c r="E224" s="50">
        <f>LOOKUP(D224,$U$2:$V$15,$V$2:$V$15)</f>
        <v/>
      </c>
      <c r="F224" s="50" t="n">
        <v>95656.92576</v>
      </c>
      <c r="G224" s="50">
        <f>AVERAGE(F224,H224)</f>
        <v/>
      </c>
      <c r="H224" s="50" t="n">
        <v>99318.43488</v>
      </c>
      <c r="I224" s="50">
        <f>AVERAGE(H224,J224)</f>
        <v/>
      </c>
      <c r="J224" s="50" t="n">
        <v>99318.43488</v>
      </c>
      <c r="K224" s="50">
        <f>AVERAGE(J224,L224)</f>
        <v/>
      </c>
      <c r="L224" s="50" t="n">
        <v>99318.43488</v>
      </c>
      <c r="M224" s="50">
        <f>AVERAGE(L224,N224)</f>
        <v/>
      </c>
      <c r="N224" s="50" t="n">
        <v>99318.43488</v>
      </c>
      <c r="O224" s="50">
        <f>AVERAGE(N224,P224)</f>
        <v/>
      </c>
      <c r="P224" s="50" t="n">
        <v>99318.43488</v>
      </c>
      <c r="Q224" s="50">
        <f>AVERAGE(P224,R224)</f>
        <v/>
      </c>
      <c r="R224" s="50" t="n">
        <v>99318.43488</v>
      </c>
      <c r="S224" s="50" t="n"/>
      <c r="T224" s="50" t="n"/>
      <c r="U224" s="50" t="n"/>
      <c r="V224" s="50" t="n"/>
      <c r="W224" s="50" t="n"/>
      <c r="X224" s="50" t="n"/>
      <c r="Y224" s="50" t="n"/>
      <c r="Z224" s="50" t="n"/>
      <c r="AA224" s="50" t="n"/>
      <c r="AB224" s="50" t="n"/>
      <c r="AC224" s="50" t="n"/>
      <c r="AD224" s="50" t="n"/>
      <c r="AE224" s="50" t="n"/>
      <c r="AF224" s="50" t="n"/>
      <c r="AG224" s="50" t="n"/>
    </row>
    <row r="225" ht="15.75" customHeight="1">
      <c r="A225" s="50" t="n"/>
      <c r="B225" s="50" t="inlineStr">
        <is>
          <t>KY</t>
        </is>
      </c>
      <c r="C225" s="50" t="inlineStr">
        <is>
          <t>Generation</t>
        </is>
      </c>
      <c r="D225" s="50" t="inlineStr">
        <is>
          <t>Rooftop PV</t>
        </is>
      </c>
      <c r="E225" s="50">
        <f>LOOKUP(D225,$U$2:$V$15,$V$2:$V$15)</f>
        <v/>
      </c>
      <c r="F225" s="50" t="n">
        <v>22589.73788</v>
      </c>
      <c r="G225" s="50">
        <f>AVERAGE(F225,H225)</f>
        <v/>
      </c>
      <c r="H225" s="50" t="n">
        <v>28190.39817</v>
      </c>
      <c r="I225" s="50">
        <f>AVERAGE(H225,J225)</f>
        <v/>
      </c>
      <c r="J225" s="50" t="n">
        <v>34354.82652</v>
      </c>
      <c r="K225" s="50">
        <f>AVERAGE(J225,L225)</f>
        <v/>
      </c>
      <c r="L225" s="50" t="n">
        <v>42767.24318</v>
      </c>
      <c r="M225" s="50">
        <f>AVERAGE(L225,N225)</f>
        <v/>
      </c>
      <c r="N225" s="50" t="n">
        <v>55957.18801</v>
      </c>
      <c r="O225" s="50">
        <f>AVERAGE(N225,P225)</f>
        <v/>
      </c>
      <c r="P225" s="50" t="n">
        <v>75929.45564</v>
      </c>
      <c r="Q225" s="50">
        <f>AVERAGE(P225,R225)</f>
        <v/>
      </c>
      <c r="R225" s="50" t="n">
        <v>105689.1441</v>
      </c>
      <c r="S225" s="50" t="n"/>
      <c r="T225" s="50" t="n"/>
      <c r="U225" s="50" t="n"/>
      <c r="V225" s="50" t="n"/>
      <c r="W225" s="50" t="n"/>
      <c r="X225" s="50" t="n"/>
      <c r="Y225" s="50" t="n"/>
      <c r="Z225" s="50" t="n"/>
      <c r="AA225" s="50" t="n"/>
      <c r="AB225" s="50" t="n"/>
      <c r="AC225" s="50" t="n"/>
      <c r="AD225" s="50" t="n"/>
      <c r="AE225" s="50" t="n"/>
      <c r="AF225" s="50" t="n"/>
      <c r="AG225" s="50" t="n"/>
    </row>
    <row r="226" ht="15.75" customHeight="1">
      <c r="A226" s="50" t="n"/>
      <c r="B226" s="50" t="inlineStr">
        <is>
          <t>KY</t>
        </is>
      </c>
      <c r="C226" s="50" t="inlineStr">
        <is>
          <t>Generation</t>
        </is>
      </c>
      <c r="D226" s="50" t="inlineStr">
        <is>
          <t>Storage</t>
        </is>
      </c>
      <c r="E226" s="50">
        <f>LOOKUP(D226,$U$2:$V$15,$V$2:$V$15)</f>
        <v/>
      </c>
      <c r="F226" s="50" t="n">
        <v>0</v>
      </c>
      <c r="G226" s="50" t="n">
        <v>0</v>
      </c>
      <c r="H226" s="50" t="n">
        <v>0</v>
      </c>
      <c r="I226" s="50" t="n">
        <v>0</v>
      </c>
      <c r="J226" s="50" t="n">
        <v>0</v>
      </c>
      <c r="K226" s="50" t="n">
        <v>0</v>
      </c>
      <c r="L226" s="50" t="n">
        <v>0</v>
      </c>
      <c r="M226" s="50" t="n">
        <v>0</v>
      </c>
      <c r="N226" s="50" t="n">
        <v>0</v>
      </c>
      <c r="O226" s="50" t="n">
        <v>0</v>
      </c>
      <c r="P226" s="50" t="n">
        <v>0</v>
      </c>
      <c r="Q226" s="50" t="n">
        <v>0</v>
      </c>
      <c r="R226" s="50" t="n">
        <v>0</v>
      </c>
      <c r="S226" s="50" t="n"/>
      <c r="T226" s="50" t="n"/>
      <c r="U226" s="50" t="n"/>
      <c r="V226" s="50" t="n"/>
      <c r="W226" s="50" t="n"/>
      <c r="X226" s="50" t="n"/>
      <c r="Y226" s="50" t="n"/>
      <c r="Z226" s="50" t="n"/>
      <c r="AA226" s="50" t="n"/>
      <c r="AB226" s="50" t="n"/>
      <c r="AC226" s="50" t="n"/>
      <c r="AD226" s="50" t="n"/>
      <c r="AE226" s="50" t="n"/>
      <c r="AF226" s="50" t="n"/>
      <c r="AG226" s="50" t="n"/>
    </row>
    <row r="227" ht="15.75" customHeight="1">
      <c r="A227" s="50" t="n"/>
      <c r="B227" s="50" t="inlineStr">
        <is>
          <t>KY</t>
        </is>
      </c>
      <c r="C227" s="50" t="inlineStr">
        <is>
          <t>Generation</t>
        </is>
      </c>
      <c r="D227" s="50" t="inlineStr">
        <is>
          <t>Utility PV</t>
        </is>
      </c>
      <c r="E227" s="50">
        <f>LOOKUP(D227,$U$2:$V$15,$V$2:$V$15)</f>
        <v/>
      </c>
      <c r="F227" s="50" t="n">
        <v>54716.0816</v>
      </c>
      <c r="G227" s="50">
        <f>AVERAGE(F227,H227)</f>
        <v/>
      </c>
      <c r="H227" s="50" t="n">
        <v>54724.10139</v>
      </c>
      <c r="I227" s="50">
        <f>AVERAGE(H227,J227)</f>
        <v/>
      </c>
      <c r="J227" s="50" t="n">
        <v>54724.14475</v>
      </c>
      <c r="K227" s="50">
        <f>AVERAGE(J227,L227)</f>
        <v/>
      </c>
      <c r="L227" s="50" t="n">
        <v>54180.43311</v>
      </c>
      <c r="M227" s="50">
        <f>AVERAGE(L227,N227)</f>
        <v/>
      </c>
      <c r="N227" s="50" t="n">
        <v>1142504.018</v>
      </c>
      <c r="O227" s="50">
        <f>AVERAGE(N227,P227)</f>
        <v/>
      </c>
      <c r="P227" s="50" t="n">
        <v>3165446.692</v>
      </c>
      <c r="Q227" s="50">
        <f>AVERAGE(P227,R227)</f>
        <v/>
      </c>
      <c r="R227" s="50" t="n">
        <v>3765018.575</v>
      </c>
      <c r="S227" s="50" t="n"/>
      <c r="T227" s="50" t="n"/>
      <c r="U227" s="50" t="n"/>
      <c r="V227" s="50" t="n"/>
      <c r="W227" s="50" t="n"/>
      <c r="X227" s="50" t="n"/>
      <c r="Y227" s="50" t="n"/>
      <c r="Z227" s="50" t="n"/>
      <c r="AA227" s="50" t="n"/>
      <c r="AB227" s="50" t="n"/>
      <c r="AC227" s="50" t="n"/>
      <c r="AD227" s="50" t="n"/>
      <c r="AE227" s="50" t="n"/>
      <c r="AF227" s="50" t="n"/>
      <c r="AG227" s="50" t="n"/>
    </row>
    <row r="228" ht="15.75" customHeight="1">
      <c r="A228" s="50" t="n"/>
      <c r="B228" s="50" t="inlineStr">
        <is>
          <t>LA</t>
        </is>
      </c>
      <c r="C228" s="50" t="inlineStr">
        <is>
          <t>Generation</t>
        </is>
      </c>
      <c r="D228" s="50" t="inlineStr">
        <is>
          <t>Biopower</t>
        </is>
      </c>
      <c r="E228" s="50">
        <f>LOOKUP(D228,$U$2:$V$15,$V$2:$V$15)</f>
        <v/>
      </c>
      <c r="F228" s="50" t="n">
        <v>0</v>
      </c>
      <c r="G228" s="50">
        <f>AVERAGE(F228,H228)</f>
        <v/>
      </c>
      <c r="H228" s="50" t="n">
        <v>0</v>
      </c>
      <c r="I228" s="50">
        <f>AVERAGE(H228,J228)</f>
        <v/>
      </c>
      <c r="J228" s="50" t="n">
        <v>0</v>
      </c>
      <c r="K228" s="50">
        <f>AVERAGE(J228,L228)</f>
        <v/>
      </c>
      <c r="L228" s="50" t="n">
        <v>0</v>
      </c>
      <c r="M228" s="50">
        <f>AVERAGE(L228,N228)</f>
        <v/>
      </c>
      <c r="N228" s="50" t="n">
        <v>0</v>
      </c>
      <c r="O228" s="50">
        <f>AVERAGE(N228,P228)</f>
        <v/>
      </c>
      <c r="P228" s="50" t="n">
        <v>0</v>
      </c>
      <c r="Q228" s="50">
        <f>AVERAGE(P228,R228)</f>
        <v/>
      </c>
      <c r="R228" s="50" t="n">
        <v>0</v>
      </c>
      <c r="S228" s="50" t="n"/>
      <c r="T228" s="50" t="n"/>
      <c r="U228" s="50" t="n"/>
      <c r="V228" s="50" t="n"/>
      <c r="W228" s="50" t="n"/>
      <c r="X228" s="50" t="n"/>
      <c r="Y228" s="50" t="n"/>
      <c r="Z228" s="50" t="n"/>
      <c r="AA228" s="50" t="n"/>
      <c r="AB228" s="50" t="n"/>
      <c r="AC228" s="50" t="n"/>
      <c r="AD228" s="50" t="n"/>
      <c r="AE228" s="50" t="n"/>
      <c r="AF228" s="50" t="n"/>
      <c r="AG228" s="50" t="n"/>
    </row>
    <row r="229" ht="15.75" customHeight="1">
      <c r="A229" s="50" t="n"/>
      <c r="B229" s="50" t="inlineStr">
        <is>
          <t>LA</t>
        </is>
      </c>
      <c r="C229" s="50" t="inlineStr">
        <is>
          <t>Generation</t>
        </is>
      </c>
      <c r="D229" s="50" t="inlineStr">
        <is>
          <t>Coal</t>
        </is>
      </c>
      <c r="E229" s="50">
        <f>LOOKUP(D229,$U$2:$V$15,$V$2:$V$15)</f>
        <v/>
      </c>
      <c r="F229" s="50" t="n">
        <v>5401593.271</v>
      </c>
      <c r="G229" s="50">
        <f>AVERAGE(F229,H229)</f>
        <v/>
      </c>
      <c r="H229" s="50" t="n">
        <v>4702612.284</v>
      </c>
      <c r="I229" s="50">
        <f>AVERAGE(H229,J229)</f>
        <v/>
      </c>
      <c r="J229" s="50" t="n">
        <v>1364939.567</v>
      </c>
      <c r="K229" s="50">
        <f>AVERAGE(J229,L229)</f>
        <v/>
      </c>
      <c r="L229" s="50" t="n">
        <v>1363229.836</v>
      </c>
      <c r="M229" s="50">
        <f>AVERAGE(L229,N229)</f>
        <v/>
      </c>
      <c r="N229" s="50" t="n">
        <v>956336.7601</v>
      </c>
      <c r="O229" s="50">
        <f>AVERAGE(N229,P229)</f>
        <v/>
      </c>
      <c r="P229" s="50" t="n">
        <v>1250210.201</v>
      </c>
      <c r="Q229" s="50">
        <f>AVERAGE(P229,R229)</f>
        <v/>
      </c>
      <c r="R229" s="50" t="n">
        <v>1919260.306</v>
      </c>
      <c r="S229" s="50" t="n"/>
      <c r="T229" s="50" t="n"/>
      <c r="U229" s="50" t="n"/>
      <c r="V229" s="50" t="n"/>
      <c r="W229" s="50" t="n"/>
      <c r="X229" s="50" t="n"/>
      <c r="Y229" s="50" t="n"/>
      <c r="Z229" s="50" t="n"/>
      <c r="AA229" s="50" t="n"/>
      <c r="AB229" s="50" t="n"/>
      <c r="AC229" s="50" t="n"/>
      <c r="AD229" s="50" t="n"/>
      <c r="AE229" s="50" t="n"/>
      <c r="AF229" s="50" t="n"/>
      <c r="AG229" s="50" t="n"/>
    </row>
    <row r="230" ht="15.75" customHeight="1">
      <c r="A230" s="50" t="n"/>
      <c r="B230" s="50" t="inlineStr">
        <is>
          <t>LA</t>
        </is>
      </c>
      <c r="C230" s="50" t="inlineStr">
        <is>
          <t>Generation</t>
        </is>
      </c>
      <c r="D230" s="50" t="inlineStr">
        <is>
          <t>CSP</t>
        </is>
      </c>
      <c r="E230" s="50">
        <f>LOOKUP(D230,$U$2:$V$15,$V$2:$V$15)</f>
        <v/>
      </c>
      <c r="F230" s="50" t="n">
        <v>0</v>
      </c>
      <c r="G230" s="50">
        <f>AVERAGE(F230,H230)</f>
        <v/>
      </c>
      <c r="H230" s="50" t="n">
        <v>0</v>
      </c>
      <c r="I230" s="50">
        <f>AVERAGE(H230,J230)</f>
        <v/>
      </c>
      <c r="J230" s="50" t="n">
        <v>0</v>
      </c>
      <c r="K230" s="50">
        <f>AVERAGE(J230,L230)</f>
        <v/>
      </c>
      <c r="L230" s="50" t="n">
        <v>0</v>
      </c>
      <c r="M230" s="50">
        <f>AVERAGE(L230,N230)</f>
        <v/>
      </c>
      <c r="N230" s="50" t="n">
        <v>0</v>
      </c>
      <c r="O230" s="50">
        <f>AVERAGE(N230,P230)</f>
        <v/>
      </c>
      <c r="P230" s="50" t="n">
        <v>0</v>
      </c>
      <c r="Q230" s="50">
        <f>AVERAGE(P230,R230)</f>
        <v/>
      </c>
      <c r="R230" s="50" t="n">
        <v>0</v>
      </c>
      <c r="S230" s="50" t="n"/>
      <c r="T230" s="50" t="n"/>
      <c r="U230" s="50" t="n"/>
      <c r="V230" s="50" t="n"/>
      <c r="W230" s="50" t="n"/>
      <c r="X230" s="50" t="n"/>
      <c r="Y230" s="50" t="n"/>
      <c r="Z230" s="50" t="n"/>
      <c r="AA230" s="50" t="n"/>
      <c r="AB230" s="50" t="n"/>
      <c r="AC230" s="50" t="n"/>
      <c r="AD230" s="50" t="n"/>
      <c r="AE230" s="50" t="n"/>
      <c r="AF230" s="50" t="n"/>
      <c r="AG230" s="50" t="n"/>
    </row>
    <row r="231" ht="15.75" customHeight="1">
      <c r="A231" s="50" t="n"/>
      <c r="B231" s="50" t="inlineStr">
        <is>
          <t>LA</t>
        </is>
      </c>
      <c r="C231" s="50" t="inlineStr">
        <is>
          <t>Generation</t>
        </is>
      </c>
      <c r="D231" s="50" t="inlineStr">
        <is>
          <t>Geothermal</t>
        </is>
      </c>
      <c r="E231" s="50">
        <f>LOOKUP(D231,$U$2:$V$15,$V$2:$V$15)</f>
        <v/>
      </c>
      <c r="F231" s="50" t="n">
        <v>0</v>
      </c>
      <c r="G231" s="50">
        <f>AVERAGE(F231,H231)</f>
        <v/>
      </c>
      <c r="H231" s="50" t="n">
        <v>0</v>
      </c>
      <c r="I231" s="50">
        <f>AVERAGE(H231,J231)</f>
        <v/>
      </c>
      <c r="J231" s="50" t="n">
        <v>0</v>
      </c>
      <c r="K231" s="50">
        <f>AVERAGE(J231,L231)</f>
        <v/>
      </c>
      <c r="L231" s="50" t="n">
        <v>0</v>
      </c>
      <c r="M231" s="50">
        <f>AVERAGE(L231,N231)</f>
        <v/>
      </c>
      <c r="N231" s="50" t="n">
        <v>0</v>
      </c>
      <c r="O231" s="50">
        <f>AVERAGE(N231,P231)</f>
        <v/>
      </c>
      <c r="P231" s="50" t="n">
        <v>0</v>
      </c>
      <c r="Q231" s="50">
        <f>AVERAGE(P231,R231)</f>
        <v/>
      </c>
      <c r="R231" s="50" t="n">
        <v>0</v>
      </c>
      <c r="S231" s="50" t="n"/>
      <c r="T231" s="50" t="n"/>
      <c r="U231" s="50" t="n"/>
      <c r="V231" s="50" t="n"/>
      <c r="W231" s="50" t="n"/>
      <c r="X231" s="50" t="n"/>
      <c r="Y231" s="50" t="n"/>
      <c r="Z231" s="50" t="n"/>
      <c r="AA231" s="50" t="n"/>
      <c r="AB231" s="50" t="n"/>
      <c r="AC231" s="50" t="n"/>
      <c r="AD231" s="50" t="n"/>
      <c r="AE231" s="50" t="n"/>
      <c r="AF231" s="50" t="n"/>
      <c r="AG231" s="50" t="n"/>
    </row>
    <row r="232" ht="15.75" customHeight="1">
      <c r="A232" s="50" t="n"/>
      <c r="B232" s="50" t="inlineStr">
        <is>
          <t>LA</t>
        </is>
      </c>
      <c r="C232" s="50" t="inlineStr">
        <is>
          <t>Generation</t>
        </is>
      </c>
      <c r="D232" s="50" t="inlineStr">
        <is>
          <t>Hydro</t>
        </is>
      </c>
      <c r="E232" s="50">
        <f>LOOKUP(D232,$U$2:$V$15,$V$2:$V$15)</f>
        <v/>
      </c>
      <c r="F232" s="50" t="n">
        <v>888522.7328999999</v>
      </c>
      <c r="G232" s="50">
        <f>AVERAGE(F232,H232)</f>
        <v/>
      </c>
      <c r="H232" s="50" t="n">
        <v>888522.7328999999</v>
      </c>
      <c r="I232" s="50">
        <f>AVERAGE(H232,J232)</f>
        <v/>
      </c>
      <c r="J232" s="50" t="n">
        <v>888522.7328999999</v>
      </c>
      <c r="K232" s="50">
        <f>AVERAGE(J232,L232)</f>
        <v/>
      </c>
      <c r="L232" s="50" t="n">
        <v>888522.7328999999</v>
      </c>
      <c r="M232" s="50">
        <f>AVERAGE(L232,N232)</f>
        <v/>
      </c>
      <c r="N232" s="50" t="n">
        <v>888522.7328999999</v>
      </c>
      <c r="O232" s="50">
        <f>AVERAGE(N232,P232)</f>
        <v/>
      </c>
      <c r="P232" s="50" t="n">
        <v>888522.7328999999</v>
      </c>
      <c r="Q232" s="50">
        <f>AVERAGE(P232,R232)</f>
        <v/>
      </c>
      <c r="R232" s="50" t="n">
        <v>888522.7328999999</v>
      </c>
      <c r="S232" s="50" t="n"/>
      <c r="T232" s="50" t="n"/>
      <c r="U232" s="50" t="n"/>
      <c r="V232" s="50" t="n"/>
      <c r="W232" s="50" t="n"/>
      <c r="X232" s="50" t="n"/>
      <c r="Y232" s="50" t="n"/>
      <c r="Z232" s="50" t="n"/>
      <c r="AA232" s="50" t="n"/>
      <c r="AB232" s="50" t="n"/>
      <c r="AC232" s="50" t="n"/>
      <c r="AD232" s="50" t="n"/>
      <c r="AE232" s="50" t="n"/>
      <c r="AF232" s="50" t="n"/>
      <c r="AG232" s="50" t="n"/>
    </row>
    <row r="233" ht="15.75" customHeight="1">
      <c r="A233" s="50" t="n"/>
      <c r="B233" s="50" t="inlineStr">
        <is>
          <t>LA</t>
        </is>
      </c>
      <c r="C233" s="50" t="inlineStr">
        <is>
          <t>Generation</t>
        </is>
      </c>
      <c r="D233" s="50" t="inlineStr">
        <is>
          <t>Imports</t>
        </is>
      </c>
      <c r="E233" s="50">
        <f>LOOKUP(D233,$U$2:$V$15,$V$2:$V$15)</f>
        <v/>
      </c>
      <c r="F233" s="50" t="n">
        <v>0</v>
      </c>
      <c r="G233" s="50">
        <f>AVERAGE(F233,H233)</f>
        <v/>
      </c>
      <c r="H233" s="50" t="n">
        <v>0</v>
      </c>
      <c r="I233" s="50">
        <f>AVERAGE(H233,J233)</f>
        <v/>
      </c>
      <c r="J233" s="50" t="n">
        <v>0</v>
      </c>
      <c r="K233" s="50">
        <f>AVERAGE(J233,L233)</f>
        <v/>
      </c>
      <c r="L233" s="50" t="n">
        <v>0</v>
      </c>
      <c r="M233" s="50">
        <f>AVERAGE(L233,N233)</f>
        <v/>
      </c>
      <c r="N233" s="50" t="n">
        <v>0</v>
      </c>
      <c r="O233" s="50">
        <f>AVERAGE(N233,P233)</f>
        <v/>
      </c>
      <c r="P233" s="50" t="n">
        <v>0</v>
      </c>
      <c r="Q233" s="50">
        <f>AVERAGE(P233,R233)</f>
        <v/>
      </c>
      <c r="R233" s="50" t="n">
        <v>0</v>
      </c>
      <c r="S233" s="50" t="n"/>
      <c r="T233" s="50" t="n"/>
      <c r="U233" s="50" t="n"/>
      <c r="V233" s="50" t="n"/>
      <c r="W233" s="50" t="n"/>
      <c r="X233" s="50" t="n"/>
      <c r="Y233" s="50" t="n"/>
      <c r="Z233" s="50" t="n"/>
      <c r="AA233" s="50" t="n"/>
      <c r="AB233" s="50" t="n"/>
      <c r="AC233" s="50" t="n"/>
      <c r="AD233" s="50" t="n"/>
      <c r="AE233" s="50" t="n"/>
      <c r="AF233" s="50" t="n"/>
      <c r="AG233" s="50" t="n"/>
    </row>
    <row r="234" ht="15.75" customHeight="1">
      <c r="A234" s="50" t="n"/>
      <c r="B234" s="50" t="inlineStr">
        <is>
          <t>LA</t>
        </is>
      </c>
      <c r="C234" s="50" t="inlineStr">
        <is>
          <t>Generation</t>
        </is>
      </c>
      <c r="D234" s="50" t="inlineStr">
        <is>
          <t>Land-based Wind</t>
        </is>
      </c>
      <c r="E234" s="50">
        <f>LOOKUP(D234,$U$2:$V$15,$V$2:$V$15)</f>
        <v/>
      </c>
      <c r="F234" s="50" t="n">
        <v>0</v>
      </c>
      <c r="G234" s="50">
        <f>AVERAGE(F234,H234)</f>
        <v/>
      </c>
      <c r="H234" s="50" t="n">
        <v>0</v>
      </c>
      <c r="I234" s="50">
        <f>AVERAGE(H234,J234)</f>
        <v/>
      </c>
      <c r="J234" s="50" t="n">
        <v>0</v>
      </c>
      <c r="K234" s="50">
        <f>AVERAGE(J234,L234)</f>
        <v/>
      </c>
      <c r="L234" s="50" t="n">
        <v>0</v>
      </c>
      <c r="M234" s="50">
        <f>AVERAGE(L234,N234)</f>
        <v/>
      </c>
      <c r="N234" s="50" t="n">
        <v>0</v>
      </c>
      <c r="O234" s="50">
        <f>AVERAGE(N234,P234)</f>
        <v/>
      </c>
      <c r="P234" s="50" t="n">
        <v>0</v>
      </c>
      <c r="Q234" s="50">
        <f>AVERAGE(P234,R234)</f>
        <v/>
      </c>
      <c r="R234" s="50" t="n">
        <v>0</v>
      </c>
      <c r="S234" s="50" t="n"/>
      <c r="T234" s="50" t="n"/>
      <c r="U234" s="50" t="n"/>
      <c r="V234" s="50" t="n"/>
      <c r="W234" s="50" t="n"/>
      <c r="X234" s="50" t="n"/>
      <c r="Y234" s="50" t="n"/>
      <c r="Z234" s="50" t="n"/>
      <c r="AA234" s="50" t="n"/>
      <c r="AB234" s="50" t="n"/>
      <c r="AC234" s="50" t="n"/>
      <c r="AD234" s="50" t="n"/>
      <c r="AE234" s="50" t="n"/>
      <c r="AF234" s="50" t="n"/>
      <c r="AG234" s="50" t="n"/>
    </row>
    <row r="235" ht="15.75" customHeight="1">
      <c r="A235" s="50" t="n"/>
      <c r="B235" s="50" t="inlineStr">
        <is>
          <t>LA</t>
        </is>
      </c>
      <c r="C235" s="50" t="inlineStr">
        <is>
          <t>Generation</t>
        </is>
      </c>
      <c r="D235" s="50" t="inlineStr">
        <is>
          <t>NG-CC</t>
        </is>
      </c>
      <c r="E235" s="50">
        <f>LOOKUP(D235,$U$2:$V$15,$V$2:$V$15)</f>
        <v/>
      </c>
      <c r="F235" s="50" t="n">
        <v>30243175.47</v>
      </c>
      <c r="G235" s="50">
        <f>AVERAGE(F235,H235)</f>
        <v/>
      </c>
      <c r="H235" s="50" t="n">
        <v>50167804.67</v>
      </c>
      <c r="I235" s="50">
        <f>AVERAGE(H235,J235)</f>
        <v/>
      </c>
      <c r="J235" s="50" t="n">
        <v>87581815.13</v>
      </c>
      <c r="K235" s="50">
        <f>AVERAGE(J235,L235)</f>
        <v/>
      </c>
      <c r="L235" s="50" t="n">
        <v>102710794.7</v>
      </c>
      <c r="M235" s="50">
        <f>AVERAGE(L235,N235)</f>
        <v/>
      </c>
      <c r="N235" s="50" t="n">
        <v>108731034.4</v>
      </c>
      <c r="O235" s="50">
        <f>AVERAGE(N235,P235)</f>
        <v/>
      </c>
      <c r="P235" s="50" t="n">
        <v>111209890.2</v>
      </c>
      <c r="Q235" s="50">
        <f>AVERAGE(P235,R235)</f>
        <v/>
      </c>
      <c r="R235" s="50" t="n">
        <v>111356642.8</v>
      </c>
      <c r="S235" s="50" t="n"/>
      <c r="T235" s="50" t="n"/>
      <c r="U235" s="50" t="n"/>
      <c r="V235" s="50" t="n"/>
      <c r="W235" s="50" t="n"/>
      <c r="X235" s="50" t="n"/>
      <c r="Y235" s="50" t="n"/>
      <c r="Z235" s="50" t="n"/>
      <c r="AA235" s="50" t="n"/>
      <c r="AB235" s="50" t="n"/>
      <c r="AC235" s="50" t="n"/>
      <c r="AD235" s="50" t="n"/>
      <c r="AE235" s="50" t="n"/>
      <c r="AF235" s="50" t="n"/>
      <c r="AG235" s="50" t="n"/>
    </row>
    <row r="236" ht="15.75" customHeight="1">
      <c r="A236" s="50" t="n"/>
      <c r="B236" s="50" t="inlineStr">
        <is>
          <t>LA</t>
        </is>
      </c>
      <c r="C236" s="50" t="inlineStr">
        <is>
          <t>Generation</t>
        </is>
      </c>
      <c r="D236" s="50" t="inlineStr">
        <is>
          <t>NG-CT</t>
        </is>
      </c>
      <c r="E236" s="50">
        <f>LOOKUP(D236,$U$2:$V$15,$V$2:$V$15)</f>
        <v/>
      </c>
      <c r="F236" s="50" t="n">
        <v>81234.61377</v>
      </c>
      <c r="G236" s="50">
        <f>AVERAGE(F236,H236)</f>
        <v/>
      </c>
      <c r="H236" s="50" t="n">
        <v>125896.1514</v>
      </c>
      <c r="I236" s="50">
        <f>AVERAGE(H236,J236)</f>
        <v/>
      </c>
      <c r="J236" s="50" t="n">
        <v>106835.0945</v>
      </c>
      <c r="K236" s="50">
        <f>AVERAGE(J236,L236)</f>
        <v/>
      </c>
      <c r="L236" s="50" t="n">
        <v>53132.72</v>
      </c>
      <c r="M236" s="50">
        <f>AVERAGE(L236,N236)</f>
        <v/>
      </c>
      <c r="N236" s="50" t="n">
        <v>51541.92</v>
      </c>
      <c r="O236" s="50">
        <f>AVERAGE(N236,P236)</f>
        <v/>
      </c>
      <c r="P236" s="50" t="n">
        <v>51541.92</v>
      </c>
      <c r="Q236" s="50">
        <f>AVERAGE(P236,R236)</f>
        <v/>
      </c>
      <c r="R236" s="50" t="n">
        <v>44247.52</v>
      </c>
      <c r="S236" s="50" t="n"/>
      <c r="T236" s="50" t="n"/>
      <c r="U236" s="50" t="n"/>
      <c r="V236" s="50" t="n"/>
      <c r="W236" s="50" t="n"/>
      <c r="X236" s="50" t="n"/>
      <c r="Y236" s="50" t="n"/>
      <c r="Z236" s="50" t="n"/>
      <c r="AA236" s="50" t="n"/>
      <c r="AB236" s="50" t="n"/>
      <c r="AC236" s="50" t="n"/>
      <c r="AD236" s="50" t="n"/>
      <c r="AE236" s="50" t="n"/>
      <c r="AF236" s="50" t="n"/>
      <c r="AG236" s="50" t="n"/>
    </row>
    <row r="237" ht="15.75" customHeight="1">
      <c r="A237" s="50" t="n"/>
      <c r="B237" s="50" t="inlineStr">
        <is>
          <t>LA</t>
        </is>
      </c>
      <c r="C237" s="50" t="inlineStr">
        <is>
          <t>Generation</t>
        </is>
      </c>
      <c r="D237" s="50" t="inlineStr">
        <is>
          <t>Nuclear</t>
        </is>
      </c>
      <c r="E237" s="50">
        <f>LOOKUP(D237,$U$2:$V$15,$V$2:$V$15)</f>
        <v/>
      </c>
      <c r="F237" s="50" t="n">
        <v>16860779.26</v>
      </c>
      <c r="G237" s="50">
        <f>AVERAGE(F237,H237)</f>
        <v/>
      </c>
      <c r="H237" s="50" t="n">
        <v>16860779.26</v>
      </c>
      <c r="I237" s="50">
        <f>AVERAGE(H237,J237)</f>
        <v/>
      </c>
      <c r="J237" s="50" t="n">
        <v>16860779.26</v>
      </c>
      <c r="K237" s="50">
        <f>AVERAGE(J237,L237)</f>
        <v/>
      </c>
      <c r="L237" s="50" t="n">
        <v>16860779.26</v>
      </c>
      <c r="M237" s="50">
        <f>AVERAGE(L237,N237)</f>
        <v/>
      </c>
      <c r="N237" s="50" t="n">
        <v>16860779.26</v>
      </c>
      <c r="O237" s="50">
        <f>AVERAGE(N237,P237)</f>
        <v/>
      </c>
      <c r="P237" s="50" t="n">
        <v>16860779.26</v>
      </c>
      <c r="Q237" s="50">
        <f>AVERAGE(P237,R237)</f>
        <v/>
      </c>
      <c r="R237" s="50" t="n">
        <v>16860779.26</v>
      </c>
      <c r="S237" s="50" t="n"/>
      <c r="T237" s="50" t="n"/>
      <c r="U237" s="50" t="n"/>
      <c r="V237" s="50" t="n"/>
      <c r="W237" s="50" t="n"/>
      <c r="X237" s="50" t="n"/>
      <c r="Y237" s="50" t="n"/>
      <c r="Z237" s="50" t="n"/>
      <c r="AA237" s="50" t="n"/>
      <c r="AB237" s="50" t="n"/>
      <c r="AC237" s="50" t="n"/>
      <c r="AD237" s="50" t="n"/>
      <c r="AE237" s="50" t="n"/>
      <c r="AF237" s="50" t="n"/>
      <c r="AG237" s="50" t="n"/>
    </row>
    <row r="238" ht="15.75" customHeight="1">
      <c r="A238" s="50" t="n"/>
      <c r="B238" s="50" t="inlineStr">
        <is>
          <t>LA</t>
        </is>
      </c>
      <c r="C238" s="50" t="inlineStr">
        <is>
          <t>Generation</t>
        </is>
      </c>
      <c r="D238" s="50" t="inlineStr">
        <is>
          <t>Offshore Wind</t>
        </is>
      </c>
      <c r="E238" s="50">
        <f>LOOKUP(D238,$U$2:$V$15,$V$2:$V$15)</f>
        <v/>
      </c>
      <c r="F238" s="50" t="n">
        <v>0</v>
      </c>
      <c r="G238" s="50">
        <f>AVERAGE(F238,H238)</f>
        <v/>
      </c>
      <c r="H238" s="50" t="n">
        <v>0</v>
      </c>
      <c r="I238" s="50">
        <f>AVERAGE(H238,J238)</f>
        <v/>
      </c>
      <c r="J238" s="50" t="n">
        <v>0</v>
      </c>
      <c r="K238" s="50">
        <f>AVERAGE(J238,L238)</f>
        <v/>
      </c>
      <c r="L238" s="50" t="n">
        <v>0</v>
      </c>
      <c r="M238" s="50">
        <f>AVERAGE(L238,N238)</f>
        <v/>
      </c>
      <c r="N238" s="50" t="n">
        <v>0</v>
      </c>
      <c r="O238" s="50">
        <f>AVERAGE(N238,P238)</f>
        <v/>
      </c>
      <c r="P238" s="50" t="n">
        <v>0</v>
      </c>
      <c r="Q238" s="50">
        <f>AVERAGE(P238,R238)</f>
        <v/>
      </c>
      <c r="R238" s="50" t="n">
        <v>0</v>
      </c>
      <c r="S238" s="50" t="n"/>
      <c r="T238" s="50" t="n"/>
      <c r="U238" s="50" t="n"/>
      <c r="V238" s="50" t="n"/>
      <c r="W238" s="50" t="n"/>
      <c r="X238" s="50" t="n"/>
      <c r="Y238" s="50" t="n"/>
      <c r="Z238" s="50" t="n"/>
      <c r="AA238" s="50" t="n"/>
      <c r="AB238" s="50" t="n"/>
      <c r="AC238" s="50" t="n"/>
      <c r="AD238" s="50" t="n"/>
      <c r="AE238" s="50" t="n"/>
      <c r="AF238" s="50" t="n"/>
      <c r="AG238" s="50" t="n"/>
    </row>
    <row r="239" ht="15.75" customHeight="1">
      <c r="A239" s="50" t="n"/>
      <c r="B239" s="50" t="inlineStr">
        <is>
          <t>LA</t>
        </is>
      </c>
      <c r="C239" s="50" t="inlineStr">
        <is>
          <t>Generation</t>
        </is>
      </c>
      <c r="D239" s="50" t="inlineStr">
        <is>
          <t>Oil-Gas-Steam</t>
        </is>
      </c>
      <c r="E239" s="50">
        <f>LOOKUP(D239,$U$2:$V$15,$V$2:$V$15)</f>
        <v/>
      </c>
      <c r="F239" s="50" t="n">
        <v>906227.4992</v>
      </c>
      <c r="G239" s="50">
        <f>AVERAGE(F239,H239)</f>
        <v/>
      </c>
      <c r="H239" s="50" t="n">
        <v>0</v>
      </c>
      <c r="I239" s="50">
        <f>AVERAGE(H239,J239)</f>
        <v/>
      </c>
      <c r="J239" s="50" t="n">
        <v>0</v>
      </c>
      <c r="K239" s="50">
        <f>AVERAGE(J239,L239)</f>
        <v/>
      </c>
      <c r="L239" s="50" t="n">
        <v>0</v>
      </c>
      <c r="M239" s="50">
        <f>AVERAGE(L239,N239)</f>
        <v/>
      </c>
      <c r="N239" s="50" t="n">
        <v>0</v>
      </c>
      <c r="O239" s="50">
        <f>AVERAGE(N239,P239)</f>
        <v/>
      </c>
      <c r="P239" s="50" t="n">
        <v>0</v>
      </c>
      <c r="Q239" s="50">
        <f>AVERAGE(P239,R239)</f>
        <v/>
      </c>
      <c r="R239" s="50" t="n">
        <v>0</v>
      </c>
      <c r="S239" s="50" t="n"/>
      <c r="T239" s="50" t="n"/>
      <c r="U239" s="50" t="n"/>
      <c r="V239" s="50" t="n"/>
      <c r="W239" s="50" t="n"/>
      <c r="X239" s="50" t="n"/>
      <c r="Y239" s="50" t="n"/>
      <c r="Z239" s="50" t="n"/>
      <c r="AA239" s="50" t="n"/>
      <c r="AB239" s="50" t="n"/>
      <c r="AC239" s="50" t="n"/>
      <c r="AD239" s="50" t="n"/>
      <c r="AE239" s="50" t="n"/>
      <c r="AF239" s="50" t="n"/>
      <c r="AG239" s="50" t="n"/>
    </row>
    <row r="240" ht="15.75" customHeight="1">
      <c r="A240" s="50" t="n"/>
      <c r="B240" s="50" t="inlineStr">
        <is>
          <t>LA</t>
        </is>
      </c>
      <c r="C240" s="50" t="inlineStr">
        <is>
          <t>Generation</t>
        </is>
      </c>
      <c r="D240" s="50" t="inlineStr">
        <is>
          <t>Rooftop PV</t>
        </is>
      </c>
      <c r="E240" s="50">
        <f>LOOKUP(D240,$U$2:$V$15,$V$2:$V$15)</f>
        <v/>
      </c>
      <c r="F240" s="50" t="n">
        <v>133241.5749</v>
      </c>
      <c r="G240" s="50">
        <f>AVERAGE(F240,H240)</f>
        <v/>
      </c>
      <c r="H240" s="50" t="n">
        <v>400496.8527</v>
      </c>
      <c r="I240" s="50">
        <f>AVERAGE(H240,J240)</f>
        <v/>
      </c>
      <c r="J240" s="50" t="n">
        <v>419101.0857</v>
      </c>
      <c r="K240" s="50">
        <f>AVERAGE(J240,L240)</f>
        <v/>
      </c>
      <c r="L240" s="50" t="n">
        <v>436658.2035</v>
      </c>
      <c r="M240" s="50">
        <f>AVERAGE(L240,N240)</f>
        <v/>
      </c>
      <c r="N240" s="50" t="n">
        <v>527919.5876</v>
      </c>
      <c r="O240" s="50">
        <f>AVERAGE(N240,P240)</f>
        <v/>
      </c>
      <c r="P240" s="50" t="n">
        <v>696917.1416</v>
      </c>
      <c r="Q240" s="50">
        <f>AVERAGE(P240,R240)</f>
        <v/>
      </c>
      <c r="R240" s="50" t="n">
        <v>934442.8541999999</v>
      </c>
      <c r="S240" s="50" t="n"/>
      <c r="T240" s="50" t="n"/>
      <c r="U240" s="50" t="n"/>
      <c r="V240" s="50" t="n"/>
      <c r="W240" s="50" t="n"/>
      <c r="X240" s="50" t="n"/>
      <c r="Y240" s="50" t="n"/>
      <c r="Z240" s="50" t="n"/>
      <c r="AA240" s="50" t="n"/>
      <c r="AB240" s="50" t="n"/>
      <c r="AC240" s="50" t="n"/>
      <c r="AD240" s="50" t="n"/>
      <c r="AE240" s="50" t="n"/>
      <c r="AF240" s="50" t="n"/>
      <c r="AG240" s="50" t="n"/>
    </row>
    <row r="241" ht="15.75" customHeight="1">
      <c r="A241" s="50" t="n"/>
      <c r="B241" s="50" t="inlineStr">
        <is>
          <t>LA</t>
        </is>
      </c>
      <c r="C241" s="50" t="inlineStr">
        <is>
          <t>Generation</t>
        </is>
      </c>
      <c r="D241" s="50" t="inlineStr">
        <is>
          <t>Storage</t>
        </is>
      </c>
      <c r="E241" s="50">
        <f>LOOKUP(D241,$U$2:$V$15,$V$2:$V$15)</f>
        <v/>
      </c>
      <c r="F241" s="50" t="n">
        <v>0</v>
      </c>
      <c r="G241" s="50" t="n">
        <v>0</v>
      </c>
      <c r="H241" s="50" t="n">
        <v>0</v>
      </c>
      <c r="I241" s="50" t="n">
        <v>0</v>
      </c>
      <c r="J241" s="50" t="n">
        <v>0</v>
      </c>
      <c r="K241" s="50" t="n">
        <v>0</v>
      </c>
      <c r="L241" s="50" t="n">
        <v>0</v>
      </c>
      <c r="M241" s="50" t="n">
        <v>0</v>
      </c>
      <c r="N241" s="50" t="n">
        <v>0</v>
      </c>
      <c r="O241" s="50" t="n">
        <v>0</v>
      </c>
      <c r="P241" s="50" t="n">
        <v>0</v>
      </c>
      <c r="Q241" s="50" t="n">
        <v>0</v>
      </c>
      <c r="R241" s="50" t="n">
        <v>0</v>
      </c>
      <c r="S241" s="50" t="n"/>
      <c r="T241" s="50" t="n"/>
      <c r="U241" s="50" t="n"/>
      <c r="V241" s="50" t="n"/>
      <c r="W241" s="50" t="n"/>
      <c r="X241" s="50" t="n"/>
      <c r="Y241" s="50" t="n"/>
      <c r="Z241" s="50" t="n"/>
      <c r="AA241" s="50" t="n"/>
      <c r="AB241" s="50" t="n"/>
      <c r="AC241" s="50" t="n"/>
      <c r="AD241" s="50" t="n"/>
      <c r="AE241" s="50" t="n"/>
      <c r="AF241" s="50" t="n"/>
      <c r="AG241" s="50" t="n"/>
    </row>
    <row r="242" ht="15.75" customHeight="1">
      <c r="A242" s="50" t="n"/>
      <c r="B242" s="50" t="inlineStr">
        <is>
          <t>LA</t>
        </is>
      </c>
      <c r="C242" s="50" t="inlineStr">
        <is>
          <t>Generation</t>
        </is>
      </c>
      <c r="D242" s="50" t="inlineStr">
        <is>
          <t>Utility PV</t>
        </is>
      </c>
      <c r="E242" s="50">
        <f>LOOKUP(D242,$U$2:$V$15,$V$2:$V$15)</f>
        <v/>
      </c>
      <c r="F242" s="50" t="n">
        <v>2523.141478</v>
      </c>
      <c r="G242" s="50">
        <f>AVERAGE(F242,H242)</f>
        <v/>
      </c>
      <c r="H242" s="50" t="n">
        <v>117211.3905</v>
      </c>
      <c r="I242" s="50">
        <f>AVERAGE(H242,J242)</f>
        <v/>
      </c>
      <c r="J242" s="50" t="n">
        <v>117211.3905</v>
      </c>
      <c r="K242" s="50">
        <f>AVERAGE(J242,L242)</f>
        <v/>
      </c>
      <c r="L242" s="50" t="n">
        <v>116039.2892</v>
      </c>
      <c r="M242" s="50">
        <f>AVERAGE(L242,N242)</f>
        <v/>
      </c>
      <c r="N242" s="50" t="n">
        <v>1527947.83</v>
      </c>
      <c r="O242" s="50">
        <f>AVERAGE(N242,P242)</f>
        <v/>
      </c>
      <c r="P242" s="50" t="n">
        <v>1553060.472</v>
      </c>
      <c r="Q242" s="50">
        <f>AVERAGE(P242,R242)</f>
        <v/>
      </c>
      <c r="R242" s="50" t="n">
        <v>1594241.056</v>
      </c>
      <c r="S242" s="50" t="n"/>
      <c r="T242" s="50" t="n"/>
      <c r="U242" s="50" t="n"/>
      <c r="V242" s="50" t="n"/>
      <c r="W242" s="50" t="n"/>
      <c r="X242" s="50" t="n"/>
      <c r="Y242" s="50" t="n"/>
      <c r="Z242" s="50" t="n"/>
      <c r="AA242" s="50" t="n"/>
      <c r="AB242" s="50" t="n"/>
      <c r="AC242" s="50" t="n"/>
      <c r="AD242" s="50" t="n"/>
      <c r="AE242" s="50" t="n"/>
      <c r="AF242" s="50" t="n"/>
      <c r="AG242" s="50" t="n"/>
    </row>
    <row r="243" ht="15.75" customHeight="1">
      <c r="A243" s="50" t="n"/>
      <c r="B243" s="50" t="inlineStr">
        <is>
          <t>MA</t>
        </is>
      </c>
      <c r="C243" s="50" t="inlineStr">
        <is>
          <t>Generation</t>
        </is>
      </c>
      <c r="D243" s="50" t="inlineStr">
        <is>
          <t>Biopower</t>
        </is>
      </c>
      <c r="E243" s="50">
        <f>LOOKUP(D243,$U$2:$V$15,$V$2:$V$15)</f>
        <v/>
      </c>
      <c r="F243" s="50" t="n">
        <v>0</v>
      </c>
      <c r="G243" s="50">
        <f>AVERAGE(F243,H243)</f>
        <v/>
      </c>
      <c r="H243" s="50" t="n">
        <v>0</v>
      </c>
      <c r="I243" s="50">
        <f>AVERAGE(H243,J243)</f>
        <v/>
      </c>
      <c r="J243" s="50" t="n">
        <v>0</v>
      </c>
      <c r="K243" s="50">
        <f>AVERAGE(J243,L243)</f>
        <v/>
      </c>
      <c r="L243" s="50" t="n">
        <v>0</v>
      </c>
      <c r="M243" s="50">
        <f>AVERAGE(L243,N243)</f>
        <v/>
      </c>
      <c r="N243" s="50" t="n">
        <v>0</v>
      </c>
      <c r="O243" s="50">
        <f>AVERAGE(N243,P243)</f>
        <v/>
      </c>
      <c r="P243" s="50" t="n">
        <v>0</v>
      </c>
      <c r="Q243" s="50">
        <f>AVERAGE(P243,R243)</f>
        <v/>
      </c>
      <c r="R243" s="50" t="n">
        <v>0</v>
      </c>
      <c r="S243" s="50" t="n"/>
      <c r="T243" s="50" t="n"/>
      <c r="U243" s="50" t="n"/>
      <c r="V243" s="50" t="n"/>
      <c r="W243" s="50" t="n"/>
      <c r="X243" s="50" t="n"/>
      <c r="Y243" s="50" t="n"/>
      <c r="Z243" s="50" t="n"/>
      <c r="AA243" s="50" t="n"/>
      <c r="AB243" s="50" t="n"/>
      <c r="AC243" s="50" t="n"/>
      <c r="AD243" s="50" t="n"/>
      <c r="AE243" s="50" t="n"/>
      <c r="AF243" s="50" t="n"/>
      <c r="AG243" s="50" t="n"/>
    </row>
    <row r="244" ht="15.75" customHeight="1">
      <c r="A244" s="50" t="n"/>
      <c r="B244" s="50" t="inlineStr">
        <is>
          <t>MA</t>
        </is>
      </c>
      <c r="C244" s="50" t="inlineStr">
        <is>
          <t>Generation</t>
        </is>
      </c>
      <c r="D244" s="50" t="inlineStr">
        <is>
          <t>Coal</t>
        </is>
      </c>
      <c r="E244" s="50">
        <f>LOOKUP(D244,$U$2:$V$15,$V$2:$V$15)</f>
        <v/>
      </c>
      <c r="F244" s="50" t="n">
        <v>0</v>
      </c>
      <c r="G244" s="50">
        <f>AVERAGE(F244,H244)</f>
        <v/>
      </c>
      <c r="H244" s="50" t="n">
        <v>0</v>
      </c>
      <c r="I244" s="50">
        <f>AVERAGE(H244,J244)</f>
        <v/>
      </c>
      <c r="J244" s="50" t="n">
        <v>0</v>
      </c>
      <c r="K244" s="50">
        <f>AVERAGE(J244,L244)</f>
        <v/>
      </c>
      <c r="L244" s="50" t="n">
        <v>0</v>
      </c>
      <c r="M244" s="50">
        <f>AVERAGE(L244,N244)</f>
        <v/>
      </c>
      <c r="N244" s="50" t="n">
        <v>0</v>
      </c>
      <c r="O244" s="50">
        <f>AVERAGE(N244,P244)</f>
        <v/>
      </c>
      <c r="P244" s="50" t="n">
        <v>0</v>
      </c>
      <c r="Q244" s="50">
        <f>AVERAGE(P244,R244)</f>
        <v/>
      </c>
      <c r="R244" s="50" t="n">
        <v>0</v>
      </c>
      <c r="S244" s="50" t="n"/>
      <c r="T244" s="50" t="n"/>
      <c r="U244" s="50" t="n"/>
      <c r="V244" s="50" t="n"/>
      <c r="W244" s="50" t="n"/>
      <c r="X244" s="50" t="n"/>
      <c r="Y244" s="50" t="n"/>
      <c r="Z244" s="50" t="n"/>
      <c r="AA244" s="50" t="n"/>
      <c r="AB244" s="50" t="n"/>
      <c r="AC244" s="50" t="n"/>
      <c r="AD244" s="50" t="n"/>
      <c r="AE244" s="50" t="n"/>
      <c r="AF244" s="50" t="n"/>
      <c r="AG244" s="50" t="n"/>
    </row>
    <row r="245" ht="15.75" customHeight="1">
      <c r="A245" s="50" t="n"/>
      <c r="B245" s="50" t="inlineStr">
        <is>
          <t>MA</t>
        </is>
      </c>
      <c r="C245" s="50" t="inlineStr">
        <is>
          <t>Generation</t>
        </is>
      </c>
      <c r="D245" s="50" t="inlineStr">
        <is>
          <t>CSP</t>
        </is>
      </c>
      <c r="E245" s="50">
        <f>LOOKUP(D245,$U$2:$V$15,$V$2:$V$15)</f>
        <v/>
      </c>
      <c r="F245" s="50" t="n">
        <v>0</v>
      </c>
      <c r="G245" s="50">
        <f>AVERAGE(F245,H245)</f>
        <v/>
      </c>
      <c r="H245" s="50" t="n">
        <v>0</v>
      </c>
      <c r="I245" s="50">
        <f>AVERAGE(H245,J245)</f>
        <v/>
      </c>
      <c r="J245" s="50" t="n">
        <v>0</v>
      </c>
      <c r="K245" s="50">
        <f>AVERAGE(J245,L245)</f>
        <v/>
      </c>
      <c r="L245" s="50" t="n">
        <v>0</v>
      </c>
      <c r="M245" s="50">
        <f>AVERAGE(L245,N245)</f>
        <v/>
      </c>
      <c r="N245" s="50" t="n">
        <v>0</v>
      </c>
      <c r="O245" s="50">
        <f>AVERAGE(N245,P245)</f>
        <v/>
      </c>
      <c r="P245" s="50" t="n">
        <v>0</v>
      </c>
      <c r="Q245" s="50">
        <f>AVERAGE(P245,R245)</f>
        <v/>
      </c>
      <c r="R245" s="50" t="n">
        <v>0</v>
      </c>
      <c r="S245" s="50" t="n"/>
      <c r="T245" s="50" t="n"/>
      <c r="U245" s="50" t="n"/>
      <c r="V245" s="50" t="n"/>
      <c r="W245" s="50" t="n"/>
      <c r="X245" s="50" t="n"/>
      <c r="Y245" s="50" t="n"/>
      <c r="Z245" s="50" t="n"/>
      <c r="AA245" s="50" t="n"/>
      <c r="AB245" s="50" t="n"/>
      <c r="AC245" s="50" t="n"/>
      <c r="AD245" s="50" t="n"/>
      <c r="AE245" s="50" t="n"/>
      <c r="AF245" s="50" t="n"/>
      <c r="AG245" s="50" t="n"/>
    </row>
    <row r="246" ht="15.75" customHeight="1">
      <c r="A246" s="50" t="n"/>
      <c r="B246" s="50" t="inlineStr">
        <is>
          <t>MA</t>
        </is>
      </c>
      <c r="C246" s="50" t="inlineStr">
        <is>
          <t>Generation</t>
        </is>
      </c>
      <c r="D246" s="50" t="inlineStr">
        <is>
          <t>Geothermal</t>
        </is>
      </c>
      <c r="E246" s="50">
        <f>LOOKUP(D246,$U$2:$V$15,$V$2:$V$15)</f>
        <v/>
      </c>
      <c r="F246" s="50" t="n">
        <v>0</v>
      </c>
      <c r="G246" s="50">
        <f>AVERAGE(F246,H246)</f>
        <v/>
      </c>
      <c r="H246" s="50" t="n">
        <v>0</v>
      </c>
      <c r="I246" s="50">
        <f>AVERAGE(H246,J246)</f>
        <v/>
      </c>
      <c r="J246" s="50" t="n">
        <v>0</v>
      </c>
      <c r="K246" s="50">
        <f>AVERAGE(J246,L246)</f>
        <v/>
      </c>
      <c r="L246" s="50" t="n">
        <v>0</v>
      </c>
      <c r="M246" s="50">
        <f>AVERAGE(L246,N246)</f>
        <v/>
      </c>
      <c r="N246" s="50" t="n">
        <v>0</v>
      </c>
      <c r="O246" s="50">
        <f>AVERAGE(N246,P246)</f>
        <v/>
      </c>
      <c r="P246" s="50" t="n">
        <v>0</v>
      </c>
      <c r="Q246" s="50">
        <f>AVERAGE(P246,R246)</f>
        <v/>
      </c>
      <c r="R246" s="50" t="n">
        <v>0</v>
      </c>
      <c r="S246" s="50" t="n"/>
      <c r="T246" s="50" t="n"/>
      <c r="U246" s="50" t="n"/>
      <c r="V246" s="50" t="n"/>
      <c r="W246" s="50" t="n"/>
      <c r="X246" s="50" t="n"/>
      <c r="Y246" s="50" t="n"/>
      <c r="Z246" s="50" t="n"/>
      <c r="AA246" s="50" t="n"/>
      <c r="AB246" s="50" t="n"/>
      <c r="AC246" s="50" t="n"/>
      <c r="AD246" s="50" t="n"/>
      <c r="AE246" s="50" t="n"/>
      <c r="AF246" s="50" t="n"/>
      <c r="AG246" s="50" t="n"/>
    </row>
    <row r="247" ht="15.75" customHeight="1">
      <c r="A247" s="50" t="n"/>
      <c r="B247" s="50" t="inlineStr">
        <is>
          <t>MA</t>
        </is>
      </c>
      <c r="C247" s="50" t="inlineStr">
        <is>
          <t>Generation</t>
        </is>
      </c>
      <c r="D247" s="50" t="inlineStr">
        <is>
          <t>Hydro</t>
        </is>
      </c>
      <c r="E247" s="50">
        <f>LOOKUP(D247,$U$2:$V$15,$V$2:$V$15)</f>
        <v/>
      </c>
      <c r="F247" s="50" t="n">
        <v>1014286.456</v>
      </c>
      <c r="G247" s="50">
        <f>AVERAGE(F247,H247)</f>
        <v/>
      </c>
      <c r="H247" s="50" t="n">
        <v>1014784.526</v>
      </c>
      <c r="I247" s="50">
        <f>AVERAGE(H247,J247)</f>
        <v/>
      </c>
      <c r="J247" s="50" t="n">
        <v>1014784.526</v>
      </c>
      <c r="K247" s="50">
        <f>AVERAGE(J247,L247)</f>
        <v/>
      </c>
      <c r="L247" s="50" t="n">
        <v>1014784.526</v>
      </c>
      <c r="M247" s="50">
        <f>AVERAGE(L247,N247)</f>
        <v/>
      </c>
      <c r="N247" s="50" t="n">
        <v>1014784.526</v>
      </c>
      <c r="O247" s="50">
        <f>AVERAGE(N247,P247)</f>
        <v/>
      </c>
      <c r="P247" s="50" t="n">
        <v>1014784.526</v>
      </c>
      <c r="Q247" s="50">
        <f>AVERAGE(P247,R247)</f>
        <v/>
      </c>
      <c r="R247" s="50" t="n">
        <v>1014784.526</v>
      </c>
      <c r="S247" s="50" t="n"/>
      <c r="T247" s="50" t="n"/>
      <c r="U247" s="50" t="n"/>
      <c r="V247" s="50" t="n"/>
      <c r="W247" s="50" t="n"/>
      <c r="X247" s="50" t="n"/>
      <c r="Y247" s="50" t="n"/>
      <c r="Z247" s="50" t="n"/>
      <c r="AA247" s="50" t="n"/>
      <c r="AB247" s="50" t="n"/>
      <c r="AC247" s="50" t="n"/>
      <c r="AD247" s="50" t="n"/>
      <c r="AE247" s="50" t="n"/>
      <c r="AF247" s="50" t="n"/>
      <c r="AG247" s="50" t="n"/>
    </row>
    <row r="248" ht="15.75" customHeight="1">
      <c r="A248" s="50" t="n"/>
      <c r="B248" s="50" t="inlineStr">
        <is>
          <t>MA</t>
        </is>
      </c>
      <c r="C248" s="50" t="inlineStr">
        <is>
          <t>Generation</t>
        </is>
      </c>
      <c r="D248" s="50" t="inlineStr">
        <is>
          <t>Imports</t>
        </is>
      </c>
      <c r="E248" s="50">
        <f>LOOKUP(D248,$U$2:$V$15,$V$2:$V$15)</f>
        <v/>
      </c>
      <c r="F248" s="50" t="n">
        <v>0</v>
      </c>
      <c r="G248" s="50">
        <f>AVERAGE(F248,H248)</f>
        <v/>
      </c>
      <c r="H248" s="50" t="n">
        <v>0</v>
      </c>
      <c r="I248" s="50">
        <f>AVERAGE(H248,J248)</f>
        <v/>
      </c>
      <c r="J248" s="50" t="n">
        <v>0</v>
      </c>
      <c r="K248" s="50">
        <f>AVERAGE(J248,L248)</f>
        <v/>
      </c>
      <c r="L248" s="50" t="n">
        <v>0</v>
      </c>
      <c r="M248" s="50">
        <f>AVERAGE(L248,N248)</f>
        <v/>
      </c>
      <c r="N248" s="50" t="n">
        <v>0</v>
      </c>
      <c r="O248" s="50">
        <f>AVERAGE(N248,P248)</f>
        <v/>
      </c>
      <c r="P248" s="50" t="n">
        <v>0</v>
      </c>
      <c r="Q248" s="50">
        <f>AVERAGE(P248,R248)</f>
        <v/>
      </c>
      <c r="R248" s="50" t="n">
        <v>0</v>
      </c>
      <c r="S248" s="50" t="n"/>
      <c r="T248" s="50" t="n"/>
      <c r="U248" s="50" t="n"/>
      <c r="V248" s="50" t="n"/>
      <c r="W248" s="50" t="n"/>
      <c r="X248" s="50" t="n"/>
      <c r="Y248" s="50" t="n"/>
      <c r="Z248" s="50" t="n"/>
      <c r="AA248" s="50" t="n"/>
      <c r="AB248" s="50" t="n"/>
      <c r="AC248" s="50" t="n"/>
      <c r="AD248" s="50" t="n"/>
      <c r="AE248" s="50" t="n"/>
      <c r="AF248" s="50" t="n"/>
      <c r="AG248" s="50" t="n"/>
    </row>
    <row r="249" ht="15.75" customHeight="1">
      <c r="A249" s="50" t="n"/>
      <c r="B249" s="50" t="inlineStr">
        <is>
          <t>MA</t>
        </is>
      </c>
      <c r="C249" s="50" t="inlineStr">
        <is>
          <t>Generation</t>
        </is>
      </c>
      <c r="D249" s="50" t="inlineStr">
        <is>
          <t>Land-based Wind</t>
        </is>
      </c>
      <c r="E249" s="50">
        <f>LOOKUP(D249,$U$2:$V$15,$V$2:$V$15)</f>
        <v/>
      </c>
      <c r="F249" s="50" t="n">
        <v>276974.1727</v>
      </c>
      <c r="G249" s="50">
        <f>AVERAGE(F249,H249)</f>
        <v/>
      </c>
      <c r="H249" s="50" t="n">
        <v>276974.1727</v>
      </c>
      <c r="I249" s="50">
        <f>AVERAGE(H249,J249)</f>
        <v/>
      </c>
      <c r="J249" s="50" t="n">
        <v>276974.1727</v>
      </c>
      <c r="K249" s="50">
        <f>AVERAGE(J249,L249)</f>
        <v/>
      </c>
      <c r="L249" s="50" t="n">
        <v>276974.1727</v>
      </c>
      <c r="M249" s="50">
        <f>AVERAGE(L249,N249)</f>
        <v/>
      </c>
      <c r="N249" s="50" t="n">
        <v>276974.1727</v>
      </c>
      <c r="O249" s="50">
        <f>AVERAGE(N249,P249)</f>
        <v/>
      </c>
      <c r="P249" s="50" t="n">
        <v>276974.1727</v>
      </c>
      <c r="Q249" s="50">
        <f>AVERAGE(P249,R249)</f>
        <v/>
      </c>
      <c r="R249" s="50" t="n">
        <v>276974.1727</v>
      </c>
      <c r="S249" s="50" t="n"/>
      <c r="T249" s="50" t="n"/>
      <c r="U249" s="50" t="n"/>
      <c r="V249" s="50" t="n"/>
      <c r="W249" s="50" t="n"/>
      <c r="X249" s="50" t="n"/>
      <c r="Y249" s="50" t="n"/>
      <c r="Z249" s="50" t="n"/>
      <c r="AA249" s="50" t="n"/>
      <c r="AB249" s="50" t="n"/>
      <c r="AC249" s="50" t="n"/>
      <c r="AD249" s="50" t="n"/>
      <c r="AE249" s="50" t="n"/>
      <c r="AF249" s="50" t="n"/>
      <c r="AG249" s="50" t="n"/>
    </row>
    <row r="250" ht="15.75" customHeight="1">
      <c r="A250" s="50" t="n"/>
      <c r="B250" s="50" t="inlineStr">
        <is>
          <t>MA</t>
        </is>
      </c>
      <c r="C250" s="50" t="inlineStr">
        <is>
          <t>Generation</t>
        </is>
      </c>
      <c r="D250" s="50" t="inlineStr">
        <is>
          <t>NG-CC</t>
        </is>
      </c>
      <c r="E250" s="50">
        <f>LOOKUP(D250,$U$2:$V$15,$V$2:$V$15)</f>
        <v/>
      </c>
      <c r="F250" s="50" t="n">
        <v>15238814.43</v>
      </c>
      <c r="G250" s="50">
        <f>AVERAGE(F250,H250)</f>
        <v/>
      </c>
      <c r="H250" s="50" t="n">
        <v>23241845.49</v>
      </c>
      <c r="I250" s="50">
        <f>AVERAGE(H250,J250)</f>
        <v/>
      </c>
      <c r="J250" s="50" t="n">
        <v>25751136.66</v>
      </c>
      <c r="K250" s="50">
        <f>AVERAGE(J250,L250)</f>
        <v/>
      </c>
      <c r="L250" s="50" t="n">
        <v>18236187.96</v>
      </c>
      <c r="M250" s="50">
        <f>AVERAGE(L250,N250)</f>
        <v/>
      </c>
      <c r="N250" s="50" t="n">
        <v>14223697.36</v>
      </c>
      <c r="O250" s="50">
        <f>AVERAGE(N250,P250)</f>
        <v/>
      </c>
      <c r="P250" s="50" t="n">
        <v>11964890.74</v>
      </c>
      <c r="Q250" s="50">
        <f>AVERAGE(P250,R250)</f>
        <v/>
      </c>
      <c r="R250" s="50" t="n">
        <v>10364046.31</v>
      </c>
      <c r="S250" s="50" t="n"/>
      <c r="T250" s="50" t="n"/>
      <c r="U250" s="50" t="n"/>
      <c r="V250" s="50" t="n"/>
      <c r="W250" s="50" t="n"/>
      <c r="X250" s="50" t="n"/>
      <c r="Y250" s="50" t="n"/>
      <c r="Z250" s="50" t="n"/>
      <c r="AA250" s="50" t="n"/>
      <c r="AB250" s="50" t="n"/>
      <c r="AC250" s="50" t="n"/>
      <c r="AD250" s="50" t="n"/>
      <c r="AE250" s="50" t="n"/>
      <c r="AF250" s="50" t="n"/>
      <c r="AG250" s="50" t="n"/>
    </row>
    <row r="251" ht="15.75" customHeight="1">
      <c r="A251" s="50" t="n"/>
      <c r="B251" s="50" t="inlineStr">
        <is>
          <t>MA</t>
        </is>
      </c>
      <c r="C251" s="50" t="inlineStr">
        <is>
          <t>Generation</t>
        </is>
      </c>
      <c r="D251" s="50" t="inlineStr">
        <is>
          <t>NG-CT</t>
        </is>
      </c>
      <c r="E251" s="50">
        <f>LOOKUP(D251,$U$2:$V$15,$V$2:$V$15)</f>
        <v/>
      </c>
      <c r="F251" s="50" t="n">
        <v>16074.9176</v>
      </c>
      <c r="G251" s="50">
        <f>AVERAGE(F251,H251)</f>
        <v/>
      </c>
      <c r="H251" s="50" t="n">
        <v>28575.42525</v>
      </c>
      <c r="I251" s="50">
        <f>AVERAGE(H251,J251)</f>
        <v/>
      </c>
      <c r="J251" s="50" t="n">
        <v>27711.0376</v>
      </c>
      <c r="K251" s="50">
        <f>AVERAGE(J251,L251)</f>
        <v/>
      </c>
      <c r="L251" s="50" t="n">
        <v>27711.0376</v>
      </c>
      <c r="M251" s="50">
        <f>AVERAGE(L251,N251)</f>
        <v/>
      </c>
      <c r="N251" s="50" t="n">
        <v>27711.0376</v>
      </c>
      <c r="O251" s="50">
        <f>AVERAGE(N251,P251)</f>
        <v/>
      </c>
      <c r="P251" s="50" t="n">
        <v>27711.0376</v>
      </c>
      <c r="Q251" s="50">
        <f>AVERAGE(P251,R251)</f>
        <v/>
      </c>
      <c r="R251" s="50" t="n">
        <v>20432.08</v>
      </c>
      <c r="S251" s="50" t="n"/>
      <c r="T251" s="50" t="n"/>
      <c r="U251" s="50" t="n"/>
      <c r="V251" s="50" t="n"/>
      <c r="W251" s="50" t="n"/>
      <c r="X251" s="50" t="n"/>
      <c r="Y251" s="50" t="n"/>
      <c r="Z251" s="50" t="n"/>
      <c r="AA251" s="50" t="n"/>
      <c r="AB251" s="50" t="n"/>
      <c r="AC251" s="50" t="n"/>
      <c r="AD251" s="50" t="n"/>
      <c r="AE251" s="50" t="n"/>
      <c r="AF251" s="50" t="n"/>
      <c r="AG251" s="50" t="n"/>
    </row>
    <row r="252" ht="15.75" customHeight="1">
      <c r="A252" s="50" t="n"/>
      <c r="B252" s="50" t="inlineStr">
        <is>
          <t>MA</t>
        </is>
      </c>
      <c r="C252" s="50" t="inlineStr">
        <is>
          <t>Generation</t>
        </is>
      </c>
      <c r="D252" s="50" t="inlineStr">
        <is>
          <t>Nuclear</t>
        </is>
      </c>
      <c r="E252" s="50">
        <f>LOOKUP(D252,$U$2:$V$15,$V$2:$V$15)</f>
        <v/>
      </c>
      <c r="F252" s="50" t="n">
        <v>5353331.011</v>
      </c>
      <c r="G252" s="50">
        <f>AVERAGE(F252,H252)</f>
        <v/>
      </c>
      <c r="H252" s="50" t="n">
        <v>0</v>
      </c>
      <c r="I252" s="50">
        <f>AVERAGE(H252,J252)</f>
        <v/>
      </c>
      <c r="J252" s="50" t="n">
        <v>0</v>
      </c>
      <c r="K252" s="50">
        <f>AVERAGE(J252,L252)</f>
        <v/>
      </c>
      <c r="L252" s="50" t="n">
        <v>0</v>
      </c>
      <c r="M252" s="50">
        <f>AVERAGE(L252,N252)</f>
        <v/>
      </c>
      <c r="N252" s="50" t="n">
        <v>0</v>
      </c>
      <c r="O252" s="50">
        <f>AVERAGE(N252,P252)</f>
        <v/>
      </c>
      <c r="P252" s="50" t="n">
        <v>0</v>
      </c>
      <c r="Q252" s="50">
        <f>AVERAGE(P252,R252)</f>
        <v/>
      </c>
      <c r="R252" s="50" t="n">
        <v>0</v>
      </c>
      <c r="S252" s="50" t="n"/>
      <c r="T252" s="50" t="n"/>
      <c r="U252" s="50" t="n"/>
      <c r="V252" s="50" t="n"/>
      <c r="W252" s="50" t="n"/>
      <c r="X252" s="50" t="n"/>
      <c r="Y252" s="50" t="n"/>
      <c r="Z252" s="50" t="n"/>
      <c r="AA252" s="50" t="n"/>
      <c r="AB252" s="50" t="n"/>
      <c r="AC252" s="50" t="n"/>
      <c r="AD252" s="50" t="n"/>
      <c r="AE252" s="50" t="n"/>
      <c r="AF252" s="50" t="n"/>
      <c r="AG252" s="50" t="n"/>
    </row>
    <row r="253" ht="15.75" customHeight="1">
      <c r="A253" s="50" t="n"/>
      <c r="B253" s="50" t="inlineStr">
        <is>
          <t>MA</t>
        </is>
      </c>
      <c r="C253" s="50" t="inlineStr">
        <is>
          <t>Generation</t>
        </is>
      </c>
      <c r="D253" s="50" t="inlineStr">
        <is>
          <t>Offshore Wind</t>
        </is>
      </c>
      <c r="E253" s="50">
        <f>LOOKUP(D253,$U$2:$V$15,$V$2:$V$15)</f>
        <v/>
      </c>
      <c r="F253" s="50" t="n">
        <v>0</v>
      </c>
      <c r="G253" s="50">
        <f>AVERAGE(F253,H253)</f>
        <v/>
      </c>
      <c r="H253" s="50" t="n">
        <v>0</v>
      </c>
      <c r="I253" s="50">
        <f>AVERAGE(H253,J253)</f>
        <v/>
      </c>
      <c r="J253" s="50" t="n">
        <v>3229041.952</v>
      </c>
      <c r="K253" s="50">
        <f>AVERAGE(J253,L253)</f>
        <v/>
      </c>
      <c r="L253" s="50" t="n">
        <v>3229041.952</v>
      </c>
      <c r="M253" s="50">
        <f>AVERAGE(L253,N253)</f>
        <v/>
      </c>
      <c r="N253" s="50" t="n">
        <v>6490562.885</v>
      </c>
      <c r="O253" s="50">
        <f>AVERAGE(N253,P253)</f>
        <v/>
      </c>
      <c r="P253" s="50" t="n">
        <v>9767214.071</v>
      </c>
      <c r="Q253" s="50">
        <f>AVERAGE(P253,R253)</f>
        <v/>
      </c>
      <c r="R253" s="50" t="n">
        <v>13058256.02</v>
      </c>
      <c r="S253" s="50" t="n"/>
      <c r="T253" s="50" t="n"/>
      <c r="U253" s="50" t="n"/>
      <c r="V253" s="50" t="n"/>
      <c r="W253" s="50" t="n"/>
      <c r="X253" s="50" t="n"/>
      <c r="Y253" s="50" t="n"/>
      <c r="Z253" s="50" t="n"/>
      <c r="AA253" s="50" t="n"/>
      <c r="AB253" s="50" t="n"/>
      <c r="AC253" s="50" t="n"/>
      <c r="AD253" s="50" t="n"/>
      <c r="AE253" s="50" t="n"/>
      <c r="AF253" s="50" t="n"/>
      <c r="AG253" s="50" t="n"/>
    </row>
    <row r="254" ht="15.75" customHeight="1">
      <c r="A254" s="50" t="n"/>
      <c r="B254" s="50" t="inlineStr">
        <is>
          <t>MA</t>
        </is>
      </c>
      <c r="C254" s="50" t="inlineStr">
        <is>
          <t>Generation</t>
        </is>
      </c>
      <c r="D254" s="50" t="inlineStr">
        <is>
          <t>Oil-Gas-Steam</t>
        </is>
      </c>
      <c r="E254" s="50">
        <f>LOOKUP(D254,$U$2:$V$15,$V$2:$V$15)</f>
        <v/>
      </c>
      <c r="F254" s="50" t="n">
        <v>1191363.53</v>
      </c>
      <c r="G254" s="50">
        <f>AVERAGE(F254,H254)</f>
        <v/>
      </c>
      <c r="H254" s="50" t="n">
        <v>1191363.53</v>
      </c>
      <c r="I254" s="50">
        <f>AVERAGE(H254,J254)</f>
        <v/>
      </c>
      <c r="J254" s="50" t="n">
        <v>1191363.53</v>
      </c>
      <c r="K254" s="50">
        <f>AVERAGE(J254,L254)</f>
        <v/>
      </c>
      <c r="L254" s="50" t="n">
        <v>1191363.53</v>
      </c>
      <c r="M254" s="50">
        <f>AVERAGE(L254,N254)</f>
        <v/>
      </c>
      <c r="N254" s="50" t="n">
        <v>1191363.53</v>
      </c>
      <c r="O254" s="50">
        <f>AVERAGE(N254,P254)</f>
        <v/>
      </c>
      <c r="P254" s="50" t="n">
        <v>1191363.53</v>
      </c>
      <c r="Q254" s="50">
        <f>AVERAGE(P254,R254)</f>
        <v/>
      </c>
      <c r="R254" s="50" t="n">
        <v>1191363.53</v>
      </c>
      <c r="S254" s="50" t="n"/>
      <c r="T254" s="50" t="n"/>
      <c r="U254" s="50" t="n"/>
      <c r="V254" s="50" t="n"/>
      <c r="W254" s="50" t="n"/>
      <c r="X254" s="50" t="n"/>
      <c r="Y254" s="50" t="n"/>
      <c r="Z254" s="50" t="n"/>
      <c r="AA254" s="50" t="n"/>
      <c r="AB254" s="50" t="n"/>
      <c r="AC254" s="50" t="n"/>
      <c r="AD254" s="50" t="n"/>
      <c r="AE254" s="50" t="n"/>
      <c r="AF254" s="50" t="n"/>
      <c r="AG254" s="50" t="n"/>
    </row>
    <row r="255" ht="15.75" customHeight="1">
      <c r="A255" s="50" t="n"/>
      <c r="B255" s="50" t="inlineStr">
        <is>
          <t>MA</t>
        </is>
      </c>
      <c r="C255" s="50" t="inlineStr">
        <is>
          <t>Generation</t>
        </is>
      </c>
      <c r="D255" s="50" t="inlineStr">
        <is>
          <t>Rooftop PV</t>
        </is>
      </c>
      <c r="E255" s="50">
        <f>LOOKUP(D255,$U$2:$V$15,$V$2:$V$15)</f>
        <v/>
      </c>
      <c r="F255" s="50" t="n">
        <v>3027471.604</v>
      </c>
      <c r="G255" s="50">
        <f>AVERAGE(F255,H255)</f>
        <v/>
      </c>
      <c r="H255" s="50" t="n">
        <v>3352662.557</v>
      </c>
      <c r="I255" s="50">
        <f>AVERAGE(H255,J255)</f>
        <v/>
      </c>
      <c r="J255" s="50" t="n">
        <v>3599565.224</v>
      </c>
      <c r="K255" s="50">
        <f>AVERAGE(J255,L255)</f>
        <v/>
      </c>
      <c r="L255" s="50" t="n">
        <v>3649483.48</v>
      </c>
      <c r="M255" s="50">
        <f>AVERAGE(L255,N255)</f>
        <v/>
      </c>
      <c r="N255" s="50" t="n">
        <v>3701525.457</v>
      </c>
      <c r="O255" s="50">
        <f>AVERAGE(N255,P255)</f>
        <v/>
      </c>
      <c r="P255" s="50" t="n">
        <v>3766429.09</v>
      </c>
      <c r="Q255" s="50">
        <f>AVERAGE(P255,R255)</f>
        <v/>
      </c>
      <c r="R255" s="50" t="n">
        <v>3845777.333</v>
      </c>
      <c r="S255" s="50" t="n"/>
      <c r="T255" s="50" t="n"/>
      <c r="U255" s="50" t="n"/>
      <c r="V255" s="50" t="n"/>
      <c r="W255" s="50" t="n"/>
      <c r="X255" s="50" t="n"/>
      <c r="Y255" s="50" t="n"/>
      <c r="Z255" s="50" t="n"/>
      <c r="AA255" s="50" t="n"/>
      <c r="AB255" s="50" t="n"/>
      <c r="AC255" s="50" t="n"/>
      <c r="AD255" s="50" t="n"/>
      <c r="AE255" s="50" t="n"/>
      <c r="AF255" s="50" t="n"/>
      <c r="AG255" s="50" t="n"/>
    </row>
    <row r="256" ht="15.75" customHeight="1">
      <c r="A256" s="50" t="n"/>
      <c r="B256" s="50" t="inlineStr">
        <is>
          <t>MA</t>
        </is>
      </c>
      <c r="C256" s="50" t="inlineStr">
        <is>
          <t>Generation</t>
        </is>
      </c>
      <c r="D256" s="50" t="inlineStr">
        <is>
          <t>Storage</t>
        </is>
      </c>
      <c r="E256" s="50">
        <f>LOOKUP(D256,$U$2:$V$15,$V$2:$V$15)</f>
        <v/>
      </c>
      <c r="F256" s="50" t="n">
        <v>0</v>
      </c>
      <c r="G256" s="50" t="n">
        <v>0</v>
      </c>
      <c r="H256" s="50" t="n">
        <v>0</v>
      </c>
      <c r="I256" s="50" t="n">
        <v>0</v>
      </c>
      <c r="J256" s="50" t="n">
        <v>0</v>
      </c>
      <c r="K256" s="50" t="n">
        <v>0</v>
      </c>
      <c r="L256" s="50" t="n">
        <v>0</v>
      </c>
      <c r="M256" s="50" t="n">
        <v>0</v>
      </c>
      <c r="N256" s="50" t="n">
        <v>0</v>
      </c>
      <c r="O256" s="50" t="n">
        <v>0</v>
      </c>
      <c r="P256" s="50" t="n">
        <v>0</v>
      </c>
      <c r="Q256" s="50" t="n">
        <v>0</v>
      </c>
      <c r="R256" s="50" t="n">
        <v>0</v>
      </c>
      <c r="S256" s="50" t="n"/>
      <c r="T256" s="50" t="n"/>
      <c r="U256" s="50" t="n"/>
      <c r="V256" s="50" t="n"/>
      <c r="W256" s="50" t="n"/>
      <c r="X256" s="50" t="n"/>
      <c r="Y256" s="50" t="n"/>
      <c r="Z256" s="50" t="n"/>
      <c r="AA256" s="50" t="n"/>
      <c r="AB256" s="50" t="n"/>
      <c r="AC256" s="50" t="n"/>
      <c r="AD256" s="50" t="n"/>
      <c r="AE256" s="50" t="n"/>
      <c r="AF256" s="50" t="n"/>
      <c r="AG256" s="50" t="n"/>
    </row>
    <row r="257" ht="15.75" customHeight="1">
      <c r="A257" s="50" t="n"/>
      <c r="B257" s="50" t="inlineStr">
        <is>
          <t>MA</t>
        </is>
      </c>
      <c r="C257" s="50" t="inlineStr">
        <is>
          <t>Generation</t>
        </is>
      </c>
      <c r="D257" s="50" t="inlineStr">
        <is>
          <t>Utility PV</t>
        </is>
      </c>
      <c r="E257" s="50">
        <f>LOOKUP(D257,$U$2:$V$15,$V$2:$V$15)</f>
        <v/>
      </c>
      <c r="F257" s="50" t="n">
        <v>1219219.901</v>
      </c>
      <c r="G257" s="50">
        <f>AVERAGE(F257,H257)</f>
        <v/>
      </c>
      <c r="H257" s="50" t="n">
        <v>1219221.294</v>
      </c>
      <c r="I257" s="50">
        <f>AVERAGE(H257,J257)</f>
        <v/>
      </c>
      <c r="J257" s="50" t="n">
        <v>1219222.531</v>
      </c>
      <c r="K257" s="50">
        <f>AVERAGE(J257,L257)</f>
        <v/>
      </c>
      <c r="L257" s="50" t="n">
        <v>1207069.025</v>
      </c>
      <c r="M257" s="50">
        <f>AVERAGE(L257,N257)</f>
        <v/>
      </c>
      <c r="N257" s="50" t="n">
        <v>1195010.061</v>
      </c>
      <c r="O257" s="50">
        <f>AVERAGE(N257,P257)</f>
        <v/>
      </c>
      <c r="P257" s="50" t="n">
        <v>1183077.03</v>
      </c>
      <c r="Q257" s="50">
        <f>AVERAGE(P257,R257)</f>
        <v/>
      </c>
      <c r="R257" s="50" t="n">
        <v>1171268.715</v>
      </c>
      <c r="S257" s="50" t="n"/>
      <c r="T257" s="50" t="n"/>
      <c r="U257" s="50" t="n"/>
      <c r="V257" s="50" t="n"/>
      <c r="W257" s="50" t="n"/>
      <c r="X257" s="50" t="n"/>
      <c r="Y257" s="50" t="n"/>
      <c r="Z257" s="50" t="n"/>
      <c r="AA257" s="50" t="n"/>
      <c r="AB257" s="50" t="n"/>
      <c r="AC257" s="50" t="n"/>
      <c r="AD257" s="50" t="n"/>
      <c r="AE257" s="50" t="n"/>
      <c r="AF257" s="50" t="n"/>
      <c r="AG257" s="50" t="n"/>
    </row>
    <row r="258" ht="15.75" customHeight="1">
      <c r="A258" s="50" t="n"/>
      <c r="B258" s="50" t="inlineStr">
        <is>
          <t>MD</t>
        </is>
      </c>
      <c r="C258" s="50" t="inlineStr">
        <is>
          <t>Generation</t>
        </is>
      </c>
      <c r="D258" s="50" t="inlineStr">
        <is>
          <t>Biopower</t>
        </is>
      </c>
      <c r="E258" s="50">
        <f>LOOKUP(D258,$U$2:$V$15,$V$2:$V$15)</f>
        <v/>
      </c>
      <c r="F258" s="50" t="n">
        <v>0</v>
      </c>
      <c r="G258" s="50">
        <f>AVERAGE(F258,H258)</f>
        <v/>
      </c>
      <c r="H258" s="50" t="n">
        <v>0</v>
      </c>
      <c r="I258" s="50">
        <f>AVERAGE(H258,J258)</f>
        <v/>
      </c>
      <c r="J258" s="50" t="n">
        <v>0</v>
      </c>
      <c r="K258" s="50">
        <f>AVERAGE(J258,L258)</f>
        <v/>
      </c>
      <c r="L258" s="50" t="n">
        <v>0</v>
      </c>
      <c r="M258" s="50">
        <f>AVERAGE(L258,N258)</f>
        <v/>
      </c>
      <c r="N258" s="50" t="n">
        <v>0</v>
      </c>
      <c r="O258" s="50">
        <f>AVERAGE(N258,P258)</f>
        <v/>
      </c>
      <c r="P258" s="50" t="n">
        <v>0</v>
      </c>
      <c r="Q258" s="50">
        <f>AVERAGE(P258,R258)</f>
        <v/>
      </c>
      <c r="R258" s="50" t="n">
        <v>0</v>
      </c>
      <c r="S258" s="50" t="n"/>
      <c r="T258" s="50" t="n"/>
      <c r="U258" s="50" t="n"/>
      <c r="V258" s="50" t="n"/>
      <c r="W258" s="50" t="n"/>
      <c r="X258" s="50" t="n"/>
      <c r="Y258" s="50" t="n"/>
      <c r="Z258" s="50" t="n"/>
      <c r="AA258" s="50" t="n"/>
      <c r="AB258" s="50" t="n"/>
      <c r="AC258" s="50" t="n"/>
      <c r="AD258" s="50" t="n"/>
      <c r="AE258" s="50" t="n"/>
      <c r="AF258" s="50" t="n"/>
      <c r="AG258" s="50" t="n"/>
    </row>
    <row r="259" ht="15.75" customHeight="1">
      <c r="A259" s="50" t="n"/>
      <c r="B259" s="50" t="inlineStr">
        <is>
          <t>MD</t>
        </is>
      </c>
      <c r="C259" s="50" t="inlineStr">
        <is>
          <t>Generation</t>
        </is>
      </c>
      <c r="D259" s="50" t="inlineStr">
        <is>
          <t>Coal</t>
        </is>
      </c>
      <c r="E259" s="50">
        <f>LOOKUP(D259,$U$2:$V$15,$V$2:$V$15)</f>
        <v/>
      </c>
      <c r="F259" s="50" t="n">
        <v>1369326.621</v>
      </c>
      <c r="G259" s="50">
        <f>AVERAGE(F259,H259)</f>
        <v/>
      </c>
      <c r="H259" s="50" t="n">
        <v>3610867.336</v>
      </c>
      <c r="I259" s="50">
        <f>AVERAGE(H259,J259)</f>
        <v/>
      </c>
      <c r="J259" s="50" t="n">
        <v>710511.8182</v>
      </c>
      <c r="K259" s="50">
        <f>AVERAGE(J259,L259)</f>
        <v/>
      </c>
      <c r="L259" s="50" t="n">
        <v>3589035.836</v>
      </c>
      <c r="M259" s="50">
        <f>AVERAGE(L259,N259)</f>
        <v/>
      </c>
      <c r="N259" s="50" t="n">
        <v>3661570.936</v>
      </c>
      <c r="O259" s="50">
        <f>AVERAGE(N259,P259)</f>
        <v/>
      </c>
      <c r="P259" s="50" t="n">
        <v>3424183.336</v>
      </c>
      <c r="Q259" s="50">
        <f>AVERAGE(P259,R259)</f>
        <v/>
      </c>
      <c r="R259" s="50" t="n">
        <v>3439151.028</v>
      </c>
      <c r="S259" s="50" t="n"/>
      <c r="T259" s="50" t="n"/>
      <c r="U259" s="50" t="n"/>
      <c r="V259" s="50" t="n"/>
      <c r="W259" s="50" t="n"/>
      <c r="X259" s="50" t="n"/>
      <c r="Y259" s="50" t="n"/>
      <c r="Z259" s="50" t="n"/>
      <c r="AA259" s="50" t="n"/>
      <c r="AB259" s="50" t="n"/>
      <c r="AC259" s="50" t="n"/>
      <c r="AD259" s="50" t="n"/>
      <c r="AE259" s="50" t="n"/>
      <c r="AF259" s="50" t="n"/>
      <c r="AG259" s="50" t="n"/>
    </row>
    <row r="260" ht="15.75" customHeight="1">
      <c r="A260" s="50" t="n"/>
      <c r="B260" s="50" t="inlineStr">
        <is>
          <t>MD</t>
        </is>
      </c>
      <c r="C260" s="50" t="inlineStr">
        <is>
          <t>Generation</t>
        </is>
      </c>
      <c r="D260" s="50" t="inlineStr">
        <is>
          <t>CSP</t>
        </is>
      </c>
      <c r="E260" s="50">
        <f>LOOKUP(D260,$U$2:$V$15,$V$2:$V$15)</f>
        <v/>
      </c>
      <c r="F260" s="50" t="n">
        <v>0</v>
      </c>
      <c r="G260" s="50">
        <f>AVERAGE(F260,H260)</f>
        <v/>
      </c>
      <c r="H260" s="50" t="n">
        <v>0</v>
      </c>
      <c r="I260" s="50">
        <f>AVERAGE(H260,J260)</f>
        <v/>
      </c>
      <c r="J260" s="50" t="n">
        <v>0</v>
      </c>
      <c r="K260" s="50">
        <f>AVERAGE(J260,L260)</f>
        <v/>
      </c>
      <c r="L260" s="50" t="n">
        <v>0</v>
      </c>
      <c r="M260" s="50">
        <f>AVERAGE(L260,N260)</f>
        <v/>
      </c>
      <c r="N260" s="50" t="n">
        <v>0</v>
      </c>
      <c r="O260" s="50">
        <f>AVERAGE(N260,P260)</f>
        <v/>
      </c>
      <c r="P260" s="50" t="n">
        <v>0</v>
      </c>
      <c r="Q260" s="50">
        <f>AVERAGE(P260,R260)</f>
        <v/>
      </c>
      <c r="R260" s="50" t="n">
        <v>0</v>
      </c>
      <c r="S260" s="50" t="n"/>
      <c r="T260" s="50" t="n"/>
      <c r="U260" s="50" t="n"/>
      <c r="V260" s="50" t="n"/>
      <c r="W260" s="50" t="n"/>
      <c r="X260" s="50" t="n"/>
      <c r="Y260" s="50" t="n"/>
      <c r="Z260" s="50" t="n"/>
      <c r="AA260" s="50" t="n"/>
      <c r="AB260" s="50" t="n"/>
      <c r="AC260" s="50" t="n"/>
      <c r="AD260" s="50" t="n"/>
      <c r="AE260" s="50" t="n"/>
      <c r="AF260" s="50" t="n"/>
      <c r="AG260" s="50" t="n"/>
    </row>
    <row r="261" ht="15.75" customHeight="1">
      <c r="A261" s="50" t="n"/>
      <c r="B261" s="50" t="inlineStr">
        <is>
          <t>MD</t>
        </is>
      </c>
      <c r="C261" s="50" t="inlineStr">
        <is>
          <t>Generation</t>
        </is>
      </c>
      <c r="D261" s="50" t="inlineStr">
        <is>
          <t>Geothermal</t>
        </is>
      </c>
      <c r="E261" s="50">
        <f>LOOKUP(D261,$U$2:$V$15,$V$2:$V$15)</f>
        <v/>
      </c>
      <c r="F261" s="50" t="n">
        <v>0</v>
      </c>
      <c r="G261" s="50">
        <f>AVERAGE(F261,H261)</f>
        <v/>
      </c>
      <c r="H261" s="50" t="n">
        <v>0</v>
      </c>
      <c r="I261" s="50">
        <f>AVERAGE(H261,J261)</f>
        <v/>
      </c>
      <c r="J261" s="50" t="n">
        <v>0</v>
      </c>
      <c r="K261" s="50">
        <f>AVERAGE(J261,L261)</f>
        <v/>
      </c>
      <c r="L261" s="50" t="n">
        <v>0</v>
      </c>
      <c r="M261" s="50">
        <f>AVERAGE(L261,N261)</f>
        <v/>
      </c>
      <c r="N261" s="50" t="n">
        <v>0</v>
      </c>
      <c r="O261" s="50">
        <f>AVERAGE(N261,P261)</f>
        <v/>
      </c>
      <c r="P261" s="50" t="n">
        <v>0</v>
      </c>
      <c r="Q261" s="50">
        <f>AVERAGE(P261,R261)</f>
        <v/>
      </c>
      <c r="R261" s="50" t="n">
        <v>0</v>
      </c>
      <c r="S261" s="50" t="n"/>
      <c r="T261" s="50" t="n"/>
      <c r="U261" s="50" t="n"/>
      <c r="V261" s="50" t="n"/>
      <c r="W261" s="50" t="n"/>
      <c r="X261" s="50" t="n"/>
      <c r="Y261" s="50" t="n"/>
      <c r="Z261" s="50" t="n"/>
      <c r="AA261" s="50" t="n"/>
      <c r="AB261" s="50" t="n"/>
      <c r="AC261" s="50" t="n"/>
      <c r="AD261" s="50" t="n"/>
      <c r="AE261" s="50" t="n"/>
      <c r="AF261" s="50" t="n"/>
      <c r="AG261" s="50" t="n"/>
    </row>
    <row r="262" ht="15.75" customHeight="1">
      <c r="A262" s="50" t="n"/>
      <c r="B262" s="50" t="inlineStr">
        <is>
          <t>MD</t>
        </is>
      </c>
      <c r="C262" s="50" t="inlineStr">
        <is>
          <t>Generation</t>
        </is>
      </c>
      <c r="D262" s="50" t="inlineStr">
        <is>
          <t>Hydro</t>
        </is>
      </c>
      <c r="E262" s="50">
        <f>LOOKUP(D262,$U$2:$V$15,$V$2:$V$15)</f>
        <v/>
      </c>
      <c r="F262" s="50" t="n">
        <v>1707223.692</v>
      </c>
      <c r="G262" s="50">
        <f>AVERAGE(F262,H262)</f>
        <v/>
      </c>
      <c r="H262" s="50" t="n">
        <v>1863070.969</v>
      </c>
      <c r="I262" s="50">
        <f>AVERAGE(H262,J262)</f>
        <v/>
      </c>
      <c r="J262" s="50" t="n">
        <v>1863070.969</v>
      </c>
      <c r="K262" s="50">
        <f>AVERAGE(J262,L262)</f>
        <v/>
      </c>
      <c r="L262" s="50" t="n">
        <v>1863070.969</v>
      </c>
      <c r="M262" s="50">
        <f>AVERAGE(L262,N262)</f>
        <v/>
      </c>
      <c r="N262" s="50" t="n">
        <v>1863070.969</v>
      </c>
      <c r="O262" s="50">
        <f>AVERAGE(N262,P262)</f>
        <v/>
      </c>
      <c r="P262" s="50" t="n">
        <v>1863070.969</v>
      </c>
      <c r="Q262" s="50">
        <f>AVERAGE(P262,R262)</f>
        <v/>
      </c>
      <c r="R262" s="50" t="n">
        <v>1863070.969</v>
      </c>
      <c r="S262" s="50" t="n"/>
      <c r="T262" s="50" t="n"/>
      <c r="U262" s="50" t="n"/>
      <c r="V262" s="50" t="n"/>
      <c r="W262" s="50" t="n"/>
      <c r="X262" s="50" t="n"/>
      <c r="Y262" s="50" t="n"/>
      <c r="Z262" s="50" t="n"/>
      <c r="AA262" s="50" t="n"/>
      <c r="AB262" s="50" t="n"/>
      <c r="AC262" s="50" t="n"/>
      <c r="AD262" s="50" t="n"/>
      <c r="AE262" s="50" t="n"/>
      <c r="AF262" s="50" t="n"/>
      <c r="AG262" s="50" t="n"/>
    </row>
    <row r="263" ht="15.75" customHeight="1">
      <c r="A263" s="50" t="n"/>
      <c r="B263" s="50" t="inlineStr">
        <is>
          <t>MD</t>
        </is>
      </c>
      <c r="C263" s="50" t="inlineStr">
        <is>
          <t>Generation</t>
        </is>
      </c>
      <c r="D263" s="50" t="inlineStr">
        <is>
          <t>Imports</t>
        </is>
      </c>
      <c r="E263" s="50">
        <f>LOOKUP(D263,$U$2:$V$15,$V$2:$V$15)</f>
        <v/>
      </c>
      <c r="F263" s="50" t="n">
        <v>0</v>
      </c>
      <c r="G263" s="50">
        <f>AVERAGE(F263,H263)</f>
        <v/>
      </c>
      <c r="H263" s="50" t="n">
        <v>0</v>
      </c>
      <c r="I263" s="50">
        <f>AVERAGE(H263,J263)</f>
        <v/>
      </c>
      <c r="J263" s="50" t="n">
        <v>0</v>
      </c>
      <c r="K263" s="50">
        <f>AVERAGE(J263,L263)</f>
        <v/>
      </c>
      <c r="L263" s="50" t="n">
        <v>0</v>
      </c>
      <c r="M263" s="50">
        <f>AVERAGE(L263,N263)</f>
        <v/>
      </c>
      <c r="N263" s="50" t="n">
        <v>0</v>
      </c>
      <c r="O263" s="50">
        <f>AVERAGE(N263,P263)</f>
        <v/>
      </c>
      <c r="P263" s="50" t="n">
        <v>0</v>
      </c>
      <c r="Q263" s="50">
        <f>AVERAGE(P263,R263)</f>
        <v/>
      </c>
      <c r="R263" s="50" t="n">
        <v>0</v>
      </c>
      <c r="S263" s="50" t="n"/>
      <c r="T263" s="50" t="n"/>
      <c r="U263" s="50" t="n"/>
      <c r="V263" s="50" t="n"/>
      <c r="W263" s="50" t="n"/>
      <c r="X263" s="50" t="n"/>
      <c r="Y263" s="50" t="n"/>
      <c r="Z263" s="50" t="n"/>
      <c r="AA263" s="50" t="n"/>
      <c r="AB263" s="50" t="n"/>
      <c r="AC263" s="50" t="n"/>
      <c r="AD263" s="50" t="n"/>
      <c r="AE263" s="50" t="n"/>
      <c r="AF263" s="50" t="n"/>
      <c r="AG263" s="50" t="n"/>
    </row>
    <row r="264" ht="15.75" customHeight="1">
      <c r="A264" s="50" t="n"/>
      <c r="B264" s="50" t="inlineStr">
        <is>
          <t>MD</t>
        </is>
      </c>
      <c r="C264" s="50" t="inlineStr">
        <is>
          <t>Generation</t>
        </is>
      </c>
      <c r="D264" s="50" t="inlineStr">
        <is>
          <t>Land-based Wind</t>
        </is>
      </c>
      <c r="E264" s="50">
        <f>LOOKUP(D264,$U$2:$V$15,$V$2:$V$15)</f>
        <v/>
      </c>
      <c r="F264" s="50" t="n">
        <v>670259.3713</v>
      </c>
      <c r="G264" s="50">
        <f>AVERAGE(F264,H264)</f>
        <v/>
      </c>
      <c r="H264" s="50" t="n">
        <v>1166239.383</v>
      </c>
      <c r="I264" s="50">
        <f>AVERAGE(H264,J264)</f>
        <v/>
      </c>
      <c r="J264" s="50" t="n">
        <v>2362281.349</v>
      </c>
      <c r="K264" s="50">
        <f>AVERAGE(J264,L264)</f>
        <v/>
      </c>
      <c r="L264" s="50" t="n">
        <v>2362281.349</v>
      </c>
      <c r="M264" s="50">
        <f>AVERAGE(L264,N264)</f>
        <v/>
      </c>
      <c r="N264" s="50" t="n">
        <v>2580034.83</v>
      </c>
      <c r="O264" s="50">
        <f>AVERAGE(N264,P264)</f>
        <v/>
      </c>
      <c r="P264" s="50" t="n">
        <v>2579893.189</v>
      </c>
      <c r="Q264" s="50">
        <f>AVERAGE(P264,R264)</f>
        <v/>
      </c>
      <c r="R264" s="50" t="n">
        <v>2580066.113</v>
      </c>
      <c r="S264" s="50" t="n"/>
      <c r="T264" s="50" t="n"/>
      <c r="U264" s="50" t="n"/>
      <c r="V264" s="50" t="n"/>
      <c r="W264" s="50" t="n"/>
      <c r="X264" s="50" t="n"/>
      <c r="Y264" s="50" t="n"/>
      <c r="Z264" s="50" t="n"/>
      <c r="AA264" s="50" t="n"/>
      <c r="AB264" s="50" t="n"/>
      <c r="AC264" s="50" t="n"/>
      <c r="AD264" s="50" t="n"/>
      <c r="AE264" s="50" t="n"/>
      <c r="AF264" s="50" t="n"/>
      <c r="AG264" s="50" t="n"/>
    </row>
    <row r="265" ht="15.75" customHeight="1">
      <c r="A265" s="50" t="n"/>
      <c r="B265" s="50" t="inlineStr">
        <is>
          <t>MD</t>
        </is>
      </c>
      <c r="C265" s="50" t="inlineStr">
        <is>
          <t>Generation</t>
        </is>
      </c>
      <c r="D265" s="50" t="inlineStr">
        <is>
          <t>NG-CC</t>
        </is>
      </c>
      <c r="E265" s="50">
        <f>LOOKUP(D265,$U$2:$V$15,$V$2:$V$15)</f>
        <v/>
      </c>
      <c r="F265" s="50" t="n">
        <v>20564731.68</v>
      </c>
      <c r="G265" s="50">
        <f>AVERAGE(F265,H265)</f>
        <v/>
      </c>
      <c r="H265" s="50" t="n">
        <v>20558843.68</v>
      </c>
      <c r="I265" s="50">
        <f>AVERAGE(H265,J265)</f>
        <v/>
      </c>
      <c r="J265" s="50" t="n">
        <v>20545572.14</v>
      </c>
      <c r="K265" s="50">
        <f>AVERAGE(J265,L265)</f>
        <v/>
      </c>
      <c r="L265" s="50" t="n">
        <v>20519394.08</v>
      </c>
      <c r="M265" s="50">
        <f>AVERAGE(L265,N265)</f>
        <v/>
      </c>
      <c r="N265" s="50" t="n">
        <v>20519394.08</v>
      </c>
      <c r="O265" s="50">
        <f>AVERAGE(N265,P265)</f>
        <v/>
      </c>
      <c r="P265" s="50" t="n">
        <v>20519394.08</v>
      </c>
      <c r="Q265" s="50">
        <f>AVERAGE(P265,R265)</f>
        <v/>
      </c>
      <c r="R265" s="50" t="n">
        <v>19641675.81</v>
      </c>
      <c r="S265" s="50" t="n"/>
      <c r="T265" s="50" t="n"/>
      <c r="U265" s="50" t="n"/>
      <c r="V265" s="50" t="n"/>
      <c r="W265" s="50" t="n"/>
      <c r="X265" s="50" t="n"/>
      <c r="Y265" s="50" t="n"/>
      <c r="Z265" s="50" t="n"/>
      <c r="AA265" s="50" t="n"/>
      <c r="AB265" s="50" t="n"/>
      <c r="AC265" s="50" t="n"/>
      <c r="AD265" s="50" t="n"/>
      <c r="AE265" s="50" t="n"/>
      <c r="AF265" s="50" t="n"/>
      <c r="AG265" s="50" t="n"/>
    </row>
    <row r="266" ht="15.75" customHeight="1">
      <c r="A266" s="50" t="n"/>
      <c r="B266" s="50" t="inlineStr">
        <is>
          <t>MD</t>
        </is>
      </c>
      <c r="C266" s="50" t="inlineStr">
        <is>
          <t>Generation</t>
        </is>
      </c>
      <c r="D266" s="50" t="inlineStr">
        <is>
          <t>NG-CT</t>
        </is>
      </c>
      <c r="E266" s="50">
        <f>LOOKUP(D266,$U$2:$V$15,$V$2:$V$15)</f>
        <v/>
      </c>
      <c r="F266" s="50" t="n">
        <v>70872.08</v>
      </c>
      <c r="G266" s="50">
        <f>AVERAGE(F266,H266)</f>
        <v/>
      </c>
      <c r="H266" s="50" t="n">
        <v>61851.08</v>
      </c>
      <c r="I266" s="50">
        <f>AVERAGE(H266,J266)</f>
        <v/>
      </c>
      <c r="J266" s="50" t="n">
        <v>61851.08</v>
      </c>
      <c r="K266" s="50">
        <f>AVERAGE(J266,L266)</f>
        <v/>
      </c>
      <c r="L266" s="50" t="n">
        <v>35009.24</v>
      </c>
      <c r="M266" s="50">
        <f>AVERAGE(L266,N266)</f>
        <v/>
      </c>
      <c r="N266" s="50" t="n">
        <v>35009.24</v>
      </c>
      <c r="O266" s="50">
        <f>AVERAGE(N266,P266)</f>
        <v/>
      </c>
      <c r="P266" s="50" t="n">
        <v>35009.24</v>
      </c>
      <c r="Q266" s="50">
        <f>AVERAGE(P266,R266)</f>
        <v/>
      </c>
      <c r="R266" s="50" t="n">
        <v>35009.24</v>
      </c>
      <c r="S266" s="50" t="n"/>
      <c r="T266" s="50" t="n"/>
      <c r="U266" s="50" t="n"/>
      <c r="V266" s="50" t="n"/>
      <c r="W266" s="50" t="n"/>
      <c r="X266" s="50" t="n"/>
      <c r="Y266" s="50" t="n"/>
      <c r="Z266" s="50" t="n"/>
      <c r="AA266" s="50" t="n"/>
      <c r="AB266" s="50" t="n"/>
      <c r="AC266" s="50" t="n"/>
      <c r="AD266" s="50" t="n"/>
      <c r="AE266" s="50" t="n"/>
      <c r="AF266" s="50" t="n"/>
      <c r="AG266" s="50" t="n"/>
    </row>
    <row r="267" ht="15.75" customHeight="1">
      <c r="A267" s="50" t="n"/>
      <c r="B267" s="50" t="inlineStr">
        <is>
          <t>MD</t>
        </is>
      </c>
      <c r="C267" s="50" t="inlineStr">
        <is>
          <t>Generation</t>
        </is>
      </c>
      <c r="D267" s="50" t="inlineStr">
        <is>
          <t>Nuclear</t>
        </is>
      </c>
      <c r="E267" s="50">
        <f>LOOKUP(D267,$U$2:$V$15,$V$2:$V$15)</f>
        <v/>
      </c>
      <c r="F267" s="50" t="n">
        <v>13500322.95</v>
      </c>
      <c r="G267" s="50">
        <f>AVERAGE(F267,H267)</f>
        <v/>
      </c>
      <c r="H267" s="50" t="n">
        <v>13500322.95</v>
      </c>
      <c r="I267" s="50">
        <f>AVERAGE(H267,J267)</f>
        <v/>
      </c>
      <c r="J267" s="50" t="n">
        <v>13500322.95</v>
      </c>
      <c r="K267" s="50">
        <f>AVERAGE(J267,L267)</f>
        <v/>
      </c>
      <c r="L267" s="50" t="n">
        <v>13500322.95</v>
      </c>
      <c r="M267" s="50">
        <f>AVERAGE(L267,N267)</f>
        <v/>
      </c>
      <c r="N267" s="50" t="n">
        <v>13500322.95</v>
      </c>
      <c r="O267" s="50">
        <f>AVERAGE(N267,P267)</f>
        <v/>
      </c>
      <c r="P267" s="50" t="n">
        <v>13500322.95</v>
      </c>
      <c r="Q267" s="50">
        <f>AVERAGE(P267,R267)</f>
        <v/>
      </c>
      <c r="R267" s="50" t="n">
        <v>13500322.95</v>
      </c>
      <c r="S267" s="50" t="n"/>
      <c r="T267" s="50" t="n"/>
      <c r="U267" s="50" t="n"/>
      <c r="V267" s="50" t="n"/>
      <c r="W267" s="50" t="n"/>
      <c r="X267" s="50" t="n"/>
      <c r="Y267" s="50" t="n"/>
      <c r="Z267" s="50" t="n"/>
      <c r="AA267" s="50" t="n"/>
      <c r="AB267" s="50" t="n"/>
      <c r="AC267" s="50" t="n"/>
      <c r="AD267" s="50" t="n"/>
      <c r="AE267" s="50" t="n"/>
      <c r="AF267" s="50" t="n"/>
      <c r="AG267" s="50" t="n"/>
    </row>
    <row r="268" ht="15.75" customHeight="1">
      <c r="A268" s="50" t="n"/>
      <c r="B268" s="50" t="inlineStr">
        <is>
          <t>MD</t>
        </is>
      </c>
      <c r="C268" s="50" t="inlineStr">
        <is>
          <t>Generation</t>
        </is>
      </c>
      <c r="D268" s="50" t="inlineStr">
        <is>
          <t>Offshore Wind</t>
        </is>
      </c>
      <c r="E268" s="50">
        <f>LOOKUP(D268,$U$2:$V$15,$V$2:$V$15)</f>
        <v/>
      </c>
      <c r="F268" s="50" t="n">
        <v>0</v>
      </c>
      <c r="G268" s="50">
        <f>AVERAGE(F268,H268)</f>
        <v/>
      </c>
      <c r="H268" s="50" t="n">
        <v>0</v>
      </c>
      <c r="I268" s="50">
        <f>AVERAGE(H268,J268)</f>
        <v/>
      </c>
      <c r="J268" s="50" t="n">
        <v>458595.0218</v>
      </c>
      <c r="K268" s="50">
        <f>AVERAGE(J268,L268)</f>
        <v/>
      </c>
      <c r="L268" s="50" t="n">
        <v>1397189.616</v>
      </c>
      <c r="M268" s="50">
        <f>AVERAGE(L268,N268)</f>
        <v/>
      </c>
      <c r="N268" s="50" t="n">
        <v>2905872.354</v>
      </c>
      <c r="O268" s="50">
        <f>AVERAGE(N268,P268)</f>
        <v/>
      </c>
      <c r="P268" s="50" t="n">
        <v>4421874.583</v>
      </c>
      <c r="Q268" s="50">
        <f>AVERAGE(P268,R268)</f>
        <v/>
      </c>
      <c r="R268" s="50" t="n">
        <v>5943444.083</v>
      </c>
      <c r="S268" s="50" t="n"/>
      <c r="T268" s="50" t="n"/>
      <c r="U268" s="50" t="n"/>
      <c r="V268" s="50" t="n"/>
      <c r="W268" s="50" t="n"/>
      <c r="X268" s="50" t="n"/>
      <c r="Y268" s="50" t="n"/>
      <c r="Z268" s="50" t="n"/>
      <c r="AA268" s="50" t="n"/>
      <c r="AB268" s="50" t="n"/>
      <c r="AC268" s="50" t="n"/>
      <c r="AD268" s="50" t="n"/>
      <c r="AE268" s="50" t="n"/>
      <c r="AF268" s="50" t="n"/>
      <c r="AG268" s="50" t="n"/>
    </row>
    <row r="269" ht="15.75" customHeight="1">
      <c r="A269" s="50" t="n"/>
      <c r="B269" s="50" t="inlineStr">
        <is>
          <t>MD</t>
        </is>
      </c>
      <c r="C269" s="50" t="inlineStr">
        <is>
          <t>Generation</t>
        </is>
      </c>
      <c r="D269" s="50" t="inlineStr">
        <is>
          <t>Oil-Gas-Steam</t>
        </is>
      </c>
      <c r="E269" s="50">
        <f>LOOKUP(D269,$U$2:$V$15,$V$2:$V$15)</f>
        <v/>
      </c>
      <c r="F269" s="50" t="n">
        <v>604149.0048</v>
      </c>
      <c r="G269" s="50">
        <f>AVERAGE(F269,H269)</f>
        <v/>
      </c>
      <c r="H269" s="50" t="n">
        <v>604149.0048</v>
      </c>
      <c r="I269" s="50">
        <f>AVERAGE(H269,J269)</f>
        <v/>
      </c>
      <c r="J269" s="50" t="n">
        <v>604149.0048</v>
      </c>
      <c r="K269" s="50">
        <f>AVERAGE(J269,L269)</f>
        <v/>
      </c>
      <c r="L269" s="50" t="n">
        <v>604149.0048</v>
      </c>
      <c r="M269" s="50">
        <f>AVERAGE(L269,N269)</f>
        <v/>
      </c>
      <c r="N269" s="50" t="n">
        <v>604149.0048</v>
      </c>
      <c r="O269" s="50">
        <f>AVERAGE(N269,P269)</f>
        <v/>
      </c>
      <c r="P269" s="50" t="n">
        <v>604149.0048</v>
      </c>
      <c r="Q269" s="50">
        <f>AVERAGE(P269,R269)</f>
        <v/>
      </c>
      <c r="R269" s="50" t="n">
        <v>604149.0048</v>
      </c>
      <c r="S269" s="50" t="n"/>
      <c r="T269" s="50" t="n"/>
      <c r="U269" s="50" t="n"/>
      <c r="V269" s="50" t="n"/>
      <c r="W269" s="50" t="n"/>
      <c r="X269" s="50" t="n"/>
      <c r="Y269" s="50" t="n"/>
      <c r="Z269" s="50" t="n"/>
      <c r="AA269" s="50" t="n"/>
      <c r="AB269" s="50" t="n"/>
      <c r="AC269" s="50" t="n"/>
      <c r="AD269" s="50" t="n"/>
      <c r="AE269" s="50" t="n"/>
      <c r="AF269" s="50" t="n"/>
      <c r="AG269" s="50" t="n"/>
    </row>
    <row r="270" ht="15.75" customHeight="1">
      <c r="A270" s="50" t="n"/>
      <c r="B270" s="50" t="inlineStr">
        <is>
          <t>MD</t>
        </is>
      </c>
      <c r="C270" s="50" t="inlineStr">
        <is>
          <t>Generation</t>
        </is>
      </c>
      <c r="D270" s="50" t="inlineStr">
        <is>
          <t>Rooftop PV</t>
        </is>
      </c>
      <c r="E270" s="50">
        <f>LOOKUP(D270,$U$2:$V$15,$V$2:$V$15)</f>
        <v/>
      </c>
      <c r="F270" s="50" t="n">
        <v>1258157.42</v>
      </c>
      <c r="G270" s="50">
        <f>AVERAGE(F270,H270)</f>
        <v/>
      </c>
      <c r="H270" s="50" t="n">
        <v>1430600.476</v>
      </c>
      <c r="I270" s="50">
        <f>AVERAGE(H270,J270)</f>
        <v/>
      </c>
      <c r="J270" s="50" t="n">
        <v>1507424.072</v>
      </c>
      <c r="K270" s="50">
        <f>AVERAGE(J270,L270)</f>
        <v/>
      </c>
      <c r="L270" s="50" t="n">
        <v>1558439.387</v>
      </c>
      <c r="M270" s="50">
        <f>AVERAGE(L270,N270)</f>
        <v/>
      </c>
      <c r="N270" s="50" t="n">
        <v>1659731.153</v>
      </c>
      <c r="O270" s="50">
        <f>AVERAGE(N270,P270)</f>
        <v/>
      </c>
      <c r="P270" s="50" t="n">
        <v>1807541.022</v>
      </c>
      <c r="Q270" s="50">
        <f>AVERAGE(P270,R270)</f>
        <v/>
      </c>
      <c r="R270" s="50" t="n">
        <v>2042552.16</v>
      </c>
      <c r="S270" s="50" t="n"/>
      <c r="T270" s="50" t="n"/>
      <c r="U270" s="50" t="n"/>
      <c r="V270" s="50" t="n"/>
      <c r="W270" s="50" t="n"/>
      <c r="X270" s="50" t="n"/>
      <c r="Y270" s="50" t="n"/>
      <c r="Z270" s="50" t="n"/>
      <c r="AA270" s="50" t="n"/>
      <c r="AB270" s="50" t="n"/>
      <c r="AC270" s="50" t="n"/>
      <c r="AD270" s="50" t="n"/>
      <c r="AE270" s="50" t="n"/>
      <c r="AF270" s="50" t="n"/>
      <c r="AG270" s="50" t="n"/>
    </row>
    <row r="271" ht="15.75" customHeight="1">
      <c r="A271" s="50" t="n"/>
      <c r="B271" s="50" t="inlineStr">
        <is>
          <t>MD</t>
        </is>
      </c>
      <c r="C271" s="50" t="inlineStr">
        <is>
          <t>Generation</t>
        </is>
      </c>
      <c r="D271" s="50" t="inlineStr">
        <is>
          <t>Storage</t>
        </is>
      </c>
      <c r="E271" s="50">
        <f>LOOKUP(D271,$U$2:$V$15,$V$2:$V$15)</f>
        <v/>
      </c>
      <c r="F271" s="50" t="n">
        <v>0</v>
      </c>
      <c r="G271" s="50" t="n">
        <v>0</v>
      </c>
      <c r="H271" s="50" t="n">
        <v>0</v>
      </c>
      <c r="I271" s="50" t="n">
        <v>0</v>
      </c>
      <c r="J271" s="50" t="n">
        <v>0</v>
      </c>
      <c r="K271" s="50" t="n">
        <v>0</v>
      </c>
      <c r="L271" s="50" t="n">
        <v>0</v>
      </c>
      <c r="M271" s="50" t="n">
        <v>0</v>
      </c>
      <c r="N271" s="50" t="n">
        <v>0</v>
      </c>
      <c r="O271" s="50" t="n">
        <v>0</v>
      </c>
      <c r="P271" s="50" t="n">
        <v>0</v>
      </c>
      <c r="Q271" s="50" t="n">
        <v>0</v>
      </c>
      <c r="R271" s="50" t="n">
        <v>0</v>
      </c>
      <c r="S271" s="50" t="n"/>
      <c r="T271" s="50" t="n"/>
      <c r="U271" s="50" t="n"/>
      <c r="V271" s="50" t="n"/>
      <c r="W271" s="50" t="n"/>
      <c r="X271" s="50" t="n"/>
      <c r="Y271" s="50" t="n"/>
      <c r="Z271" s="50" t="n"/>
      <c r="AA271" s="50" t="n"/>
      <c r="AB271" s="50" t="n"/>
      <c r="AC271" s="50" t="n"/>
      <c r="AD271" s="50" t="n"/>
      <c r="AE271" s="50" t="n"/>
      <c r="AF271" s="50" t="n"/>
      <c r="AG271" s="50" t="n"/>
    </row>
    <row r="272" ht="15.75" customHeight="1">
      <c r="A272" s="50" t="n"/>
      <c r="B272" s="50" t="inlineStr">
        <is>
          <t>MD</t>
        </is>
      </c>
      <c r="C272" s="50" t="inlineStr">
        <is>
          <t>Generation</t>
        </is>
      </c>
      <c r="D272" s="50" t="inlineStr">
        <is>
          <t>Utility PV</t>
        </is>
      </c>
      <c r="E272" s="50">
        <f>LOOKUP(D272,$U$2:$V$15,$V$2:$V$15)</f>
        <v/>
      </c>
      <c r="F272" s="50" t="n">
        <v>496088.0335</v>
      </c>
      <c r="G272" s="50">
        <f>AVERAGE(F272,H272)</f>
        <v/>
      </c>
      <c r="H272" s="50" t="n">
        <v>15472103.38</v>
      </c>
      <c r="I272" s="50">
        <f>AVERAGE(H272,J272)</f>
        <v/>
      </c>
      <c r="J272" s="50" t="n">
        <v>15319209.85</v>
      </c>
      <c r="K272" s="50">
        <f>AVERAGE(J272,L272)</f>
        <v/>
      </c>
      <c r="L272" s="50" t="n">
        <v>15167865.84</v>
      </c>
      <c r="M272" s="50">
        <f>AVERAGE(L272,N272)</f>
        <v/>
      </c>
      <c r="N272" s="50" t="n">
        <v>15017638.22</v>
      </c>
      <c r="O272" s="50">
        <f>AVERAGE(N272,P272)</f>
        <v/>
      </c>
      <c r="P272" s="50" t="n">
        <v>14867593.16</v>
      </c>
      <c r="Q272" s="50">
        <f>AVERAGE(P272,R272)</f>
        <v/>
      </c>
      <c r="R272" s="50" t="n">
        <v>14719030.48</v>
      </c>
      <c r="S272" s="50" t="n"/>
      <c r="T272" s="50" t="n"/>
      <c r="U272" s="50" t="n"/>
      <c r="V272" s="50" t="n"/>
      <c r="W272" s="50" t="n"/>
      <c r="X272" s="50" t="n"/>
      <c r="Y272" s="50" t="n"/>
      <c r="Z272" s="50" t="n"/>
      <c r="AA272" s="50" t="n"/>
      <c r="AB272" s="50" t="n"/>
      <c r="AC272" s="50" t="n"/>
      <c r="AD272" s="50" t="n"/>
      <c r="AE272" s="50" t="n"/>
      <c r="AF272" s="50" t="n"/>
      <c r="AG272" s="50" t="n"/>
    </row>
    <row r="273" ht="15.75" customHeight="1">
      <c r="A273" s="50" t="n"/>
      <c r="B273" s="50" t="inlineStr">
        <is>
          <t>ME</t>
        </is>
      </c>
      <c r="C273" s="50" t="inlineStr">
        <is>
          <t>Generation</t>
        </is>
      </c>
      <c r="D273" s="50" t="inlineStr">
        <is>
          <t>Biopower</t>
        </is>
      </c>
      <c r="E273" s="50">
        <f>LOOKUP(D273,$U$2:$V$15,$V$2:$V$15)</f>
        <v/>
      </c>
      <c r="F273" s="50" t="n">
        <v>0</v>
      </c>
      <c r="G273" s="50">
        <f>AVERAGE(F273,H273)</f>
        <v/>
      </c>
      <c r="H273" s="50" t="n">
        <v>0</v>
      </c>
      <c r="I273" s="50">
        <f>AVERAGE(H273,J273)</f>
        <v/>
      </c>
      <c r="J273" s="50" t="n">
        <v>0</v>
      </c>
      <c r="K273" s="50">
        <f>AVERAGE(J273,L273)</f>
        <v/>
      </c>
      <c r="L273" s="50" t="n">
        <v>0</v>
      </c>
      <c r="M273" s="50">
        <f>AVERAGE(L273,N273)</f>
        <v/>
      </c>
      <c r="N273" s="50" t="n">
        <v>0</v>
      </c>
      <c r="O273" s="50">
        <f>AVERAGE(N273,P273)</f>
        <v/>
      </c>
      <c r="P273" s="50" t="n">
        <v>0</v>
      </c>
      <c r="Q273" s="50">
        <f>AVERAGE(P273,R273)</f>
        <v/>
      </c>
      <c r="R273" s="50" t="n">
        <v>0</v>
      </c>
      <c r="S273" s="50" t="n"/>
      <c r="T273" s="50" t="n"/>
      <c r="U273" s="50" t="n"/>
      <c r="V273" s="50" t="n"/>
      <c r="W273" s="50" t="n"/>
      <c r="X273" s="50" t="n"/>
      <c r="Y273" s="50" t="n"/>
      <c r="Z273" s="50" t="n"/>
      <c r="AA273" s="50" t="n"/>
      <c r="AB273" s="50" t="n"/>
      <c r="AC273" s="50" t="n"/>
      <c r="AD273" s="50" t="n"/>
      <c r="AE273" s="50" t="n"/>
      <c r="AF273" s="50" t="n"/>
      <c r="AG273" s="50" t="n"/>
    </row>
    <row r="274" ht="15.75" customHeight="1">
      <c r="A274" s="50" t="n"/>
      <c r="B274" s="50" t="inlineStr">
        <is>
          <t>ME</t>
        </is>
      </c>
      <c r="C274" s="50" t="inlineStr">
        <is>
          <t>Generation</t>
        </is>
      </c>
      <c r="D274" s="50" t="inlineStr">
        <is>
          <t>Coal</t>
        </is>
      </c>
      <c r="E274" s="50">
        <f>LOOKUP(D274,$U$2:$V$15,$V$2:$V$15)</f>
        <v/>
      </c>
      <c r="F274" s="50" t="n">
        <v>0</v>
      </c>
      <c r="G274" s="50">
        <f>AVERAGE(F274,H274)</f>
        <v/>
      </c>
      <c r="H274" s="50" t="n">
        <v>0</v>
      </c>
      <c r="I274" s="50">
        <f>AVERAGE(H274,J274)</f>
        <v/>
      </c>
      <c r="J274" s="50" t="n">
        <v>0</v>
      </c>
      <c r="K274" s="50">
        <f>AVERAGE(J274,L274)</f>
        <v/>
      </c>
      <c r="L274" s="50" t="n">
        <v>0</v>
      </c>
      <c r="M274" s="50">
        <f>AVERAGE(L274,N274)</f>
        <v/>
      </c>
      <c r="N274" s="50" t="n">
        <v>0</v>
      </c>
      <c r="O274" s="50">
        <f>AVERAGE(N274,P274)</f>
        <v/>
      </c>
      <c r="P274" s="50" t="n">
        <v>0</v>
      </c>
      <c r="Q274" s="50">
        <f>AVERAGE(P274,R274)</f>
        <v/>
      </c>
      <c r="R274" s="50" t="n">
        <v>0</v>
      </c>
      <c r="S274" s="50" t="n"/>
      <c r="T274" s="50" t="n"/>
      <c r="U274" s="50" t="n"/>
      <c r="V274" s="50" t="n"/>
      <c r="W274" s="50" t="n"/>
      <c r="X274" s="50" t="n"/>
      <c r="Y274" s="50" t="n"/>
      <c r="Z274" s="50" t="n"/>
      <c r="AA274" s="50" t="n"/>
      <c r="AB274" s="50" t="n"/>
      <c r="AC274" s="50" t="n"/>
      <c r="AD274" s="50" t="n"/>
      <c r="AE274" s="50" t="n"/>
      <c r="AF274" s="50" t="n"/>
      <c r="AG274" s="50" t="n"/>
    </row>
    <row r="275" ht="15.75" customHeight="1">
      <c r="A275" s="50" t="n"/>
      <c r="B275" s="50" t="inlineStr">
        <is>
          <t>ME</t>
        </is>
      </c>
      <c r="C275" s="50" t="inlineStr">
        <is>
          <t>Generation</t>
        </is>
      </c>
      <c r="D275" s="50" t="inlineStr">
        <is>
          <t>CSP</t>
        </is>
      </c>
      <c r="E275" s="50">
        <f>LOOKUP(D275,$U$2:$V$15,$V$2:$V$15)</f>
        <v/>
      </c>
      <c r="F275" s="50" t="n">
        <v>0</v>
      </c>
      <c r="G275" s="50">
        <f>AVERAGE(F275,H275)</f>
        <v/>
      </c>
      <c r="H275" s="50" t="n">
        <v>0</v>
      </c>
      <c r="I275" s="50">
        <f>AVERAGE(H275,J275)</f>
        <v/>
      </c>
      <c r="J275" s="50" t="n">
        <v>0</v>
      </c>
      <c r="K275" s="50">
        <f>AVERAGE(J275,L275)</f>
        <v/>
      </c>
      <c r="L275" s="50" t="n">
        <v>0</v>
      </c>
      <c r="M275" s="50">
        <f>AVERAGE(L275,N275)</f>
        <v/>
      </c>
      <c r="N275" s="50" t="n">
        <v>0</v>
      </c>
      <c r="O275" s="50">
        <f>AVERAGE(N275,P275)</f>
        <v/>
      </c>
      <c r="P275" s="50" t="n">
        <v>0</v>
      </c>
      <c r="Q275" s="50">
        <f>AVERAGE(P275,R275)</f>
        <v/>
      </c>
      <c r="R275" s="50" t="n">
        <v>0</v>
      </c>
      <c r="S275" s="50" t="n"/>
      <c r="T275" s="50" t="n"/>
      <c r="U275" s="50" t="n"/>
      <c r="V275" s="50" t="n"/>
      <c r="W275" s="50" t="n"/>
      <c r="X275" s="50" t="n"/>
      <c r="Y275" s="50" t="n"/>
      <c r="Z275" s="50" t="n"/>
      <c r="AA275" s="50" t="n"/>
      <c r="AB275" s="50" t="n"/>
      <c r="AC275" s="50" t="n"/>
      <c r="AD275" s="50" t="n"/>
      <c r="AE275" s="50" t="n"/>
      <c r="AF275" s="50" t="n"/>
      <c r="AG275" s="50" t="n"/>
    </row>
    <row r="276" ht="15.75" customHeight="1">
      <c r="A276" s="50" t="n"/>
      <c r="B276" s="50" t="inlineStr">
        <is>
          <t>ME</t>
        </is>
      </c>
      <c r="C276" s="50" t="inlineStr">
        <is>
          <t>Generation</t>
        </is>
      </c>
      <c r="D276" s="50" t="inlineStr">
        <is>
          <t>Geothermal</t>
        </is>
      </c>
      <c r="E276" s="50">
        <f>LOOKUP(D276,$U$2:$V$15,$V$2:$V$15)</f>
        <v/>
      </c>
      <c r="F276" s="50" t="n">
        <v>0</v>
      </c>
      <c r="G276" s="50">
        <f>AVERAGE(F276,H276)</f>
        <v/>
      </c>
      <c r="H276" s="50" t="n">
        <v>0</v>
      </c>
      <c r="I276" s="50">
        <f>AVERAGE(H276,J276)</f>
        <v/>
      </c>
      <c r="J276" s="50" t="n">
        <v>0</v>
      </c>
      <c r="K276" s="50">
        <f>AVERAGE(J276,L276)</f>
        <v/>
      </c>
      <c r="L276" s="50" t="n">
        <v>0</v>
      </c>
      <c r="M276" s="50">
        <f>AVERAGE(L276,N276)</f>
        <v/>
      </c>
      <c r="N276" s="50" t="n">
        <v>0</v>
      </c>
      <c r="O276" s="50">
        <f>AVERAGE(N276,P276)</f>
        <v/>
      </c>
      <c r="P276" s="50" t="n">
        <v>0</v>
      </c>
      <c r="Q276" s="50">
        <f>AVERAGE(P276,R276)</f>
        <v/>
      </c>
      <c r="R276" s="50" t="n">
        <v>0</v>
      </c>
      <c r="S276" s="50" t="n"/>
      <c r="T276" s="50" t="n"/>
      <c r="U276" s="50" t="n"/>
      <c r="V276" s="50" t="n"/>
      <c r="W276" s="50" t="n"/>
      <c r="X276" s="50" t="n"/>
      <c r="Y276" s="50" t="n"/>
      <c r="Z276" s="50" t="n"/>
      <c r="AA276" s="50" t="n"/>
      <c r="AB276" s="50" t="n"/>
      <c r="AC276" s="50" t="n"/>
      <c r="AD276" s="50" t="n"/>
      <c r="AE276" s="50" t="n"/>
      <c r="AF276" s="50" t="n"/>
      <c r="AG276" s="50" t="n"/>
    </row>
    <row r="277" ht="15.75" customHeight="1">
      <c r="A277" s="50" t="n"/>
      <c r="B277" s="50" t="inlineStr">
        <is>
          <t>ME</t>
        </is>
      </c>
      <c r="C277" s="50" t="inlineStr">
        <is>
          <t>Generation</t>
        </is>
      </c>
      <c r="D277" s="50" t="inlineStr">
        <is>
          <t>Hydro</t>
        </is>
      </c>
      <c r="E277" s="50">
        <f>LOOKUP(D277,$U$2:$V$15,$V$2:$V$15)</f>
        <v/>
      </c>
      <c r="F277" s="50" t="n">
        <v>3629670.351</v>
      </c>
      <c r="G277" s="50">
        <f>AVERAGE(F277,H277)</f>
        <v/>
      </c>
      <c r="H277" s="50" t="n">
        <v>3932247.039</v>
      </c>
      <c r="I277" s="50">
        <f>AVERAGE(H277,J277)</f>
        <v/>
      </c>
      <c r="J277" s="50" t="n">
        <v>3932247.039</v>
      </c>
      <c r="K277" s="50">
        <f>AVERAGE(J277,L277)</f>
        <v/>
      </c>
      <c r="L277" s="50" t="n">
        <v>3932247.039</v>
      </c>
      <c r="M277" s="50">
        <f>AVERAGE(L277,N277)</f>
        <v/>
      </c>
      <c r="N277" s="50" t="n">
        <v>3932247.039</v>
      </c>
      <c r="O277" s="50">
        <f>AVERAGE(N277,P277)</f>
        <v/>
      </c>
      <c r="P277" s="50" t="n">
        <v>3932247.039</v>
      </c>
      <c r="Q277" s="50">
        <f>AVERAGE(P277,R277)</f>
        <v/>
      </c>
      <c r="R277" s="50" t="n">
        <v>3932247.039</v>
      </c>
      <c r="S277" s="50" t="n"/>
      <c r="T277" s="50" t="n"/>
      <c r="U277" s="50" t="n"/>
      <c r="V277" s="50" t="n"/>
      <c r="W277" s="50" t="n"/>
      <c r="X277" s="50" t="n"/>
      <c r="Y277" s="50" t="n"/>
      <c r="Z277" s="50" t="n"/>
      <c r="AA277" s="50" t="n"/>
      <c r="AB277" s="50" t="n"/>
      <c r="AC277" s="50" t="n"/>
      <c r="AD277" s="50" t="n"/>
      <c r="AE277" s="50" t="n"/>
      <c r="AF277" s="50" t="n"/>
      <c r="AG277" s="50" t="n"/>
    </row>
    <row r="278" ht="15.75" customHeight="1">
      <c r="A278" s="50" t="n"/>
      <c r="B278" s="50" t="inlineStr">
        <is>
          <t>ME</t>
        </is>
      </c>
      <c r="C278" s="50" t="inlineStr">
        <is>
          <t>Generation</t>
        </is>
      </c>
      <c r="D278" s="50" t="inlineStr">
        <is>
          <t>Imports</t>
        </is>
      </c>
      <c r="E278" s="50">
        <f>LOOKUP(D278,$U$2:$V$15,$V$2:$V$15)</f>
        <v/>
      </c>
      <c r="F278" s="50" t="n">
        <v>2839540</v>
      </c>
      <c r="G278" s="50">
        <f>AVERAGE(F278,H278)</f>
        <v/>
      </c>
      <c r="H278" s="50" t="n">
        <v>1655440</v>
      </c>
      <c r="I278" s="50">
        <f>AVERAGE(H278,J278)</f>
        <v/>
      </c>
      <c r="J278" s="50" t="n">
        <v>1195520</v>
      </c>
      <c r="K278" s="50">
        <f>AVERAGE(J278,L278)</f>
        <v/>
      </c>
      <c r="L278" s="50" t="n">
        <v>1211810</v>
      </c>
      <c r="M278" s="50">
        <f>AVERAGE(L278,N278)</f>
        <v/>
      </c>
      <c r="N278" s="50" t="n">
        <v>1266510</v>
      </c>
      <c r="O278" s="50">
        <f>AVERAGE(N278,P278)</f>
        <v/>
      </c>
      <c r="P278" s="50" t="n">
        <v>1191990</v>
      </c>
      <c r="Q278" s="50">
        <f>AVERAGE(P278,R278)</f>
        <v/>
      </c>
      <c r="R278" s="50" t="n">
        <v>1436540</v>
      </c>
      <c r="S278" s="50" t="n"/>
      <c r="T278" s="50" t="n"/>
      <c r="U278" s="50" t="n"/>
      <c r="V278" s="50" t="n"/>
      <c r="W278" s="50" t="n"/>
      <c r="X278" s="50" t="n"/>
      <c r="Y278" s="50" t="n"/>
      <c r="Z278" s="50" t="n"/>
      <c r="AA278" s="50" t="n"/>
      <c r="AB278" s="50" t="n"/>
      <c r="AC278" s="50" t="n"/>
      <c r="AD278" s="50" t="n"/>
      <c r="AE278" s="50" t="n"/>
      <c r="AF278" s="50" t="n"/>
      <c r="AG278" s="50" t="n"/>
    </row>
    <row r="279" ht="15.75" customHeight="1">
      <c r="A279" s="50" t="n"/>
      <c r="B279" s="50" t="inlineStr">
        <is>
          <t>ME</t>
        </is>
      </c>
      <c r="C279" s="50" t="inlineStr">
        <is>
          <t>Generation</t>
        </is>
      </c>
      <c r="D279" s="50" t="inlineStr">
        <is>
          <t>Land-based Wind</t>
        </is>
      </c>
      <c r="E279" s="50">
        <f>LOOKUP(D279,$U$2:$V$15,$V$2:$V$15)</f>
        <v/>
      </c>
      <c r="F279" s="50" t="n">
        <v>3063096.975</v>
      </c>
      <c r="G279" s="50">
        <f>AVERAGE(F279,H279)</f>
        <v/>
      </c>
      <c r="H279" s="50" t="n">
        <v>3063096.975</v>
      </c>
      <c r="I279" s="50">
        <f>AVERAGE(H279,J279)</f>
        <v/>
      </c>
      <c r="J279" s="50" t="n">
        <v>3063096.975</v>
      </c>
      <c r="K279" s="50">
        <f>AVERAGE(J279,L279)</f>
        <v/>
      </c>
      <c r="L279" s="50" t="n">
        <v>3063096.975</v>
      </c>
      <c r="M279" s="50">
        <f>AVERAGE(L279,N279)</f>
        <v/>
      </c>
      <c r="N279" s="50" t="n">
        <v>3063096.975</v>
      </c>
      <c r="O279" s="50">
        <f>AVERAGE(N279,P279)</f>
        <v/>
      </c>
      <c r="P279" s="50" t="n">
        <v>3063096.975</v>
      </c>
      <c r="Q279" s="50">
        <f>AVERAGE(P279,R279)</f>
        <v/>
      </c>
      <c r="R279" s="50" t="n">
        <v>3063096.975</v>
      </c>
      <c r="S279" s="50" t="n"/>
      <c r="T279" s="50" t="n"/>
      <c r="U279" s="50" t="n"/>
      <c r="V279" s="50" t="n"/>
      <c r="W279" s="50" t="n"/>
      <c r="X279" s="50" t="n"/>
      <c r="Y279" s="50" t="n"/>
      <c r="Z279" s="50" t="n"/>
      <c r="AA279" s="50" t="n"/>
      <c r="AB279" s="50" t="n"/>
      <c r="AC279" s="50" t="n"/>
      <c r="AD279" s="50" t="n"/>
      <c r="AE279" s="50" t="n"/>
      <c r="AF279" s="50" t="n"/>
      <c r="AG279" s="50" t="n"/>
    </row>
    <row r="280" ht="15.75" customHeight="1">
      <c r="A280" s="50" t="n"/>
      <c r="B280" s="50" t="inlineStr">
        <is>
          <t>ME</t>
        </is>
      </c>
      <c r="C280" s="50" t="inlineStr">
        <is>
          <t>Generation</t>
        </is>
      </c>
      <c r="D280" s="50" t="inlineStr">
        <is>
          <t>NG-CC</t>
        </is>
      </c>
      <c r="E280" s="50">
        <f>LOOKUP(D280,$U$2:$V$15,$V$2:$V$15)</f>
        <v/>
      </c>
      <c r="F280" s="50" t="n">
        <v>3436107.56</v>
      </c>
      <c r="G280" s="50">
        <f>AVERAGE(F280,H280)</f>
        <v/>
      </c>
      <c r="H280" s="50" t="n">
        <v>5486916.468</v>
      </c>
      <c r="I280" s="50">
        <f>AVERAGE(H280,J280)</f>
        <v/>
      </c>
      <c r="J280" s="50" t="n">
        <v>5899318.521</v>
      </c>
      <c r="K280" s="50">
        <f>AVERAGE(J280,L280)</f>
        <v/>
      </c>
      <c r="L280" s="50" t="n">
        <v>4655624.047</v>
      </c>
      <c r="M280" s="50">
        <f>AVERAGE(L280,N280)</f>
        <v/>
      </c>
      <c r="N280" s="50" t="n">
        <v>3300252.322</v>
      </c>
      <c r="O280" s="50">
        <f>AVERAGE(N280,P280)</f>
        <v/>
      </c>
      <c r="P280" s="50" t="n">
        <v>2454209.43</v>
      </c>
      <c r="Q280" s="50">
        <f>AVERAGE(P280,R280)</f>
        <v/>
      </c>
      <c r="R280" s="50" t="n">
        <v>1775438.417</v>
      </c>
      <c r="S280" s="50" t="n"/>
      <c r="T280" s="50" t="n"/>
      <c r="U280" s="50" t="n"/>
      <c r="V280" s="50" t="n"/>
      <c r="W280" s="50" t="n"/>
      <c r="X280" s="50" t="n"/>
      <c r="Y280" s="50" t="n"/>
      <c r="Z280" s="50" t="n"/>
      <c r="AA280" s="50" t="n"/>
      <c r="AB280" s="50" t="n"/>
      <c r="AC280" s="50" t="n"/>
      <c r="AD280" s="50" t="n"/>
      <c r="AE280" s="50" t="n"/>
      <c r="AF280" s="50" t="n"/>
      <c r="AG280" s="50" t="n"/>
    </row>
    <row r="281" ht="15.75" customHeight="1">
      <c r="A281" s="50" t="n"/>
      <c r="B281" s="50" t="inlineStr">
        <is>
          <t>ME</t>
        </is>
      </c>
      <c r="C281" s="50" t="inlineStr">
        <is>
          <t>Generation</t>
        </is>
      </c>
      <c r="D281" s="50" t="inlineStr">
        <is>
          <t>NG-CT</t>
        </is>
      </c>
      <c r="E281" s="50">
        <f>LOOKUP(D281,$U$2:$V$15,$V$2:$V$15)</f>
        <v/>
      </c>
      <c r="F281" s="50" t="n">
        <v>6083.84</v>
      </c>
      <c r="G281" s="50">
        <f>AVERAGE(F281,H281)</f>
        <v/>
      </c>
      <c r="H281" s="50" t="n">
        <v>6083.84</v>
      </c>
      <c r="I281" s="50">
        <f>AVERAGE(H281,J281)</f>
        <v/>
      </c>
      <c r="J281" s="50" t="n">
        <v>4379.673204</v>
      </c>
      <c r="K281" s="50">
        <f>AVERAGE(J281,L281)</f>
        <v/>
      </c>
      <c r="L281" s="50" t="n">
        <v>0</v>
      </c>
      <c r="M281" s="50">
        <f>AVERAGE(L281,N281)</f>
        <v/>
      </c>
      <c r="N281" s="50" t="n">
        <v>0</v>
      </c>
      <c r="O281" s="50">
        <f>AVERAGE(N281,P281)</f>
        <v/>
      </c>
      <c r="P281" s="50" t="n">
        <v>0</v>
      </c>
      <c r="Q281" s="50">
        <f>AVERAGE(P281,R281)</f>
        <v/>
      </c>
      <c r="R281" s="50" t="n">
        <v>0</v>
      </c>
      <c r="S281" s="50" t="n"/>
      <c r="T281" s="50" t="n"/>
      <c r="U281" s="50" t="n"/>
      <c r="V281" s="50" t="n"/>
      <c r="W281" s="50" t="n"/>
      <c r="X281" s="50" t="n"/>
      <c r="Y281" s="50" t="n"/>
      <c r="Z281" s="50" t="n"/>
      <c r="AA281" s="50" t="n"/>
      <c r="AB281" s="50" t="n"/>
      <c r="AC281" s="50" t="n"/>
      <c r="AD281" s="50" t="n"/>
      <c r="AE281" s="50" t="n"/>
      <c r="AF281" s="50" t="n"/>
      <c r="AG281" s="50" t="n"/>
    </row>
    <row r="282" ht="15.75" customHeight="1">
      <c r="A282" s="50" t="n"/>
      <c r="B282" s="50" t="inlineStr">
        <is>
          <t>ME</t>
        </is>
      </c>
      <c r="C282" s="50" t="inlineStr">
        <is>
          <t>Generation</t>
        </is>
      </c>
      <c r="D282" s="50" t="inlineStr">
        <is>
          <t>Nuclear</t>
        </is>
      </c>
      <c r="E282" s="50">
        <f>LOOKUP(D282,$U$2:$V$15,$V$2:$V$15)</f>
        <v/>
      </c>
      <c r="F282" s="50" t="n">
        <v>0</v>
      </c>
      <c r="G282" s="50">
        <f>AVERAGE(F282,H282)</f>
        <v/>
      </c>
      <c r="H282" s="50" t="n">
        <v>0</v>
      </c>
      <c r="I282" s="50">
        <f>AVERAGE(H282,J282)</f>
        <v/>
      </c>
      <c r="J282" s="50" t="n">
        <v>0</v>
      </c>
      <c r="K282" s="50">
        <f>AVERAGE(J282,L282)</f>
        <v/>
      </c>
      <c r="L282" s="50" t="n">
        <v>0</v>
      </c>
      <c r="M282" s="50">
        <f>AVERAGE(L282,N282)</f>
        <v/>
      </c>
      <c r="N282" s="50" t="n">
        <v>0</v>
      </c>
      <c r="O282" s="50">
        <f>AVERAGE(N282,P282)</f>
        <v/>
      </c>
      <c r="P282" s="50" t="n">
        <v>0</v>
      </c>
      <c r="Q282" s="50">
        <f>AVERAGE(P282,R282)</f>
        <v/>
      </c>
      <c r="R282" s="50" t="n">
        <v>0</v>
      </c>
      <c r="S282" s="50" t="n"/>
      <c r="T282" s="50" t="n"/>
      <c r="U282" s="50" t="n"/>
      <c r="V282" s="50" t="n"/>
      <c r="W282" s="50" t="n"/>
      <c r="X282" s="50" t="n"/>
      <c r="Y282" s="50" t="n"/>
      <c r="Z282" s="50" t="n"/>
      <c r="AA282" s="50" t="n"/>
      <c r="AB282" s="50" t="n"/>
      <c r="AC282" s="50" t="n"/>
      <c r="AD282" s="50" t="n"/>
      <c r="AE282" s="50" t="n"/>
      <c r="AF282" s="50" t="n"/>
      <c r="AG282" s="50" t="n"/>
    </row>
    <row r="283" ht="15.75" customHeight="1">
      <c r="A283" s="50" t="n"/>
      <c r="B283" s="50" t="inlineStr">
        <is>
          <t>ME</t>
        </is>
      </c>
      <c r="C283" s="50" t="inlineStr">
        <is>
          <t>Generation</t>
        </is>
      </c>
      <c r="D283" s="50" t="inlineStr">
        <is>
          <t>Offshore Wind</t>
        </is>
      </c>
      <c r="E283" s="50">
        <f>LOOKUP(D283,$U$2:$V$15,$V$2:$V$15)</f>
        <v/>
      </c>
      <c r="F283" s="50" t="n">
        <v>0</v>
      </c>
      <c r="G283" s="50">
        <f>AVERAGE(F283,H283)</f>
        <v/>
      </c>
      <c r="H283" s="50" t="n">
        <v>0</v>
      </c>
      <c r="I283" s="50">
        <f>AVERAGE(H283,J283)</f>
        <v/>
      </c>
      <c r="J283" s="50" t="n">
        <v>0</v>
      </c>
      <c r="K283" s="50">
        <f>AVERAGE(J283,L283)</f>
        <v/>
      </c>
      <c r="L283" s="50" t="n">
        <v>0</v>
      </c>
      <c r="M283" s="50">
        <f>AVERAGE(L283,N283)</f>
        <v/>
      </c>
      <c r="N283" s="50" t="n">
        <v>0</v>
      </c>
      <c r="O283" s="50">
        <f>AVERAGE(N283,P283)</f>
        <v/>
      </c>
      <c r="P283" s="50" t="n">
        <v>0</v>
      </c>
      <c r="Q283" s="50">
        <f>AVERAGE(P283,R283)</f>
        <v/>
      </c>
      <c r="R283" s="50" t="n">
        <v>0</v>
      </c>
      <c r="S283" s="50" t="n"/>
      <c r="T283" s="50" t="n"/>
      <c r="U283" s="50" t="n"/>
      <c r="V283" s="50" t="n"/>
      <c r="W283" s="50" t="n"/>
      <c r="X283" s="50" t="n"/>
      <c r="Y283" s="50" t="n"/>
      <c r="Z283" s="50" t="n"/>
      <c r="AA283" s="50" t="n"/>
      <c r="AB283" s="50" t="n"/>
      <c r="AC283" s="50" t="n"/>
      <c r="AD283" s="50" t="n"/>
      <c r="AE283" s="50" t="n"/>
      <c r="AF283" s="50" t="n"/>
      <c r="AG283" s="50" t="n"/>
    </row>
    <row r="284" ht="15.75" customHeight="1">
      <c r="A284" s="50" t="n"/>
      <c r="B284" s="50" t="inlineStr">
        <is>
          <t>ME</t>
        </is>
      </c>
      <c r="C284" s="50" t="inlineStr">
        <is>
          <t>Generation</t>
        </is>
      </c>
      <c r="D284" s="50" t="inlineStr">
        <is>
          <t>Oil-Gas-Steam</t>
        </is>
      </c>
      <c r="E284" s="50">
        <f>LOOKUP(D284,$U$2:$V$15,$V$2:$V$15)</f>
        <v/>
      </c>
      <c r="F284" s="50" t="n">
        <v>79637.82335999999</v>
      </c>
      <c r="G284" s="50">
        <f>AVERAGE(F284,H284)</f>
        <v/>
      </c>
      <c r="H284" s="50" t="n">
        <v>79637.82335999999</v>
      </c>
      <c r="I284" s="50">
        <f>AVERAGE(H284,J284)</f>
        <v/>
      </c>
      <c r="J284" s="50" t="n">
        <v>79637.82335999999</v>
      </c>
      <c r="K284" s="50">
        <f>AVERAGE(J284,L284)</f>
        <v/>
      </c>
      <c r="L284" s="50" t="n">
        <v>79637.82335999999</v>
      </c>
      <c r="M284" s="50">
        <f>AVERAGE(L284,N284)</f>
        <v/>
      </c>
      <c r="N284" s="50" t="n">
        <v>79637.82335999999</v>
      </c>
      <c r="O284" s="50">
        <f>AVERAGE(N284,P284)</f>
        <v/>
      </c>
      <c r="P284" s="50" t="n">
        <v>79637.82335999999</v>
      </c>
      <c r="Q284" s="50">
        <f>AVERAGE(P284,R284)</f>
        <v/>
      </c>
      <c r="R284" s="50" t="n">
        <v>79637.82335999999</v>
      </c>
      <c r="S284" s="50" t="n"/>
      <c r="T284" s="50" t="n"/>
      <c r="U284" s="50" t="n"/>
      <c r="V284" s="50" t="n"/>
      <c r="W284" s="50" t="n"/>
      <c r="X284" s="50" t="n"/>
      <c r="Y284" s="50" t="n"/>
      <c r="Z284" s="50" t="n"/>
      <c r="AA284" s="50" t="n"/>
      <c r="AB284" s="50" t="n"/>
      <c r="AC284" s="50" t="n"/>
      <c r="AD284" s="50" t="n"/>
      <c r="AE284" s="50" t="n"/>
      <c r="AF284" s="50" t="n"/>
      <c r="AG284" s="50" t="n"/>
    </row>
    <row r="285" ht="15.75" customHeight="1">
      <c r="A285" s="50" t="n"/>
      <c r="B285" s="50" t="inlineStr">
        <is>
          <t>ME</t>
        </is>
      </c>
      <c r="C285" s="50" t="inlineStr">
        <is>
          <t>Generation</t>
        </is>
      </c>
      <c r="D285" s="50" t="inlineStr">
        <is>
          <t>Rooftop PV</t>
        </is>
      </c>
      <c r="E285" s="50">
        <f>LOOKUP(D285,$U$2:$V$15,$V$2:$V$15)</f>
        <v/>
      </c>
      <c r="F285" s="50" t="n">
        <v>69341.36081</v>
      </c>
      <c r="G285" s="50">
        <f>AVERAGE(F285,H285)</f>
        <v/>
      </c>
      <c r="H285" s="50" t="n">
        <v>85257.82954999999</v>
      </c>
      <c r="I285" s="50">
        <f>AVERAGE(H285,J285)</f>
        <v/>
      </c>
      <c r="J285" s="50" t="n">
        <v>102735.4919</v>
      </c>
      <c r="K285" s="50">
        <f>AVERAGE(J285,L285)</f>
        <v/>
      </c>
      <c r="L285" s="50" t="n">
        <v>123093.1589</v>
      </c>
      <c r="M285" s="50">
        <f>AVERAGE(L285,N285)</f>
        <v/>
      </c>
      <c r="N285" s="50" t="n">
        <v>149011.9567</v>
      </c>
      <c r="O285" s="50">
        <f>AVERAGE(N285,P285)</f>
        <v/>
      </c>
      <c r="P285" s="50" t="n">
        <v>181690.1264</v>
      </c>
      <c r="Q285" s="50">
        <f>AVERAGE(P285,R285)</f>
        <v/>
      </c>
      <c r="R285" s="50" t="n">
        <v>222737.3382</v>
      </c>
      <c r="S285" s="50" t="n"/>
      <c r="T285" s="50" t="n"/>
      <c r="U285" s="50" t="n"/>
      <c r="V285" s="50" t="n"/>
      <c r="W285" s="50" t="n"/>
      <c r="X285" s="50" t="n"/>
      <c r="Y285" s="50" t="n"/>
      <c r="Z285" s="50" t="n"/>
      <c r="AA285" s="50" t="n"/>
      <c r="AB285" s="50" t="n"/>
      <c r="AC285" s="50" t="n"/>
      <c r="AD285" s="50" t="n"/>
      <c r="AE285" s="50" t="n"/>
      <c r="AF285" s="50" t="n"/>
      <c r="AG285" s="50" t="n"/>
    </row>
    <row r="286" ht="15.75" customHeight="1">
      <c r="A286" s="50" t="n"/>
      <c r="B286" s="50" t="inlineStr">
        <is>
          <t>ME</t>
        </is>
      </c>
      <c r="C286" s="50" t="inlineStr">
        <is>
          <t>Generation</t>
        </is>
      </c>
      <c r="D286" s="50" t="inlineStr">
        <is>
          <t>Storage</t>
        </is>
      </c>
      <c r="E286" s="50">
        <f>LOOKUP(D286,$U$2:$V$15,$V$2:$V$15)</f>
        <v/>
      </c>
      <c r="F286" s="50" t="n">
        <v>0</v>
      </c>
      <c r="G286" s="50" t="n">
        <v>0</v>
      </c>
      <c r="H286" s="50" t="n">
        <v>0</v>
      </c>
      <c r="I286" s="50" t="n">
        <v>0</v>
      </c>
      <c r="J286" s="50" t="n">
        <v>0</v>
      </c>
      <c r="K286" s="50" t="n">
        <v>0</v>
      </c>
      <c r="L286" s="50" t="n">
        <v>0</v>
      </c>
      <c r="M286" s="50" t="n">
        <v>0</v>
      </c>
      <c r="N286" s="50" t="n">
        <v>0</v>
      </c>
      <c r="O286" s="50" t="n">
        <v>0</v>
      </c>
      <c r="P286" s="50" t="n">
        <v>0</v>
      </c>
      <c r="Q286" s="50" t="n">
        <v>0</v>
      </c>
      <c r="R286" s="50" t="n">
        <v>0</v>
      </c>
      <c r="S286" s="50" t="n"/>
      <c r="T286" s="50" t="n"/>
      <c r="U286" s="50" t="n"/>
      <c r="V286" s="50" t="n"/>
      <c r="W286" s="50" t="n"/>
      <c r="X286" s="50" t="n"/>
      <c r="Y286" s="50" t="n"/>
      <c r="Z286" s="50" t="n"/>
      <c r="AA286" s="50" t="n"/>
      <c r="AB286" s="50" t="n"/>
      <c r="AC286" s="50" t="n"/>
      <c r="AD286" s="50" t="n"/>
      <c r="AE286" s="50" t="n"/>
      <c r="AF286" s="50" t="n"/>
      <c r="AG286" s="50" t="n"/>
    </row>
    <row r="287" ht="15.75" customHeight="1">
      <c r="A287" s="50" t="n"/>
      <c r="B287" s="50" t="inlineStr">
        <is>
          <t>ME</t>
        </is>
      </c>
      <c r="C287" s="50" t="inlineStr">
        <is>
          <t>Generation</t>
        </is>
      </c>
      <c r="D287" s="50" t="inlineStr">
        <is>
          <t>Utility PV</t>
        </is>
      </c>
      <c r="E287" s="50">
        <f>LOOKUP(D287,$U$2:$V$15,$V$2:$V$15)</f>
        <v/>
      </c>
      <c r="F287" s="50" t="n">
        <v>10665.12138</v>
      </c>
      <c r="G287" s="50">
        <f>AVERAGE(F287,H287)</f>
        <v/>
      </c>
      <c r="H287" s="50" t="n">
        <v>10665.12138</v>
      </c>
      <c r="I287" s="50">
        <f>AVERAGE(H287,J287)</f>
        <v/>
      </c>
      <c r="J287" s="50" t="n">
        <v>10665.12138</v>
      </c>
      <c r="K287" s="50">
        <f>AVERAGE(J287,L287)</f>
        <v/>
      </c>
      <c r="L287" s="50" t="n">
        <v>10559.54734</v>
      </c>
      <c r="M287" s="50">
        <f>AVERAGE(L287,N287)</f>
        <v/>
      </c>
      <c r="N287" s="50" t="n">
        <v>10454.0053</v>
      </c>
      <c r="O287" s="50">
        <f>AVERAGE(N287,P287)</f>
        <v/>
      </c>
      <c r="P287" s="50" t="n">
        <v>10349.5511</v>
      </c>
      <c r="Q287" s="50">
        <f>AVERAGE(P287,R287)</f>
        <v/>
      </c>
      <c r="R287" s="50" t="n">
        <v>10246.17408</v>
      </c>
      <c r="S287" s="50" t="n"/>
      <c r="T287" s="50" t="n"/>
      <c r="U287" s="50" t="n"/>
      <c r="V287" s="50" t="n"/>
      <c r="W287" s="50" t="n"/>
      <c r="X287" s="50" t="n"/>
      <c r="Y287" s="50" t="n"/>
      <c r="Z287" s="50" t="n"/>
      <c r="AA287" s="50" t="n"/>
      <c r="AB287" s="50" t="n"/>
      <c r="AC287" s="50" t="n"/>
      <c r="AD287" s="50" t="n"/>
      <c r="AE287" s="50" t="n"/>
      <c r="AF287" s="50" t="n"/>
      <c r="AG287" s="50" t="n"/>
    </row>
    <row r="288" ht="15.75" customHeight="1">
      <c r="A288" s="50" t="n"/>
      <c r="B288" s="50" t="inlineStr">
        <is>
          <t>MI</t>
        </is>
      </c>
      <c r="C288" s="50" t="inlineStr">
        <is>
          <t>Generation</t>
        </is>
      </c>
      <c r="D288" s="50" t="inlineStr">
        <is>
          <t>Biopower</t>
        </is>
      </c>
      <c r="E288" s="50">
        <f>LOOKUP(D288,$U$2:$V$15,$V$2:$V$15)</f>
        <v/>
      </c>
      <c r="F288" s="50" t="n">
        <v>0</v>
      </c>
      <c r="G288" s="50">
        <f>AVERAGE(F288,H288)</f>
        <v/>
      </c>
      <c r="H288" s="50" t="n">
        <v>0</v>
      </c>
      <c r="I288" s="50">
        <f>AVERAGE(H288,J288)</f>
        <v/>
      </c>
      <c r="J288" s="50" t="n">
        <v>0</v>
      </c>
      <c r="K288" s="50">
        <f>AVERAGE(J288,L288)</f>
        <v/>
      </c>
      <c r="L288" s="50" t="n">
        <v>0</v>
      </c>
      <c r="M288" s="50">
        <f>AVERAGE(L288,N288)</f>
        <v/>
      </c>
      <c r="N288" s="50" t="n">
        <v>0</v>
      </c>
      <c r="O288" s="50">
        <f>AVERAGE(N288,P288)</f>
        <v/>
      </c>
      <c r="P288" s="50" t="n">
        <v>0</v>
      </c>
      <c r="Q288" s="50">
        <f>AVERAGE(P288,R288)</f>
        <v/>
      </c>
      <c r="R288" s="50" t="n">
        <v>0</v>
      </c>
      <c r="S288" s="50" t="n"/>
      <c r="T288" s="50" t="n"/>
      <c r="U288" s="50" t="n"/>
      <c r="V288" s="50" t="n"/>
      <c r="W288" s="50" t="n"/>
      <c r="X288" s="50" t="n"/>
      <c r="Y288" s="50" t="n"/>
      <c r="Z288" s="50" t="n"/>
      <c r="AA288" s="50" t="n"/>
      <c r="AB288" s="50" t="n"/>
      <c r="AC288" s="50" t="n"/>
      <c r="AD288" s="50" t="n"/>
      <c r="AE288" s="50" t="n"/>
      <c r="AF288" s="50" t="n"/>
      <c r="AG288" s="50" t="n"/>
    </row>
    <row r="289" ht="15.75" customHeight="1">
      <c r="A289" s="50" t="n"/>
      <c r="B289" s="50" t="inlineStr">
        <is>
          <t>MI</t>
        </is>
      </c>
      <c r="C289" s="50" t="inlineStr">
        <is>
          <t>Generation</t>
        </is>
      </c>
      <c r="D289" s="50" t="inlineStr">
        <is>
          <t>Coal</t>
        </is>
      </c>
      <c r="E289" s="50">
        <f>LOOKUP(D289,$U$2:$V$15,$V$2:$V$15)</f>
        <v/>
      </c>
      <c r="F289" s="50" t="n">
        <v>61886088.95</v>
      </c>
      <c r="G289" s="50">
        <f>AVERAGE(F289,H289)</f>
        <v/>
      </c>
      <c r="H289" s="50" t="n">
        <v>59706589.06</v>
      </c>
      <c r="I289" s="50">
        <f>AVERAGE(H289,J289)</f>
        <v/>
      </c>
      <c r="J289" s="50" t="n">
        <v>48999901.87</v>
      </c>
      <c r="K289" s="50">
        <f>AVERAGE(J289,L289)</f>
        <v/>
      </c>
      <c r="L289" s="50" t="n">
        <v>49646189.59</v>
      </c>
      <c r="M289" s="50">
        <f>AVERAGE(L289,N289)</f>
        <v/>
      </c>
      <c r="N289" s="50" t="n">
        <v>49654743.16</v>
      </c>
      <c r="O289" s="50">
        <f>AVERAGE(N289,P289)</f>
        <v/>
      </c>
      <c r="P289" s="50" t="n">
        <v>49648025.89</v>
      </c>
      <c r="Q289" s="50">
        <f>AVERAGE(P289,R289)</f>
        <v/>
      </c>
      <c r="R289" s="50" t="n">
        <v>49771163.01</v>
      </c>
      <c r="S289" s="50" t="n"/>
      <c r="T289" s="50" t="n"/>
      <c r="U289" s="50" t="n"/>
      <c r="V289" s="50" t="n"/>
      <c r="W289" s="50" t="n"/>
      <c r="X289" s="50" t="n"/>
      <c r="Y289" s="50" t="n"/>
      <c r="Z289" s="50" t="n"/>
      <c r="AA289" s="50" t="n"/>
      <c r="AB289" s="50" t="n"/>
      <c r="AC289" s="50" t="n"/>
      <c r="AD289" s="50" t="n"/>
      <c r="AE289" s="50" t="n"/>
      <c r="AF289" s="50" t="n"/>
      <c r="AG289" s="50" t="n"/>
    </row>
    <row r="290" ht="15.75" customHeight="1">
      <c r="A290" s="50" t="n"/>
      <c r="B290" s="50" t="inlineStr">
        <is>
          <t>MI</t>
        </is>
      </c>
      <c r="C290" s="50" t="inlineStr">
        <is>
          <t>Generation</t>
        </is>
      </c>
      <c r="D290" s="50" t="inlineStr">
        <is>
          <t>CSP</t>
        </is>
      </c>
      <c r="E290" s="50">
        <f>LOOKUP(D290,$U$2:$V$15,$V$2:$V$15)</f>
        <v/>
      </c>
      <c r="F290" s="50" t="n">
        <v>0</v>
      </c>
      <c r="G290" s="50">
        <f>AVERAGE(F290,H290)</f>
        <v/>
      </c>
      <c r="H290" s="50" t="n">
        <v>0</v>
      </c>
      <c r="I290" s="50">
        <f>AVERAGE(H290,J290)</f>
        <v/>
      </c>
      <c r="J290" s="50" t="n">
        <v>0</v>
      </c>
      <c r="K290" s="50">
        <f>AVERAGE(J290,L290)</f>
        <v/>
      </c>
      <c r="L290" s="50" t="n">
        <v>0</v>
      </c>
      <c r="M290" s="50">
        <f>AVERAGE(L290,N290)</f>
        <v/>
      </c>
      <c r="N290" s="50" t="n">
        <v>0</v>
      </c>
      <c r="O290" s="50">
        <f>AVERAGE(N290,P290)</f>
        <v/>
      </c>
      <c r="P290" s="50" t="n">
        <v>0</v>
      </c>
      <c r="Q290" s="50">
        <f>AVERAGE(P290,R290)</f>
        <v/>
      </c>
      <c r="R290" s="50" t="n">
        <v>0</v>
      </c>
      <c r="S290" s="50" t="n"/>
      <c r="T290" s="50" t="n"/>
      <c r="U290" s="50" t="n"/>
      <c r="V290" s="50" t="n"/>
      <c r="W290" s="50" t="n"/>
      <c r="X290" s="50" t="n"/>
      <c r="Y290" s="50" t="n"/>
      <c r="Z290" s="50" t="n"/>
      <c r="AA290" s="50" t="n"/>
      <c r="AB290" s="50" t="n"/>
      <c r="AC290" s="50" t="n"/>
      <c r="AD290" s="50" t="n"/>
      <c r="AE290" s="50" t="n"/>
      <c r="AF290" s="50" t="n"/>
      <c r="AG290" s="50" t="n"/>
    </row>
    <row r="291" ht="15.75" customHeight="1">
      <c r="A291" s="50" t="n"/>
      <c r="B291" s="50" t="inlineStr">
        <is>
          <t>MI</t>
        </is>
      </c>
      <c r="C291" s="50" t="inlineStr">
        <is>
          <t>Generation</t>
        </is>
      </c>
      <c r="D291" s="50" t="inlineStr">
        <is>
          <t>Geothermal</t>
        </is>
      </c>
      <c r="E291" s="50">
        <f>LOOKUP(D291,$U$2:$V$15,$V$2:$V$15)</f>
        <v/>
      </c>
      <c r="F291" s="50" t="n">
        <v>0</v>
      </c>
      <c r="G291" s="50">
        <f>AVERAGE(F291,H291)</f>
        <v/>
      </c>
      <c r="H291" s="50" t="n">
        <v>0</v>
      </c>
      <c r="I291" s="50">
        <f>AVERAGE(H291,J291)</f>
        <v/>
      </c>
      <c r="J291" s="50" t="n">
        <v>0</v>
      </c>
      <c r="K291" s="50">
        <f>AVERAGE(J291,L291)</f>
        <v/>
      </c>
      <c r="L291" s="50" t="n">
        <v>0</v>
      </c>
      <c r="M291" s="50">
        <f>AVERAGE(L291,N291)</f>
        <v/>
      </c>
      <c r="N291" s="50" t="n">
        <v>0</v>
      </c>
      <c r="O291" s="50">
        <f>AVERAGE(N291,P291)</f>
        <v/>
      </c>
      <c r="P291" s="50" t="n">
        <v>0</v>
      </c>
      <c r="Q291" s="50">
        <f>AVERAGE(P291,R291)</f>
        <v/>
      </c>
      <c r="R291" s="50" t="n">
        <v>0</v>
      </c>
      <c r="S291" s="50" t="n"/>
      <c r="T291" s="50" t="n"/>
      <c r="U291" s="50" t="n"/>
      <c r="V291" s="50" t="n"/>
      <c r="W291" s="50" t="n"/>
      <c r="X291" s="50" t="n"/>
      <c r="Y291" s="50" t="n"/>
      <c r="Z291" s="50" t="n"/>
      <c r="AA291" s="50" t="n"/>
      <c r="AB291" s="50" t="n"/>
      <c r="AC291" s="50" t="n"/>
      <c r="AD291" s="50" t="n"/>
      <c r="AE291" s="50" t="n"/>
      <c r="AF291" s="50" t="n"/>
      <c r="AG291" s="50" t="n"/>
    </row>
    <row r="292" ht="15.75" customHeight="1">
      <c r="A292" s="50" t="n"/>
      <c r="B292" s="50" t="inlineStr">
        <is>
          <t>MI</t>
        </is>
      </c>
      <c r="C292" s="50" t="inlineStr">
        <is>
          <t>Generation</t>
        </is>
      </c>
      <c r="D292" s="50" t="inlineStr">
        <is>
          <t>Hydro</t>
        </is>
      </c>
      <c r="E292" s="50">
        <f>LOOKUP(D292,$U$2:$V$15,$V$2:$V$15)</f>
        <v/>
      </c>
      <c r="F292" s="50" t="n">
        <v>1350046.871</v>
      </c>
      <c r="G292" s="50">
        <f>AVERAGE(F292,H292)</f>
        <v/>
      </c>
      <c r="H292" s="50" t="n">
        <v>1350935.192</v>
      </c>
      <c r="I292" s="50">
        <f>AVERAGE(H292,J292)</f>
        <v/>
      </c>
      <c r="J292" s="50" t="n">
        <v>1349454.283</v>
      </c>
      <c r="K292" s="50">
        <f>AVERAGE(J292,L292)</f>
        <v/>
      </c>
      <c r="L292" s="50" t="n">
        <v>1351363.78</v>
      </c>
      <c r="M292" s="50">
        <f>AVERAGE(L292,N292)</f>
        <v/>
      </c>
      <c r="N292" s="50" t="n">
        <v>1351363.78</v>
      </c>
      <c r="O292" s="50">
        <f>AVERAGE(N292,P292)</f>
        <v/>
      </c>
      <c r="P292" s="50" t="n">
        <v>1351363.78</v>
      </c>
      <c r="Q292" s="50">
        <f>AVERAGE(P292,R292)</f>
        <v/>
      </c>
      <c r="R292" s="50" t="n">
        <v>1354169.597</v>
      </c>
      <c r="S292" s="50" t="n"/>
      <c r="T292" s="50" t="n"/>
      <c r="U292" s="50" t="n"/>
      <c r="V292" s="50" t="n"/>
      <c r="W292" s="50" t="n"/>
      <c r="X292" s="50" t="n"/>
      <c r="Y292" s="50" t="n"/>
      <c r="Z292" s="50" t="n"/>
      <c r="AA292" s="50" t="n"/>
      <c r="AB292" s="50" t="n"/>
      <c r="AC292" s="50" t="n"/>
      <c r="AD292" s="50" t="n"/>
      <c r="AE292" s="50" t="n"/>
      <c r="AF292" s="50" t="n"/>
      <c r="AG292" s="50" t="n"/>
    </row>
    <row r="293" ht="15.75" customHeight="1">
      <c r="A293" s="50" t="n"/>
      <c r="B293" s="50" t="inlineStr">
        <is>
          <t>MI</t>
        </is>
      </c>
      <c r="C293" s="50" t="inlineStr">
        <is>
          <t>Generation</t>
        </is>
      </c>
      <c r="D293" s="50" t="inlineStr">
        <is>
          <t>Imports</t>
        </is>
      </c>
      <c r="E293" s="50">
        <f>LOOKUP(D293,$U$2:$V$15,$V$2:$V$15)</f>
        <v/>
      </c>
      <c r="F293" s="50" t="n">
        <v>6225354.942</v>
      </c>
      <c r="G293" s="50">
        <f>AVERAGE(F293,H293)</f>
        <v/>
      </c>
      <c r="H293" s="50" t="n">
        <v>4161354.923</v>
      </c>
      <c r="I293" s="50">
        <f>AVERAGE(H293,J293)</f>
        <v/>
      </c>
      <c r="J293" s="50" t="n">
        <v>1189215</v>
      </c>
      <c r="K293" s="50">
        <f>AVERAGE(J293,L293)</f>
        <v/>
      </c>
      <c r="L293" s="50" t="n">
        <v>1682624.942</v>
      </c>
      <c r="M293" s="50">
        <f>AVERAGE(L293,N293)</f>
        <v/>
      </c>
      <c r="N293" s="50" t="n">
        <v>586210</v>
      </c>
      <c r="O293" s="50">
        <f>AVERAGE(N293,P293)</f>
        <v/>
      </c>
      <c r="P293" s="50" t="n">
        <v>3224399.971</v>
      </c>
      <c r="Q293" s="50">
        <f>AVERAGE(P293,R293)</f>
        <v/>
      </c>
      <c r="R293" s="50" t="n">
        <v>3144250</v>
      </c>
      <c r="S293" s="50" t="n"/>
      <c r="T293" s="50" t="n"/>
      <c r="U293" s="50" t="n"/>
      <c r="V293" s="50" t="n"/>
      <c r="W293" s="50" t="n"/>
      <c r="X293" s="50" t="n"/>
      <c r="Y293" s="50" t="n"/>
      <c r="Z293" s="50" t="n"/>
      <c r="AA293" s="50" t="n"/>
      <c r="AB293" s="50" t="n"/>
      <c r="AC293" s="50" t="n"/>
      <c r="AD293" s="50" t="n"/>
      <c r="AE293" s="50" t="n"/>
      <c r="AF293" s="50" t="n"/>
      <c r="AG293" s="50" t="n"/>
    </row>
    <row r="294" ht="15.75" customHeight="1">
      <c r="A294" s="50" t="n"/>
      <c r="B294" s="50" t="inlineStr">
        <is>
          <t>MI</t>
        </is>
      </c>
      <c r="C294" s="50" t="inlineStr">
        <is>
          <t>Generation</t>
        </is>
      </c>
      <c r="D294" s="50" t="inlineStr">
        <is>
          <t>Land-based Wind</t>
        </is>
      </c>
      <c r="E294" s="50">
        <f>LOOKUP(D294,$U$2:$V$15,$V$2:$V$15)</f>
        <v/>
      </c>
      <c r="F294" s="50" t="n">
        <v>6133357.961</v>
      </c>
      <c r="G294" s="50">
        <f>AVERAGE(F294,H294)</f>
        <v/>
      </c>
      <c r="H294" s="50" t="n">
        <v>6626808.021</v>
      </c>
      <c r="I294" s="50">
        <f>AVERAGE(H294,J294)</f>
        <v/>
      </c>
      <c r="J294" s="50" t="n">
        <v>6627086.275</v>
      </c>
      <c r="K294" s="50">
        <f>AVERAGE(J294,L294)</f>
        <v/>
      </c>
      <c r="L294" s="50" t="n">
        <v>6627326.703</v>
      </c>
      <c r="M294" s="50">
        <f>AVERAGE(L294,N294)</f>
        <v/>
      </c>
      <c r="N294" s="50" t="n">
        <v>6627495.609</v>
      </c>
      <c r="O294" s="50">
        <f>AVERAGE(N294,P294)</f>
        <v/>
      </c>
      <c r="P294" s="50" t="n">
        <v>6627420.247</v>
      </c>
      <c r="Q294" s="50">
        <f>AVERAGE(P294,R294)</f>
        <v/>
      </c>
      <c r="R294" s="50" t="n">
        <v>7249065.19</v>
      </c>
      <c r="S294" s="50" t="n"/>
      <c r="T294" s="50" t="n"/>
      <c r="U294" s="50" t="n"/>
      <c r="V294" s="50" t="n"/>
      <c r="W294" s="50" t="n"/>
      <c r="X294" s="50" t="n"/>
      <c r="Y294" s="50" t="n"/>
      <c r="Z294" s="50" t="n"/>
      <c r="AA294" s="50" t="n"/>
      <c r="AB294" s="50" t="n"/>
      <c r="AC294" s="50" t="n"/>
      <c r="AD294" s="50" t="n"/>
      <c r="AE294" s="50" t="n"/>
      <c r="AF294" s="50" t="n"/>
      <c r="AG294" s="50" t="n"/>
    </row>
    <row r="295" ht="15.75" customHeight="1">
      <c r="A295" s="50" t="n"/>
      <c r="B295" s="50" t="inlineStr">
        <is>
          <t>MI</t>
        </is>
      </c>
      <c r="C295" s="50" t="inlineStr">
        <is>
          <t>Generation</t>
        </is>
      </c>
      <c r="D295" s="50" t="inlineStr">
        <is>
          <t>NG-CC</t>
        </is>
      </c>
      <c r="E295" s="50">
        <f>LOOKUP(D295,$U$2:$V$15,$V$2:$V$15)</f>
        <v/>
      </c>
      <c r="F295" s="50" t="n">
        <v>13039007.18</v>
      </c>
      <c r="G295" s="50">
        <f>AVERAGE(F295,H295)</f>
        <v/>
      </c>
      <c r="H295" s="50" t="n">
        <v>14839148.36</v>
      </c>
      <c r="I295" s="50">
        <f>AVERAGE(H295,J295)</f>
        <v/>
      </c>
      <c r="J295" s="50" t="n">
        <v>34568691.96</v>
      </c>
      <c r="K295" s="50">
        <f>AVERAGE(J295,L295)</f>
        <v/>
      </c>
      <c r="L295" s="50" t="n">
        <v>37149204.98</v>
      </c>
      <c r="M295" s="50">
        <f>AVERAGE(L295,N295)</f>
        <v/>
      </c>
      <c r="N295" s="50" t="n">
        <v>38664873.01</v>
      </c>
      <c r="O295" s="50">
        <f>AVERAGE(N295,P295)</f>
        <v/>
      </c>
      <c r="P295" s="50" t="n">
        <v>37825690.69</v>
      </c>
      <c r="Q295" s="50">
        <f>AVERAGE(P295,R295)</f>
        <v/>
      </c>
      <c r="R295" s="50" t="n">
        <v>37590955.2</v>
      </c>
      <c r="S295" s="50" t="n"/>
      <c r="T295" s="50" t="n"/>
      <c r="U295" s="50" t="n"/>
      <c r="V295" s="50" t="n"/>
      <c r="W295" s="50" t="n"/>
      <c r="X295" s="50" t="n"/>
      <c r="Y295" s="50" t="n"/>
      <c r="Z295" s="50" t="n"/>
      <c r="AA295" s="50" t="n"/>
      <c r="AB295" s="50" t="n"/>
      <c r="AC295" s="50" t="n"/>
      <c r="AD295" s="50" t="n"/>
      <c r="AE295" s="50" t="n"/>
      <c r="AF295" s="50" t="n"/>
      <c r="AG295" s="50" t="n"/>
    </row>
    <row r="296" ht="15.75" customHeight="1">
      <c r="A296" s="50" t="n"/>
      <c r="B296" s="50" t="inlineStr">
        <is>
          <t>MI</t>
        </is>
      </c>
      <c r="C296" s="50" t="inlineStr">
        <is>
          <t>Generation</t>
        </is>
      </c>
      <c r="D296" s="50" t="inlineStr">
        <is>
          <t>NG-CT</t>
        </is>
      </c>
      <c r="E296" s="50">
        <f>LOOKUP(D296,$U$2:$V$15,$V$2:$V$15)</f>
        <v/>
      </c>
      <c r="F296" s="50" t="n">
        <v>191328.7844</v>
      </c>
      <c r="G296" s="50">
        <f>AVERAGE(F296,H296)</f>
        <v/>
      </c>
      <c r="H296" s="50" t="n">
        <v>189708.3407</v>
      </c>
      <c r="I296" s="50">
        <f>AVERAGE(H296,J296)</f>
        <v/>
      </c>
      <c r="J296" s="50" t="n">
        <v>225527.3933</v>
      </c>
      <c r="K296" s="50">
        <f>AVERAGE(J296,L296)</f>
        <v/>
      </c>
      <c r="L296" s="50" t="n">
        <v>212986.9988</v>
      </c>
      <c r="M296" s="50">
        <f>AVERAGE(L296,N296)</f>
        <v/>
      </c>
      <c r="N296" s="50" t="n">
        <v>152911.7932</v>
      </c>
      <c r="O296" s="50">
        <f>AVERAGE(N296,P296)</f>
        <v/>
      </c>
      <c r="P296" s="50" t="n">
        <v>144718.8393</v>
      </c>
      <c r="Q296" s="50">
        <f>AVERAGE(P296,R296)</f>
        <v/>
      </c>
      <c r="R296" s="50" t="n">
        <v>169872.6863</v>
      </c>
      <c r="S296" s="50" t="n"/>
      <c r="T296" s="50" t="n"/>
      <c r="U296" s="50" t="n"/>
      <c r="V296" s="50" t="n"/>
      <c r="W296" s="50" t="n"/>
      <c r="X296" s="50" t="n"/>
      <c r="Y296" s="50" t="n"/>
      <c r="Z296" s="50" t="n"/>
      <c r="AA296" s="50" t="n"/>
      <c r="AB296" s="50" t="n"/>
      <c r="AC296" s="50" t="n"/>
      <c r="AD296" s="50" t="n"/>
      <c r="AE296" s="50" t="n"/>
      <c r="AF296" s="50" t="n"/>
      <c r="AG296" s="50" t="n"/>
    </row>
    <row r="297" ht="15.75" customHeight="1">
      <c r="A297" s="50" t="n"/>
      <c r="B297" s="50" t="inlineStr">
        <is>
          <t>MI</t>
        </is>
      </c>
      <c r="C297" s="50" t="inlineStr">
        <is>
          <t>Generation</t>
        </is>
      </c>
      <c r="D297" s="50" t="inlineStr">
        <is>
          <t>Nuclear</t>
        </is>
      </c>
      <c r="E297" s="50">
        <f>LOOKUP(D297,$U$2:$V$15,$V$2:$V$15)</f>
        <v/>
      </c>
      <c r="F297" s="50" t="n">
        <v>32567414.5</v>
      </c>
      <c r="G297" s="50">
        <f>AVERAGE(F297,H297)</f>
        <v/>
      </c>
      <c r="H297" s="50" t="n">
        <v>32567414.5</v>
      </c>
      <c r="I297" s="50">
        <f>AVERAGE(H297,J297)</f>
        <v/>
      </c>
      <c r="J297" s="50" t="n">
        <v>26229108.53</v>
      </c>
      <c r="K297" s="50">
        <f>AVERAGE(J297,L297)</f>
        <v/>
      </c>
      <c r="L297" s="50" t="n">
        <v>26229108.53</v>
      </c>
      <c r="M297" s="50">
        <f>AVERAGE(L297,N297)</f>
        <v/>
      </c>
      <c r="N297" s="50" t="n">
        <v>26229108.53</v>
      </c>
      <c r="O297" s="50">
        <f>AVERAGE(N297,P297)</f>
        <v/>
      </c>
      <c r="P297" s="50" t="n">
        <v>26229108.53</v>
      </c>
      <c r="Q297" s="50">
        <f>AVERAGE(P297,R297)</f>
        <v/>
      </c>
      <c r="R297" s="50" t="n">
        <v>26229108.53</v>
      </c>
      <c r="S297" s="50" t="n"/>
      <c r="T297" s="50" t="n"/>
      <c r="U297" s="50" t="n"/>
      <c r="V297" s="50" t="n"/>
      <c r="W297" s="50" t="n"/>
      <c r="X297" s="50" t="n"/>
      <c r="Y297" s="50" t="n"/>
      <c r="Z297" s="50" t="n"/>
      <c r="AA297" s="50" t="n"/>
      <c r="AB297" s="50" t="n"/>
      <c r="AC297" s="50" t="n"/>
      <c r="AD297" s="50" t="n"/>
      <c r="AE297" s="50" t="n"/>
      <c r="AF297" s="50" t="n"/>
      <c r="AG297" s="50" t="n"/>
    </row>
    <row r="298" ht="15.75" customHeight="1">
      <c r="A298" s="50" t="n"/>
      <c r="B298" s="50" t="inlineStr">
        <is>
          <t>MI</t>
        </is>
      </c>
      <c r="C298" s="50" t="inlineStr">
        <is>
          <t>Generation</t>
        </is>
      </c>
      <c r="D298" s="50" t="inlineStr">
        <is>
          <t>Offshore Wind</t>
        </is>
      </c>
      <c r="E298" s="50">
        <f>LOOKUP(D298,$U$2:$V$15,$V$2:$V$15)</f>
        <v/>
      </c>
      <c r="F298" s="50" t="n">
        <v>0</v>
      </c>
      <c r="G298" s="50">
        <f>AVERAGE(F298,H298)</f>
        <v/>
      </c>
      <c r="H298" s="50" t="n">
        <v>0</v>
      </c>
      <c r="I298" s="50">
        <f>AVERAGE(H298,J298)</f>
        <v/>
      </c>
      <c r="J298" s="50" t="n">
        <v>0</v>
      </c>
      <c r="K298" s="50">
        <f>AVERAGE(J298,L298)</f>
        <v/>
      </c>
      <c r="L298" s="50" t="n">
        <v>0</v>
      </c>
      <c r="M298" s="50">
        <f>AVERAGE(L298,N298)</f>
        <v/>
      </c>
      <c r="N298" s="50" t="n">
        <v>0</v>
      </c>
      <c r="O298" s="50">
        <f>AVERAGE(N298,P298)</f>
        <v/>
      </c>
      <c r="P298" s="50" t="n">
        <v>0</v>
      </c>
      <c r="Q298" s="50">
        <f>AVERAGE(P298,R298)</f>
        <v/>
      </c>
      <c r="R298" s="50" t="n">
        <v>0</v>
      </c>
      <c r="S298" s="50" t="n"/>
      <c r="T298" s="50" t="n"/>
      <c r="U298" s="50" t="n"/>
      <c r="V298" s="50" t="n"/>
      <c r="W298" s="50" t="n"/>
      <c r="X298" s="50" t="n"/>
      <c r="Y298" s="50" t="n"/>
      <c r="Z298" s="50" t="n"/>
      <c r="AA298" s="50" t="n"/>
      <c r="AB298" s="50" t="n"/>
      <c r="AC298" s="50" t="n"/>
      <c r="AD298" s="50" t="n"/>
      <c r="AE298" s="50" t="n"/>
      <c r="AF298" s="50" t="n"/>
      <c r="AG298" s="50" t="n"/>
    </row>
    <row r="299" ht="15.75" customHeight="1">
      <c r="A299" s="50" t="n"/>
      <c r="B299" s="50" t="inlineStr">
        <is>
          <t>MI</t>
        </is>
      </c>
      <c r="C299" s="50" t="inlineStr">
        <is>
          <t>Generation</t>
        </is>
      </c>
      <c r="D299" s="50" t="inlineStr">
        <is>
          <t>Oil-Gas-Steam</t>
        </is>
      </c>
      <c r="E299" s="50">
        <f>LOOKUP(D299,$U$2:$V$15,$V$2:$V$15)</f>
        <v/>
      </c>
      <c r="F299" s="50" t="n">
        <v>622456.5503999999</v>
      </c>
      <c r="G299" s="50">
        <f>AVERAGE(F299,H299)</f>
        <v/>
      </c>
      <c r="H299" s="50" t="n">
        <v>596825.9865999999</v>
      </c>
      <c r="I299" s="50">
        <f>AVERAGE(H299,J299)</f>
        <v/>
      </c>
      <c r="J299" s="50" t="n">
        <v>596825.9865999999</v>
      </c>
      <c r="K299" s="50">
        <f>AVERAGE(J299,L299)</f>
        <v/>
      </c>
      <c r="L299" s="50" t="n">
        <v>596825.9865999999</v>
      </c>
      <c r="M299" s="50">
        <f>AVERAGE(L299,N299)</f>
        <v/>
      </c>
      <c r="N299" s="50" t="n">
        <v>596825.9865999999</v>
      </c>
      <c r="O299" s="50">
        <f>AVERAGE(N299,P299)</f>
        <v/>
      </c>
      <c r="P299" s="50" t="n">
        <v>596825.9865999999</v>
      </c>
      <c r="Q299" s="50">
        <f>AVERAGE(P299,R299)</f>
        <v/>
      </c>
      <c r="R299" s="50" t="n">
        <v>596825.9865999999</v>
      </c>
      <c r="S299" s="50" t="n"/>
      <c r="T299" s="50" t="n"/>
      <c r="U299" s="50" t="n"/>
      <c r="V299" s="50" t="n"/>
      <c r="W299" s="50" t="n"/>
      <c r="X299" s="50" t="n"/>
      <c r="Y299" s="50" t="n"/>
      <c r="Z299" s="50" t="n"/>
      <c r="AA299" s="50" t="n"/>
      <c r="AB299" s="50" t="n"/>
      <c r="AC299" s="50" t="n"/>
      <c r="AD299" s="50" t="n"/>
      <c r="AE299" s="50" t="n"/>
      <c r="AF299" s="50" t="n"/>
      <c r="AG299" s="50" t="n"/>
    </row>
    <row r="300" ht="15.75" customHeight="1">
      <c r="A300" s="50" t="n"/>
      <c r="B300" s="50" t="inlineStr">
        <is>
          <t>MI</t>
        </is>
      </c>
      <c r="C300" s="50" t="inlineStr">
        <is>
          <t>Generation</t>
        </is>
      </c>
      <c r="D300" s="50" t="inlineStr">
        <is>
          <t>Rooftop PV</t>
        </is>
      </c>
      <c r="E300" s="50">
        <f>LOOKUP(D300,$U$2:$V$15,$V$2:$V$15)</f>
        <v/>
      </c>
      <c r="F300" s="50" t="n">
        <v>61264.58373</v>
      </c>
      <c r="G300" s="50">
        <f>AVERAGE(F300,H300)</f>
        <v/>
      </c>
      <c r="H300" s="50" t="n">
        <v>77584.9976</v>
      </c>
      <c r="I300" s="50">
        <f>AVERAGE(H300,J300)</f>
        <v/>
      </c>
      <c r="J300" s="50" t="n">
        <v>102501.1269</v>
      </c>
      <c r="K300" s="50">
        <f>AVERAGE(J300,L300)</f>
        <v/>
      </c>
      <c r="L300" s="50" t="n">
        <v>146656.2996</v>
      </c>
      <c r="M300" s="50">
        <f>AVERAGE(L300,N300)</f>
        <v/>
      </c>
      <c r="N300" s="50" t="n">
        <v>228704.7482</v>
      </c>
      <c r="O300" s="50">
        <f>AVERAGE(N300,P300)</f>
        <v/>
      </c>
      <c r="P300" s="50" t="n">
        <v>376698.4969</v>
      </c>
      <c r="Q300" s="50">
        <f>AVERAGE(P300,R300)</f>
        <v/>
      </c>
      <c r="R300" s="50" t="n">
        <v>612051.6846</v>
      </c>
      <c r="S300" s="50" t="n"/>
      <c r="T300" s="50" t="n"/>
      <c r="U300" s="50" t="n"/>
      <c r="V300" s="50" t="n"/>
      <c r="W300" s="50" t="n"/>
      <c r="X300" s="50" t="n"/>
      <c r="Y300" s="50" t="n"/>
      <c r="Z300" s="50" t="n"/>
      <c r="AA300" s="50" t="n"/>
      <c r="AB300" s="50" t="n"/>
      <c r="AC300" s="50" t="n"/>
      <c r="AD300" s="50" t="n"/>
      <c r="AE300" s="50" t="n"/>
      <c r="AF300" s="50" t="n"/>
      <c r="AG300" s="50" t="n"/>
    </row>
    <row r="301" ht="15.75" customHeight="1">
      <c r="A301" s="50" t="n"/>
      <c r="B301" s="50" t="inlineStr">
        <is>
          <t>MI</t>
        </is>
      </c>
      <c r="C301" s="50" t="inlineStr">
        <is>
          <t>Generation</t>
        </is>
      </c>
      <c r="D301" s="50" t="inlineStr">
        <is>
          <t>Storage</t>
        </is>
      </c>
      <c r="E301" s="50">
        <f>LOOKUP(D301,$U$2:$V$15,$V$2:$V$15)</f>
        <v/>
      </c>
      <c r="F301" s="50" t="n">
        <v>0</v>
      </c>
      <c r="G301" s="50" t="n">
        <v>0</v>
      </c>
      <c r="H301" s="50" t="n">
        <v>0</v>
      </c>
      <c r="I301" s="50" t="n">
        <v>0</v>
      </c>
      <c r="J301" s="50" t="n">
        <v>0</v>
      </c>
      <c r="K301" s="50" t="n">
        <v>0</v>
      </c>
      <c r="L301" s="50" t="n">
        <v>0</v>
      </c>
      <c r="M301" s="50" t="n">
        <v>0</v>
      </c>
      <c r="N301" s="50" t="n">
        <v>0</v>
      </c>
      <c r="O301" s="50" t="n">
        <v>0</v>
      </c>
      <c r="P301" s="50" t="n">
        <v>0</v>
      </c>
      <c r="Q301" s="50" t="n">
        <v>0</v>
      </c>
      <c r="R301" s="50" t="n">
        <v>0</v>
      </c>
      <c r="S301" s="50" t="n"/>
      <c r="T301" s="50" t="n"/>
      <c r="U301" s="50" t="n"/>
      <c r="V301" s="50" t="n"/>
      <c r="W301" s="50" t="n"/>
      <c r="X301" s="50" t="n"/>
      <c r="Y301" s="50" t="n"/>
      <c r="Z301" s="50" t="n"/>
      <c r="AA301" s="50" t="n"/>
      <c r="AB301" s="50" t="n"/>
      <c r="AC301" s="50" t="n"/>
      <c r="AD301" s="50" t="n"/>
      <c r="AE301" s="50" t="n"/>
      <c r="AF301" s="50" t="n"/>
      <c r="AG301" s="50" t="n"/>
    </row>
    <row r="302" ht="15.75" customHeight="1">
      <c r="A302" s="50" t="n"/>
      <c r="B302" s="50" t="inlineStr">
        <is>
          <t>MI</t>
        </is>
      </c>
      <c r="C302" s="50" t="inlineStr">
        <is>
          <t>Generation</t>
        </is>
      </c>
      <c r="D302" s="50" t="inlineStr">
        <is>
          <t>Utility PV</t>
        </is>
      </c>
      <c r="E302" s="50">
        <f>LOOKUP(D302,$U$2:$V$15,$V$2:$V$15)</f>
        <v/>
      </c>
      <c r="F302" s="50" t="n">
        <v>198201.6866</v>
      </c>
      <c r="G302" s="50">
        <f>AVERAGE(F302,H302)</f>
        <v/>
      </c>
      <c r="H302" s="50" t="n">
        <v>198201.6866</v>
      </c>
      <c r="I302" s="50">
        <f>AVERAGE(H302,J302)</f>
        <v/>
      </c>
      <c r="J302" s="50" t="n">
        <v>198201.6866</v>
      </c>
      <c r="K302" s="50">
        <f>AVERAGE(J302,L302)</f>
        <v/>
      </c>
      <c r="L302" s="50" t="n">
        <v>196237.2358</v>
      </c>
      <c r="M302" s="50">
        <f>AVERAGE(L302,N302)</f>
        <v/>
      </c>
      <c r="N302" s="50" t="n">
        <v>194275.9341</v>
      </c>
      <c r="O302" s="50">
        <f>AVERAGE(N302,P302)</f>
        <v/>
      </c>
      <c r="P302" s="50" t="n">
        <v>964283.879</v>
      </c>
      <c r="Q302" s="50">
        <f>AVERAGE(P302,R302)</f>
        <v/>
      </c>
      <c r="R302" s="50" t="n">
        <v>3379875.483</v>
      </c>
      <c r="S302" s="50" t="n"/>
      <c r="T302" s="50" t="n"/>
      <c r="U302" s="50" t="n"/>
      <c r="V302" s="50" t="n"/>
      <c r="W302" s="50" t="n"/>
      <c r="X302" s="50" t="n"/>
      <c r="Y302" s="50" t="n"/>
      <c r="Z302" s="50" t="n"/>
      <c r="AA302" s="50" t="n"/>
      <c r="AB302" s="50" t="n"/>
      <c r="AC302" s="50" t="n"/>
      <c r="AD302" s="50" t="n"/>
      <c r="AE302" s="50" t="n"/>
      <c r="AF302" s="50" t="n"/>
      <c r="AG302" s="50" t="n"/>
    </row>
    <row r="303" ht="15.75" customHeight="1">
      <c r="A303" s="50" t="n"/>
      <c r="B303" s="50" t="inlineStr">
        <is>
          <t>MN</t>
        </is>
      </c>
      <c r="C303" s="50" t="inlineStr">
        <is>
          <t>Generation</t>
        </is>
      </c>
      <c r="D303" s="50" t="inlineStr">
        <is>
          <t>Biopower</t>
        </is>
      </c>
      <c r="E303" s="50">
        <f>LOOKUP(D303,$U$2:$V$15,$V$2:$V$15)</f>
        <v/>
      </c>
      <c r="F303" s="50" t="n">
        <v>0</v>
      </c>
      <c r="G303" s="50">
        <f>AVERAGE(F303,H303)</f>
        <v/>
      </c>
      <c r="H303" s="50" t="n">
        <v>0</v>
      </c>
      <c r="I303" s="50">
        <f>AVERAGE(H303,J303)</f>
        <v/>
      </c>
      <c r="J303" s="50" t="n">
        <v>0</v>
      </c>
      <c r="K303" s="50">
        <f>AVERAGE(J303,L303)</f>
        <v/>
      </c>
      <c r="L303" s="50" t="n">
        <v>0</v>
      </c>
      <c r="M303" s="50">
        <f>AVERAGE(L303,N303)</f>
        <v/>
      </c>
      <c r="N303" s="50" t="n">
        <v>0</v>
      </c>
      <c r="O303" s="50">
        <f>AVERAGE(N303,P303)</f>
        <v/>
      </c>
      <c r="P303" s="50" t="n">
        <v>0</v>
      </c>
      <c r="Q303" s="50">
        <f>AVERAGE(P303,R303)</f>
        <v/>
      </c>
      <c r="R303" s="50" t="n">
        <v>0</v>
      </c>
      <c r="S303" s="50" t="n"/>
      <c r="T303" s="50" t="n"/>
      <c r="U303" s="50" t="n"/>
      <c r="V303" s="50" t="n"/>
      <c r="W303" s="50" t="n"/>
      <c r="X303" s="50" t="n"/>
      <c r="Y303" s="50" t="n"/>
      <c r="Z303" s="50" t="n"/>
      <c r="AA303" s="50" t="n"/>
      <c r="AB303" s="50" t="n"/>
      <c r="AC303" s="50" t="n"/>
      <c r="AD303" s="50" t="n"/>
      <c r="AE303" s="50" t="n"/>
      <c r="AF303" s="50" t="n"/>
      <c r="AG303" s="50" t="n"/>
    </row>
    <row r="304" ht="15.75" customHeight="1">
      <c r="A304" s="50" t="n"/>
      <c r="B304" s="50" t="inlineStr">
        <is>
          <t>MN</t>
        </is>
      </c>
      <c r="C304" s="50" t="inlineStr">
        <is>
          <t>Generation</t>
        </is>
      </c>
      <c r="D304" s="50" t="inlineStr">
        <is>
          <t>Coal</t>
        </is>
      </c>
      <c r="E304" s="50">
        <f>LOOKUP(D304,$U$2:$V$15,$V$2:$V$15)</f>
        <v/>
      </c>
      <c r="F304" s="50" t="n">
        <v>25410930.54</v>
      </c>
      <c r="G304" s="50">
        <f>AVERAGE(F304,H304)</f>
        <v/>
      </c>
      <c r="H304" s="50" t="n">
        <v>25062968.88</v>
      </c>
      <c r="I304" s="50">
        <f>AVERAGE(H304,J304)</f>
        <v/>
      </c>
      <c r="J304" s="50" t="n">
        <v>20388872.24</v>
      </c>
      <c r="K304" s="50">
        <f>AVERAGE(J304,L304)</f>
        <v/>
      </c>
      <c r="L304" s="50" t="n">
        <v>15768361.63</v>
      </c>
      <c r="M304" s="50">
        <f>AVERAGE(L304,N304)</f>
        <v/>
      </c>
      <c r="N304" s="50" t="n">
        <v>15726571</v>
      </c>
      <c r="O304" s="50">
        <f>AVERAGE(N304,P304)</f>
        <v/>
      </c>
      <c r="P304" s="50" t="n">
        <v>15735746.1</v>
      </c>
      <c r="Q304" s="50">
        <f>AVERAGE(P304,R304)</f>
        <v/>
      </c>
      <c r="R304" s="50" t="n">
        <v>15796374.69</v>
      </c>
      <c r="S304" s="50" t="n"/>
      <c r="T304" s="50" t="n"/>
      <c r="U304" s="50" t="n"/>
      <c r="V304" s="50" t="n"/>
      <c r="W304" s="50" t="n"/>
      <c r="X304" s="50" t="n"/>
      <c r="Y304" s="50" t="n"/>
      <c r="Z304" s="50" t="n"/>
      <c r="AA304" s="50" t="n"/>
      <c r="AB304" s="50" t="n"/>
      <c r="AC304" s="50" t="n"/>
      <c r="AD304" s="50" t="n"/>
      <c r="AE304" s="50" t="n"/>
      <c r="AF304" s="50" t="n"/>
      <c r="AG304" s="50" t="n"/>
    </row>
    <row r="305" ht="15.75" customHeight="1">
      <c r="A305" s="50" t="n"/>
      <c r="B305" s="50" t="inlineStr">
        <is>
          <t>MN</t>
        </is>
      </c>
      <c r="C305" s="50" t="inlineStr">
        <is>
          <t>Generation</t>
        </is>
      </c>
      <c r="D305" s="50" t="inlineStr">
        <is>
          <t>CSP</t>
        </is>
      </c>
      <c r="E305" s="50">
        <f>LOOKUP(D305,$U$2:$V$15,$V$2:$V$15)</f>
        <v/>
      </c>
      <c r="F305" s="50" t="n">
        <v>0</v>
      </c>
      <c r="G305" s="50">
        <f>AVERAGE(F305,H305)</f>
        <v/>
      </c>
      <c r="H305" s="50" t="n">
        <v>0</v>
      </c>
      <c r="I305" s="50">
        <f>AVERAGE(H305,J305)</f>
        <v/>
      </c>
      <c r="J305" s="50" t="n">
        <v>0</v>
      </c>
      <c r="K305" s="50">
        <f>AVERAGE(J305,L305)</f>
        <v/>
      </c>
      <c r="L305" s="50" t="n">
        <v>0</v>
      </c>
      <c r="M305" s="50">
        <f>AVERAGE(L305,N305)</f>
        <v/>
      </c>
      <c r="N305" s="50" t="n">
        <v>0</v>
      </c>
      <c r="O305" s="50">
        <f>AVERAGE(N305,P305)</f>
        <v/>
      </c>
      <c r="P305" s="50" t="n">
        <v>0</v>
      </c>
      <c r="Q305" s="50">
        <f>AVERAGE(P305,R305)</f>
        <v/>
      </c>
      <c r="R305" s="50" t="n">
        <v>0</v>
      </c>
      <c r="S305" s="50" t="n"/>
      <c r="T305" s="50" t="n"/>
      <c r="U305" s="50" t="n"/>
      <c r="V305" s="50" t="n"/>
      <c r="W305" s="50" t="n"/>
      <c r="X305" s="50" t="n"/>
      <c r="Y305" s="50" t="n"/>
      <c r="Z305" s="50" t="n"/>
      <c r="AA305" s="50" t="n"/>
      <c r="AB305" s="50" t="n"/>
      <c r="AC305" s="50" t="n"/>
      <c r="AD305" s="50" t="n"/>
      <c r="AE305" s="50" t="n"/>
      <c r="AF305" s="50" t="n"/>
      <c r="AG305" s="50" t="n"/>
    </row>
    <row r="306" ht="15.75" customHeight="1">
      <c r="A306" s="50" t="n"/>
      <c r="B306" s="50" t="inlineStr">
        <is>
          <t>MN</t>
        </is>
      </c>
      <c r="C306" s="50" t="inlineStr">
        <is>
          <t>Generation</t>
        </is>
      </c>
      <c r="D306" s="50" t="inlineStr">
        <is>
          <t>Geothermal</t>
        </is>
      </c>
      <c r="E306" s="50">
        <f>LOOKUP(D306,$U$2:$V$15,$V$2:$V$15)</f>
        <v/>
      </c>
      <c r="F306" s="50" t="n">
        <v>0</v>
      </c>
      <c r="G306" s="50">
        <f>AVERAGE(F306,H306)</f>
        <v/>
      </c>
      <c r="H306" s="50" t="n">
        <v>0</v>
      </c>
      <c r="I306" s="50">
        <f>AVERAGE(H306,J306)</f>
        <v/>
      </c>
      <c r="J306" s="50" t="n">
        <v>0</v>
      </c>
      <c r="K306" s="50">
        <f>AVERAGE(J306,L306)</f>
        <v/>
      </c>
      <c r="L306" s="50" t="n">
        <v>0</v>
      </c>
      <c r="M306" s="50">
        <f>AVERAGE(L306,N306)</f>
        <v/>
      </c>
      <c r="N306" s="50" t="n">
        <v>0</v>
      </c>
      <c r="O306" s="50">
        <f>AVERAGE(N306,P306)</f>
        <v/>
      </c>
      <c r="P306" s="50" t="n">
        <v>0</v>
      </c>
      <c r="Q306" s="50">
        <f>AVERAGE(P306,R306)</f>
        <v/>
      </c>
      <c r="R306" s="50" t="n">
        <v>0</v>
      </c>
      <c r="S306" s="50" t="n"/>
      <c r="T306" s="50" t="n"/>
      <c r="U306" s="50" t="n"/>
      <c r="V306" s="50" t="n"/>
      <c r="W306" s="50" t="n"/>
      <c r="X306" s="50" t="n"/>
      <c r="Y306" s="50" t="n"/>
      <c r="Z306" s="50" t="n"/>
      <c r="AA306" s="50" t="n"/>
      <c r="AB306" s="50" t="n"/>
      <c r="AC306" s="50" t="n"/>
      <c r="AD306" s="50" t="n"/>
      <c r="AE306" s="50" t="n"/>
      <c r="AF306" s="50" t="n"/>
      <c r="AG306" s="50" t="n"/>
    </row>
    <row r="307" ht="15.75" customHeight="1">
      <c r="A307" s="50" t="n"/>
      <c r="B307" s="50" t="inlineStr">
        <is>
          <t>MN</t>
        </is>
      </c>
      <c r="C307" s="50" t="inlineStr">
        <is>
          <t>Generation</t>
        </is>
      </c>
      <c r="D307" s="50" t="inlineStr">
        <is>
          <t>Hydro</t>
        </is>
      </c>
      <c r="E307" s="50">
        <f>LOOKUP(D307,$U$2:$V$15,$V$2:$V$15)</f>
        <v/>
      </c>
      <c r="F307" s="50" t="n">
        <v>780717.836</v>
      </c>
      <c r="G307" s="50">
        <f>AVERAGE(F307,H307)</f>
        <v/>
      </c>
      <c r="H307" s="50" t="n">
        <v>827072.951</v>
      </c>
      <c r="I307" s="50">
        <f>AVERAGE(H307,J307)</f>
        <v/>
      </c>
      <c r="J307" s="50" t="n">
        <v>830852.1691000001</v>
      </c>
      <c r="K307" s="50">
        <f>AVERAGE(J307,L307)</f>
        <v/>
      </c>
      <c r="L307" s="50" t="n">
        <v>830852.1691000001</v>
      </c>
      <c r="M307" s="50">
        <f>AVERAGE(L307,N307)</f>
        <v/>
      </c>
      <c r="N307" s="50" t="n">
        <v>830852.1691000001</v>
      </c>
      <c r="O307" s="50">
        <f>AVERAGE(N307,P307)</f>
        <v/>
      </c>
      <c r="P307" s="50" t="n">
        <v>830852.1691000001</v>
      </c>
      <c r="Q307" s="50">
        <f>AVERAGE(P307,R307)</f>
        <v/>
      </c>
      <c r="R307" s="50" t="n">
        <v>827072.951</v>
      </c>
      <c r="S307" s="50" t="n"/>
      <c r="T307" s="50" t="n"/>
      <c r="U307" s="50" t="n"/>
      <c r="V307" s="50" t="n"/>
      <c r="W307" s="50" t="n"/>
      <c r="X307" s="50" t="n"/>
      <c r="Y307" s="50" t="n"/>
      <c r="Z307" s="50" t="n"/>
      <c r="AA307" s="50" t="n"/>
      <c r="AB307" s="50" t="n"/>
      <c r="AC307" s="50" t="n"/>
      <c r="AD307" s="50" t="n"/>
      <c r="AE307" s="50" t="n"/>
      <c r="AF307" s="50" t="n"/>
      <c r="AG307" s="50" t="n"/>
    </row>
    <row r="308" ht="15.75" customHeight="1">
      <c r="A308" s="50" t="n"/>
      <c r="B308" s="50" t="inlineStr">
        <is>
          <t>MN</t>
        </is>
      </c>
      <c r="C308" s="50" t="inlineStr">
        <is>
          <t>Generation</t>
        </is>
      </c>
      <c r="D308" s="50" t="inlineStr">
        <is>
          <t>Imports</t>
        </is>
      </c>
      <c r="E308" s="50">
        <f>LOOKUP(D308,$U$2:$V$15,$V$2:$V$15)</f>
        <v/>
      </c>
      <c r="F308" s="50" t="n">
        <v>5855585</v>
      </c>
      <c r="G308" s="50">
        <f>AVERAGE(F308,H308)</f>
        <v/>
      </c>
      <c r="H308" s="50" t="n">
        <v>7055325</v>
      </c>
      <c r="I308" s="50">
        <f>AVERAGE(H308,J308)</f>
        <v/>
      </c>
      <c r="J308" s="50" t="n">
        <v>7345155</v>
      </c>
      <c r="K308" s="50">
        <f>AVERAGE(J308,L308)</f>
        <v/>
      </c>
      <c r="L308" s="50" t="n">
        <v>7329719.923</v>
      </c>
      <c r="M308" s="50">
        <f>AVERAGE(L308,N308)</f>
        <v/>
      </c>
      <c r="N308" s="50" t="n">
        <v>6816700</v>
      </c>
      <c r="O308" s="50">
        <f>AVERAGE(N308,P308)</f>
        <v/>
      </c>
      <c r="P308" s="50" t="n">
        <v>8546104.893999999</v>
      </c>
      <c r="Q308" s="50">
        <f>AVERAGE(P308,R308)</f>
        <v/>
      </c>
      <c r="R308" s="50" t="n">
        <v>10187965</v>
      </c>
      <c r="S308" s="50" t="n"/>
      <c r="T308" s="50" t="n"/>
      <c r="U308" s="50" t="n"/>
      <c r="V308" s="50" t="n"/>
      <c r="W308" s="50" t="n"/>
      <c r="X308" s="50" t="n"/>
      <c r="Y308" s="50" t="n"/>
      <c r="Z308" s="50" t="n"/>
      <c r="AA308" s="50" t="n"/>
      <c r="AB308" s="50" t="n"/>
      <c r="AC308" s="50" t="n"/>
      <c r="AD308" s="50" t="n"/>
      <c r="AE308" s="50" t="n"/>
      <c r="AF308" s="50" t="n"/>
      <c r="AG308" s="50" t="n"/>
    </row>
    <row r="309" ht="15.75" customHeight="1">
      <c r="A309" s="50" t="n"/>
      <c r="B309" s="50" t="inlineStr">
        <is>
          <t>MN</t>
        </is>
      </c>
      <c r="C309" s="50" t="inlineStr">
        <is>
          <t>Generation</t>
        </is>
      </c>
      <c r="D309" s="50" t="inlineStr">
        <is>
          <t>Land-based Wind</t>
        </is>
      </c>
      <c r="E309" s="50">
        <f>LOOKUP(D309,$U$2:$V$15,$V$2:$V$15)</f>
        <v/>
      </c>
      <c r="F309" s="50" t="n">
        <v>11338005.35</v>
      </c>
      <c r="G309" s="50">
        <f>AVERAGE(F309,H309)</f>
        <v/>
      </c>
      <c r="H309" s="50" t="n">
        <v>13116700.67</v>
      </c>
      <c r="I309" s="50">
        <f>AVERAGE(H309,J309)</f>
        <v/>
      </c>
      <c r="J309" s="50" t="n">
        <v>13108938.69</v>
      </c>
      <c r="K309" s="50">
        <f>AVERAGE(J309,L309)</f>
        <v/>
      </c>
      <c r="L309" s="50" t="n">
        <v>13126657.01</v>
      </c>
      <c r="M309" s="50">
        <f>AVERAGE(L309,N309)</f>
        <v/>
      </c>
      <c r="N309" s="50" t="n">
        <v>13116641.4</v>
      </c>
      <c r="O309" s="50">
        <f>AVERAGE(N309,P309)</f>
        <v/>
      </c>
      <c r="P309" s="50" t="n">
        <v>12864777.16</v>
      </c>
      <c r="Q309" s="50">
        <f>AVERAGE(P309,R309)</f>
        <v/>
      </c>
      <c r="R309" s="50" t="n">
        <v>12490083.91</v>
      </c>
      <c r="S309" s="50" t="n"/>
      <c r="T309" s="50" t="n"/>
      <c r="U309" s="50" t="n"/>
      <c r="V309" s="50" t="n"/>
      <c r="W309" s="50" t="n"/>
      <c r="X309" s="50" t="n"/>
      <c r="Y309" s="50" t="n"/>
      <c r="Z309" s="50" t="n"/>
      <c r="AA309" s="50" t="n"/>
      <c r="AB309" s="50" t="n"/>
      <c r="AC309" s="50" t="n"/>
      <c r="AD309" s="50" t="n"/>
      <c r="AE309" s="50" t="n"/>
      <c r="AF309" s="50" t="n"/>
      <c r="AG309" s="50" t="n"/>
    </row>
    <row r="310" ht="15.75" customHeight="1">
      <c r="A310" s="50" t="n"/>
      <c r="B310" s="50" t="inlineStr">
        <is>
          <t>MN</t>
        </is>
      </c>
      <c r="C310" s="50" t="inlineStr">
        <is>
          <t>Generation</t>
        </is>
      </c>
      <c r="D310" s="50" t="inlineStr">
        <is>
          <t>NG-CC</t>
        </is>
      </c>
      <c r="E310" s="50">
        <f>LOOKUP(D310,$U$2:$V$15,$V$2:$V$15)</f>
        <v/>
      </c>
      <c r="F310" s="50" t="n">
        <v>5539588.538</v>
      </c>
      <c r="G310" s="50">
        <f>AVERAGE(F310,H310)</f>
        <v/>
      </c>
      <c r="H310" s="50" t="n">
        <v>5653642.959</v>
      </c>
      <c r="I310" s="50">
        <f>AVERAGE(H310,J310)</f>
        <v/>
      </c>
      <c r="J310" s="50" t="n">
        <v>6278056.318</v>
      </c>
      <c r="K310" s="50">
        <f>AVERAGE(J310,L310)</f>
        <v/>
      </c>
      <c r="L310" s="50" t="n">
        <v>3757709.446</v>
      </c>
      <c r="M310" s="50">
        <f>AVERAGE(L310,N310)</f>
        <v/>
      </c>
      <c r="N310" s="50" t="n">
        <v>3412258.274</v>
      </c>
      <c r="O310" s="50">
        <f>AVERAGE(N310,P310)</f>
        <v/>
      </c>
      <c r="P310" s="50" t="n">
        <v>3044873.908</v>
      </c>
      <c r="Q310" s="50">
        <f>AVERAGE(P310,R310)</f>
        <v/>
      </c>
      <c r="R310" s="50" t="n">
        <v>2450393.95</v>
      </c>
      <c r="S310" s="50" t="n"/>
      <c r="T310" s="50" t="n"/>
      <c r="U310" s="50" t="n"/>
      <c r="V310" s="50" t="n"/>
      <c r="W310" s="50" t="n"/>
      <c r="X310" s="50" t="n"/>
      <c r="Y310" s="50" t="n"/>
      <c r="Z310" s="50" t="n"/>
      <c r="AA310" s="50" t="n"/>
      <c r="AB310" s="50" t="n"/>
      <c r="AC310" s="50" t="n"/>
      <c r="AD310" s="50" t="n"/>
      <c r="AE310" s="50" t="n"/>
      <c r="AF310" s="50" t="n"/>
      <c r="AG310" s="50" t="n"/>
    </row>
    <row r="311" ht="15.75" customHeight="1">
      <c r="A311" s="50" t="n"/>
      <c r="B311" s="50" t="inlineStr">
        <is>
          <t>MN</t>
        </is>
      </c>
      <c r="C311" s="50" t="inlineStr">
        <is>
          <t>Generation</t>
        </is>
      </c>
      <c r="D311" s="50" t="inlineStr">
        <is>
          <t>NG-CT</t>
        </is>
      </c>
      <c r="E311" s="50">
        <f>LOOKUP(D311,$U$2:$V$15,$V$2:$V$15)</f>
        <v/>
      </c>
      <c r="F311" s="50" t="n">
        <v>199019.4351</v>
      </c>
      <c r="G311" s="50">
        <f>AVERAGE(F311,H311)</f>
        <v/>
      </c>
      <c r="H311" s="50" t="n">
        <v>185355.0799</v>
      </c>
      <c r="I311" s="50">
        <f>AVERAGE(H311,J311)</f>
        <v/>
      </c>
      <c r="J311" s="50" t="n">
        <v>191262.4502</v>
      </c>
      <c r="K311" s="50">
        <f>AVERAGE(J311,L311)</f>
        <v/>
      </c>
      <c r="L311" s="50" t="n">
        <v>141838.3843</v>
      </c>
      <c r="M311" s="50">
        <f>AVERAGE(L311,N311)</f>
        <v/>
      </c>
      <c r="N311" s="50" t="n">
        <v>126939.05</v>
      </c>
      <c r="O311" s="50">
        <f>AVERAGE(N311,P311)</f>
        <v/>
      </c>
      <c r="P311" s="50" t="n">
        <v>125035.5798</v>
      </c>
      <c r="Q311" s="50">
        <f>AVERAGE(P311,R311)</f>
        <v/>
      </c>
      <c r="R311" s="50" t="n">
        <v>131534.7714</v>
      </c>
      <c r="S311" s="50" t="n"/>
      <c r="T311" s="50" t="n"/>
      <c r="U311" s="50" t="n"/>
      <c r="V311" s="50" t="n"/>
      <c r="W311" s="50" t="n"/>
      <c r="X311" s="50" t="n"/>
      <c r="Y311" s="50" t="n"/>
      <c r="Z311" s="50" t="n"/>
      <c r="AA311" s="50" t="n"/>
      <c r="AB311" s="50" t="n"/>
      <c r="AC311" s="50" t="n"/>
      <c r="AD311" s="50" t="n"/>
      <c r="AE311" s="50" t="n"/>
      <c r="AF311" s="50" t="n"/>
      <c r="AG311" s="50" t="n"/>
    </row>
    <row r="312" ht="15.75" customHeight="1">
      <c r="A312" s="50" t="n"/>
      <c r="B312" s="50" t="inlineStr">
        <is>
          <t>MN</t>
        </is>
      </c>
      <c r="C312" s="50" t="inlineStr">
        <is>
          <t>Generation</t>
        </is>
      </c>
      <c r="D312" s="50" t="inlineStr">
        <is>
          <t>Nuclear</t>
        </is>
      </c>
      <c r="E312" s="50">
        <f>LOOKUP(D312,$U$2:$V$15,$V$2:$V$15)</f>
        <v/>
      </c>
      <c r="F312" s="50" t="n">
        <v>13098744.07</v>
      </c>
      <c r="G312" s="50">
        <f>AVERAGE(F312,H312)</f>
        <v/>
      </c>
      <c r="H312" s="50" t="n">
        <v>13098744.07</v>
      </c>
      <c r="I312" s="50">
        <f>AVERAGE(H312,J312)</f>
        <v/>
      </c>
      <c r="J312" s="50" t="n">
        <v>13098744.07</v>
      </c>
      <c r="K312" s="50">
        <f>AVERAGE(J312,L312)</f>
        <v/>
      </c>
      <c r="L312" s="50" t="n">
        <v>13098744.07</v>
      </c>
      <c r="M312" s="50">
        <f>AVERAGE(L312,N312)</f>
        <v/>
      </c>
      <c r="N312" s="50" t="n">
        <v>13098744.07</v>
      </c>
      <c r="O312" s="50">
        <f>AVERAGE(N312,P312)</f>
        <v/>
      </c>
      <c r="P312" s="50" t="n">
        <v>13098744.07</v>
      </c>
      <c r="Q312" s="50">
        <f>AVERAGE(P312,R312)</f>
        <v/>
      </c>
      <c r="R312" s="50" t="n">
        <v>13098744.07</v>
      </c>
      <c r="S312" s="50" t="n"/>
      <c r="T312" s="50" t="n"/>
      <c r="U312" s="50" t="n"/>
      <c r="V312" s="50" t="n"/>
      <c r="W312" s="50" t="n"/>
      <c r="X312" s="50" t="n"/>
      <c r="Y312" s="50" t="n"/>
      <c r="Z312" s="50" t="n"/>
      <c r="AA312" s="50" t="n"/>
      <c r="AB312" s="50" t="n"/>
      <c r="AC312" s="50" t="n"/>
      <c r="AD312" s="50" t="n"/>
      <c r="AE312" s="50" t="n"/>
      <c r="AF312" s="50" t="n"/>
      <c r="AG312" s="50" t="n"/>
    </row>
    <row r="313" ht="15.75" customHeight="1">
      <c r="A313" s="50" t="n"/>
      <c r="B313" s="50" t="inlineStr">
        <is>
          <t>MN</t>
        </is>
      </c>
      <c r="C313" s="50" t="inlineStr">
        <is>
          <t>Generation</t>
        </is>
      </c>
      <c r="D313" s="50" t="inlineStr">
        <is>
          <t>Offshore Wind</t>
        </is>
      </c>
      <c r="E313" s="50">
        <f>LOOKUP(D313,$U$2:$V$15,$V$2:$V$15)</f>
        <v/>
      </c>
      <c r="F313" s="50" t="n">
        <v>0</v>
      </c>
      <c r="G313" s="50">
        <f>AVERAGE(F313,H313)</f>
        <v/>
      </c>
      <c r="H313" s="50" t="n">
        <v>0</v>
      </c>
      <c r="I313" s="50">
        <f>AVERAGE(H313,J313)</f>
        <v/>
      </c>
      <c r="J313" s="50" t="n">
        <v>0</v>
      </c>
      <c r="K313" s="50">
        <f>AVERAGE(J313,L313)</f>
        <v/>
      </c>
      <c r="L313" s="50" t="n">
        <v>0</v>
      </c>
      <c r="M313" s="50">
        <f>AVERAGE(L313,N313)</f>
        <v/>
      </c>
      <c r="N313" s="50" t="n">
        <v>0</v>
      </c>
      <c r="O313" s="50">
        <f>AVERAGE(N313,P313)</f>
        <v/>
      </c>
      <c r="P313" s="50" t="n">
        <v>0</v>
      </c>
      <c r="Q313" s="50">
        <f>AVERAGE(P313,R313)</f>
        <v/>
      </c>
      <c r="R313" s="50" t="n">
        <v>0</v>
      </c>
      <c r="S313" s="50" t="n"/>
      <c r="T313" s="50" t="n"/>
      <c r="U313" s="50" t="n"/>
      <c r="V313" s="50" t="n"/>
      <c r="W313" s="50" t="n"/>
      <c r="X313" s="50" t="n"/>
      <c r="Y313" s="50" t="n"/>
      <c r="Z313" s="50" t="n"/>
      <c r="AA313" s="50" t="n"/>
      <c r="AB313" s="50" t="n"/>
      <c r="AC313" s="50" t="n"/>
      <c r="AD313" s="50" t="n"/>
      <c r="AE313" s="50" t="n"/>
      <c r="AF313" s="50" t="n"/>
      <c r="AG313" s="50" t="n"/>
    </row>
    <row r="314" ht="15.75" customHeight="1">
      <c r="A314" s="50" t="n"/>
      <c r="B314" s="50" t="inlineStr">
        <is>
          <t>MN</t>
        </is>
      </c>
      <c r="C314" s="50" t="inlineStr">
        <is>
          <t>Generation</t>
        </is>
      </c>
      <c r="D314" s="50" t="inlineStr">
        <is>
          <t>Oil-Gas-Steam</t>
        </is>
      </c>
      <c r="E314" s="50">
        <f>LOOKUP(D314,$U$2:$V$15,$V$2:$V$15)</f>
        <v/>
      </c>
      <c r="F314" s="50" t="n">
        <v>273240.1181</v>
      </c>
      <c r="G314" s="50">
        <f>AVERAGE(F314,H314)</f>
        <v/>
      </c>
      <c r="H314" s="50" t="n">
        <v>273240.1181</v>
      </c>
      <c r="I314" s="50">
        <f>AVERAGE(H314,J314)</f>
        <v/>
      </c>
      <c r="J314" s="50" t="n">
        <v>273240.1181</v>
      </c>
      <c r="K314" s="50">
        <f>AVERAGE(J314,L314)</f>
        <v/>
      </c>
      <c r="L314" s="50" t="n">
        <v>273240.1181</v>
      </c>
      <c r="M314" s="50">
        <f>AVERAGE(L314,N314)</f>
        <v/>
      </c>
      <c r="N314" s="50" t="n">
        <v>273240.1181</v>
      </c>
      <c r="O314" s="50">
        <f>AVERAGE(N314,P314)</f>
        <v/>
      </c>
      <c r="P314" s="50" t="n">
        <v>273240.1181</v>
      </c>
      <c r="Q314" s="50">
        <f>AVERAGE(P314,R314)</f>
        <v/>
      </c>
      <c r="R314" s="50" t="n">
        <v>273240.1181</v>
      </c>
      <c r="S314" s="50" t="n"/>
      <c r="T314" s="50" t="n"/>
      <c r="U314" s="50" t="n"/>
      <c r="V314" s="50" t="n"/>
      <c r="W314" s="50" t="n"/>
      <c r="X314" s="50" t="n"/>
      <c r="Y314" s="50" t="n"/>
      <c r="Z314" s="50" t="n"/>
      <c r="AA314" s="50" t="n"/>
      <c r="AB314" s="50" t="n"/>
      <c r="AC314" s="50" t="n"/>
      <c r="AD314" s="50" t="n"/>
      <c r="AE314" s="50" t="n"/>
      <c r="AF314" s="50" t="n"/>
      <c r="AG314" s="50" t="n"/>
    </row>
    <row r="315" ht="15.75" customHeight="1">
      <c r="A315" s="50" t="n"/>
      <c r="B315" s="50" t="inlineStr">
        <is>
          <t>MN</t>
        </is>
      </c>
      <c r="C315" s="50" t="inlineStr">
        <is>
          <t>Generation</t>
        </is>
      </c>
      <c r="D315" s="50" t="inlineStr">
        <is>
          <t>Rooftop PV</t>
        </is>
      </c>
      <c r="E315" s="50">
        <f>LOOKUP(D315,$U$2:$V$15,$V$2:$V$15)</f>
        <v/>
      </c>
      <c r="F315" s="50" t="n">
        <v>838487.6664</v>
      </c>
      <c r="G315" s="50">
        <f>AVERAGE(F315,H315)</f>
        <v/>
      </c>
      <c r="H315" s="50" t="n">
        <v>886150.5336</v>
      </c>
      <c r="I315" s="50">
        <f>AVERAGE(H315,J315)</f>
        <v/>
      </c>
      <c r="J315" s="50" t="n">
        <v>967272.7972</v>
      </c>
      <c r="K315" s="50">
        <f>AVERAGE(J315,L315)</f>
        <v/>
      </c>
      <c r="L315" s="50" t="n">
        <v>1094417.834</v>
      </c>
      <c r="M315" s="50">
        <f>AVERAGE(L315,N315)</f>
        <v/>
      </c>
      <c r="N315" s="50" t="n">
        <v>1286464.264</v>
      </c>
      <c r="O315" s="50">
        <f>AVERAGE(N315,P315)</f>
        <v/>
      </c>
      <c r="P315" s="50" t="n">
        <v>1556070.818</v>
      </c>
      <c r="Q315" s="50">
        <f>AVERAGE(P315,R315)</f>
        <v/>
      </c>
      <c r="R315" s="50" t="n">
        <v>1911271.957</v>
      </c>
      <c r="S315" s="50" t="n"/>
      <c r="T315" s="50" t="n"/>
      <c r="U315" s="50" t="n"/>
      <c r="V315" s="50" t="n"/>
      <c r="W315" s="50" t="n"/>
      <c r="X315" s="50" t="n"/>
      <c r="Y315" s="50" t="n"/>
      <c r="Z315" s="50" t="n"/>
      <c r="AA315" s="50" t="n"/>
      <c r="AB315" s="50" t="n"/>
      <c r="AC315" s="50" t="n"/>
      <c r="AD315" s="50" t="n"/>
      <c r="AE315" s="50" t="n"/>
      <c r="AF315" s="50" t="n"/>
      <c r="AG315" s="50" t="n"/>
    </row>
    <row r="316" ht="15.75" customHeight="1">
      <c r="A316" s="50" t="n"/>
      <c r="B316" s="50" t="inlineStr">
        <is>
          <t>MN</t>
        </is>
      </c>
      <c r="C316" s="50" t="inlineStr">
        <is>
          <t>Generation</t>
        </is>
      </c>
      <c r="D316" s="50" t="inlineStr">
        <is>
          <t>Storage</t>
        </is>
      </c>
      <c r="E316" s="50">
        <f>LOOKUP(D316,$U$2:$V$15,$V$2:$V$15)</f>
        <v/>
      </c>
      <c r="F316" s="50" t="n">
        <v>0</v>
      </c>
      <c r="G316" s="50" t="n">
        <v>0</v>
      </c>
      <c r="H316" s="50" t="n">
        <v>0</v>
      </c>
      <c r="I316" s="50" t="n">
        <v>0</v>
      </c>
      <c r="J316" s="50" t="n">
        <v>0</v>
      </c>
      <c r="K316" s="50" t="n">
        <v>0</v>
      </c>
      <c r="L316" s="50" t="n">
        <v>0</v>
      </c>
      <c r="M316" s="50" t="n">
        <v>0</v>
      </c>
      <c r="N316" s="50" t="n">
        <v>0</v>
      </c>
      <c r="O316" s="50" t="n">
        <v>0</v>
      </c>
      <c r="P316" s="50" t="n">
        <v>0</v>
      </c>
      <c r="Q316" s="50" t="n">
        <v>0</v>
      </c>
      <c r="R316" s="50" t="n">
        <v>0</v>
      </c>
      <c r="S316" s="50" t="n"/>
      <c r="T316" s="50" t="n"/>
      <c r="U316" s="50" t="n"/>
      <c r="V316" s="50" t="n"/>
      <c r="W316" s="50" t="n"/>
      <c r="X316" s="50" t="n"/>
      <c r="Y316" s="50" t="n"/>
      <c r="Z316" s="50" t="n"/>
      <c r="AA316" s="50" t="n"/>
      <c r="AB316" s="50" t="n"/>
      <c r="AC316" s="50" t="n"/>
      <c r="AD316" s="50" t="n"/>
      <c r="AE316" s="50" t="n"/>
      <c r="AF316" s="50" t="n"/>
      <c r="AG316" s="50" t="n"/>
    </row>
    <row r="317" ht="15.75" customHeight="1">
      <c r="A317" s="50" t="n"/>
      <c r="B317" s="50" t="inlineStr">
        <is>
          <t>MN</t>
        </is>
      </c>
      <c r="C317" s="50" t="inlineStr">
        <is>
          <t>Generation</t>
        </is>
      </c>
      <c r="D317" s="50" t="inlineStr">
        <is>
          <t>Utility PV</t>
        </is>
      </c>
      <c r="E317" s="50">
        <f>LOOKUP(D317,$U$2:$V$15,$V$2:$V$15)</f>
        <v/>
      </c>
      <c r="F317" s="50" t="n">
        <v>1386514.85</v>
      </c>
      <c r="G317" s="50">
        <f>AVERAGE(F317,H317)</f>
        <v/>
      </c>
      <c r="H317" s="50" t="n">
        <v>1403878.864</v>
      </c>
      <c r="I317" s="50">
        <f>AVERAGE(H317,J317)</f>
        <v/>
      </c>
      <c r="J317" s="50" t="n">
        <v>1403877.258</v>
      </c>
      <c r="K317" s="50">
        <f>AVERAGE(J317,L317)</f>
        <v/>
      </c>
      <c r="L317" s="50" t="n">
        <v>1389929.696</v>
      </c>
      <c r="M317" s="50">
        <f>AVERAGE(L317,N317)</f>
        <v/>
      </c>
      <c r="N317" s="50" t="n">
        <v>1376040.66</v>
      </c>
      <c r="O317" s="50">
        <f>AVERAGE(N317,P317)</f>
        <v/>
      </c>
      <c r="P317" s="50" t="n">
        <v>1362293.585</v>
      </c>
      <c r="Q317" s="50">
        <f>AVERAGE(P317,R317)</f>
        <v/>
      </c>
      <c r="R317" s="50" t="n">
        <v>1348688.797</v>
      </c>
      <c r="S317" s="50" t="n"/>
      <c r="T317" s="50" t="n"/>
      <c r="U317" s="50" t="n"/>
      <c r="V317" s="50" t="n"/>
      <c r="W317" s="50" t="n"/>
      <c r="X317" s="50" t="n"/>
      <c r="Y317" s="50" t="n"/>
      <c r="Z317" s="50" t="n"/>
      <c r="AA317" s="50" t="n"/>
      <c r="AB317" s="50" t="n"/>
      <c r="AC317" s="50" t="n"/>
      <c r="AD317" s="50" t="n"/>
      <c r="AE317" s="50" t="n"/>
      <c r="AF317" s="50" t="n"/>
      <c r="AG317" s="50" t="n"/>
    </row>
    <row r="318" ht="15.75" customHeight="1">
      <c r="A318" s="50" t="n"/>
      <c r="B318" s="50" t="inlineStr">
        <is>
          <t>MO</t>
        </is>
      </c>
      <c r="C318" s="50" t="inlineStr">
        <is>
          <t>Generation</t>
        </is>
      </c>
      <c r="D318" s="50" t="inlineStr">
        <is>
          <t>Biopower</t>
        </is>
      </c>
      <c r="E318" s="50">
        <f>LOOKUP(D318,$U$2:$V$15,$V$2:$V$15)</f>
        <v/>
      </c>
      <c r="F318" s="50" t="n">
        <v>0</v>
      </c>
      <c r="G318" s="50">
        <f>AVERAGE(F318,H318)</f>
        <v/>
      </c>
      <c r="H318" s="50" t="n">
        <v>0</v>
      </c>
      <c r="I318" s="50">
        <f>AVERAGE(H318,J318)</f>
        <v/>
      </c>
      <c r="J318" s="50" t="n">
        <v>0</v>
      </c>
      <c r="K318" s="50">
        <f>AVERAGE(J318,L318)</f>
        <v/>
      </c>
      <c r="L318" s="50" t="n">
        <v>0</v>
      </c>
      <c r="M318" s="50">
        <f>AVERAGE(L318,N318)</f>
        <v/>
      </c>
      <c r="N318" s="50" t="n">
        <v>0</v>
      </c>
      <c r="O318" s="50">
        <f>AVERAGE(N318,P318)</f>
        <v/>
      </c>
      <c r="P318" s="50" t="n">
        <v>0</v>
      </c>
      <c r="Q318" s="50">
        <f>AVERAGE(P318,R318)</f>
        <v/>
      </c>
      <c r="R318" s="50" t="n">
        <v>0</v>
      </c>
      <c r="S318" s="50" t="n"/>
      <c r="T318" s="50" t="n"/>
      <c r="U318" s="50" t="n"/>
      <c r="V318" s="50" t="n"/>
      <c r="W318" s="50" t="n"/>
      <c r="X318" s="50" t="n"/>
      <c r="Y318" s="50" t="n"/>
      <c r="Z318" s="50" t="n"/>
      <c r="AA318" s="50" t="n"/>
      <c r="AB318" s="50" t="n"/>
      <c r="AC318" s="50" t="n"/>
      <c r="AD318" s="50" t="n"/>
      <c r="AE318" s="50" t="n"/>
      <c r="AF318" s="50" t="n"/>
      <c r="AG318" s="50" t="n"/>
    </row>
    <row r="319" ht="15.75" customHeight="1">
      <c r="A319" s="50" t="n"/>
      <c r="B319" s="50" t="inlineStr">
        <is>
          <t>MO</t>
        </is>
      </c>
      <c r="C319" s="50" t="inlineStr">
        <is>
          <t>Generation</t>
        </is>
      </c>
      <c r="D319" s="50" t="inlineStr">
        <is>
          <t>Coal</t>
        </is>
      </c>
      <c r="E319" s="50">
        <f>LOOKUP(D319,$U$2:$V$15,$V$2:$V$15)</f>
        <v/>
      </c>
      <c r="F319" s="50" t="n">
        <v>62927567.2</v>
      </c>
      <c r="G319" s="50">
        <f>AVERAGE(F319,H319)</f>
        <v/>
      </c>
      <c r="H319" s="50" t="n">
        <v>63003848.13</v>
      </c>
      <c r="I319" s="50">
        <f>AVERAGE(H319,J319)</f>
        <v/>
      </c>
      <c r="J319" s="50" t="n">
        <v>62948606.4</v>
      </c>
      <c r="K319" s="50">
        <f>AVERAGE(J319,L319)</f>
        <v/>
      </c>
      <c r="L319" s="50" t="n">
        <v>63229719.53</v>
      </c>
      <c r="M319" s="50">
        <f>AVERAGE(L319,N319)</f>
        <v/>
      </c>
      <c r="N319" s="50" t="n">
        <v>63172560.26</v>
      </c>
      <c r="O319" s="50">
        <f>AVERAGE(N319,P319)</f>
        <v/>
      </c>
      <c r="P319" s="50" t="n">
        <v>63552267.47</v>
      </c>
      <c r="Q319" s="50">
        <f>AVERAGE(P319,R319)</f>
        <v/>
      </c>
      <c r="R319" s="50" t="n">
        <v>64408455.91</v>
      </c>
      <c r="S319" s="50" t="n"/>
      <c r="T319" s="50" t="n"/>
      <c r="U319" s="50" t="n"/>
      <c r="V319" s="50" t="n"/>
      <c r="W319" s="50" t="n"/>
      <c r="X319" s="50" t="n"/>
      <c r="Y319" s="50" t="n"/>
      <c r="Z319" s="50" t="n"/>
      <c r="AA319" s="50" t="n"/>
      <c r="AB319" s="50" t="n"/>
      <c r="AC319" s="50" t="n"/>
      <c r="AD319" s="50" t="n"/>
      <c r="AE319" s="50" t="n"/>
      <c r="AF319" s="50" t="n"/>
      <c r="AG319" s="50" t="n"/>
    </row>
    <row r="320" ht="15.75" customHeight="1">
      <c r="A320" s="50" t="n"/>
      <c r="B320" s="50" t="inlineStr">
        <is>
          <t>MO</t>
        </is>
      </c>
      <c r="C320" s="50" t="inlineStr">
        <is>
          <t>Generation</t>
        </is>
      </c>
      <c r="D320" s="50" t="inlineStr">
        <is>
          <t>CSP</t>
        </is>
      </c>
      <c r="E320" s="50">
        <f>LOOKUP(D320,$U$2:$V$15,$V$2:$V$15)</f>
        <v/>
      </c>
      <c r="F320" s="50" t="n">
        <v>0</v>
      </c>
      <c r="G320" s="50">
        <f>AVERAGE(F320,H320)</f>
        <v/>
      </c>
      <c r="H320" s="50" t="n">
        <v>0</v>
      </c>
      <c r="I320" s="50">
        <f>AVERAGE(H320,J320)</f>
        <v/>
      </c>
      <c r="J320" s="50" t="n">
        <v>0</v>
      </c>
      <c r="K320" s="50">
        <f>AVERAGE(J320,L320)</f>
        <v/>
      </c>
      <c r="L320" s="50" t="n">
        <v>0</v>
      </c>
      <c r="M320" s="50">
        <f>AVERAGE(L320,N320)</f>
        <v/>
      </c>
      <c r="N320" s="50" t="n">
        <v>0</v>
      </c>
      <c r="O320" s="50">
        <f>AVERAGE(N320,P320)</f>
        <v/>
      </c>
      <c r="P320" s="50" t="n">
        <v>0</v>
      </c>
      <c r="Q320" s="50">
        <f>AVERAGE(P320,R320)</f>
        <v/>
      </c>
      <c r="R320" s="50" t="n">
        <v>0</v>
      </c>
      <c r="S320" s="50" t="n"/>
      <c r="T320" s="50" t="n"/>
      <c r="U320" s="50" t="n"/>
      <c r="V320" s="50" t="n"/>
      <c r="W320" s="50" t="n"/>
      <c r="X320" s="50" t="n"/>
      <c r="Y320" s="50" t="n"/>
      <c r="Z320" s="50" t="n"/>
      <c r="AA320" s="50" t="n"/>
      <c r="AB320" s="50" t="n"/>
      <c r="AC320" s="50" t="n"/>
      <c r="AD320" s="50" t="n"/>
      <c r="AE320" s="50" t="n"/>
      <c r="AF320" s="50" t="n"/>
      <c r="AG320" s="50" t="n"/>
    </row>
    <row r="321" ht="15.75" customHeight="1">
      <c r="A321" s="50" t="n"/>
      <c r="B321" s="50" t="inlineStr">
        <is>
          <t>MO</t>
        </is>
      </c>
      <c r="C321" s="50" t="inlineStr">
        <is>
          <t>Generation</t>
        </is>
      </c>
      <c r="D321" s="50" t="inlineStr">
        <is>
          <t>Geothermal</t>
        </is>
      </c>
      <c r="E321" s="50">
        <f>LOOKUP(D321,$U$2:$V$15,$V$2:$V$15)</f>
        <v/>
      </c>
      <c r="F321" s="50" t="n">
        <v>0</v>
      </c>
      <c r="G321" s="50">
        <f>AVERAGE(F321,H321)</f>
        <v/>
      </c>
      <c r="H321" s="50" t="n">
        <v>0</v>
      </c>
      <c r="I321" s="50">
        <f>AVERAGE(H321,J321)</f>
        <v/>
      </c>
      <c r="J321" s="50" t="n">
        <v>0</v>
      </c>
      <c r="K321" s="50">
        <f>AVERAGE(J321,L321)</f>
        <v/>
      </c>
      <c r="L321" s="50" t="n">
        <v>0</v>
      </c>
      <c r="M321" s="50">
        <f>AVERAGE(L321,N321)</f>
        <v/>
      </c>
      <c r="N321" s="50" t="n">
        <v>0</v>
      </c>
      <c r="O321" s="50">
        <f>AVERAGE(N321,P321)</f>
        <v/>
      </c>
      <c r="P321" s="50" t="n">
        <v>0</v>
      </c>
      <c r="Q321" s="50">
        <f>AVERAGE(P321,R321)</f>
        <v/>
      </c>
      <c r="R321" s="50" t="n">
        <v>0</v>
      </c>
      <c r="S321" s="50" t="n"/>
      <c r="T321" s="50" t="n"/>
      <c r="U321" s="50" t="n"/>
      <c r="V321" s="50" t="n"/>
      <c r="W321" s="50" t="n"/>
      <c r="X321" s="50" t="n"/>
      <c r="Y321" s="50" t="n"/>
      <c r="Z321" s="50" t="n"/>
      <c r="AA321" s="50" t="n"/>
      <c r="AB321" s="50" t="n"/>
      <c r="AC321" s="50" t="n"/>
      <c r="AD321" s="50" t="n"/>
      <c r="AE321" s="50" t="n"/>
      <c r="AF321" s="50" t="n"/>
      <c r="AG321" s="50" t="n"/>
    </row>
    <row r="322" ht="15.75" customHeight="1">
      <c r="A322" s="50" t="n"/>
      <c r="B322" s="50" t="inlineStr">
        <is>
          <t>MO</t>
        </is>
      </c>
      <c r="C322" s="50" t="inlineStr">
        <is>
          <t>Generation</t>
        </is>
      </c>
      <c r="D322" s="50" t="inlineStr">
        <is>
          <t>Hydro</t>
        </is>
      </c>
      <c r="E322" s="50">
        <f>LOOKUP(D322,$U$2:$V$15,$V$2:$V$15)</f>
        <v/>
      </c>
      <c r="F322" s="50" t="n">
        <v>1066473.491</v>
      </c>
      <c r="G322" s="50">
        <f>AVERAGE(F322,H322)</f>
        <v/>
      </c>
      <c r="H322" s="50" t="n">
        <v>1116317.267</v>
      </c>
      <c r="I322" s="50">
        <f>AVERAGE(H322,J322)</f>
        <v/>
      </c>
      <c r="J322" s="50" t="n">
        <v>1111670.576</v>
      </c>
      <c r="K322" s="50">
        <f>AVERAGE(J322,L322)</f>
        <v/>
      </c>
      <c r="L322" s="50" t="n">
        <v>1117180.343</v>
      </c>
      <c r="M322" s="50">
        <f>AVERAGE(L322,N322)</f>
        <v/>
      </c>
      <c r="N322" s="50" t="n">
        <v>1117905.975</v>
      </c>
      <c r="O322" s="50">
        <f>AVERAGE(N322,P322)</f>
        <v/>
      </c>
      <c r="P322" s="50" t="n">
        <v>1117905.975</v>
      </c>
      <c r="Q322" s="50">
        <f>AVERAGE(P322,R322)</f>
        <v/>
      </c>
      <c r="R322" s="50" t="n">
        <v>1117905.975</v>
      </c>
      <c r="S322" s="50" t="n"/>
      <c r="T322" s="50" t="n"/>
      <c r="U322" s="50" t="n"/>
      <c r="V322" s="50" t="n"/>
      <c r="W322" s="50" t="n"/>
      <c r="X322" s="50" t="n"/>
      <c r="Y322" s="50" t="n"/>
      <c r="Z322" s="50" t="n"/>
      <c r="AA322" s="50" t="n"/>
      <c r="AB322" s="50" t="n"/>
      <c r="AC322" s="50" t="n"/>
      <c r="AD322" s="50" t="n"/>
      <c r="AE322" s="50" t="n"/>
      <c r="AF322" s="50" t="n"/>
      <c r="AG322" s="50" t="n"/>
    </row>
    <row r="323" ht="15.75" customHeight="1">
      <c r="A323" s="50" t="n"/>
      <c r="B323" s="50" t="inlineStr">
        <is>
          <t>MO</t>
        </is>
      </c>
      <c r="C323" s="50" t="inlineStr">
        <is>
          <t>Generation</t>
        </is>
      </c>
      <c r="D323" s="50" t="inlineStr">
        <is>
          <t>Imports</t>
        </is>
      </c>
      <c r="E323" s="50">
        <f>LOOKUP(D323,$U$2:$V$15,$V$2:$V$15)</f>
        <v/>
      </c>
      <c r="F323" s="50" t="n">
        <v>0</v>
      </c>
      <c r="G323" s="50">
        <f>AVERAGE(F323,H323)</f>
        <v/>
      </c>
      <c r="H323" s="50" t="n">
        <v>0</v>
      </c>
      <c r="I323" s="50">
        <f>AVERAGE(H323,J323)</f>
        <v/>
      </c>
      <c r="J323" s="50" t="n">
        <v>0</v>
      </c>
      <c r="K323" s="50">
        <f>AVERAGE(J323,L323)</f>
        <v/>
      </c>
      <c r="L323" s="50" t="n">
        <v>0</v>
      </c>
      <c r="M323" s="50">
        <f>AVERAGE(L323,N323)</f>
        <v/>
      </c>
      <c r="N323" s="50" t="n">
        <v>0</v>
      </c>
      <c r="O323" s="50">
        <f>AVERAGE(N323,P323)</f>
        <v/>
      </c>
      <c r="P323" s="50" t="n">
        <v>0</v>
      </c>
      <c r="Q323" s="50">
        <f>AVERAGE(P323,R323)</f>
        <v/>
      </c>
      <c r="R323" s="50" t="n">
        <v>0</v>
      </c>
      <c r="S323" s="50" t="n"/>
      <c r="T323" s="50" t="n"/>
      <c r="U323" s="50" t="n"/>
      <c r="V323" s="50" t="n"/>
      <c r="W323" s="50" t="n"/>
      <c r="X323" s="50" t="n"/>
      <c r="Y323" s="50" t="n"/>
      <c r="Z323" s="50" t="n"/>
      <c r="AA323" s="50" t="n"/>
      <c r="AB323" s="50" t="n"/>
      <c r="AC323" s="50" t="n"/>
      <c r="AD323" s="50" t="n"/>
      <c r="AE323" s="50" t="n"/>
      <c r="AF323" s="50" t="n"/>
      <c r="AG323" s="50" t="n"/>
    </row>
    <row r="324" ht="15.75" customHeight="1">
      <c r="A324" s="50" t="n"/>
      <c r="B324" s="50" t="inlineStr">
        <is>
          <t>MO</t>
        </is>
      </c>
      <c r="C324" s="50" t="inlineStr">
        <is>
          <t>Generation</t>
        </is>
      </c>
      <c r="D324" s="50" t="inlineStr">
        <is>
          <t>Land-based Wind</t>
        </is>
      </c>
      <c r="E324" s="50">
        <f>LOOKUP(D324,$U$2:$V$15,$V$2:$V$15)</f>
        <v/>
      </c>
      <c r="F324" s="50" t="n">
        <v>2901902.516</v>
      </c>
      <c r="G324" s="50">
        <f>AVERAGE(F324,H324)</f>
        <v/>
      </c>
      <c r="H324" s="50" t="n">
        <v>2905278.626</v>
      </c>
      <c r="I324" s="50">
        <f>AVERAGE(H324,J324)</f>
        <v/>
      </c>
      <c r="J324" s="50" t="n">
        <v>2872051.936</v>
      </c>
      <c r="K324" s="50">
        <f>AVERAGE(J324,L324)</f>
        <v/>
      </c>
      <c r="L324" s="50" t="n">
        <v>2853783.891</v>
      </c>
      <c r="M324" s="50">
        <f>AVERAGE(L324,N324)</f>
        <v/>
      </c>
      <c r="N324" s="50" t="n">
        <v>2836296.503</v>
      </c>
      <c r="O324" s="50">
        <f>AVERAGE(N324,P324)</f>
        <v/>
      </c>
      <c r="P324" s="50" t="n">
        <v>2826076.404</v>
      </c>
      <c r="Q324" s="50">
        <f>AVERAGE(P324,R324)</f>
        <v/>
      </c>
      <c r="R324" s="50" t="n">
        <v>2821994.023</v>
      </c>
      <c r="S324" s="50" t="n"/>
      <c r="T324" s="50" t="n"/>
      <c r="U324" s="50" t="n"/>
      <c r="V324" s="50" t="n"/>
      <c r="W324" s="50" t="n"/>
      <c r="X324" s="50" t="n"/>
      <c r="Y324" s="50" t="n"/>
      <c r="Z324" s="50" t="n"/>
      <c r="AA324" s="50" t="n"/>
      <c r="AB324" s="50" t="n"/>
      <c r="AC324" s="50" t="n"/>
      <c r="AD324" s="50" t="n"/>
      <c r="AE324" s="50" t="n"/>
      <c r="AF324" s="50" t="n"/>
      <c r="AG324" s="50" t="n"/>
    </row>
    <row r="325" ht="15.75" customHeight="1">
      <c r="A325" s="50" t="n"/>
      <c r="B325" s="50" t="inlineStr">
        <is>
          <t>MO</t>
        </is>
      </c>
      <c r="C325" s="50" t="inlineStr">
        <is>
          <t>Generation</t>
        </is>
      </c>
      <c r="D325" s="50" t="inlineStr">
        <is>
          <t>NG-CC</t>
        </is>
      </c>
      <c r="E325" s="50">
        <f>LOOKUP(D325,$U$2:$V$15,$V$2:$V$15)</f>
        <v/>
      </c>
      <c r="F325" s="50" t="n">
        <v>5496352.059</v>
      </c>
      <c r="G325" s="50">
        <f>AVERAGE(F325,H325)</f>
        <v/>
      </c>
      <c r="H325" s="50" t="n">
        <v>4837641.338</v>
      </c>
      <c r="I325" s="50">
        <f>AVERAGE(H325,J325)</f>
        <v/>
      </c>
      <c r="J325" s="50" t="n">
        <v>4191265.674</v>
      </c>
      <c r="K325" s="50">
        <f>AVERAGE(J325,L325)</f>
        <v/>
      </c>
      <c r="L325" s="50" t="n">
        <v>2742474.108</v>
      </c>
      <c r="M325" s="50">
        <f>AVERAGE(L325,N325)</f>
        <v/>
      </c>
      <c r="N325" s="50" t="n">
        <v>2043083.835</v>
      </c>
      <c r="O325" s="50">
        <f>AVERAGE(N325,P325)</f>
        <v/>
      </c>
      <c r="P325" s="50" t="n">
        <v>1892683.15</v>
      </c>
      <c r="Q325" s="50">
        <f>AVERAGE(P325,R325)</f>
        <v/>
      </c>
      <c r="R325" s="50" t="n">
        <v>1865757.141</v>
      </c>
      <c r="S325" s="50" t="n"/>
      <c r="T325" s="50" t="n"/>
      <c r="U325" s="50" t="n"/>
      <c r="V325" s="50" t="n"/>
      <c r="W325" s="50" t="n"/>
      <c r="X325" s="50" t="n"/>
      <c r="Y325" s="50" t="n"/>
      <c r="Z325" s="50" t="n"/>
      <c r="AA325" s="50" t="n"/>
      <c r="AB325" s="50" t="n"/>
      <c r="AC325" s="50" t="n"/>
      <c r="AD325" s="50" t="n"/>
      <c r="AE325" s="50" t="n"/>
      <c r="AF325" s="50" t="n"/>
      <c r="AG325" s="50" t="n"/>
    </row>
    <row r="326" ht="15.75" customHeight="1">
      <c r="A326" s="50" t="n"/>
      <c r="B326" s="50" t="inlineStr">
        <is>
          <t>MO</t>
        </is>
      </c>
      <c r="C326" s="50" t="inlineStr">
        <is>
          <t>Generation</t>
        </is>
      </c>
      <c r="D326" s="50" t="inlineStr">
        <is>
          <t>NG-CT</t>
        </is>
      </c>
      <c r="E326" s="50">
        <f>LOOKUP(D326,$U$2:$V$15,$V$2:$V$15)</f>
        <v/>
      </c>
      <c r="F326" s="50" t="n">
        <v>108155</v>
      </c>
      <c r="G326" s="50">
        <f>AVERAGE(F326,H326)</f>
        <v/>
      </c>
      <c r="H326" s="50" t="n">
        <v>106525.4</v>
      </c>
      <c r="I326" s="50">
        <f>AVERAGE(H326,J326)</f>
        <v/>
      </c>
      <c r="J326" s="50" t="n">
        <v>105869.68</v>
      </c>
      <c r="K326" s="50">
        <f>AVERAGE(J326,L326)</f>
        <v/>
      </c>
      <c r="L326" s="50" t="n">
        <v>86357.16</v>
      </c>
      <c r="M326" s="50">
        <f>AVERAGE(L326,N326)</f>
        <v/>
      </c>
      <c r="N326" s="50" t="n">
        <v>78899.8</v>
      </c>
      <c r="O326" s="50">
        <f>AVERAGE(N326,P326)</f>
        <v/>
      </c>
      <c r="P326" s="50" t="n">
        <v>72885.8</v>
      </c>
      <c r="Q326" s="50">
        <f>AVERAGE(P326,R326)</f>
        <v/>
      </c>
      <c r="R326" s="50" t="n">
        <v>43642.24</v>
      </c>
      <c r="S326" s="50" t="n"/>
      <c r="T326" s="50" t="n"/>
      <c r="U326" s="50" t="n"/>
      <c r="V326" s="50" t="n"/>
      <c r="W326" s="50" t="n"/>
      <c r="X326" s="50" t="n"/>
      <c r="Y326" s="50" t="n"/>
      <c r="Z326" s="50" t="n"/>
      <c r="AA326" s="50" t="n"/>
      <c r="AB326" s="50" t="n"/>
      <c r="AC326" s="50" t="n"/>
      <c r="AD326" s="50" t="n"/>
      <c r="AE326" s="50" t="n"/>
      <c r="AF326" s="50" t="n"/>
      <c r="AG326" s="50" t="n"/>
    </row>
    <row r="327" ht="15.75" customHeight="1">
      <c r="A327" s="50" t="n"/>
      <c r="B327" s="50" t="inlineStr">
        <is>
          <t>MO</t>
        </is>
      </c>
      <c r="C327" s="50" t="inlineStr">
        <is>
          <t>Generation</t>
        </is>
      </c>
      <c r="D327" s="50" t="inlineStr">
        <is>
          <t>Nuclear</t>
        </is>
      </c>
      <c r="E327" s="50">
        <f>LOOKUP(D327,$U$2:$V$15,$V$2:$V$15)</f>
        <v/>
      </c>
      <c r="F327" s="50" t="n">
        <v>9407064.24</v>
      </c>
      <c r="G327" s="50">
        <f>AVERAGE(F327,H327)</f>
        <v/>
      </c>
      <c r="H327" s="50" t="n">
        <v>9407064.24</v>
      </c>
      <c r="I327" s="50">
        <f>AVERAGE(H327,J327)</f>
        <v/>
      </c>
      <c r="J327" s="50" t="n">
        <v>9407064.24</v>
      </c>
      <c r="K327" s="50">
        <f>AVERAGE(J327,L327)</f>
        <v/>
      </c>
      <c r="L327" s="50" t="n">
        <v>9407064.24</v>
      </c>
      <c r="M327" s="50">
        <f>AVERAGE(L327,N327)</f>
        <v/>
      </c>
      <c r="N327" s="50" t="n">
        <v>9407064.24</v>
      </c>
      <c r="O327" s="50">
        <f>AVERAGE(N327,P327)</f>
        <v/>
      </c>
      <c r="P327" s="50" t="n">
        <v>9407064.24</v>
      </c>
      <c r="Q327" s="50">
        <f>AVERAGE(P327,R327)</f>
        <v/>
      </c>
      <c r="R327" s="50" t="n">
        <v>9407064.24</v>
      </c>
      <c r="S327" s="50" t="n"/>
      <c r="T327" s="50" t="n"/>
      <c r="U327" s="50" t="n"/>
      <c r="V327" s="50" t="n"/>
      <c r="W327" s="50" t="n"/>
      <c r="X327" s="50" t="n"/>
      <c r="Y327" s="50" t="n"/>
      <c r="Z327" s="50" t="n"/>
      <c r="AA327" s="50" t="n"/>
      <c r="AB327" s="50" t="n"/>
      <c r="AC327" s="50" t="n"/>
      <c r="AD327" s="50" t="n"/>
      <c r="AE327" s="50" t="n"/>
      <c r="AF327" s="50" t="n"/>
      <c r="AG327" s="50" t="n"/>
    </row>
    <row r="328" ht="15.75" customHeight="1">
      <c r="A328" s="50" t="n"/>
      <c r="B328" s="50" t="inlineStr">
        <is>
          <t>MO</t>
        </is>
      </c>
      <c r="C328" s="50" t="inlineStr">
        <is>
          <t>Generation</t>
        </is>
      </c>
      <c r="D328" s="50" t="inlineStr">
        <is>
          <t>Offshore Wind</t>
        </is>
      </c>
      <c r="E328" s="50">
        <f>LOOKUP(D328,$U$2:$V$15,$V$2:$V$15)</f>
        <v/>
      </c>
      <c r="F328" s="50" t="n">
        <v>0</v>
      </c>
      <c r="G328" s="50">
        <f>AVERAGE(F328,H328)</f>
        <v/>
      </c>
      <c r="H328" s="50" t="n">
        <v>0</v>
      </c>
      <c r="I328" s="50">
        <f>AVERAGE(H328,J328)</f>
        <v/>
      </c>
      <c r="J328" s="50" t="n">
        <v>0</v>
      </c>
      <c r="K328" s="50">
        <f>AVERAGE(J328,L328)</f>
        <v/>
      </c>
      <c r="L328" s="50" t="n">
        <v>0</v>
      </c>
      <c r="M328" s="50">
        <f>AVERAGE(L328,N328)</f>
        <v/>
      </c>
      <c r="N328" s="50" t="n">
        <v>0</v>
      </c>
      <c r="O328" s="50">
        <f>AVERAGE(N328,P328)</f>
        <v/>
      </c>
      <c r="P328" s="50" t="n">
        <v>0</v>
      </c>
      <c r="Q328" s="50">
        <f>AVERAGE(P328,R328)</f>
        <v/>
      </c>
      <c r="R328" s="50" t="n">
        <v>0</v>
      </c>
      <c r="S328" s="50" t="n"/>
      <c r="T328" s="50" t="n"/>
      <c r="U328" s="50" t="n"/>
      <c r="V328" s="50" t="n"/>
      <c r="W328" s="50" t="n"/>
      <c r="X328" s="50" t="n"/>
      <c r="Y328" s="50" t="n"/>
      <c r="Z328" s="50" t="n"/>
      <c r="AA328" s="50" t="n"/>
      <c r="AB328" s="50" t="n"/>
      <c r="AC328" s="50" t="n"/>
      <c r="AD328" s="50" t="n"/>
      <c r="AE328" s="50" t="n"/>
      <c r="AF328" s="50" t="n"/>
      <c r="AG328" s="50" t="n"/>
    </row>
    <row r="329" ht="15.75" customHeight="1">
      <c r="A329" s="50" t="n"/>
      <c r="B329" s="50" t="inlineStr">
        <is>
          <t>MO</t>
        </is>
      </c>
      <c r="C329" s="50" t="inlineStr">
        <is>
          <t>Generation</t>
        </is>
      </c>
      <c r="D329" s="50" t="inlineStr">
        <is>
          <t>Oil-Gas-Steam</t>
        </is>
      </c>
      <c r="E329" s="50">
        <f>LOOKUP(D329,$U$2:$V$15,$V$2:$V$15)</f>
        <v/>
      </c>
      <c r="F329" s="50" t="n">
        <v>75518.6256</v>
      </c>
      <c r="G329" s="50">
        <f>AVERAGE(F329,H329)</f>
        <v/>
      </c>
      <c r="H329" s="50" t="n">
        <v>75518.6256</v>
      </c>
      <c r="I329" s="50">
        <f>AVERAGE(H329,J329)</f>
        <v/>
      </c>
      <c r="J329" s="50" t="n">
        <v>75518.6256</v>
      </c>
      <c r="K329" s="50">
        <f>AVERAGE(J329,L329)</f>
        <v/>
      </c>
      <c r="L329" s="50" t="n">
        <v>75518.6256</v>
      </c>
      <c r="M329" s="50">
        <f>AVERAGE(L329,N329)</f>
        <v/>
      </c>
      <c r="N329" s="50" t="n">
        <v>75518.6256</v>
      </c>
      <c r="O329" s="50">
        <f>AVERAGE(N329,P329)</f>
        <v/>
      </c>
      <c r="P329" s="50" t="n">
        <v>75518.6256</v>
      </c>
      <c r="Q329" s="50">
        <f>AVERAGE(P329,R329)</f>
        <v/>
      </c>
      <c r="R329" s="50" t="n">
        <v>75518.6256</v>
      </c>
      <c r="S329" s="50" t="n"/>
      <c r="T329" s="50" t="n"/>
      <c r="U329" s="50" t="n"/>
      <c r="V329" s="50" t="n"/>
      <c r="W329" s="50" t="n"/>
      <c r="X329" s="50" t="n"/>
      <c r="Y329" s="50" t="n"/>
      <c r="Z329" s="50" t="n"/>
      <c r="AA329" s="50" t="n"/>
      <c r="AB329" s="50" t="n"/>
      <c r="AC329" s="50" t="n"/>
      <c r="AD329" s="50" t="n"/>
      <c r="AE329" s="50" t="n"/>
      <c r="AF329" s="50" t="n"/>
      <c r="AG329" s="50" t="n"/>
    </row>
    <row r="330" ht="15.75" customHeight="1">
      <c r="A330" s="50" t="n"/>
      <c r="B330" s="50" t="inlineStr">
        <is>
          <t>MO</t>
        </is>
      </c>
      <c r="C330" s="50" t="inlineStr">
        <is>
          <t>Generation</t>
        </is>
      </c>
      <c r="D330" s="50" t="inlineStr">
        <is>
          <t>Rooftop PV</t>
        </is>
      </c>
      <c r="E330" s="50">
        <f>LOOKUP(D330,$U$2:$V$15,$V$2:$V$15)</f>
        <v/>
      </c>
      <c r="F330" s="50" t="n">
        <v>220432.0389</v>
      </c>
      <c r="G330" s="50">
        <f>AVERAGE(F330,H330)</f>
        <v/>
      </c>
      <c r="H330" s="50" t="n">
        <v>238318.7962</v>
      </c>
      <c r="I330" s="50">
        <f>AVERAGE(H330,J330)</f>
        <v/>
      </c>
      <c r="J330" s="50" t="n">
        <v>252490.336</v>
      </c>
      <c r="K330" s="50">
        <f>AVERAGE(J330,L330)</f>
        <v/>
      </c>
      <c r="L330" s="50" t="n">
        <v>267774.0959</v>
      </c>
      <c r="M330" s="50">
        <f>AVERAGE(L330,N330)</f>
        <v/>
      </c>
      <c r="N330" s="50" t="n">
        <v>292903.3145</v>
      </c>
      <c r="O330" s="50">
        <f>AVERAGE(N330,P330)</f>
        <v/>
      </c>
      <c r="P330" s="50" t="n">
        <v>332705.4534</v>
      </c>
      <c r="Q330" s="50">
        <f>AVERAGE(P330,R330)</f>
        <v/>
      </c>
      <c r="R330" s="50" t="n">
        <v>391859.2515</v>
      </c>
      <c r="S330" s="50" t="n"/>
      <c r="T330" s="50" t="n"/>
      <c r="U330" s="50" t="n"/>
      <c r="V330" s="50" t="n"/>
      <c r="W330" s="50" t="n"/>
      <c r="X330" s="50" t="n"/>
      <c r="Y330" s="50" t="n"/>
      <c r="Z330" s="50" t="n"/>
      <c r="AA330" s="50" t="n"/>
      <c r="AB330" s="50" t="n"/>
      <c r="AC330" s="50" t="n"/>
      <c r="AD330" s="50" t="n"/>
      <c r="AE330" s="50" t="n"/>
      <c r="AF330" s="50" t="n"/>
      <c r="AG330" s="50" t="n"/>
    </row>
    <row r="331" ht="15.75" customHeight="1">
      <c r="A331" s="50" t="n"/>
      <c r="B331" s="50" t="inlineStr">
        <is>
          <t>MO</t>
        </is>
      </c>
      <c r="C331" s="50" t="inlineStr">
        <is>
          <t>Generation</t>
        </is>
      </c>
      <c r="D331" s="50" t="inlineStr">
        <is>
          <t>Storage</t>
        </is>
      </c>
      <c r="E331" s="50">
        <f>LOOKUP(D331,$U$2:$V$15,$V$2:$V$15)</f>
        <v/>
      </c>
      <c r="F331" s="50" t="n">
        <v>0</v>
      </c>
      <c r="G331" s="50" t="n">
        <v>0</v>
      </c>
      <c r="H331" s="50" t="n">
        <v>0</v>
      </c>
      <c r="I331" s="50" t="n">
        <v>0</v>
      </c>
      <c r="J331" s="50" t="n">
        <v>0</v>
      </c>
      <c r="K331" s="50" t="n">
        <v>0</v>
      </c>
      <c r="L331" s="50" t="n">
        <v>0</v>
      </c>
      <c r="M331" s="50" t="n">
        <v>0</v>
      </c>
      <c r="N331" s="50" t="n">
        <v>0</v>
      </c>
      <c r="O331" s="50" t="n">
        <v>0</v>
      </c>
      <c r="P331" s="50" t="n">
        <v>0</v>
      </c>
      <c r="Q331" s="50" t="n">
        <v>0</v>
      </c>
      <c r="R331" s="50" t="n">
        <v>0</v>
      </c>
      <c r="S331" s="50" t="n"/>
      <c r="T331" s="50" t="n"/>
      <c r="U331" s="50" t="n"/>
      <c r="V331" s="50" t="n"/>
      <c r="W331" s="50" t="n"/>
      <c r="X331" s="50" t="n"/>
      <c r="Y331" s="50" t="n"/>
      <c r="Z331" s="50" t="n"/>
      <c r="AA331" s="50" t="n"/>
      <c r="AB331" s="50" t="n"/>
      <c r="AC331" s="50" t="n"/>
      <c r="AD331" s="50" t="n"/>
      <c r="AE331" s="50" t="n"/>
      <c r="AF331" s="50" t="n"/>
      <c r="AG331" s="50" t="n"/>
    </row>
    <row r="332" ht="15.75" customHeight="1">
      <c r="A332" s="50" t="n"/>
      <c r="B332" s="50" t="inlineStr">
        <is>
          <t>MO</t>
        </is>
      </c>
      <c r="C332" s="50" t="inlineStr">
        <is>
          <t>Generation</t>
        </is>
      </c>
      <c r="D332" s="50" t="inlineStr">
        <is>
          <t>Utility PV</t>
        </is>
      </c>
      <c r="E332" s="50">
        <f>LOOKUP(D332,$U$2:$V$15,$V$2:$V$15)</f>
        <v/>
      </c>
      <c r="F332" s="50" t="n">
        <v>133721.8012</v>
      </c>
      <c r="G332" s="50">
        <f>AVERAGE(F332,H332)</f>
        <v/>
      </c>
      <c r="H332" s="50" t="n">
        <v>133730.025</v>
      </c>
      <c r="I332" s="50">
        <f>AVERAGE(H332,J332)</f>
        <v/>
      </c>
      <c r="J332" s="50" t="n">
        <v>133738.1676</v>
      </c>
      <c r="K332" s="50">
        <f>AVERAGE(J332,L332)</f>
        <v/>
      </c>
      <c r="L332" s="50" t="n">
        <v>132408.2537</v>
      </c>
      <c r="M332" s="50">
        <f>AVERAGE(L332,N332)</f>
        <v/>
      </c>
      <c r="N332" s="50" t="n">
        <v>131085.148</v>
      </c>
      <c r="O332" s="50">
        <f>AVERAGE(N332,P332)</f>
        <v/>
      </c>
      <c r="P332" s="50" t="n">
        <v>129775.7742</v>
      </c>
      <c r="Q332" s="50">
        <f>AVERAGE(P332,R332)</f>
        <v/>
      </c>
      <c r="R332" s="50" t="n">
        <v>128479.9984</v>
      </c>
      <c r="S332" s="50" t="n"/>
      <c r="T332" s="50" t="n"/>
      <c r="U332" s="50" t="n"/>
      <c r="V332" s="50" t="n"/>
      <c r="W332" s="50" t="n"/>
      <c r="X332" s="50" t="n"/>
      <c r="Y332" s="50" t="n"/>
      <c r="Z332" s="50" t="n"/>
      <c r="AA332" s="50" t="n"/>
      <c r="AB332" s="50" t="n"/>
      <c r="AC332" s="50" t="n"/>
      <c r="AD332" s="50" t="n"/>
      <c r="AE332" s="50" t="n"/>
      <c r="AF332" s="50" t="n"/>
      <c r="AG332" s="50" t="n"/>
    </row>
    <row r="333" ht="15.75" customHeight="1">
      <c r="A333" s="50" t="n"/>
      <c r="B333" s="50" t="inlineStr">
        <is>
          <t>MS</t>
        </is>
      </c>
      <c r="C333" s="50" t="inlineStr">
        <is>
          <t>Generation</t>
        </is>
      </c>
      <c r="D333" s="50" t="inlineStr">
        <is>
          <t>Biopower</t>
        </is>
      </c>
      <c r="E333" s="50">
        <f>LOOKUP(D333,$U$2:$V$15,$V$2:$V$15)</f>
        <v/>
      </c>
      <c r="F333" s="50" t="n">
        <v>0</v>
      </c>
      <c r="G333" s="50">
        <f>AVERAGE(F333,H333)</f>
        <v/>
      </c>
      <c r="H333" s="50" t="n">
        <v>0</v>
      </c>
      <c r="I333" s="50">
        <f>AVERAGE(H333,J333)</f>
        <v/>
      </c>
      <c r="J333" s="50" t="n">
        <v>0</v>
      </c>
      <c r="K333" s="50">
        <f>AVERAGE(J333,L333)</f>
        <v/>
      </c>
      <c r="L333" s="50" t="n">
        <v>0</v>
      </c>
      <c r="M333" s="50">
        <f>AVERAGE(L333,N333)</f>
        <v/>
      </c>
      <c r="N333" s="50" t="n">
        <v>0</v>
      </c>
      <c r="O333" s="50">
        <f>AVERAGE(N333,P333)</f>
        <v/>
      </c>
      <c r="P333" s="50" t="n">
        <v>0</v>
      </c>
      <c r="Q333" s="50">
        <f>AVERAGE(P333,R333)</f>
        <v/>
      </c>
      <c r="R333" s="50" t="n">
        <v>0</v>
      </c>
      <c r="S333" s="50" t="n"/>
      <c r="T333" s="50" t="n"/>
      <c r="U333" s="50" t="n"/>
      <c r="V333" s="50" t="n"/>
      <c r="W333" s="50" t="n"/>
      <c r="X333" s="50" t="n"/>
      <c r="Y333" s="50" t="n"/>
      <c r="Z333" s="50" t="n"/>
      <c r="AA333" s="50" t="n"/>
      <c r="AB333" s="50" t="n"/>
      <c r="AC333" s="50" t="n"/>
      <c r="AD333" s="50" t="n"/>
      <c r="AE333" s="50" t="n"/>
      <c r="AF333" s="50" t="n"/>
      <c r="AG333" s="50" t="n"/>
    </row>
    <row r="334" ht="15.75" customHeight="1">
      <c r="A334" s="50" t="n"/>
      <c r="B334" s="50" t="inlineStr">
        <is>
          <t>MS</t>
        </is>
      </c>
      <c r="C334" s="50" t="inlineStr">
        <is>
          <t>Generation</t>
        </is>
      </c>
      <c r="D334" s="50" t="inlineStr">
        <is>
          <t>Coal</t>
        </is>
      </c>
      <c r="E334" s="50">
        <f>LOOKUP(D334,$U$2:$V$15,$V$2:$V$15)</f>
        <v/>
      </c>
      <c r="F334" s="50" t="n">
        <v>8269259.31</v>
      </c>
      <c r="G334" s="50">
        <f>AVERAGE(F334,H334)</f>
        <v/>
      </c>
      <c r="H334" s="50" t="n">
        <v>3968735.551</v>
      </c>
      <c r="I334" s="50">
        <f>AVERAGE(H334,J334)</f>
        <v/>
      </c>
      <c r="J334" s="50" t="n">
        <v>6214663.788</v>
      </c>
      <c r="K334" s="50">
        <f>AVERAGE(J334,L334)</f>
        <v/>
      </c>
      <c r="L334" s="50" t="n">
        <v>9102464.964</v>
      </c>
      <c r="M334" s="50">
        <f>AVERAGE(L334,N334)</f>
        <v/>
      </c>
      <c r="N334" s="50" t="n">
        <v>9600519.078</v>
      </c>
      <c r="O334" s="50">
        <f>AVERAGE(N334,P334)</f>
        <v/>
      </c>
      <c r="P334" s="50" t="n">
        <v>9383247.092</v>
      </c>
      <c r="Q334" s="50">
        <f>AVERAGE(P334,R334)</f>
        <v/>
      </c>
      <c r="R334" s="50" t="n">
        <v>9651733.992000001</v>
      </c>
      <c r="S334" s="50" t="n"/>
      <c r="T334" s="50" t="n"/>
      <c r="U334" s="50" t="n"/>
      <c r="V334" s="50" t="n"/>
      <c r="W334" s="50" t="n"/>
      <c r="X334" s="50" t="n"/>
      <c r="Y334" s="50" t="n"/>
      <c r="Z334" s="50" t="n"/>
      <c r="AA334" s="50" t="n"/>
      <c r="AB334" s="50" t="n"/>
      <c r="AC334" s="50" t="n"/>
      <c r="AD334" s="50" t="n"/>
      <c r="AE334" s="50" t="n"/>
      <c r="AF334" s="50" t="n"/>
      <c r="AG334" s="50" t="n"/>
    </row>
    <row r="335" ht="15.75" customHeight="1">
      <c r="A335" s="50" t="n"/>
      <c r="B335" s="50" t="inlineStr">
        <is>
          <t>MS</t>
        </is>
      </c>
      <c r="C335" s="50" t="inlineStr">
        <is>
          <t>Generation</t>
        </is>
      </c>
      <c r="D335" s="50" t="inlineStr">
        <is>
          <t>CSP</t>
        </is>
      </c>
      <c r="E335" s="50">
        <f>LOOKUP(D335,$U$2:$V$15,$V$2:$V$15)</f>
        <v/>
      </c>
      <c r="F335" s="50" t="n">
        <v>0</v>
      </c>
      <c r="G335" s="50">
        <f>AVERAGE(F335,H335)</f>
        <v/>
      </c>
      <c r="H335" s="50" t="n">
        <v>0</v>
      </c>
      <c r="I335" s="50">
        <f>AVERAGE(H335,J335)</f>
        <v/>
      </c>
      <c r="J335" s="50" t="n">
        <v>0</v>
      </c>
      <c r="K335" s="50">
        <f>AVERAGE(J335,L335)</f>
        <v/>
      </c>
      <c r="L335" s="50" t="n">
        <v>0</v>
      </c>
      <c r="M335" s="50">
        <f>AVERAGE(L335,N335)</f>
        <v/>
      </c>
      <c r="N335" s="50" t="n">
        <v>0</v>
      </c>
      <c r="O335" s="50">
        <f>AVERAGE(N335,P335)</f>
        <v/>
      </c>
      <c r="P335" s="50" t="n">
        <v>0</v>
      </c>
      <c r="Q335" s="50">
        <f>AVERAGE(P335,R335)</f>
        <v/>
      </c>
      <c r="R335" s="50" t="n">
        <v>0</v>
      </c>
      <c r="S335" s="50" t="n"/>
      <c r="T335" s="50" t="n"/>
      <c r="U335" s="50" t="n"/>
      <c r="V335" s="50" t="n"/>
      <c r="W335" s="50" t="n"/>
      <c r="X335" s="50" t="n"/>
      <c r="Y335" s="50" t="n"/>
      <c r="Z335" s="50" t="n"/>
      <c r="AA335" s="50" t="n"/>
      <c r="AB335" s="50" t="n"/>
      <c r="AC335" s="50" t="n"/>
      <c r="AD335" s="50" t="n"/>
      <c r="AE335" s="50" t="n"/>
      <c r="AF335" s="50" t="n"/>
      <c r="AG335" s="50" t="n"/>
    </row>
    <row r="336" ht="15.75" customHeight="1">
      <c r="A336" s="50" t="n"/>
      <c r="B336" s="50" t="inlineStr">
        <is>
          <t>MS</t>
        </is>
      </c>
      <c r="C336" s="50" t="inlineStr">
        <is>
          <t>Generation</t>
        </is>
      </c>
      <c r="D336" s="50" t="inlineStr">
        <is>
          <t>Geothermal</t>
        </is>
      </c>
      <c r="E336" s="50">
        <f>LOOKUP(D336,$U$2:$V$15,$V$2:$V$15)</f>
        <v/>
      </c>
      <c r="F336" s="50" t="n">
        <v>0</v>
      </c>
      <c r="G336" s="50">
        <f>AVERAGE(F336,H336)</f>
        <v/>
      </c>
      <c r="H336" s="50" t="n">
        <v>0</v>
      </c>
      <c r="I336" s="50">
        <f>AVERAGE(H336,J336)</f>
        <v/>
      </c>
      <c r="J336" s="50" t="n">
        <v>0</v>
      </c>
      <c r="K336" s="50">
        <f>AVERAGE(J336,L336)</f>
        <v/>
      </c>
      <c r="L336" s="50" t="n">
        <v>0</v>
      </c>
      <c r="M336" s="50">
        <f>AVERAGE(L336,N336)</f>
        <v/>
      </c>
      <c r="N336" s="50" t="n">
        <v>0</v>
      </c>
      <c r="O336" s="50">
        <f>AVERAGE(N336,P336)</f>
        <v/>
      </c>
      <c r="P336" s="50" t="n">
        <v>0</v>
      </c>
      <c r="Q336" s="50">
        <f>AVERAGE(P336,R336)</f>
        <v/>
      </c>
      <c r="R336" s="50" t="n">
        <v>0</v>
      </c>
      <c r="S336" s="50" t="n"/>
      <c r="T336" s="50" t="n"/>
      <c r="U336" s="50" t="n"/>
      <c r="V336" s="50" t="n"/>
      <c r="W336" s="50" t="n"/>
      <c r="X336" s="50" t="n"/>
      <c r="Y336" s="50" t="n"/>
      <c r="Z336" s="50" t="n"/>
      <c r="AA336" s="50" t="n"/>
      <c r="AB336" s="50" t="n"/>
      <c r="AC336" s="50" t="n"/>
      <c r="AD336" s="50" t="n"/>
      <c r="AE336" s="50" t="n"/>
      <c r="AF336" s="50" t="n"/>
      <c r="AG336" s="50" t="n"/>
    </row>
    <row r="337" ht="15.75" customHeight="1">
      <c r="A337" s="50" t="n"/>
      <c r="B337" s="50" t="inlineStr">
        <is>
          <t>MS</t>
        </is>
      </c>
      <c r="C337" s="50" t="inlineStr">
        <is>
          <t>Generation</t>
        </is>
      </c>
      <c r="D337" s="50" t="inlineStr">
        <is>
          <t>Hydro</t>
        </is>
      </c>
      <c r="E337" s="50">
        <f>LOOKUP(D337,$U$2:$V$15,$V$2:$V$15)</f>
        <v/>
      </c>
      <c r="F337" s="50" t="n">
        <v>0</v>
      </c>
      <c r="G337" s="50">
        <f>AVERAGE(F337,H337)</f>
        <v/>
      </c>
      <c r="H337" s="50" t="n">
        <v>0</v>
      </c>
      <c r="I337" s="50">
        <f>AVERAGE(H337,J337)</f>
        <v/>
      </c>
      <c r="J337" s="50" t="n">
        <v>0</v>
      </c>
      <c r="K337" s="50">
        <f>AVERAGE(J337,L337)</f>
        <v/>
      </c>
      <c r="L337" s="50" t="n">
        <v>0</v>
      </c>
      <c r="M337" s="50">
        <f>AVERAGE(L337,N337)</f>
        <v/>
      </c>
      <c r="N337" s="50" t="n">
        <v>0</v>
      </c>
      <c r="O337" s="50">
        <f>AVERAGE(N337,P337)</f>
        <v/>
      </c>
      <c r="P337" s="50" t="n">
        <v>0</v>
      </c>
      <c r="Q337" s="50">
        <f>AVERAGE(P337,R337)</f>
        <v/>
      </c>
      <c r="R337" s="50" t="n">
        <v>0</v>
      </c>
      <c r="S337" s="50" t="n"/>
      <c r="T337" s="50" t="n"/>
      <c r="U337" s="50" t="n"/>
      <c r="V337" s="50" t="n"/>
      <c r="W337" s="50" t="n"/>
      <c r="X337" s="50" t="n"/>
      <c r="Y337" s="50" t="n"/>
      <c r="Z337" s="50" t="n"/>
      <c r="AA337" s="50" t="n"/>
      <c r="AB337" s="50" t="n"/>
      <c r="AC337" s="50" t="n"/>
      <c r="AD337" s="50" t="n"/>
      <c r="AE337" s="50" t="n"/>
      <c r="AF337" s="50" t="n"/>
      <c r="AG337" s="50" t="n"/>
    </row>
    <row r="338" ht="15.75" customHeight="1">
      <c r="A338" s="50" t="n"/>
      <c r="B338" s="50" t="inlineStr">
        <is>
          <t>MS</t>
        </is>
      </c>
      <c r="C338" s="50" t="inlineStr">
        <is>
          <t>Generation</t>
        </is>
      </c>
      <c r="D338" s="50" t="inlineStr">
        <is>
          <t>Imports</t>
        </is>
      </c>
      <c r="E338" s="50">
        <f>LOOKUP(D338,$U$2:$V$15,$V$2:$V$15)</f>
        <v/>
      </c>
      <c r="F338" s="50" t="n">
        <v>0</v>
      </c>
      <c r="G338" s="50">
        <f>AVERAGE(F338,H338)</f>
        <v/>
      </c>
      <c r="H338" s="50" t="n">
        <v>0</v>
      </c>
      <c r="I338" s="50">
        <f>AVERAGE(H338,J338)</f>
        <v/>
      </c>
      <c r="J338" s="50" t="n">
        <v>0</v>
      </c>
      <c r="K338" s="50">
        <f>AVERAGE(J338,L338)</f>
        <v/>
      </c>
      <c r="L338" s="50" t="n">
        <v>0</v>
      </c>
      <c r="M338" s="50">
        <f>AVERAGE(L338,N338)</f>
        <v/>
      </c>
      <c r="N338" s="50" t="n">
        <v>0</v>
      </c>
      <c r="O338" s="50">
        <f>AVERAGE(N338,P338)</f>
        <v/>
      </c>
      <c r="P338" s="50" t="n">
        <v>0</v>
      </c>
      <c r="Q338" s="50">
        <f>AVERAGE(P338,R338)</f>
        <v/>
      </c>
      <c r="R338" s="50" t="n">
        <v>0</v>
      </c>
      <c r="S338" s="50" t="n"/>
      <c r="T338" s="50" t="n"/>
      <c r="U338" s="50" t="n"/>
      <c r="V338" s="50" t="n"/>
      <c r="W338" s="50" t="n"/>
      <c r="X338" s="50" t="n"/>
      <c r="Y338" s="50" t="n"/>
      <c r="Z338" s="50" t="n"/>
      <c r="AA338" s="50" t="n"/>
      <c r="AB338" s="50" t="n"/>
      <c r="AC338" s="50" t="n"/>
      <c r="AD338" s="50" t="n"/>
      <c r="AE338" s="50" t="n"/>
      <c r="AF338" s="50" t="n"/>
      <c r="AG338" s="50" t="n"/>
    </row>
    <row r="339" ht="15.75" customHeight="1">
      <c r="A339" s="50" t="n"/>
      <c r="B339" s="50" t="inlineStr">
        <is>
          <t>MS</t>
        </is>
      </c>
      <c r="C339" s="50" t="inlineStr">
        <is>
          <t>Generation</t>
        </is>
      </c>
      <c r="D339" s="50" t="inlineStr">
        <is>
          <t>Land-based Wind</t>
        </is>
      </c>
      <c r="E339" s="50">
        <f>LOOKUP(D339,$U$2:$V$15,$V$2:$V$15)</f>
        <v/>
      </c>
      <c r="F339" s="50" t="n">
        <v>0</v>
      </c>
      <c r="G339" s="50">
        <f>AVERAGE(F339,H339)</f>
        <v/>
      </c>
      <c r="H339" s="50" t="n">
        <v>0</v>
      </c>
      <c r="I339" s="50">
        <f>AVERAGE(H339,J339)</f>
        <v/>
      </c>
      <c r="J339" s="50" t="n">
        <v>0</v>
      </c>
      <c r="K339" s="50">
        <f>AVERAGE(J339,L339)</f>
        <v/>
      </c>
      <c r="L339" s="50" t="n">
        <v>0</v>
      </c>
      <c r="M339" s="50">
        <f>AVERAGE(L339,N339)</f>
        <v/>
      </c>
      <c r="N339" s="50" t="n">
        <v>0</v>
      </c>
      <c r="O339" s="50">
        <f>AVERAGE(N339,P339)</f>
        <v/>
      </c>
      <c r="P339" s="50" t="n">
        <v>0</v>
      </c>
      <c r="Q339" s="50">
        <f>AVERAGE(P339,R339)</f>
        <v/>
      </c>
      <c r="R339" s="50" t="n">
        <v>0</v>
      </c>
      <c r="S339" s="50" t="n"/>
      <c r="T339" s="50" t="n"/>
      <c r="U339" s="50" t="n"/>
      <c r="V339" s="50" t="n"/>
      <c r="W339" s="50" t="n"/>
      <c r="X339" s="50" t="n"/>
      <c r="Y339" s="50" t="n"/>
      <c r="Z339" s="50" t="n"/>
      <c r="AA339" s="50" t="n"/>
      <c r="AB339" s="50" t="n"/>
      <c r="AC339" s="50" t="n"/>
      <c r="AD339" s="50" t="n"/>
      <c r="AE339" s="50" t="n"/>
      <c r="AF339" s="50" t="n"/>
      <c r="AG339" s="50" t="n"/>
    </row>
    <row r="340" ht="15.75" customHeight="1">
      <c r="A340" s="50" t="n"/>
      <c r="B340" s="50" t="inlineStr">
        <is>
          <t>MS</t>
        </is>
      </c>
      <c r="C340" s="50" t="inlineStr">
        <is>
          <t>Generation</t>
        </is>
      </c>
      <c r="D340" s="50" t="inlineStr">
        <is>
          <t>NG-CC</t>
        </is>
      </c>
      <c r="E340" s="50">
        <f>LOOKUP(D340,$U$2:$V$15,$V$2:$V$15)</f>
        <v/>
      </c>
      <c r="F340" s="50" t="n">
        <v>34484110.34</v>
      </c>
      <c r="G340" s="50">
        <f>AVERAGE(F340,H340)</f>
        <v/>
      </c>
      <c r="H340" s="50" t="n">
        <v>33675372.43</v>
      </c>
      <c r="I340" s="50">
        <f>AVERAGE(H340,J340)</f>
        <v/>
      </c>
      <c r="J340" s="50" t="n">
        <v>25934811.42</v>
      </c>
      <c r="K340" s="50">
        <f>AVERAGE(J340,L340)</f>
        <v/>
      </c>
      <c r="L340" s="50" t="n">
        <v>15907256.76</v>
      </c>
      <c r="M340" s="50">
        <f>AVERAGE(L340,N340)</f>
        <v/>
      </c>
      <c r="N340" s="50" t="n">
        <v>14094318.83</v>
      </c>
      <c r="O340" s="50">
        <f>AVERAGE(N340,P340)</f>
        <v/>
      </c>
      <c r="P340" s="50" t="n">
        <v>12985326.89</v>
      </c>
      <c r="Q340" s="50">
        <f>AVERAGE(P340,R340)</f>
        <v/>
      </c>
      <c r="R340" s="50" t="n">
        <v>13123766.86</v>
      </c>
      <c r="S340" s="50" t="n"/>
      <c r="T340" s="50" t="n"/>
      <c r="U340" s="50" t="n"/>
      <c r="V340" s="50" t="n"/>
      <c r="W340" s="50" t="n"/>
      <c r="X340" s="50" t="n"/>
      <c r="Y340" s="50" t="n"/>
      <c r="Z340" s="50" t="n"/>
      <c r="AA340" s="50" t="n"/>
      <c r="AB340" s="50" t="n"/>
      <c r="AC340" s="50" t="n"/>
      <c r="AD340" s="50" t="n"/>
      <c r="AE340" s="50" t="n"/>
      <c r="AF340" s="50" t="n"/>
      <c r="AG340" s="50" t="n"/>
    </row>
    <row r="341" ht="15.75" customHeight="1">
      <c r="A341" s="50" t="n"/>
      <c r="B341" s="50" t="inlineStr">
        <is>
          <t>MS</t>
        </is>
      </c>
      <c r="C341" s="50" t="inlineStr">
        <is>
          <t>Generation</t>
        </is>
      </c>
      <c r="D341" s="50" t="inlineStr">
        <is>
          <t>NG-CT</t>
        </is>
      </c>
      <c r="E341" s="50">
        <f>LOOKUP(D341,$U$2:$V$15,$V$2:$V$15)</f>
        <v/>
      </c>
      <c r="F341" s="50" t="n">
        <v>48624.16</v>
      </c>
      <c r="G341" s="50">
        <f>AVERAGE(F341,H341)</f>
        <v/>
      </c>
      <c r="H341" s="50" t="n">
        <v>48080.96</v>
      </c>
      <c r="I341" s="50">
        <f>AVERAGE(H341,J341)</f>
        <v/>
      </c>
      <c r="J341" s="50" t="n">
        <v>45597.76</v>
      </c>
      <c r="K341" s="50">
        <f>AVERAGE(J341,L341)</f>
        <v/>
      </c>
      <c r="L341" s="50" t="n">
        <v>45597.76</v>
      </c>
      <c r="M341" s="50">
        <f>AVERAGE(L341,N341)</f>
        <v/>
      </c>
      <c r="N341" s="50" t="n">
        <v>45597.76</v>
      </c>
      <c r="O341" s="50">
        <f>AVERAGE(N341,P341)</f>
        <v/>
      </c>
      <c r="P341" s="50" t="n">
        <v>45597.76</v>
      </c>
      <c r="Q341" s="50">
        <f>AVERAGE(P341,R341)</f>
        <v/>
      </c>
      <c r="R341" s="50" t="n">
        <v>45597.76</v>
      </c>
      <c r="S341" s="50" t="n"/>
      <c r="T341" s="50" t="n"/>
      <c r="U341" s="50" t="n"/>
      <c r="V341" s="50" t="n"/>
      <c r="W341" s="50" t="n"/>
      <c r="X341" s="50" t="n"/>
      <c r="Y341" s="50" t="n"/>
      <c r="Z341" s="50" t="n"/>
      <c r="AA341" s="50" t="n"/>
      <c r="AB341" s="50" t="n"/>
      <c r="AC341" s="50" t="n"/>
      <c r="AD341" s="50" t="n"/>
      <c r="AE341" s="50" t="n"/>
      <c r="AF341" s="50" t="n"/>
      <c r="AG341" s="50" t="n"/>
    </row>
    <row r="342" ht="15.75" customHeight="1">
      <c r="A342" s="50" t="n"/>
      <c r="B342" s="50" t="inlineStr">
        <is>
          <t>MS</t>
        </is>
      </c>
      <c r="C342" s="50" t="inlineStr">
        <is>
          <t>Generation</t>
        </is>
      </c>
      <c r="D342" s="50" t="inlineStr">
        <is>
          <t>Nuclear</t>
        </is>
      </c>
      <c r="E342" s="50">
        <f>LOOKUP(D342,$U$2:$V$15,$V$2:$V$15)</f>
        <v/>
      </c>
      <c r="F342" s="50" t="n">
        <v>11075039.5</v>
      </c>
      <c r="G342" s="50">
        <f>AVERAGE(F342,H342)</f>
        <v/>
      </c>
      <c r="H342" s="50" t="n">
        <v>11075039.5</v>
      </c>
      <c r="I342" s="50">
        <f>AVERAGE(H342,J342)</f>
        <v/>
      </c>
      <c r="J342" s="50" t="n">
        <v>11075039.5</v>
      </c>
      <c r="K342" s="50">
        <f>AVERAGE(J342,L342)</f>
        <v/>
      </c>
      <c r="L342" s="50" t="n">
        <v>11075039.5</v>
      </c>
      <c r="M342" s="50">
        <f>AVERAGE(L342,N342)</f>
        <v/>
      </c>
      <c r="N342" s="50" t="n">
        <v>11075039.5</v>
      </c>
      <c r="O342" s="50">
        <f>AVERAGE(N342,P342)</f>
        <v/>
      </c>
      <c r="P342" s="50" t="n">
        <v>11075039.5</v>
      </c>
      <c r="Q342" s="50">
        <f>AVERAGE(P342,R342)</f>
        <v/>
      </c>
      <c r="R342" s="50" t="n">
        <v>11075039.5</v>
      </c>
      <c r="S342" s="50" t="n"/>
      <c r="T342" s="50" t="n"/>
      <c r="U342" s="50" t="n"/>
      <c r="V342" s="50" t="n"/>
      <c r="W342" s="50" t="n"/>
      <c r="X342" s="50" t="n"/>
      <c r="Y342" s="50" t="n"/>
      <c r="Z342" s="50" t="n"/>
      <c r="AA342" s="50" t="n"/>
      <c r="AB342" s="50" t="n"/>
      <c r="AC342" s="50" t="n"/>
      <c r="AD342" s="50" t="n"/>
      <c r="AE342" s="50" t="n"/>
      <c r="AF342" s="50" t="n"/>
      <c r="AG342" s="50" t="n"/>
    </row>
    <row r="343" ht="15.75" customHeight="1">
      <c r="A343" s="50" t="n"/>
      <c r="B343" s="50" t="inlineStr">
        <is>
          <t>MS</t>
        </is>
      </c>
      <c r="C343" s="50" t="inlineStr">
        <is>
          <t>Generation</t>
        </is>
      </c>
      <c r="D343" s="50" t="inlineStr">
        <is>
          <t>Offshore Wind</t>
        </is>
      </c>
      <c r="E343" s="50">
        <f>LOOKUP(D343,$U$2:$V$15,$V$2:$V$15)</f>
        <v/>
      </c>
      <c r="F343" s="50" t="n">
        <v>0</v>
      </c>
      <c r="G343" s="50">
        <f>AVERAGE(F343,H343)</f>
        <v/>
      </c>
      <c r="H343" s="50" t="n">
        <v>0</v>
      </c>
      <c r="I343" s="50">
        <f>AVERAGE(H343,J343)</f>
        <v/>
      </c>
      <c r="J343" s="50" t="n">
        <v>0</v>
      </c>
      <c r="K343" s="50">
        <f>AVERAGE(J343,L343)</f>
        <v/>
      </c>
      <c r="L343" s="50" t="n">
        <v>0</v>
      </c>
      <c r="M343" s="50">
        <f>AVERAGE(L343,N343)</f>
        <v/>
      </c>
      <c r="N343" s="50" t="n">
        <v>0</v>
      </c>
      <c r="O343" s="50">
        <f>AVERAGE(N343,P343)</f>
        <v/>
      </c>
      <c r="P343" s="50" t="n">
        <v>0</v>
      </c>
      <c r="Q343" s="50">
        <f>AVERAGE(P343,R343)</f>
        <v/>
      </c>
      <c r="R343" s="50" t="n">
        <v>0</v>
      </c>
      <c r="S343" s="50" t="n"/>
      <c r="T343" s="50" t="n"/>
      <c r="U343" s="50" t="n"/>
      <c r="V343" s="50" t="n"/>
      <c r="W343" s="50" t="n"/>
      <c r="X343" s="50" t="n"/>
      <c r="Y343" s="50" t="n"/>
      <c r="Z343" s="50" t="n"/>
      <c r="AA343" s="50" t="n"/>
      <c r="AB343" s="50" t="n"/>
      <c r="AC343" s="50" t="n"/>
      <c r="AD343" s="50" t="n"/>
      <c r="AE343" s="50" t="n"/>
      <c r="AF343" s="50" t="n"/>
      <c r="AG343" s="50" t="n"/>
    </row>
    <row r="344" ht="15.75" customHeight="1">
      <c r="A344" s="50" t="n"/>
      <c r="B344" s="50" t="inlineStr">
        <is>
          <t>MS</t>
        </is>
      </c>
      <c r="C344" s="50" t="inlineStr">
        <is>
          <t>Generation</t>
        </is>
      </c>
      <c r="D344" s="50" t="inlineStr">
        <is>
          <t>Oil-Gas-Steam</t>
        </is>
      </c>
      <c r="E344" s="50">
        <f>LOOKUP(D344,$U$2:$V$15,$V$2:$V$15)</f>
        <v/>
      </c>
      <c r="F344" s="50" t="n">
        <v>7323.01824</v>
      </c>
      <c r="G344" s="50">
        <f>AVERAGE(F344,H344)</f>
        <v/>
      </c>
      <c r="H344" s="50" t="n">
        <v>7323.01824</v>
      </c>
      <c r="I344" s="50">
        <f>AVERAGE(H344,J344)</f>
        <v/>
      </c>
      <c r="J344" s="50" t="n">
        <v>7323.01824</v>
      </c>
      <c r="K344" s="50">
        <f>AVERAGE(J344,L344)</f>
        <v/>
      </c>
      <c r="L344" s="50" t="n">
        <v>7323.01824</v>
      </c>
      <c r="M344" s="50">
        <f>AVERAGE(L344,N344)</f>
        <v/>
      </c>
      <c r="N344" s="50" t="n">
        <v>7323.01824</v>
      </c>
      <c r="O344" s="50">
        <f>AVERAGE(N344,P344)</f>
        <v/>
      </c>
      <c r="P344" s="50" t="n">
        <v>7323.01824</v>
      </c>
      <c r="Q344" s="50">
        <f>AVERAGE(P344,R344)</f>
        <v/>
      </c>
      <c r="R344" s="50" t="n">
        <v>7323.01824</v>
      </c>
      <c r="S344" s="50" t="n"/>
      <c r="T344" s="50" t="n"/>
      <c r="U344" s="50" t="n"/>
      <c r="V344" s="50" t="n"/>
      <c r="W344" s="50" t="n"/>
      <c r="X344" s="50" t="n"/>
      <c r="Y344" s="50" t="n"/>
      <c r="Z344" s="50" t="n"/>
      <c r="AA344" s="50" t="n"/>
      <c r="AB344" s="50" t="n"/>
      <c r="AC344" s="50" t="n"/>
      <c r="AD344" s="50" t="n"/>
      <c r="AE344" s="50" t="n"/>
      <c r="AF344" s="50" t="n"/>
      <c r="AG344" s="50" t="n"/>
    </row>
    <row r="345" ht="15.75" customHeight="1">
      <c r="A345" s="50" t="n"/>
      <c r="B345" s="50" t="inlineStr">
        <is>
          <t>MS</t>
        </is>
      </c>
      <c r="C345" s="50" t="inlineStr">
        <is>
          <t>Generation</t>
        </is>
      </c>
      <c r="D345" s="50" t="inlineStr">
        <is>
          <t>Rooftop PV</t>
        </is>
      </c>
      <c r="E345" s="50">
        <f>LOOKUP(D345,$U$2:$V$15,$V$2:$V$15)</f>
        <v/>
      </c>
      <c r="F345" s="50" t="n">
        <v>4929.555559</v>
      </c>
      <c r="G345" s="50">
        <f>AVERAGE(F345,H345)</f>
        <v/>
      </c>
      <c r="H345" s="50" t="n">
        <v>9015.254552</v>
      </c>
      <c r="I345" s="50">
        <f>AVERAGE(H345,J345)</f>
        <v/>
      </c>
      <c r="J345" s="50" t="n">
        <v>15624.64073</v>
      </c>
      <c r="K345" s="50">
        <f>AVERAGE(J345,L345)</f>
        <v/>
      </c>
      <c r="L345" s="50" t="n">
        <v>28298.61367</v>
      </c>
      <c r="M345" s="50">
        <f>AVERAGE(L345,N345)</f>
        <v/>
      </c>
      <c r="N345" s="50" t="n">
        <v>55421.72636</v>
      </c>
      <c r="O345" s="50">
        <f>AVERAGE(N345,P345)</f>
        <v/>
      </c>
      <c r="P345" s="50" t="n">
        <v>111552.0813</v>
      </c>
      <c r="Q345" s="50">
        <f>AVERAGE(P345,R345)</f>
        <v/>
      </c>
      <c r="R345" s="50" t="n">
        <v>212231.3142</v>
      </c>
      <c r="S345" s="50" t="n"/>
      <c r="T345" s="50" t="n"/>
      <c r="U345" s="50" t="n"/>
      <c r="V345" s="50" t="n"/>
      <c r="W345" s="50" t="n"/>
      <c r="X345" s="50" t="n"/>
      <c r="Y345" s="50" t="n"/>
      <c r="Z345" s="50" t="n"/>
      <c r="AA345" s="50" t="n"/>
      <c r="AB345" s="50" t="n"/>
      <c r="AC345" s="50" t="n"/>
      <c r="AD345" s="50" t="n"/>
      <c r="AE345" s="50" t="n"/>
      <c r="AF345" s="50" t="n"/>
      <c r="AG345" s="50" t="n"/>
    </row>
    <row r="346" ht="15.75" customHeight="1">
      <c r="A346" s="50" t="n"/>
      <c r="B346" s="50" t="inlineStr">
        <is>
          <t>MS</t>
        </is>
      </c>
      <c r="C346" s="50" t="inlineStr">
        <is>
          <t>Generation</t>
        </is>
      </c>
      <c r="D346" s="50" t="inlineStr">
        <is>
          <t>Storage</t>
        </is>
      </c>
      <c r="E346" s="50">
        <f>LOOKUP(D346,$U$2:$V$15,$V$2:$V$15)</f>
        <v/>
      </c>
      <c r="F346" s="50" t="n">
        <v>0</v>
      </c>
      <c r="G346" s="50" t="n">
        <v>0</v>
      </c>
      <c r="H346" s="50" t="n">
        <v>0</v>
      </c>
      <c r="I346" s="50" t="n">
        <v>0</v>
      </c>
      <c r="J346" s="50" t="n">
        <v>0</v>
      </c>
      <c r="K346" s="50" t="n">
        <v>0</v>
      </c>
      <c r="L346" s="50" t="n">
        <v>0</v>
      </c>
      <c r="M346" s="50" t="n">
        <v>0</v>
      </c>
      <c r="N346" s="50" t="n">
        <v>0</v>
      </c>
      <c r="O346" s="50" t="n">
        <v>0</v>
      </c>
      <c r="P346" s="50" t="n">
        <v>0</v>
      </c>
      <c r="Q346" s="50" t="n">
        <v>0</v>
      </c>
      <c r="R346" s="50" t="n">
        <v>0</v>
      </c>
      <c r="S346" s="50" t="n"/>
      <c r="T346" s="50" t="n"/>
      <c r="U346" s="50" t="n"/>
      <c r="V346" s="50" t="n"/>
      <c r="W346" s="50" t="n"/>
      <c r="X346" s="50" t="n"/>
      <c r="Y346" s="50" t="n"/>
      <c r="Z346" s="50" t="n"/>
      <c r="AA346" s="50" t="n"/>
      <c r="AB346" s="50" t="n"/>
      <c r="AC346" s="50" t="n"/>
      <c r="AD346" s="50" t="n"/>
      <c r="AE346" s="50" t="n"/>
      <c r="AF346" s="50" t="n"/>
      <c r="AG346" s="50" t="n"/>
    </row>
    <row r="347" ht="15.75" customHeight="1">
      <c r="A347" s="50" t="n"/>
      <c r="B347" s="50" t="inlineStr">
        <is>
          <t>MS</t>
        </is>
      </c>
      <c r="C347" s="50" t="inlineStr">
        <is>
          <t>Generation</t>
        </is>
      </c>
      <c r="D347" s="50" t="inlineStr">
        <is>
          <t>Utility PV</t>
        </is>
      </c>
      <c r="E347" s="50">
        <f>LOOKUP(D347,$U$2:$V$15,$V$2:$V$15)</f>
        <v/>
      </c>
      <c r="F347" s="50" t="n">
        <v>370195.0364</v>
      </c>
      <c r="G347" s="50">
        <f>AVERAGE(F347,H347)</f>
        <v/>
      </c>
      <c r="H347" s="50" t="n">
        <v>370195.0504</v>
      </c>
      <c r="I347" s="50">
        <f>AVERAGE(H347,J347)</f>
        <v/>
      </c>
      <c r="J347" s="50" t="n">
        <v>370195.0504</v>
      </c>
      <c r="K347" s="50">
        <f>AVERAGE(J347,L347)</f>
        <v/>
      </c>
      <c r="L347" s="50" t="n">
        <v>366529.8606</v>
      </c>
      <c r="M347" s="50">
        <f>AVERAGE(L347,N347)</f>
        <v/>
      </c>
      <c r="N347" s="50" t="n">
        <v>362866.4366</v>
      </c>
      <c r="O347" s="50">
        <f>AVERAGE(N347,P347)</f>
        <v/>
      </c>
      <c r="P347" s="50" t="n">
        <v>362514.257</v>
      </c>
      <c r="Q347" s="50">
        <f>AVERAGE(P347,R347)</f>
        <v/>
      </c>
      <c r="R347" s="50" t="n">
        <v>358894.2065</v>
      </c>
      <c r="S347" s="50" t="n"/>
      <c r="T347" s="50" t="n"/>
      <c r="U347" s="50" t="n"/>
      <c r="V347" s="50" t="n"/>
      <c r="W347" s="50" t="n"/>
      <c r="X347" s="50" t="n"/>
      <c r="Y347" s="50" t="n"/>
      <c r="Z347" s="50" t="n"/>
      <c r="AA347" s="50" t="n"/>
      <c r="AB347" s="50" t="n"/>
      <c r="AC347" s="50" t="n"/>
      <c r="AD347" s="50" t="n"/>
      <c r="AE347" s="50" t="n"/>
      <c r="AF347" s="50" t="n"/>
      <c r="AG347" s="50" t="n"/>
    </row>
    <row r="348" ht="15.75" customHeight="1">
      <c r="A348" s="50" t="n"/>
      <c r="B348" s="50" t="inlineStr">
        <is>
          <t>MT</t>
        </is>
      </c>
      <c r="C348" s="50" t="inlineStr">
        <is>
          <t>Generation</t>
        </is>
      </c>
      <c r="D348" s="50" t="inlineStr">
        <is>
          <t>Biopower</t>
        </is>
      </c>
      <c r="E348" s="50">
        <f>LOOKUP(D348,$U$2:$V$15,$V$2:$V$15)</f>
        <v/>
      </c>
      <c r="F348" s="50" t="n">
        <v>0</v>
      </c>
      <c r="G348" s="50">
        <f>AVERAGE(F348,H348)</f>
        <v/>
      </c>
      <c r="H348" s="50" t="n">
        <v>0</v>
      </c>
      <c r="I348" s="50">
        <f>AVERAGE(H348,J348)</f>
        <v/>
      </c>
      <c r="J348" s="50" t="n">
        <v>0</v>
      </c>
      <c r="K348" s="50">
        <f>AVERAGE(J348,L348)</f>
        <v/>
      </c>
      <c r="L348" s="50" t="n">
        <v>0</v>
      </c>
      <c r="M348" s="50">
        <f>AVERAGE(L348,N348)</f>
        <v/>
      </c>
      <c r="N348" s="50" t="n">
        <v>0</v>
      </c>
      <c r="O348" s="50">
        <f>AVERAGE(N348,P348)</f>
        <v/>
      </c>
      <c r="P348" s="50" t="n">
        <v>0</v>
      </c>
      <c r="Q348" s="50">
        <f>AVERAGE(P348,R348)</f>
        <v/>
      </c>
      <c r="R348" s="50" t="n">
        <v>0</v>
      </c>
      <c r="S348" s="50" t="n"/>
      <c r="T348" s="50" t="n"/>
      <c r="U348" s="50" t="n"/>
      <c r="V348" s="50" t="n"/>
      <c r="W348" s="50" t="n"/>
      <c r="X348" s="50" t="n"/>
      <c r="Y348" s="50" t="n"/>
      <c r="Z348" s="50" t="n"/>
      <c r="AA348" s="50" t="n"/>
      <c r="AB348" s="50" t="n"/>
      <c r="AC348" s="50" t="n"/>
      <c r="AD348" s="50" t="n"/>
      <c r="AE348" s="50" t="n"/>
      <c r="AF348" s="50" t="n"/>
      <c r="AG348" s="50" t="n"/>
    </row>
    <row r="349" ht="15.75" customHeight="1">
      <c r="A349" s="50" t="n"/>
      <c r="B349" s="50" t="inlineStr">
        <is>
          <t>MT</t>
        </is>
      </c>
      <c r="C349" s="50" t="inlineStr">
        <is>
          <t>Generation</t>
        </is>
      </c>
      <c r="D349" s="50" t="inlineStr">
        <is>
          <t>Coal</t>
        </is>
      </c>
      <c r="E349" s="50">
        <f>LOOKUP(D349,$U$2:$V$15,$V$2:$V$15)</f>
        <v/>
      </c>
      <c r="F349" s="50" t="n">
        <v>9594534.889</v>
      </c>
      <c r="G349" s="50">
        <f>AVERAGE(F349,H349)</f>
        <v/>
      </c>
      <c r="H349" s="50" t="n">
        <v>9225597.743000001</v>
      </c>
      <c r="I349" s="50">
        <f>AVERAGE(H349,J349)</f>
        <v/>
      </c>
      <c r="J349" s="50" t="n">
        <v>10878880.55</v>
      </c>
      <c r="K349" s="50">
        <f>AVERAGE(J349,L349)</f>
        <v/>
      </c>
      <c r="L349" s="50" t="n">
        <v>11017824.65</v>
      </c>
      <c r="M349" s="50">
        <f>AVERAGE(L349,N349)</f>
        <v/>
      </c>
      <c r="N349" s="50" t="n">
        <v>194776.7983</v>
      </c>
      <c r="O349" s="50">
        <f>AVERAGE(N349,P349)</f>
        <v/>
      </c>
      <c r="P349" s="50" t="n">
        <v>172234.972</v>
      </c>
      <c r="Q349" s="50">
        <f>AVERAGE(P349,R349)</f>
        <v/>
      </c>
      <c r="R349" s="50" t="n">
        <v>144443.4447</v>
      </c>
      <c r="S349" s="50" t="n"/>
      <c r="T349" s="50" t="n"/>
      <c r="U349" s="50" t="n"/>
      <c r="V349" s="50" t="n"/>
      <c r="W349" s="50" t="n"/>
      <c r="X349" s="50" t="n"/>
      <c r="Y349" s="50" t="n"/>
      <c r="Z349" s="50" t="n"/>
      <c r="AA349" s="50" t="n"/>
      <c r="AB349" s="50" t="n"/>
      <c r="AC349" s="50" t="n"/>
      <c r="AD349" s="50" t="n"/>
      <c r="AE349" s="50" t="n"/>
      <c r="AF349" s="50" t="n"/>
      <c r="AG349" s="50" t="n"/>
    </row>
    <row r="350" ht="15.75" customHeight="1">
      <c r="A350" s="50" t="n"/>
      <c r="B350" s="50" t="inlineStr">
        <is>
          <t>MT</t>
        </is>
      </c>
      <c r="C350" s="50" t="inlineStr">
        <is>
          <t>Generation</t>
        </is>
      </c>
      <c r="D350" s="50" t="inlineStr">
        <is>
          <t>CSP</t>
        </is>
      </c>
      <c r="E350" s="50">
        <f>LOOKUP(D350,$U$2:$V$15,$V$2:$V$15)</f>
        <v/>
      </c>
      <c r="F350" s="50" t="n">
        <v>0</v>
      </c>
      <c r="G350" s="50">
        <f>AVERAGE(F350,H350)</f>
        <v/>
      </c>
      <c r="H350" s="50" t="n">
        <v>0</v>
      </c>
      <c r="I350" s="50">
        <f>AVERAGE(H350,J350)</f>
        <v/>
      </c>
      <c r="J350" s="50" t="n">
        <v>0</v>
      </c>
      <c r="K350" s="50">
        <f>AVERAGE(J350,L350)</f>
        <v/>
      </c>
      <c r="L350" s="50" t="n">
        <v>0</v>
      </c>
      <c r="M350" s="50">
        <f>AVERAGE(L350,N350)</f>
        <v/>
      </c>
      <c r="N350" s="50" t="n">
        <v>0</v>
      </c>
      <c r="O350" s="50">
        <f>AVERAGE(N350,P350)</f>
        <v/>
      </c>
      <c r="P350" s="50" t="n">
        <v>0</v>
      </c>
      <c r="Q350" s="50">
        <f>AVERAGE(P350,R350)</f>
        <v/>
      </c>
      <c r="R350" s="50" t="n">
        <v>0</v>
      </c>
      <c r="S350" s="50" t="n"/>
      <c r="T350" s="50" t="n"/>
      <c r="U350" s="50" t="n"/>
      <c r="V350" s="50" t="n"/>
      <c r="W350" s="50" t="n"/>
      <c r="X350" s="50" t="n"/>
      <c r="Y350" s="50" t="n"/>
      <c r="Z350" s="50" t="n"/>
      <c r="AA350" s="50" t="n"/>
      <c r="AB350" s="50" t="n"/>
      <c r="AC350" s="50" t="n"/>
      <c r="AD350" s="50" t="n"/>
      <c r="AE350" s="50" t="n"/>
      <c r="AF350" s="50" t="n"/>
      <c r="AG350" s="50" t="n"/>
    </row>
    <row r="351" ht="15.75" customHeight="1">
      <c r="A351" s="50" t="n"/>
      <c r="B351" s="50" t="inlineStr">
        <is>
          <t>MT</t>
        </is>
      </c>
      <c r="C351" s="50" t="inlineStr">
        <is>
          <t>Generation</t>
        </is>
      </c>
      <c r="D351" s="50" t="inlineStr">
        <is>
          <t>Geothermal</t>
        </is>
      </c>
      <c r="E351" s="50">
        <f>LOOKUP(D351,$U$2:$V$15,$V$2:$V$15)</f>
        <v/>
      </c>
      <c r="F351" s="50" t="n">
        <v>0</v>
      </c>
      <c r="G351" s="50">
        <f>AVERAGE(F351,H351)</f>
        <v/>
      </c>
      <c r="H351" s="50" t="n">
        <v>0</v>
      </c>
      <c r="I351" s="50">
        <f>AVERAGE(H351,J351)</f>
        <v/>
      </c>
      <c r="J351" s="50" t="n">
        <v>0</v>
      </c>
      <c r="K351" s="50">
        <f>AVERAGE(J351,L351)</f>
        <v/>
      </c>
      <c r="L351" s="50" t="n">
        <v>0</v>
      </c>
      <c r="M351" s="50">
        <f>AVERAGE(L351,N351)</f>
        <v/>
      </c>
      <c r="N351" s="50" t="n">
        <v>0</v>
      </c>
      <c r="O351" s="50">
        <f>AVERAGE(N351,P351)</f>
        <v/>
      </c>
      <c r="P351" s="50" t="n">
        <v>0</v>
      </c>
      <c r="Q351" s="50">
        <f>AVERAGE(P351,R351)</f>
        <v/>
      </c>
      <c r="R351" s="50" t="n">
        <v>0</v>
      </c>
      <c r="S351" s="50" t="n"/>
      <c r="T351" s="50" t="n"/>
      <c r="U351" s="50" t="n"/>
      <c r="V351" s="50" t="n"/>
      <c r="W351" s="50" t="n"/>
      <c r="X351" s="50" t="n"/>
      <c r="Y351" s="50" t="n"/>
      <c r="Z351" s="50" t="n"/>
      <c r="AA351" s="50" t="n"/>
      <c r="AB351" s="50" t="n"/>
      <c r="AC351" s="50" t="n"/>
      <c r="AD351" s="50" t="n"/>
      <c r="AE351" s="50" t="n"/>
      <c r="AF351" s="50" t="n"/>
      <c r="AG351" s="50" t="n"/>
    </row>
    <row r="352" ht="15.75" customHeight="1">
      <c r="A352" s="50" t="n"/>
      <c r="B352" s="50" t="inlineStr">
        <is>
          <t>MT</t>
        </is>
      </c>
      <c r="C352" s="50" t="inlineStr">
        <is>
          <t>Generation</t>
        </is>
      </c>
      <c r="D352" s="50" t="inlineStr">
        <is>
          <t>Hydro</t>
        </is>
      </c>
      <c r="E352" s="50">
        <f>LOOKUP(D352,$U$2:$V$15,$V$2:$V$15)</f>
        <v/>
      </c>
      <c r="F352" s="50" t="n">
        <v>9990828.937000001</v>
      </c>
      <c r="G352" s="50">
        <f>AVERAGE(F352,H352)</f>
        <v/>
      </c>
      <c r="H352" s="50" t="n">
        <v>10253872.13</v>
      </c>
      <c r="I352" s="50">
        <f>AVERAGE(H352,J352)</f>
        <v/>
      </c>
      <c r="J352" s="50" t="n">
        <v>10253872.13</v>
      </c>
      <c r="K352" s="50">
        <f>AVERAGE(J352,L352)</f>
        <v/>
      </c>
      <c r="L352" s="50" t="n">
        <v>10304494.63</v>
      </c>
      <c r="M352" s="50">
        <f>AVERAGE(L352,N352)</f>
        <v/>
      </c>
      <c r="N352" s="50" t="n">
        <v>10304494.63</v>
      </c>
      <c r="O352" s="50">
        <f>AVERAGE(N352,P352)</f>
        <v/>
      </c>
      <c r="P352" s="50" t="n">
        <v>10304494.63</v>
      </c>
      <c r="Q352" s="50">
        <f>AVERAGE(P352,R352)</f>
        <v/>
      </c>
      <c r="R352" s="50" t="n">
        <v>10304494.63</v>
      </c>
      <c r="S352" s="50" t="n"/>
      <c r="T352" s="50" t="n"/>
      <c r="U352" s="50" t="n"/>
      <c r="V352" s="50" t="n"/>
      <c r="W352" s="50" t="n"/>
      <c r="X352" s="50" t="n"/>
      <c r="Y352" s="50" t="n"/>
      <c r="Z352" s="50" t="n"/>
      <c r="AA352" s="50" t="n"/>
      <c r="AB352" s="50" t="n"/>
      <c r="AC352" s="50" t="n"/>
      <c r="AD352" s="50" t="n"/>
      <c r="AE352" s="50" t="n"/>
      <c r="AF352" s="50" t="n"/>
      <c r="AG352" s="50" t="n"/>
    </row>
    <row r="353" ht="15.75" customHeight="1">
      <c r="A353" s="50" t="n"/>
      <c r="B353" s="50" t="inlineStr">
        <is>
          <t>MT</t>
        </is>
      </c>
      <c r="C353" s="50" t="inlineStr">
        <is>
          <t>Generation</t>
        </is>
      </c>
      <c r="D353" s="50" t="inlineStr">
        <is>
          <t>Imports</t>
        </is>
      </c>
      <c r="E353" s="50">
        <f>LOOKUP(D353,$U$2:$V$15,$V$2:$V$15)</f>
        <v/>
      </c>
      <c r="F353" s="50" t="n">
        <v>9136.580266999999</v>
      </c>
      <c r="G353" s="50">
        <f>AVERAGE(F353,H353)</f>
        <v/>
      </c>
      <c r="H353" s="50" t="n">
        <v>70080</v>
      </c>
      <c r="I353" s="50">
        <f>AVERAGE(H353,J353)</f>
        <v/>
      </c>
      <c r="J353" s="50" t="n">
        <v>70080</v>
      </c>
      <c r="K353" s="50">
        <f>AVERAGE(J353,L353)</f>
        <v/>
      </c>
      <c r="L353" s="50" t="n">
        <v>70080</v>
      </c>
      <c r="M353" s="50">
        <f>AVERAGE(L353,N353)</f>
        <v/>
      </c>
      <c r="N353" s="50" t="n">
        <v>70080</v>
      </c>
      <c r="O353" s="50">
        <f>AVERAGE(N353,P353)</f>
        <v/>
      </c>
      <c r="P353" s="50" t="n">
        <v>70080</v>
      </c>
      <c r="Q353" s="50">
        <f>AVERAGE(P353,R353)</f>
        <v/>
      </c>
      <c r="R353" s="50" t="n">
        <v>70080</v>
      </c>
      <c r="S353" s="50" t="n"/>
      <c r="T353" s="50" t="n"/>
      <c r="U353" s="50" t="n"/>
      <c r="V353" s="50" t="n"/>
      <c r="W353" s="50" t="n"/>
      <c r="X353" s="50" t="n"/>
      <c r="Y353" s="50" t="n"/>
      <c r="Z353" s="50" t="n"/>
      <c r="AA353" s="50" t="n"/>
      <c r="AB353" s="50" t="n"/>
      <c r="AC353" s="50" t="n"/>
      <c r="AD353" s="50" t="n"/>
      <c r="AE353" s="50" t="n"/>
      <c r="AF353" s="50" t="n"/>
      <c r="AG353" s="50" t="n"/>
    </row>
    <row r="354" ht="15.75" customHeight="1">
      <c r="A354" s="50" t="n"/>
      <c r="B354" s="50" t="inlineStr">
        <is>
          <t>MT</t>
        </is>
      </c>
      <c r="C354" s="50" t="inlineStr">
        <is>
          <t>Generation</t>
        </is>
      </c>
      <c r="D354" s="50" t="inlineStr">
        <is>
          <t>Land-based Wind</t>
        </is>
      </c>
      <c r="E354" s="50">
        <f>LOOKUP(D354,$U$2:$V$15,$V$2:$V$15)</f>
        <v/>
      </c>
      <c r="F354" s="50" t="n">
        <v>2636084.954</v>
      </c>
      <c r="G354" s="50">
        <f>AVERAGE(F354,H354)</f>
        <v/>
      </c>
      <c r="H354" s="50" t="n">
        <v>4594825.478</v>
      </c>
      <c r="I354" s="50">
        <f>AVERAGE(H354,J354)</f>
        <v/>
      </c>
      <c r="J354" s="50" t="n">
        <v>4603943.627</v>
      </c>
      <c r="K354" s="50">
        <f>AVERAGE(J354,L354)</f>
        <v/>
      </c>
      <c r="L354" s="50" t="n">
        <v>4605164.402</v>
      </c>
      <c r="M354" s="50">
        <f>AVERAGE(L354,N354)</f>
        <v/>
      </c>
      <c r="N354" s="50" t="n">
        <v>4605166.681</v>
      </c>
      <c r="O354" s="50">
        <f>AVERAGE(N354,P354)</f>
        <v/>
      </c>
      <c r="P354" s="50" t="n">
        <v>4605601.683</v>
      </c>
      <c r="Q354" s="50">
        <f>AVERAGE(P354,R354)</f>
        <v/>
      </c>
      <c r="R354" s="50" t="n">
        <v>13363029.55</v>
      </c>
      <c r="S354" s="50" t="n"/>
      <c r="T354" s="50" t="n"/>
      <c r="U354" s="50" t="n"/>
      <c r="V354" s="50" t="n"/>
      <c r="W354" s="50" t="n"/>
      <c r="X354" s="50" t="n"/>
      <c r="Y354" s="50" t="n"/>
      <c r="Z354" s="50" t="n"/>
      <c r="AA354" s="50" t="n"/>
      <c r="AB354" s="50" t="n"/>
      <c r="AC354" s="50" t="n"/>
      <c r="AD354" s="50" t="n"/>
      <c r="AE354" s="50" t="n"/>
      <c r="AF354" s="50" t="n"/>
      <c r="AG354" s="50" t="n"/>
    </row>
    <row r="355" ht="15.75" customHeight="1">
      <c r="A355" s="50" t="n"/>
      <c r="B355" s="50" t="inlineStr">
        <is>
          <t>MT</t>
        </is>
      </c>
      <c r="C355" s="50" t="inlineStr">
        <is>
          <t>Generation</t>
        </is>
      </c>
      <c r="D355" s="50" t="inlineStr">
        <is>
          <t>NG-CC</t>
        </is>
      </c>
      <c r="E355" s="50">
        <f>LOOKUP(D355,$U$2:$V$15,$V$2:$V$15)</f>
        <v/>
      </c>
      <c r="F355" s="50" t="n">
        <v>6049.794316</v>
      </c>
      <c r="G355" s="50">
        <f>AVERAGE(F355,H355)</f>
        <v/>
      </c>
      <c r="H355" s="50" t="n">
        <v>1689.6</v>
      </c>
      <c r="I355" s="50">
        <f>AVERAGE(H355,J355)</f>
        <v/>
      </c>
      <c r="J355" s="50" t="n">
        <v>9367.616738000001</v>
      </c>
      <c r="K355" s="50">
        <f>AVERAGE(J355,L355)</f>
        <v/>
      </c>
      <c r="L355" s="50" t="n">
        <v>1689.6</v>
      </c>
      <c r="M355" s="50">
        <f>AVERAGE(L355,N355)</f>
        <v/>
      </c>
      <c r="N355" s="50" t="n">
        <v>106738.7077</v>
      </c>
      <c r="O355" s="50">
        <f>AVERAGE(N355,P355)</f>
        <v/>
      </c>
      <c r="P355" s="50" t="n">
        <v>97896.96484</v>
      </c>
      <c r="Q355" s="50">
        <f>AVERAGE(P355,R355)</f>
        <v/>
      </c>
      <c r="R355" s="50" t="n">
        <v>80506.57821000001</v>
      </c>
      <c r="S355" s="50" t="n"/>
      <c r="T355" s="50" t="n"/>
      <c r="U355" s="50" t="n"/>
      <c r="V355" s="50" t="n"/>
      <c r="W355" s="50" t="n"/>
      <c r="X355" s="50" t="n"/>
      <c r="Y355" s="50" t="n"/>
      <c r="Z355" s="50" t="n"/>
      <c r="AA355" s="50" t="n"/>
      <c r="AB355" s="50" t="n"/>
      <c r="AC355" s="50" t="n"/>
      <c r="AD355" s="50" t="n"/>
      <c r="AE355" s="50" t="n"/>
      <c r="AF355" s="50" t="n"/>
      <c r="AG355" s="50" t="n"/>
    </row>
    <row r="356" ht="15.75" customHeight="1">
      <c r="A356" s="50" t="n"/>
      <c r="B356" s="50" t="inlineStr">
        <is>
          <t>MT</t>
        </is>
      </c>
      <c r="C356" s="50" t="inlineStr">
        <is>
          <t>Generation</t>
        </is>
      </c>
      <c r="D356" s="50" t="inlineStr">
        <is>
          <t>NG-CT</t>
        </is>
      </c>
      <c r="E356" s="50">
        <f>LOOKUP(D356,$U$2:$V$15,$V$2:$V$15)</f>
        <v/>
      </c>
      <c r="F356" s="50" t="n">
        <v>0</v>
      </c>
      <c r="G356" s="50">
        <f>AVERAGE(F356,H356)</f>
        <v/>
      </c>
      <c r="H356" s="50" t="n">
        <v>0</v>
      </c>
      <c r="I356" s="50">
        <f>AVERAGE(H356,J356)</f>
        <v/>
      </c>
      <c r="J356" s="50" t="n">
        <v>0</v>
      </c>
      <c r="K356" s="50">
        <f>AVERAGE(J356,L356)</f>
        <v/>
      </c>
      <c r="L356" s="50" t="n">
        <v>0</v>
      </c>
      <c r="M356" s="50">
        <f>AVERAGE(L356,N356)</f>
        <v/>
      </c>
      <c r="N356" s="50" t="n">
        <v>0</v>
      </c>
      <c r="O356" s="50">
        <f>AVERAGE(N356,P356)</f>
        <v/>
      </c>
      <c r="P356" s="50" t="n">
        <v>0</v>
      </c>
      <c r="Q356" s="50">
        <f>AVERAGE(P356,R356)</f>
        <v/>
      </c>
      <c r="R356" s="50" t="n">
        <v>0</v>
      </c>
      <c r="S356" s="50" t="n"/>
      <c r="T356" s="50" t="n"/>
      <c r="U356" s="50" t="n"/>
      <c r="V356" s="50" t="n"/>
      <c r="W356" s="50" t="n"/>
      <c r="X356" s="50" t="n"/>
      <c r="Y356" s="50" t="n"/>
      <c r="Z356" s="50" t="n"/>
      <c r="AA356" s="50" t="n"/>
      <c r="AB356" s="50" t="n"/>
      <c r="AC356" s="50" t="n"/>
      <c r="AD356" s="50" t="n"/>
      <c r="AE356" s="50" t="n"/>
      <c r="AF356" s="50" t="n"/>
      <c r="AG356" s="50" t="n"/>
    </row>
    <row r="357" ht="15.75" customHeight="1">
      <c r="A357" s="50" t="n"/>
      <c r="B357" s="50" t="inlineStr">
        <is>
          <t>MT</t>
        </is>
      </c>
      <c r="C357" s="50" t="inlineStr">
        <is>
          <t>Generation</t>
        </is>
      </c>
      <c r="D357" s="50" t="inlineStr">
        <is>
          <t>Nuclear</t>
        </is>
      </c>
      <c r="E357" s="50">
        <f>LOOKUP(D357,$U$2:$V$15,$V$2:$V$15)</f>
        <v/>
      </c>
      <c r="F357" s="50" t="n">
        <v>0</v>
      </c>
      <c r="G357" s="50">
        <f>AVERAGE(F357,H357)</f>
        <v/>
      </c>
      <c r="H357" s="50" t="n">
        <v>0</v>
      </c>
      <c r="I357" s="50">
        <f>AVERAGE(H357,J357)</f>
        <v/>
      </c>
      <c r="J357" s="50" t="n">
        <v>0</v>
      </c>
      <c r="K357" s="50">
        <f>AVERAGE(J357,L357)</f>
        <v/>
      </c>
      <c r="L357" s="50" t="n">
        <v>0</v>
      </c>
      <c r="M357" s="50">
        <f>AVERAGE(L357,N357)</f>
        <v/>
      </c>
      <c r="N357" s="50" t="n">
        <v>0</v>
      </c>
      <c r="O357" s="50">
        <f>AVERAGE(N357,P357)</f>
        <v/>
      </c>
      <c r="P357" s="50" t="n">
        <v>0</v>
      </c>
      <c r="Q357" s="50">
        <f>AVERAGE(P357,R357)</f>
        <v/>
      </c>
      <c r="R357" s="50" t="n">
        <v>0</v>
      </c>
      <c r="S357" s="50" t="n"/>
      <c r="T357" s="50" t="n"/>
      <c r="U357" s="50" t="n"/>
      <c r="V357" s="50" t="n"/>
      <c r="W357" s="50" t="n"/>
      <c r="X357" s="50" t="n"/>
      <c r="Y357" s="50" t="n"/>
      <c r="Z357" s="50" t="n"/>
      <c r="AA357" s="50" t="n"/>
      <c r="AB357" s="50" t="n"/>
      <c r="AC357" s="50" t="n"/>
      <c r="AD357" s="50" t="n"/>
      <c r="AE357" s="50" t="n"/>
      <c r="AF357" s="50" t="n"/>
      <c r="AG357" s="50" t="n"/>
    </row>
    <row r="358" ht="15.75" customHeight="1">
      <c r="A358" s="50" t="n"/>
      <c r="B358" s="50" t="inlineStr">
        <is>
          <t>MT</t>
        </is>
      </c>
      <c r="C358" s="50" t="inlineStr">
        <is>
          <t>Generation</t>
        </is>
      </c>
      <c r="D358" s="50" t="inlineStr">
        <is>
          <t>Offshore Wind</t>
        </is>
      </c>
      <c r="E358" s="50">
        <f>LOOKUP(D358,$U$2:$V$15,$V$2:$V$15)</f>
        <v/>
      </c>
      <c r="F358" s="50" t="n">
        <v>0</v>
      </c>
      <c r="G358" s="50">
        <f>AVERAGE(F358,H358)</f>
        <v/>
      </c>
      <c r="H358" s="50" t="n">
        <v>0</v>
      </c>
      <c r="I358" s="50">
        <f>AVERAGE(H358,J358)</f>
        <v/>
      </c>
      <c r="J358" s="50" t="n">
        <v>0</v>
      </c>
      <c r="K358" s="50">
        <f>AVERAGE(J358,L358)</f>
        <v/>
      </c>
      <c r="L358" s="50" t="n">
        <v>0</v>
      </c>
      <c r="M358" s="50">
        <f>AVERAGE(L358,N358)</f>
        <v/>
      </c>
      <c r="N358" s="50" t="n">
        <v>0</v>
      </c>
      <c r="O358" s="50">
        <f>AVERAGE(N358,P358)</f>
        <v/>
      </c>
      <c r="P358" s="50" t="n">
        <v>0</v>
      </c>
      <c r="Q358" s="50">
        <f>AVERAGE(P358,R358)</f>
        <v/>
      </c>
      <c r="R358" s="50" t="n">
        <v>0</v>
      </c>
      <c r="S358" s="50" t="n"/>
      <c r="T358" s="50" t="n"/>
      <c r="U358" s="50" t="n"/>
      <c r="V358" s="50" t="n"/>
      <c r="W358" s="50" t="n"/>
      <c r="X358" s="50" t="n"/>
      <c r="Y358" s="50" t="n"/>
      <c r="Z358" s="50" t="n"/>
      <c r="AA358" s="50" t="n"/>
      <c r="AB358" s="50" t="n"/>
      <c r="AC358" s="50" t="n"/>
      <c r="AD358" s="50" t="n"/>
      <c r="AE358" s="50" t="n"/>
      <c r="AF358" s="50" t="n"/>
      <c r="AG358" s="50" t="n"/>
    </row>
    <row r="359" ht="15.75" customHeight="1">
      <c r="A359" s="50" t="n"/>
      <c r="B359" s="50" t="inlineStr">
        <is>
          <t>MT</t>
        </is>
      </c>
      <c r="C359" s="50" t="inlineStr">
        <is>
          <t>Generation</t>
        </is>
      </c>
      <c r="D359" s="50" t="inlineStr">
        <is>
          <t>Oil-Gas-Steam</t>
        </is>
      </c>
      <c r="E359" s="50">
        <f>LOOKUP(D359,$U$2:$V$15,$V$2:$V$15)</f>
        <v/>
      </c>
      <c r="F359" s="50" t="n">
        <v>0</v>
      </c>
      <c r="G359" s="50">
        <f>AVERAGE(F359,H359)</f>
        <v/>
      </c>
      <c r="H359" s="50" t="n">
        <v>0</v>
      </c>
      <c r="I359" s="50">
        <f>AVERAGE(H359,J359)</f>
        <v/>
      </c>
      <c r="J359" s="50" t="n">
        <v>0</v>
      </c>
      <c r="K359" s="50">
        <f>AVERAGE(J359,L359)</f>
        <v/>
      </c>
      <c r="L359" s="50" t="n">
        <v>0</v>
      </c>
      <c r="M359" s="50">
        <f>AVERAGE(L359,N359)</f>
        <v/>
      </c>
      <c r="N359" s="50" t="n">
        <v>0</v>
      </c>
      <c r="O359" s="50">
        <f>AVERAGE(N359,P359)</f>
        <v/>
      </c>
      <c r="P359" s="50" t="n">
        <v>0</v>
      </c>
      <c r="Q359" s="50">
        <f>AVERAGE(P359,R359)</f>
        <v/>
      </c>
      <c r="R359" s="50" t="n">
        <v>0</v>
      </c>
      <c r="S359" s="50" t="n"/>
      <c r="T359" s="50" t="n"/>
      <c r="U359" s="50" t="n"/>
      <c r="V359" s="50" t="n"/>
      <c r="W359" s="50" t="n"/>
      <c r="X359" s="50" t="n"/>
      <c r="Y359" s="50" t="n"/>
      <c r="Z359" s="50" t="n"/>
      <c r="AA359" s="50" t="n"/>
      <c r="AB359" s="50" t="n"/>
      <c r="AC359" s="50" t="n"/>
      <c r="AD359" s="50" t="n"/>
      <c r="AE359" s="50" t="n"/>
      <c r="AF359" s="50" t="n"/>
      <c r="AG359" s="50" t="n"/>
    </row>
    <row r="360" ht="15.75" customHeight="1">
      <c r="A360" s="50" t="n"/>
      <c r="B360" s="50" t="inlineStr">
        <is>
          <t>MT</t>
        </is>
      </c>
      <c r="C360" s="50" t="inlineStr">
        <is>
          <t>Generation</t>
        </is>
      </c>
      <c r="D360" s="50" t="inlineStr">
        <is>
          <t>Rooftop PV</t>
        </is>
      </c>
      <c r="E360" s="50">
        <f>LOOKUP(D360,$U$2:$V$15,$V$2:$V$15)</f>
        <v/>
      </c>
      <c r="F360" s="50" t="n">
        <v>14298.52705</v>
      </c>
      <c r="G360" s="50">
        <f>AVERAGE(F360,H360)</f>
        <v/>
      </c>
      <c r="H360" s="50" t="n">
        <v>16713.29475</v>
      </c>
      <c r="I360" s="50">
        <f>AVERAGE(H360,J360)</f>
        <v/>
      </c>
      <c r="J360" s="50" t="n">
        <v>19106.35654</v>
      </c>
      <c r="K360" s="50">
        <f>AVERAGE(J360,L360)</f>
        <v/>
      </c>
      <c r="L360" s="50" t="n">
        <v>22126.114</v>
      </c>
      <c r="M360" s="50">
        <f>AVERAGE(L360,N360)</f>
        <v/>
      </c>
      <c r="N360" s="50" t="n">
        <v>26873.6542</v>
      </c>
      <c r="O360" s="50">
        <f>AVERAGE(N360,P360)</f>
        <v/>
      </c>
      <c r="P360" s="50" t="n">
        <v>34111.69925</v>
      </c>
      <c r="Q360" s="50">
        <f>AVERAGE(P360,R360)</f>
        <v/>
      </c>
      <c r="R360" s="50" t="n">
        <v>43246.02517</v>
      </c>
      <c r="S360" s="50" t="n"/>
      <c r="T360" s="50" t="n"/>
      <c r="U360" s="50" t="n"/>
      <c r="V360" s="50" t="n"/>
      <c r="W360" s="50" t="n"/>
      <c r="X360" s="50" t="n"/>
      <c r="Y360" s="50" t="n"/>
      <c r="Z360" s="50" t="n"/>
      <c r="AA360" s="50" t="n"/>
      <c r="AB360" s="50" t="n"/>
      <c r="AC360" s="50" t="n"/>
      <c r="AD360" s="50" t="n"/>
      <c r="AE360" s="50" t="n"/>
      <c r="AF360" s="50" t="n"/>
      <c r="AG360" s="50" t="n"/>
    </row>
    <row r="361" ht="15.75" customHeight="1">
      <c r="A361" s="50" t="n"/>
      <c r="B361" s="50" t="inlineStr">
        <is>
          <t>MT</t>
        </is>
      </c>
      <c r="C361" s="50" t="inlineStr">
        <is>
          <t>Generation</t>
        </is>
      </c>
      <c r="D361" s="50" t="inlineStr">
        <is>
          <t>Storage</t>
        </is>
      </c>
      <c r="E361" s="50">
        <f>LOOKUP(D361,$U$2:$V$15,$V$2:$V$15)</f>
        <v/>
      </c>
      <c r="F361" s="50" t="n">
        <v>0</v>
      </c>
      <c r="G361" s="50" t="n">
        <v>0</v>
      </c>
      <c r="H361" s="50" t="n">
        <v>0</v>
      </c>
      <c r="I361" s="50" t="n">
        <v>0</v>
      </c>
      <c r="J361" s="50" t="n">
        <v>0</v>
      </c>
      <c r="K361" s="50" t="n">
        <v>0</v>
      </c>
      <c r="L361" s="50" t="n">
        <v>0</v>
      </c>
      <c r="M361" s="50" t="n">
        <v>0</v>
      </c>
      <c r="N361" s="50" t="n">
        <v>0</v>
      </c>
      <c r="O361" s="50" t="n">
        <v>0</v>
      </c>
      <c r="P361" s="50" t="n">
        <v>0</v>
      </c>
      <c r="Q361" s="50" t="n">
        <v>0</v>
      </c>
      <c r="R361" s="50" t="n">
        <v>0</v>
      </c>
      <c r="S361" s="50" t="n"/>
      <c r="T361" s="50" t="n"/>
      <c r="U361" s="50" t="n"/>
      <c r="V361" s="50" t="n"/>
      <c r="W361" s="50" t="n"/>
      <c r="X361" s="50" t="n"/>
      <c r="Y361" s="50" t="n"/>
      <c r="Z361" s="50" t="n"/>
      <c r="AA361" s="50" t="n"/>
      <c r="AB361" s="50" t="n"/>
      <c r="AC361" s="50" t="n"/>
      <c r="AD361" s="50" t="n"/>
      <c r="AE361" s="50" t="n"/>
      <c r="AF361" s="50" t="n"/>
      <c r="AG361" s="50" t="n"/>
    </row>
    <row r="362" ht="15.75" customHeight="1">
      <c r="A362" s="50" t="n"/>
      <c r="B362" s="50" t="inlineStr">
        <is>
          <t>MT</t>
        </is>
      </c>
      <c r="C362" s="50" t="inlineStr">
        <is>
          <t>Generation</t>
        </is>
      </c>
      <c r="D362" s="50" t="inlineStr">
        <is>
          <t>Utility PV</t>
        </is>
      </c>
      <c r="E362" s="50">
        <f>LOOKUP(D362,$U$2:$V$15,$V$2:$V$15)</f>
        <v/>
      </c>
      <c r="F362" s="50" t="n">
        <v>32100.57295</v>
      </c>
      <c r="G362" s="50">
        <f>AVERAGE(F362,H362)</f>
        <v/>
      </c>
      <c r="H362" s="50" t="n">
        <v>32097.43904</v>
      </c>
      <c r="I362" s="50">
        <f>AVERAGE(H362,J362)</f>
        <v/>
      </c>
      <c r="J362" s="50" t="n">
        <v>32094.33646</v>
      </c>
      <c r="K362" s="50">
        <f>AVERAGE(J362,L362)</f>
        <v/>
      </c>
      <c r="L362" s="50" t="n">
        <v>31776.63526</v>
      </c>
      <c r="M362" s="50">
        <f>AVERAGE(L362,N362)</f>
        <v/>
      </c>
      <c r="N362" s="50" t="n">
        <v>31459.02941</v>
      </c>
      <c r="O362" s="50">
        <f>AVERAGE(N362,P362)</f>
        <v/>
      </c>
      <c r="P362" s="50" t="n">
        <v>31144.6972</v>
      </c>
      <c r="Q362" s="50">
        <f>AVERAGE(P362,R362)</f>
        <v/>
      </c>
      <c r="R362" s="50" t="n">
        <v>30833.60683</v>
      </c>
      <c r="S362" s="50" t="n"/>
      <c r="T362" s="50" t="n"/>
      <c r="U362" s="50" t="n"/>
      <c r="V362" s="50" t="n"/>
      <c r="W362" s="50" t="n"/>
      <c r="X362" s="50" t="n"/>
      <c r="Y362" s="50" t="n"/>
      <c r="Z362" s="50" t="n"/>
      <c r="AA362" s="50" t="n"/>
      <c r="AB362" s="50" t="n"/>
      <c r="AC362" s="50" t="n"/>
      <c r="AD362" s="50" t="n"/>
      <c r="AE362" s="50" t="n"/>
      <c r="AF362" s="50" t="n"/>
      <c r="AG362" s="50" t="n"/>
    </row>
    <row r="363" ht="15.75" customHeight="1">
      <c r="A363" s="50" t="n"/>
      <c r="B363" s="50" t="inlineStr">
        <is>
          <t>NC</t>
        </is>
      </c>
      <c r="C363" s="50" t="inlineStr">
        <is>
          <t>Generation</t>
        </is>
      </c>
      <c r="D363" s="50" t="inlineStr">
        <is>
          <t>Biopower</t>
        </is>
      </c>
      <c r="E363" s="50">
        <f>LOOKUP(D363,$U$2:$V$15,$V$2:$V$15)</f>
        <v/>
      </c>
      <c r="F363" s="50" t="n">
        <v>0</v>
      </c>
      <c r="G363" s="50">
        <f>AVERAGE(F363,H363)</f>
        <v/>
      </c>
      <c r="H363" s="50" t="n">
        <v>0</v>
      </c>
      <c r="I363" s="50">
        <f>AVERAGE(H363,J363)</f>
        <v/>
      </c>
      <c r="J363" s="50" t="n">
        <v>0</v>
      </c>
      <c r="K363" s="50">
        <f>AVERAGE(J363,L363)</f>
        <v/>
      </c>
      <c r="L363" s="50" t="n">
        <v>0</v>
      </c>
      <c r="M363" s="50">
        <f>AVERAGE(L363,N363)</f>
        <v/>
      </c>
      <c r="N363" s="50" t="n">
        <v>0</v>
      </c>
      <c r="O363" s="50">
        <f>AVERAGE(N363,P363)</f>
        <v/>
      </c>
      <c r="P363" s="50" t="n">
        <v>0</v>
      </c>
      <c r="Q363" s="50">
        <f>AVERAGE(P363,R363)</f>
        <v/>
      </c>
      <c r="R363" s="50" t="n">
        <v>0</v>
      </c>
      <c r="S363" s="50" t="n"/>
      <c r="T363" s="50" t="n"/>
      <c r="U363" s="50" t="n"/>
      <c r="V363" s="50" t="n"/>
      <c r="W363" s="50" t="n"/>
      <c r="X363" s="50" t="n"/>
      <c r="Y363" s="50" t="n"/>
      <c r="Z363" s="50" t="n"/>
      <c r="AA363" s="50" t="n"/>
      <c r="AB363" s="50" t="n"/>
      <c r="AC363" s="50" t="n"/>
      <c r="AD363" s="50" t="n"/>
      <c r="AE363" s="50" t="n"/>
      <c r="AF363" s="50" t="n"/>
      <c r="AG363" s="50" t="n"/>
    </row>
    <row r="364" ht="15.75" customHeight="1">
      <c r="A364" s="50" t="n"/>
      <c r="B364" s="50" t="inlineStr">
        <is>
          <t>NC</t>
        </is>
      </c>
      <c r="C364" s="50" t="inlineStr">
        <is>
          <t>Generation</t>
        </is>
      </c>
      <c r="D364" s="50" t="inlineStr">
        <is>
          <t>Coal</t>
        </is>
      </c>
      <c r="E364" s="50">
        <f>LOOKUP(D364,$U$2:$V$15,$V$2:$V$15)</f>
        <v/>
      </c>
      <c r="F364" s="50" t="n">
        <v>44529371.65</v>
      </c>
      <c r="G364" s="50">
        <f>AVERAGE(F364,H364)</f>
        <v/>
      </c>
      <c r="H364" s="50" t="n">
        <v>41853452.48</v>
      </c>
      <c r="I364" s="50">
        <f>AVERAGE(H364,J364)</f>
        <v/>
      </c>
      <c r="J364" s="50" t="n">
        <v>40746128.53</v>
      </c>
      <c r="K364" s="50">
        <f>AVERAGE(J364,L364)</f>
        <v/>
      </c>
      <c r="L364" s="50" t="n">
        <v>42695591.34</v>
      </c>
      <c r="M364" s="50">
        <f>AVERAGE(L364,N364)</f>
        <v/>
      </c>
      <c r="N364" s="50" t="n">
        <v>43905123.94</v>
      </c>
      <c r="O364" s="50">
        <f>AVERAGE(N364,P364)</f>
        <v/>
      </c>
      <c r="P364" s="50" t="n">
        <v>44489208.79</v>
      </c>
      <c r="Q364" s="50">
        <f>AVERAGE(P364,R364)</f>
        <v/>
      </c>
      <c r="R364" s="50" t="n">
        <v>44224802.88</v>
      </c>
      <c r="S364" s="50" t="n"/>
      <c r="T364" s="50" t="n"/>
      <c r="U364" s="50" t="n"/>
      <c r="V364" s="50" t="n"/>
      <c r="W364" s="50" t="n"/>
      <c r="X364" s="50" t="n"/>
      <c r="Y364" s="50" t="n"/>
      <c r="Z364" s="50" t="n"/>
      <c r="AA364" s="50" t="n"/>
      <c r="AB364" s="50" t="n"/>
      <c r="AC364" s="50" t="n"/>
      <c r="AD364" s="50" t="n"/>
      <c r="AE364" s="50" t="n"/>
      <c r="AF364" s="50" t="n"/>
      <c r="AG364" s="50" t="n"/>
    </row>
    <row r="365" ht="15.75" customHeight="1">
      <c r="A365" s="50" t="n"/>
      <c r="B365" s="50" t="inlineStr">
        <is>
          <t>NC</t>
        </is>
      </c>
      <c r="C365" s="50" t="inlineStr">
        <is>
          <t>Generation</t>
        </is>
      </c>
      <c r="D365" s="50" t="inlineStr">
        <is>
          <t>CSP</t>
        </is>
      </c>
      <c r="E365" s="50">
        <f>LOOKUP(D365,$U$2:$V$15,$V$2:$V$15)</f>
        <v/>
      </c>
      <c r="F365" s="50" t="n">
        <v>0</v>
      </c>
      <c r="G365" s="50">
        <f>AVERAGE(F365,H365)</f>
        <v/>
      </c>
      <c r="H365" s="50" t="n">
        <v>0</v>
      </c>
      <c r="I365" s="50">
        <f>AVERAGE(H365,J365)</f>
        <v/>
      </c>
      <c r="J365" s="50" t="n">
        <v>0</v>
      </c>
      <c r="K365" s="50">
        <f>AVERAGE(J365,L365)</f>
        <v/>
      </c>
      <c r="L365" s="50" t="n">
        <v>0</v>
      </c>
      <c r="M365" s="50">
        <f>AVERAGE(L365,N365)</f>
        <v/>
      </c>
      <c r="N365" s="50" t="n">
        <v>0</v>
      </c>
      <c r="O365" s="50">
        <f>AVERAGE(N365,P365)</f>
        <v/>
      </c>
      <c r="P365" s="50" t="n">
        <v>0</v>
      </c>
      <c r="Q365" s="50">
        <f>AVERAGE(P365,R365)</f>
        <v/>
      </c>
      <c r="R365" s="50" t="n">
        <v>0</v>
      </c>
      <c r="S365" s="50" t="n"/>
      <c r="T365" s="50" t="n"/>
      <c r="U365" s="50" t="n"/>
      <c r="V365" s="50" t="n"/>
      <c r="W365" s="50" t="n"/>
      <c r="X365" s="50" t="n"/>
      <c r="Y365" s="50" t="n"/>
      <c r="Z365" s="50" t="n"/>
      <c r="AA365" s="50" t="n"/>
      <c r="AB365" s="50" t="n"/>
      <c r="AC365" s="50" t="n"/>
      <c r="AD365" s="50" t="n"/>
      <c r="AE365" s="50" t="n"/>
      <c r="AF365" s="50" t="n"/>
      <c r="AG365" s="50" t="n"/>
    </row>
    <row r="366" ht="15.75" customHeight="1">
      <c r="A366" s="50" t="n"/>
      <c r="B366" s="50" t="inlineStr">
        <is>
          <t>NC</t>
        </is>
      </c>
      <c r="C366" s="50" t="inlineStr">
        <is>
          <t>Generation</t>
        </is>
      </c>
      <c r="D366" s="50" t="inlineStr">
        <is>
          <t>Geothermal</t>
        </is>
      </c>
      <c r="E366" s="50">
        <f>LOOKUP(D366,$U$2:$V$15,$V$2:$V$15)</f>
        <v/>
      </c>
      <c r="F366" s="50" t="n">
        <v>0</v>
      </c>
      <c r="G366" s="50">
        <f>AVERAGE(F366,H366)</f>
        <v/>
      </c>
      <c r="H366" s="50" t="n">
        <v>0</v>
      </c>
      <c r="I366" s="50">
        <f>AVERAGE(H366,J366)</f>
        <v/>
      </c>
      <c r="J366" s="50" t="n">
        <v>0</v>
      </c>
      <c r="K366" s="50">
        <f>AVERAGE(J366,L366)</f>
        <v/>
      </c>
      <c r="L366" s="50" t="n">
        <v>0</v>
      </c>
      <c r="M366" s="50">
        <f>AVERAGE(L366,N366)</f>
        <v/>
      </c>
      <c r="N366" s="50" t="n">
        <v>0</v>
      </c>
      <c r="O366" s="50">
        <f>AVERAGE(N366,P366)</f>
        <v/>
      </c>
      <c r="P366" s="50" t="n">
        <v>0</v>
      </c>
      <c r="Q366" s="50">
        <f>AVERAGE(P366,R366)</f>
        <v/>
      </c>
      <c r="R366" s="50" t="n">
        <v>0</v>
      </c>
      <c r="S366" s="50" t="n"/>
      <c r="T366" s="50" t="n"/>
      <c r="U366" s="50" t="n"/>
      <c r="V366" s="50" t="n"/>
      <c r="W366" s="50" t="n"/>
      <c r="X366" s="50" t="n"/>
      <c r="Y366" s="50" t="n"/>
      <c r="Z366" s="50" t="n"/>
      <c r="AA366" s="50" t="n"/>
      <c r="AB366" s="50" t="n"/>
      <c r="AC366" s="50" t="n"/>
      <c r="AD366" s="50" t="n"/>
      <c r="AE366" s="50" t="n"/>
      <c r="AF366" s="50" t="n"/>
      <c r="AG366" s="50" t="n"/>
    </row>
    <row r="367" ht="15.75" customHeight="1">
      <c r="A367" s="50" t="n"/>
      <c r="B367" s="50" t="inlineStr">
        <is>
          <t>NC</t>
        </is>
      </c>
      <c r="C367" s="50" t="inlineStr">
        <is>
          <t>Generation</t>
        </is>
      </c>
      <c r="D367" s="50" t="inlineStr">
        <is>
          <t>Hydro</t>
        </is>
      </c>
      <c r="E367" s="50">
        <f>LOOKUP(D367,$U$2:$V$15,$V$2:$V$15)</f>
        <v/>
      </c>
      <c r="F367" s="50" t="n">
        <v>4219751.672</v>
      </c>
      <c r="G367" s="50">
        <f>AVERAGE(F367,H367)</f>
        <v/>
      </c>
      <c r="H367" s="50" t="n">
        <v>4274537.595</v>
      </c>
      <c r="I367" s="50">
        <f>AVERAGE(H367,J367)</f>
        <v/>
      </c>
      <c r="J367" s="50" t="n">
        <v>4249324.394</v>
      </c>
      <c r="K367" s="50">
        <f>AVERAGE(J367,L367)</f>
        <v/>
      </c>
      <c r="L367" s="50" t="n">
        <v>4274537.595</v>
      </c>
      <c r="M367" s="50">
        <f>AVERAGE(L367,N367)</f>
        <v/>
      </c>
      <c r="N367" s="50" t="n">
        <v>4274537.595</v>
      </c>
      <c r="O367" s="50">
        <f>AVERAGE(N367,P367)</f>
        <v/>
      </c>
      <c r="P367" s="50" t="n">
        <v>4274537.595</v>
      </c>
      <c r="Q367" s="50">
        <f>AVERAGE(P367,R367)</f>
        <v/>
      </c>
      <c r="R367" s="50" t="n">
        <v>4274537.595</v>
      </c>
      <c r="S367" s="50" t="n"/>
      <c r="T367" s="50" t="n"/>
      <c r="U367" s="50" t="n"/>
      <c r="V367" s="50" t="n"/>
      <c r="W367" s="50" t="n"/>
      <c r="X367" s="50" t="n"/>
      <c r="Y367" s="50" t="n"/>
      <c r="Z367" s="50" t="n"/>
      <c r="AA367" s="50" t="n"/>
      <c r="AB367" s="50" t="n"/>
      <c r="AC367" s="50" t="n"/>
      <c r="AD367" s="50" t="n"/>
      <c r="AE367" s="50" t="n"/>
      <c r="AF367" s="50" t="n"/>
      <c r="AG367" s="50" t="n"/>
    </row>
    <row r="368" ht="15.75" customHeight="1">
      <c r="A368" s="50" t="n"/>
      <c r="B368" s="50" t="inlineStr">
        <is>
          <t>NC</t>
        </is>
      </c>
      <c r="C368" s="50" t="inlineStr">
        <is>
          <t>Generation</t>
        </is>
      </c>
      <c r="D368" s="50" t="inlineStr">
        <is>
          <t>Imports</t>
        </is>
      </c>
      <c r="E368" s="50">
        <f>LOOKUP(D368,$U$2:$V$15,$V$2:$V$15)</f>
        <v/>
      </c>
      <c r="F368" s="50" t="n">
        <v>0</v>
      </c>
      <c r="G368" s="50">
        <f>AVERAGE(F368,H368)</f>
        <v/>
      </c>
      <c r="H368" s="50" t="n">
        <v>0</v>
      </c>
      <c r="I368" s="50">
        <f>AVERAGE(H368,J368)</f>
        <v/>
      </c>
      <c r="J368" s="50" t="n">
        <v>0</v>
      </c>
      <c r="K368" s="50">
        <f>AVERAGE(J368,L368)</f>
        <v/>
      </c>
      <c r="L368" s="50" t="n">
        <v>0</v>
      </c>
      <c r="M368" s="50">
        <f>AVERAGE(L368,N368)</f>
        <v/>
      </c>
      <c r="N368" s="50" t="n">
        <v>0</v>
      </c>
      <c r="O368" s="50">
        <f>AVERAGE(N368,P368)</f>
        <v/>
      </c>
      <c r="P368" s="50" t="n">
        <v>0</v>
      </c>
      <c r="Q368" s="50">
        <f>AVERAGE(P368,R368)</f>
        <v/>
      </c>
      <c r="R368" s="50" t="n">
        <v>0</v>
      </c>
      <c r="S368" s="50" t="n"/>
      <c r="T368" s="50" t="n"/>
      <c r="U368" s="50" t="n"/>
      <c r="V368" s="50" t="n"/>
      <c r="W368" s="50" t="n"/>
      <c r="X368" s="50" t="n"/>
      <c r="Y368" s="50" t="n"/>
      <c r="Z368" s="50" t="n"/>
      <c r="AA368" s="50" t="n"/>
      <c r="AB368" s="50" t="n"/>
      <c r="AC368" s="50" t="n"/>
      <c r="AD368" s="50" t="n"/>
      <c r="AE368" s="50" t="n"/>
      <c r="AF368" s="50" t="n"/>
      <c r="AG368" s="50" t="n"/>
    </row>
    <row r="369" ht="15.75" customHeight="1">
      <c r="A369" s="50" t="n"/>
      <c r="B369" s="50" t="inlineStr">
        <is>
          <t>NC</t>
        </is>
      </c>
      <c r="C369" s="50" t="inlineStr">
        <is>
          <t>Generation</t>
        </is>
      </c>
      <c r="D369" s="50" t="inlineStr">
        <is>
          <t>Land-based Wind</t>
        </is>
      </c>
      <c r="E369" s="50">
        <f>LOOKUP(D369,$U$2:$V$15,$V$2:$V$15)</f>
        <v/>
      </c>
      <c r="F369" s="50" t="n">
        <v>632474.8278</v>
      </c>
      <c r="G369" s="50">
        <f>AVERAGE(F369,H369)</f>
        <v/>
      </c>
      <c r="H369" s="50" t="n">
        <v>634928.3061</v>
      </c>
      <c r="I369" s="50">
        <f>AVERAGE(H369,J369)</f>
        <v/>
      </c>
      <c r="J369" s="50" t="n">
        <v>646628.0051</v>
      </c>
      <c r="K369" s="50">
        <f>AVERAGE(J369,L369)</f>
        <v/>
      </c>
      <c r="L369" s="50" t="n">
        <v>644994.51</v>
      </c>
      <c r="M369" s="50">
        <f>AVERAGE(L369,N369)</f>
        <v/>
      </c>
      <c r="N369" s="50" t="n">
        <v>650186.4587</v>
      </c>
      <c r="O369" s="50">
        <f>AVERAGE(N369,P369)</f>
        <v/>
      </c>
      <c r="P369" s="50" t="n">
        <v>848203.9383</v>
      </c>
      <c r="Q369" s="50">
        <f>AVERAGE(P369,R369)</f>
        <v/>
      </c>
      <c r="R369" s="50" t="n">
        <v>2400910.702</v>
      </c>
      <c r="S369" s="50" t="n"/>
      <c r="T369" s="50" t="n"/>
      <c r="U369" s="50" t="n"/>
      <c r="V369" s="50" t="n"/>
      <c r="W369" s="50" t="n"/>
      <c r="X369" s="50" t="n"/>
      <c r="Y369" s="50" t="n"/>
      <c r="Z369" s="50" t="n"/>
      <c r="AA369" s="50" t="n"/>
      <c r="AB369" s="50" t="n"/>
      <c r="AC369" s="50" t="n"/>
      <c r="AD369" s="50" t="n"/>
      <c r="AE369" s="50" t="n"/>
      <c r="AF369" s="50" t="n"/>
      <c r="AG369" s="50" t="n"/>
    </row>
    <row r="370" ht="15.75" customHeight="1">
      <c r="A370" s="50" t="n"/>
      <c r="B370" s="50" t="inlineStr">
        <is>
          <t>NC</t>
        </is>
      </c>
      <c r="C370" s="50" t="inlineStr">
        <is>
          <t>Generation</t>
        </is>
      </c>
      <c r="D370" s="50" t="inlineStr">
        <is>
          <t>NG-CC</t>
        </is>
      </c>
      <c r="E370" s="50">
        <f>LOOKUP(D370,$U$2:$V$15,$V$2:$V$15)</f>
        <v/>
      </c>
      <c r="F370" s="50" t="n">
        <v>24800577.7</v>
      </c>
      <c r="G370" s="50">
        <f>AVERAGE(F370,H370)</f>
        <v/>
      </c>
      <c r="H370" s="50" t="n">
        <v>29436126</v>
      </c>
      <c r="I370" s="50">
        <f>AVERAGE(H370,J370)</f>
        <v/>
      </c>
      <c r="J370" s="50" t="n">
        <v>29363262</v>
      </c>
      <c r="K370" s="50">
        <f>AVERAGE(J370,L370)</f>
        <v/>
      </c>
      <c r="L370" s="50" t="n">
        <v>29311306.8</v>
      </c>
      <c r="M370" s="50">
        <f>AVERAGE(L370,N370)</f>
        <v/>
      </c>
      <c r="N370" s="50" t="n">
        <v>30231159.91</v>
      </c>
      <c r="O370" s="50">
        <f>AVERAGE(N370,P370)</f>
        <v/>
      </c>
      <c r="P370" s="50" t="n">
        <v>30290615.95</v>
      </c>
      <c r="Q370" s="50">
        <f>AVERAGE(P370,R370)</f>
        <v/>
      </c>
      <c r="R370" s="50" t="n">
        <v>30224055.91</v>
      </c>
      <c r="S370" s="50" t="n"/>
      <c r="T370" s="50" t="n"/>
      <c r="U370" s="50" t="n"/>
      <c r="V370" s="50" t="n"/>
      <c r="W370" s="50" t="n"/>
      <c r="X370" s="50" t="n"/>
      <c r="Y370" s="50" t="n"/>
      <c r="Z370" s="50" t="n"/>
      <c r="AA370" s="50" t="n"/>
      <c r="AB370" s="50" t="n"/>
      <c r="AC370" s="50" t="n"/>
      <c r="AD370" s="50" t="n"/>
      <c r="AE370" s="50" t="n"/>
      <c r="AF370" s="50" t="n"/>
      <c r="AG370" s="50" t="n"/>
    </row>
    <row r="371" ht="15.75" customHeight="1">
      <c r="A371" s="50" t="n"/>
      <c r="B371" s="50" t="inlineStr">
        <is>
          <t>NC</t>
        </is>
      </c>
      <c r="C371" s="50" t="inlineStr">
        <is>
          <t>Generation</t>
        </is>
      </c>
      <c r="D371" s="50" t="inlineStr">
        <is>
          <t>NG-CT</t>
        </is>
      </c>
      <c r="E371" s="50">
        <f>LOOKUP(D371,$U$2:$V$15,$V$2:$V$15)</f>
        <v/>
      </c>
      <c r="F371" s="50" t="n">
        <v>404118.1168</v>
      </c>
      <c r="G371" s="50">
        <f>AVERAGE(F371,H371)</f>
        <v/>
      </c>
      <c r="H371" s="50" t="n">
        <v>374813.6765</v>
      </c>
      <c r="I371" s="50">
        <f>AVERAGE(H371,J371)</f>
        <v/>
      </c>
      <c r="J371" s="50" t="n">
        <v>374813.6765</v>
      </c>
      <c r="K371" s="50">
        <f>AVERAGE(J371,L371)</f>
        <v/>
      </c>
      <c r="L371" s="50" t="n">
        <v>374813.6765</v>
      </c>
      <c r="M371" s="50">
        <f>AVERAGE(L371,N371)</f>
        <v/>
      </c>
      <c r="N371" s="50" t="n">
        <v>374813.6765</v>
      </c>
      <c r="O371" s="50">
        <f>AVERAGE(N371,P371)</f>
        <v/>
      </c>
      <c r="P371" s="50" t="n">
        <v>374813.6765</v>
      </c>
      <c r="Q371" s="50">
        <f>AVERAGE(P371,R371)</f>
        <v/>
      </c>
      <c r="R371" s="50" t="n">
        <v>374813.6765</v>
      </c>
      <c r="S371" s="50" t="n"/>
      <c r="T371" s="50" t="n"/>
      <c r="U371" s="50" t="n"/>
      <c r="V371" s="50" t="n"/>
      <c r="W371" s="50" t="n"/>
      <c r="X371" s="50" t="n"/>
      <c r="Y371" s="50" t="n"/>
      <c r="Z371" s="50" t="n"/>
      <c r="AA371" s="50" t="n"/>
      <c r="AB371" s="50" t="n"/>
      <c r="AC371" s="50" t="n"/>
      <c r="AD371" s="50" t="n"/>
      <c r="AE371" s="50" t="n"/>
      <c r="AF371" s="50" t="n"/>
      <c r="AG371" s="50" t="n"/>
    </row>
    <row r="372" ht="15.75" customHeight="1">
      <c r="A372" s="50" t="n"/>
      <c r="B372" s="50" t="inlineStr">
        <is>
          <t>NC</t>
        </is>
      </c>
      <c r="C372" s="50" t="inlineStr">
        <is>
          <t>Generation</t>
        </is>
      </c>
      <c r="D372" s="50" t="inlineStr">
        <is>
          <t>Nuclear</t>
        </is>
      </c>
      <c r="E372" s="50">
        <f>LOOKUP(D372,$U$2:$V$15,$V$2:$V$15)</f>
        <v/>
      </c>
      <c r="F372" s="50" t="n">
        <v>40486739.67</v>
      </c>
      <c r="G372" s="50">
        <f>AVERAGE(F372,H372)</f>
        <v/>
      </c>
      <c r="H372" s="50" t="n">
        <v>40486739.67</v>
      </c>
      <c r="I372" s="50">
        <f>AVERAGE(H372,J372)</f>
        <v/>
      </c>
      <c r="J372" s="50" t="n">
        <v>40486739.67</v>
      </c>
      <c r="K372" s="50">
        <f>AVERAGE(J372,L372)</f>
        <v/>
      </c>
      <c r="L372" s="50" t="n">
        <v>40486739.67</v>
      </c>
      <c r="M372" s="50">
        <f>AVERAGE(L372,N372)</f>
        <v/>
      </c>
      <c r="N372" s="50" t="n">
        <v>40486739.67</v>
      </c>
      <c r="O372" s="50">
        <f>AVERAGE(N372,P372)</f>
        <v/>
      </c>
      <c r="P372" s="50" t="n">
        <v>40486739.67</v>
      </c>
      <c r="Q372" s="50">
        <f>AVERAGE(P372,R372)</f>
        <v/>
      </c>
      <c r="R372" s="50" t="n">
        <v>40486739.67</v>
      </c>
      <c r="S372" s="50" t="n"/>
      <c r="T372" s="50" t="n"/>
      <c r="U372" s="50" t="n"/>
      <c r="V372" s="50" t="n"/>
      <c r="W372" s="50" t="n"/>
      <c r="X372" s="50" t="n"/>
      <c r="Y372" s="50" t="n"/>
      <c r="Z372" s="50" t="n"/>
      <c r="AA372" s="50" t="n"/>
      <c r="AB372" s="50" t="n"/>
      <c r="AC372" s="50" t="n"/>
      <c r="AD372" s="50" t="n"/>
      <c r="AE372" s="50" t="n"/>
      <c r="AF372" s="50" t="n"/>
      <c r="AG372" s="50" t="n"/>
    </row>
    <row r="373" ht="15.75" customHeight="1">
      <c r="A373" s="50" t="n"/>
      <c r="B373" s="50" t="inlineStr">
        <is>
          <t>NC</t>
        </is>
      </c>
      <c r="C373" s="50" t="inlineStr">
        <is>
          <t>Generation</t>
        </is>
      </c>
      <c r="D373" s="50" t="inlineStr">
        <is>
          <t>Offshore Wind</t>
        </is>
      </c>
      <c r="E373" s="50">
        <f>LOOKUP(D373,$U$2:$V$15,$V$2:$V$15)</f>
        <v/>
      </c>
      <c r="F373" s="50" t="n">
        <v>0</v>
      </c>
      <c r="G373" s="50">
        <f>AVERAGE(F373,H373)</f>
        <v/>
      </c>
      <c r="H373" s="50" t="n">
        <v>0</v>
      </c>
      <c r="I373" s="50">
        <f>AVERAGE(H373,J373)</f>
        <v/>
      </c>
      <c r="J373" s="50" t="n">
        <v>0</v>
      </c>
      <c r="K373" s="50">
        <f>AVERAGE(J373,L373)</f>
        <v/>
      </c>
      <c r="L373" s="50" t="n">
        <v>0</v>
      </c>
      <c r="M373" s="50">
        <f>AVERAGE(L373,N373)</f>
        <v/>
      </c>
      <c r="N373" s="50" t="n">
        <v>0</v>
      </c>
      <c r="O373" s="50">
        <f>AVERAGE(N373,P373)</f>
        <v/>
      </c>
      <c r="P373" s="50" t="n">
        <v>0</v>
      </c>
      <c r="Q373" s="50">
        <f>AVERAGE(P373,R373)</f>
        <v/>
      </c>
      <c r="R373" s="50" t="n">
        <v>0</v>
      </c>
      <c r="S373" s="50" t="n"/>
      <c r="T373" s="50" t="n"/>
      <c r="U373" s="50" t="n"/>
      <c r="V373" s="50" t="n"/>
      <c r="W373" s="50" t="n"/>
      <c r="X373" s="50" t="n"/>
      <c r="Y373" s="50" t="n"/>
      <c r="Z373" s="50" t="n"/>
      <c r="AA373" s="50" t="n"/>
      <c r="AB373" s="50" t="n"/>
      <c r="AC373" s="50" t="n"/>
      <c r="AD373" s="50" t="n"/>
      <c r="AE373" s="50" t="n"/>
      <c r="AF373" s="50" t="n"/>
      <c r="AG373" s="50" t="n"/>
    </row>
    <row r="374" ht="15.75" customHeight="1">
      <c r="A374" s="50" t="n"/>
      <c r="B374" s="50" t="inlineStr">
        <is>
          <t>NC</t>
        </is>
      </c>
      <c r="C374" s="50" t="inlineStr">
        <is>
          <t>Generation</t>
        </is>
      </c>
      <c r="D374" s="50" t="inlineStr">
        <is>
          <t>Oil-Gas-Steam</t>
        </is>
      </c>
      <c r="E374" s="50">
        <f>LOOKUP(D374,$U$2:$V$15,$V$2:$V$15)</f>
        <v/>
      </c>
      <c r="F374" s="50" t="n">
        <v>366608.6006</v>
      </c>
      <c r="G374" s="50">
        <f>AVERAGE(F374,H374)</f>
        <v/>
      </c>
      <c r="H374" s="50" t="n">
        <v>366608.6006</v>
      </c>
      <c r="I374" s="50">
        <f>AVERAGE(H374,J374)</f>
        <v/>
      </c>
      <c r="J374" s="50" t="n">
        <v>366608.6006</v>
      </c>
      <c r="K374" s="50">
        <f>AVERAGE(J374,L374)</f>
        <v/>
      </c>
      <c r="L374" s="50" t="n">
        <v>366608.6006</v>
      </c>
      <c r="M374" s="50">
        <f>AVERAGE(L374,N374)</f>
        <v/>
      </c>
      <c r="N374" s="50" t="n">
        <v>366608.6006</v>
      </c>
      <c r="O374" s="50">
        <f>AVERAGE(N374,P374)</f>
        <v/>
      </c>
      <c r="P374" s="50" t="n">
        <v>366608.6006</v>
      </c>
      <c r="Q374" s="50">
        <f>AVERAGE(P374,R374)</f>
        <v/>
      </c>
      <c r="R374" s="50" t="n">
        <v>366608.6006</v>
      </c>
      <c r="S374" s="50" t="n"/>
      <c r="T374" s="50" t="n"/>
      <c r="U374" s="50" t="n"/>
      <c r="V374" s="50" t="n"/>
      <c r="W374" s="50" t="n"/>
      <c r="X374" s="50" t="n"/>
      <c r="Y374" s="50" t="n"/>
      <c r="Z374" s="50" t="n"/>
      <c r="AA374" s="50" t="n"/>
      <c r="AB374" s="50" t="n"/>
      <c r="AC374" s="50" t="n"/>
      <c r="AD374" s="50" t="n"/>
      <c r="AE374" s="50" t="n"/>
      <c r="AF374" s="50" t="n"/>
      <c r="AG374" s="50" t="n"/>
    </row>
    <row r="375" ht="15.75" customHeight="1">
      <c r="A375" s="50" t="n"/>
      <c r="B375" s="50" t="inlineStr">
        <is>
          <t>NC</t>
        </is>
      </c>
      <c r="C375" s="50" t="inlineStr">
        <is>
          <t>Generation</t>
        </is>
      </c>
      <c r="D375" s="50" t="inlineStr">
        <is>
          <t>Rooftop PV</t>
        </is>
      </c>
      <c r="E375" s="50">
        <f>LOOKUP(D375,$U$2:$V$15,$V$2:$V$15)</f>
        <v/>
      </c>
      <c r="F375" s="50" t="n">
        <v>263487.8943</v>
      </c>
      <c r="G375" s="50">
        <f>AVERAGE(F375,H375)</f>
        <v/>
      </c>
      <c r="H375" s="50" t="n">
        <v>470869.6648</v>
      </c>
      <c r="I375" s="50">
        <f>AVERAGE(H375,J375)</f>
        <v/>
      </c>
      <c r="J375" s="50" t="n">
        <v>610543.9497999999</v>
      </c>
      <c r="K375" s="50">
        <f>AVERAGE(J375,L375)</f>
        <v/>
      </c>
      <c r="L375" s="50" t="n">
        <v>720368.5279</v>
      </c>
      <c r="M375" s="50">
        <f>AVERAGE(L375,N375)</f>
        <v/>
      </c>
      <c r="N375" s="50" t="n">
        <v>969691.0872</v>
      </c>
      <c r="O375" s="50">
        <f>AVERAGE(N375,P375)</f>
        <v/>
      </c>
      <c r="P375" s="50" t="n">
        <v>1384568.982</v>
      </c>
      <c r="Q375" s="50">
        <f>AVERAGE(P375,R375)</f>
        <v/>
      </c>
      <c r="R375" s="50" t="n">
        <v>1940518.362</v>
      </c>
      <c r="S375" s="50" t="n"/>
      <c r="T375" s="50" t="n"/>
      <c r="U375" s="50" t="n"/>
      <c r="V375" s="50" t="n"/>
      <c r="W375" s="50" t="n"/>
      <c r="X375" s="50" t="n"/>
      <c r="Y375" s="50" t="n"/>
      <c r="Z375" s="50" t="n"/>
      <c r="AA375" s="50" t="n"/>
      <c r="AB375" s="50" t="n"/>
      <c r="AC375" s="50" t="n"/>
      <c r="AD375" s="50" t="n"/>
      <c r="AE375" s="50" t="n"/>
      <c r="AF375" s="50" t="n"/>
      <c r="AG375" s="50" t="n"/>
    </row>
    <row r="376" ht="15.75" customHeight="1">
      <c r="A376" s="50" t="n"/>
      <c r="B376" s="50" t="inlineStr">
        <is>
          <t>NC</t>
        </is>
      </c>
      <c r="C376" s="50" t="inlineStr">
        <is>
          <t>Generation</t>
        </is>
      </c>
      <c r="D376" s="50" t="inlineStr">
        <is>
          <t>Storage</t>
        </is>
      </c>
      <c r="E376" s="50">
        <f>LOOKUP(D376,$U$2:$V$15,$V$2:$V$15)</f>
        <v/>
      </c>
      <c r="F376" s="50" t="n">
        <v>0</v>
      </c>
      <c r="G376" s="50" t="n">
        <v>0</v>
      </c>
      <c r="H376" s="50" t="n">
        <v>0</v>
      </c>
      <c r="I376" s="50" t="n">
        <v>0</v>
      </c>
      <c r="J376" s="50" t="n">
        <v>0</v>
      </c>
      <c r="K376" s="50" t="n">
        <v>0</v>
      </c>
      <c r="L376" s="50" t="n">
        <v>0</v>
      </c>
      <c r="M376" s="50" t="n">
        <v>0</v>
      </c>
      <c r="N376" s="50" t="n">
        <v>0</v>
      </c>
      <c r="O376" s="50" t="n">
        <v>0</v>
      </c>
      <c r="P376" s="50" t="n">
        <v>0</v>
      </c>
      <c r="Q376" s="50" t="n">
        <v>0</v>
      </c>
      <c r="R376" s="50" t="n">
        <v>0</v>
      </c>
      <c r="S376" s="50" t="n"/>
      <c r="T376" s="50" t="n"/>
      <c r="U376" s="50" t="n"/>
      <c r="V376" s="50" t="n"/>
      <c r="W376" s="50" t="n"/>
      <c r="X376" s="50" t="n"/>
      <c r="Y376" s="50" t="n"/>
      <c r="Z376" s="50" t="n"/>
      <c r="AA376" s="50" t="n"/>
      <c r="AB376" s="50" t="n"/>
      <c r="AC376" s="50" t="n"/>
      <c r="AD376" s="50" t="n"/>
      <c r="AE376" s="50" t="n"/>
      <c r="AF376" s="50" t="n"/>
      <c r="AG376" s="50" t="n"/>
    </row>
    <row r="377" ht="15.75" customHeight="1">
      <c r="A377" s="50" t="n"/>
      <c r="B377" s="50" t="inlineStr">
        <is>
          <t>NC</t>
        </is>
      </c>
      <c r="C377" s="50" t="inlineStr">
        <is>
          <t>Generation</t>
        </is>
      </c>
      <c r="D377" s="50" t="inlineStr">
        <is>
          <t>Utility PV</t>
        </is>
      </c>
      <c r="E377" s="50">
        <f>LOOKUP(D377,$U$2:$V$15,$V$2:$V$15)</f>
        <v/>
      </c>
      <c r="F377" s="50" t="n">
        <v>8472063.585999999</v>
      </c>
      <c r="G377" s="50">
        <f>AVERAGE(F377,H377)</f>
        <v/>
      </c>
      <c r="H377" s="50" t="n">
        <v>8914302.387</v>
      </c>
      <c r="I377" s="50">
        <f>AVERAGE(H377,J377)</f>
        <v/>
      </c>
      <c r="J377" s="50" t="n">
        <v>8914334.205</v>
      </c>
      <c r="K377" s="50">
        <f>AVERAGE(J377,L377)</f>
        <v/>
      </c>
      <c r="L377" s="50" t="n">
        <v>8825579.408</v>
      </c>
      <c r="M377" s="50">
        <f>AVERAGE(L377,N377)</f>
        <v/>
      </c>
      <c r="N377" s="50" t="n">
        <v>8737432.819</v>
      </c>
      <c r="O377" s="50">
        <f>AVERAGE(N377,P377)</f>
        <v/>
      </c>
      <c r="P377" s="50" t="n">
        <v>8650157.796</v>
      </c>
      <c r="Q377" s="50">
        <f>AVERAGE(P377,R377)</f>
        <v/>
      </c>
      <c r="R377" s="50" t="n">
        <v>8563789.261</v>
      </c>
      <c r="S377" s="50" t="n"/>
      <c r="T377" s="50" t="n"/>
      <c r="U377" s="50" t="n"/>
      <c r="V377" s="50" t="n"/>
      <c r="W377" s="50" t="n"/>
      <c r="X377" s="50" t="n"/>
      <c r="Y377" s="50" t="n"/>
      <c r="Z377" s="50" t="n"/>
      <c r="AA377" s="50" t="n"/>
      <c r="AB377" s="50" t="n"/>
      <c r="AC377" s="50" t="n"/>
      <c r="AD377" s="50" t="n"/>
      <c r="AE377" s="50" t="n"/>
      <c r="AF377" s="50" t="n"/>
      <c r="AG377" s="50" t="n"/>
    </row>
    <row r="378" ht="15.75" customHeight="1">
      <c r="A378" s="50" t="n"/>
      <c r="B378" s="50" t="inlineStr">
        <is>
          <t>ND</t>
        </is>
      </c>
      <c r="C378" s="50" t="inlineStr">
        <is>
          <t>Generation</t>
        </is>
      </c>
      <c r="D378" s="50" t="inlineStr">
        <is>
          <t>Biopower</t>
        </is>
      </c>
      <c r="E378" s="50">
        <f>LOOKUP(D378,$U$2:$V$15,$V$2:$V$15)</f>
        <v/>
      </c>
      <c r="F378" s="50" t="n">
        <v>0</v>
      </c>
      <c r="G378" s="50">
        <f>AVERAGE(F378,H378)</f>
        <v/>
      </c>
      <c r="H378" s="50" t="n">
        <v>0</v>
      </c>
      <c r="I378" s="50">
        <f>AVERAGE(H378,J378)</f>
        <v/>
      </c>
      <c r="J378" s="50" t="n">
        <v>0</v>
      </c>
      <c r="K378" s="50">
        <f>AVERAGE(J378,L378)</f>
        <v/>
      </c>
      <c r="L378" s="50" t="n">
        <v>0</v>
      </c>
      <c r="M378" s="50">
        <f>AVERAGE(L378,N378)</f>
        <v/>
      </c>
      <c r="N378" s="50" t="n">
        <v>0</v>
      </c>
      <c r="O378" s="50">
        <f>AVERAGE(N378,P378)</f>
        <v/>
      </c>
      <c r="P378" s="50" t="n">
        <v>0</v>
      </c>
      <c r="Q378" s="50">
        <f>AVERAGE(P378,R378)</f>
        <v/>
      </c>
      <c r="R378" s="50" t="n">
        <v>0</v>
      </c>
      <c r="S378" s="50" t="n"/>
      <c r="T378" s="50" t="n"/>
      <c r="U378" s="50" t="n"/>
      <c r="V378" s="50" t="n"/>
      <c r="W378" s="50" t="n"/>
      <c r="X378" s="50" t="n"/>
      <c r="Y378" s="50" t="n"/>
      <c r="Z378" s="50" t="n"/>
      <c r="AA378" s="50" t="n"/>
      <c r="AB378" s="50" t="n"/>
      <c r="AC378" s="50" t="n"/>
      <c r="AD378" s="50" t="n"/>
      <c r="AE378" s="50" t="n"/>
      <c r="AF378" s="50" t="n"/>
      <c r="AG378" s="50" t="n"/>
    </row>
    <row r="379" ht="15.75" customHeight="1">
      <c r="A379" s="50" t="n"/>
      <c r="B379" s="50" t="inlineStr">
        <is>
          <t>ND</t>
        </is>
      </c>
      <c r="C379" s="50" t="inlineStr">
        <is>
          <t>Generation</t>
        </is>
      </c>
      <c r="D379" s="50" t="inlineStr">
        <is>
          <t>Coal</t>
        </is>
      </c>
      <c r="E379" s="50">
        <f>LOOKUP(D379,$U$2:$V$15,$V$2:$V$15)</f>
        <v/>
      </c>
      <c r="F379" s="50" t="n">
        <v>25604771.05</v>
      </c>
      <c r="G379" s="50">
        <f>AVERAGE(F379,H379)</f>
        <v/>
      </c>
      <c r="H379" s="50" t="n">
        <v>24244661.87</v>
      </c>
      <c r="I379" s="50">
        <f>AVERAGE(H379,J379)</f>
        <v/>
      </c>
      <c r="J379" s="50" t="n">
        <v>25628500.83</v>
      </c>
      <c r="K379" s="50">
        <f>AVERAGE(J379,L379)</f>
        <v/>
      </c>
      <c r="L379" s="50" t="n">
        <v>27563477.95</v>
      </c>
      <c r="M379" s="50">
        <f>AVERAGE(L379,N379)</f>
        <v/>
      </c>
      <c r="N379" s="50" t="n">
        <v>27316359.53</v>
      </c>
      <c r="O379" s="50">
        <f>AVERAGE(N379,P379)</f>
        <v/>
      </c>
      <c r="P379" s="50" t="n">
        <v>26954089.58</v>
      </c>
      <c r="Q379" s="50">
        <f>AVERAGE(P379,R379)</f>
        <v/>
      </c>
      <c r="R379" s="50" t="n">
        <v>26716645.7</v>
      </c>
      <c r="S379" s="50" t="n"/>
      <c r="T379" s="50" t="n"/>
      <c r="U379" s="50" t="n"/>
      <c r="V379" s="50" t="n"/>
      <c r="W379" s="50" t="n"/>
      <c r="X379" s="50" t="n"/>
      <c r="Y379" s="50" t="n"/>
      <c r="Z379" s="50" t="n"/>
      <c r="AA379" s="50" t="n"/>
      <c r="AB379" s="50" t="n"/>
      <c r="AC379" s="50" t="n"/>
      <c r="AD379" s="50" t="n"/>
      <c r="AE379" s="50" t="n"/>
      <c r="AF379" s="50" t="n"/>
      <c r="AG379" s="50" t="n"/>
    </row>
    <row r="380" ht="15.75" customHeight="1">
      <c r="A380" s="50" t="n"/>
      <c r="B380" s="50" t="inlineStr">
        <is>
          <t>ND</t>
        </is>
      </c>
      <c r="C380" s="50" t="inlineStr">
        <is>
          <t>Generation</t>
        </is>
      </c>
      <c r="D380" s="50" t="inlineStr">
        <is>
          <t>CSP</t>
        </is>
      </c>
      <c r="E380" s="50">
        <f>LOOKUP(D380,$U$2:$V$15,$V$2:$V$15)</f>
        <v/>
      </c>
      <c r="F380" s="50" t="n">
        <v>0</v>
      </c>
      <c r="G380" s="50">
        <f>AVERAGE(F380,H380)</f>
        <v/>
      </c>
      <c r="H380" s="50" t="n">
        <v>0</v>
      </c>
      <c r="I380" s="50">
        <f>AVERAGE(H380,J380)</f>
        <v/>
      </c>
      <c r="J380" s="50" t="n">
        <v>0</v>
      </c>
      <c r="K380" s="50">
        <f>AVERAGE(J380,L380)</f>
        <v/>
      </c>
      <c r="L380" s="50" t="n">
        <v>0</v>
      </c>
      <c r="M380" s="50">
        <f>AVERAGE(L380,N380)</f>
        <v/>
      </c>
      <c r="N380" s="50" t="n">
        <v>0</v>
      </c>
      <c r="O380" s="50">
        <f>AVERAGE(N380,P380)</f>
        <v/>
      </c>
      <c r="P380" s="50" t="n">
        <v>0</v>
      </c>
      <c r="Q380" s="50">
        <f>AVERAGE(P380,R380)</f>
        <v/>
      </c>
      <c r="R380" s="50" t="n">
        <v>0</v>
      </c>
      <c r="S380" s="50" t="n"/>
      <c r="T380" s="50" t="n"/>
      <c r="U380" s="50" t="n"/>
      <c r="V380" s="50" t="n"/>
      <c r="W380" s="50" t="n"/>
      <c r="X380" s="50" t="n"/>
      <c r="Y380" s="50" t="n"/>
      <c r="Z380" s="50" t="n"/>
      <c r="AA380" s="50" t="n"/>
      <c r="AB380" s="50" t="n"/>
      <c r="AC380" s="50" t="n"/>
      <c r="AD380" s="50" t="n"/>
      <c r="AE380" s="50" t="n"/>
      <c r="AF380" s="50" t="n"/>
      <c r="AG380" s="50" t="n"/>
    </row>
    <row r="381" ht="15.75" customHeight="1">
      <c r="A381" s="50" t="n"/>
      <c r="B381" s="50" t="inlineStr">
        <is>
          <t>ND</t>
        </is>
      </c>
      <c r="C381" s="50" t="inlineStr">
        <is>
          <t>Generation</t>
        </is>
      </c>
      <c r="D381" s="50" t="inlineStr">
        <is>
          <t>Geothermal</t>
        </is>
      </c>
      <c r="E381" s="50">
        <f>LOOKUP(D381,$U$2:$V$15,$V$2:$V$15)</f>
        <v/>
      </c>
      <c r="F381" s="50" t="n">
        <v>0</v>
      </c>
      <c r="G381" s="50">
        <f>AVERAGE(F381,H381)</f>
        <v/>
      </c>
      <c r="H381" s="50" t="n">
        <v>0</v>
      </c>
      <c r="I381" s="50">
        <f>AVERAGE(H381,J381)</f>
        <v/>
      </c>
      <c r="J381" s="50" t="n">
        <v>0</v>
      </c>
      <c r="K381" s="50">
        <f>AVERAGE(J381,L381)</f>
        <v/>
      </c>
      <c r="L381" s="50" t="n">
        <v>0</v>
      </c>
      <c r="M381" s="50">
        <f>AVERAGE(L381,N381)</f>
        <v/>
      </c>
      <c r="N381" s="50" t="n">
        <v>0</v>
      </c>
      <c r="O381" s="50">
        <f>AVERAGE(N381,P381)</f>
        <v/>
      </c>
      <c r="P381" s="50" t="n">
        <v>0</v>
      </c>
      <c r="Q381" s="50">
        <f>AVERAGE(P381,R381)</f>
        <v/>
      </c>
      <c r="R381" s="50" t="n">
        <v>0</v>
      </c>
      <c r="S381" s="50" t="n"/>
      <c r="T381" s="50" t="n"/>
      <c r="U381" s="50" t="n"/>
      <c r="V381" s="50" t="n"/>
      <c r="W381" s="50" t="n"/>
      <c r="X381" s="50" t="n"/>
      <c r="Y381" s="50" t="n"/>
      <c r="Z381" s="50" t="n"/>
      <c r="AA381" s="50" t="n"/>
      <c r="AB381" s="50" t="n"/>
      <c r="AC381" s="50" t="n"/>
      <c r="AD381" s="50" t="n"/>
      <c r="AE381" s="50" t="n"/>
      <c r="AF381" s="50" t="n"/>
      <c r="AG381" s="50" t="n"/>
    </row>
    <row r="382" ht="15.75" customHeight="1">
      <c r="A382" s="50" t="n"/>
      <c r="B382" s="50" t="inlineStr">
        <is>
          <t>ND</t>
        </is>
      </c>
      <c r="C382" s="50" t="inlineStr">
        <is>
          <t>Generation</t>
        </is>
      </c>
      <c r="D382" s="50" t="inlineStr">
        <is>
          <t>Hydro</t>
        </is>
      </c>
      <c r="E382" s="50">
        <f>LOOKUP(D382,$U$2:$V$15,$V$2:$V$15)</f>
        <v/>
      </c>
      <c r="F382" s="50" t="n">
        <v>1698964.816</v>
      </c>
      <c r="G382" s="50">
        <f>AVERAGE(F382,H382)</f>
        <v/>
      </c>
      <c r="H382" s="50" t="n">
        <v>1862841.344</v>
      </c>
      <c r="I382" s="50">
        <f>AVERAGE(H382,J382)</f>
        <v/>
      </c>
      <c r="J382" s="50" t="n">
        <v>1862841.344</v>
      </c>
      <c r="K382" s="50">
        <f>AVERAGE(J382,L382)</f>
        <v/>
      </c>
      <c r="L382" s="50" t="n">
        <v>1862769.088</v>
      </c>
      <c r="M382" s="50">
        <f>AVERAGE(L382,N382)</f>
        <v/>
      </c>
      <c r="N382" s="50" t="n">
        <v>1862509.26</v>
      </c>
      <c r="O382" s="50">
        <f>AVERAGE(N382,P382)</f>
        <v/>
      </c>
      <c r="P382" s="50" t="n">
        <v>1862355.961</v>
      </c>
      <c r="Q382" s="50">
        <f>AVERAGE(P382,R382)</f>
        <v/>
      </c>
      <c r="R382" s="50" t="n">
        <v>1862296.502</v>
      </c>
      <c r="S382" s="50" t="n"/>
      <c r="T382" s="50" t="n"/>
      <c r="U382" s="50" t="n"/>
      <c r="V382" s="50" t="n"/>
      <c r="W382" s="50" t="n"/>
      <c r="X382" s="50" t="n"/>
      <c r="Y382" s="50" t="n"/>
      <c r="Z382" s="50" t="n"/>
      <c r="AA382" s="50" t="n"/>
      <c r="AB382" s="50" t="n"/>
      <c r="AC382" s="50" t="n"/>
      <c r="AD382" s="50" t="n"/>
      <c r="AE382" s="50" t="n"/>
      <c r="AF382" s="50" t="n"/>
      <c r="AG382" s="50" t="n"/>
    </row>
    <row r="383" ht="15.75" customHeight="1">
      <c r="A383" s="50" t="n"/>
      <c r="B383" s="50" t="inlineStr">
        <is>
          <t>ND</t>
        </is>
      </c>
      <c r="C383" s="50" t="inlineStr">
        <is>
          <t>Generation</t>
        </is>
      </c>
      <c r="D383" s="50" t="inlineStr">
        <is>
          <t>Imports</t>
        </is>
      </c>
      <c r="E383" s="50">
        <f>LOOKUP(D383,$U$2:$V$15,$V$2:$V$15)</f>
        <v/>
      </c>
      <c r="F383" s="50" t="n">
        <v>5980595</v>
      </c>
      <c r="G383" s="50">
        <f>AVERAGE(F383,H383)</f>
        <v/>
      </c>
      <c r="H383" s="50" t="n">
        <v>7055325</v>
      </c>
      <c r="I383" s="50">
        <f>AVERAGE(H383,J383)</f>
        <v/>
      </c>
      <c r="J383" s="50" t="n">
        <v>7345155</v>
      </c>
      <c r="K383" s="50">
        <f>AVERAGE(J383,L383)</f>
        <v/>
      </c>
      <c r="L383" s="50" t="n">
        <v>7329719.923</v>
      </c>
      <c r="M383" s="50">
        <f>AVERAGE(L383,N383)</f>
        <v/>
      </c>
      <c r="N383" s="50" t="n">
        <v>6816700</v>
      </c>
      <c r="O383" s="50">
        <f>AVERAGE(N383,P383)</f>
        <v/>
      </c>
      <c r="P383" s="50" t="n">
        <v>8546104.893999999</v>
      </c>
      <c r="Q383" s="50">
        <f>AVERAGE(P383,R383)</f>
        <v/>
      </c>
      <c r="R383" s="50" t="n">
        <v>10187965</v>
      </c>
      <c r="S383" s="50" t="n"/>
      <c r="T383" s="50" t="n"/>
      <c r="U383" s="50" t="n"/>
      <c r="V383" s="50" t="n"/>
      <c r="W383" s="50" t="n"/>
      <c r="X383" s="50" t="n"/>
      <c r="Y383" s="50" t="n"/>
      <c r="Z383" s="50" t="n"/>
      <c r="AA383" s="50" t="n"/>
      <c r="AB383" s="50" t="n"/>
      <c r="AC383" s="50" t="n"/>
      <c r="AD383" s="50" t="n"/>
      <c r="AE383" s="50" t="n"/>
      <c r="AF383" s="50" t="n"/>
      <c r="AG383" s="50" t="n"/>
    </row>
    <row r="384" ht="15.75" customHeight="1">
      <c r="A384" s="50" t="n"/>
      <c r="B384" s="50" t="inlineStr">
        <is>
          <t>ND</t>
        </is>
      </c>
      <c r="C384" s="50" t="inlineStr">
        <is>
          <t>Generation</t>
        </is>
      </c>
      <c r="D384" s="50" t="inlineStr">
        <is>
          <t>Land-based Wind</t>
        </is>
      </c>
      <c r="E384" s="50">
        <f>LOOKUP(D384,$U$2:$V$15,$V$2:$V$15)</f>
        <v/>
      </c>
      <c r="F384" s="50" t="n">
        <v>10074346.93</v>
      </c>
      <c r="G384" s="50">
        <f>AVERAGE(F384,H384)</f>
        <v/>
      </c>
      <c r="H384" s="50" t="n">
        <v>12714615.42</v>
      </c>
      <c r="I384" s="50">
        <f>AVERAGE(H384,J384)</f>
        <v/>
      </c>
      <c r="J384" s="50" t="n">
        <v>12695657.5</v>
      </c>
      <c r="K384" s="50">
        <f>AVERAGE(J384,L384)</f>
        <v/>
      </c>
      <c r="L384" s="50" t="n">
        <v>12705674.61</v>
      </c>
      <c r="M384" s="50">
        <f>AVERAGE(L384,N384)</f>
        <v/>
      </c>
      <c r="N384" s="50" t="n">
        <v>12710715.81</v>
      </c>
      <c r="O384" s="50">
        <f>AVERAGE(N384,P384)</f>
        <v/>
      </c>
      <c r="P384" s="50" t="n">
        <v>12708500.47</v>
      </c>
      <c r="Q384" s="50">
        <f>AVERAGE(P384,R384)</f>
        <v/>
      </c>
      <c r="R384" s="50" t="n">
        <v>12720946.19</v>
      </c>
      <c r="S384" s="50" t="n"/>
      <c r="T384" s="50" t="n"/>
      <c r="U384" s="50" t="n"/>
      <c r="V384" s="50" t="n"/>
      <c r="W384" s="50" t="n"/>
      <c r="X384" s="50" t="n"/>
      <c r="Y384" s="50" t="n"/>
      <c r="Z384" s="50" t="n"/>
      <c r="AA384" s="50" t="n"/>
      <c r="AB384" s="50" t="n"/>
      <c r="AC384" s="50" t="n"/>
      <c r="AD384" s="50" t="n"/>
      <c r="AE384" s="50" t="n"/>
      <c r="AF384" s="50" t="n"/>
      <c r="AG384" s="50" t="n"/>
    </row>
    <row r="385" ht="15.75" customHeight="1">
      <c r="A385" s="50" t="n"/>
      <c r="B385" s="50" t="inlineStr">
        <is>
          <t>ND</t>
        </is>
      </c>
      <c r="C385" s="50" t="inlineStr">
        <is>
          <t>Generation</t>
        </is>
      </c>
      <c r="D385" s="50" t="inlineStr">
        <is>
          <t>NG-CC</t>
        </is>
      </c>
      <c r="E385" s="50">
        <f>LOOKUP(D385,$U$2:$V$15,$V$2:$V$15)</f>
        <v/>
      </c>
      <c r="F385" s="50" t="n">
        <v>680.8669091</v>
      </c>
      <c r="G385" s="50">
        <f>AVERAGE(F385,H385)</f>
        <v/>
      </c>
      <c r="H385" s="50" t="n">
        <v>203.52</v>
      </c>
      <c r="I385" s="50">
        <f>AVERAGE(H385,J385)</f>
        <v/>
      </c>
      <c r="J385" s="50" t="n">
        <v>699.3687273</v>
      </c>
      <c r="K385" s="50">
        <f>AVERAGE(J385,L385)</f>
        <v/>
      </c>
      <c r="L385" s="50" t="n">
        <v>203.52</v>
      </c>
      <c r="M385" s="50">
        <f>AVERAGE(L385,N385)</f>
        <v/>
      </c>
      <c r="N385" s="50" t="n">
        <v>680.8669091</v>
      </c>
      <c r="O385" s="50">
        <f>AVERAGE(N385,P385)</f>
        <v/>
      </c>
      <c r="P385" s="50" t="n">
        <v>203.52</v>
      </c>
      <c r="Q385" s="50">
        <f>AVERAGE(P385,R385)</f>
        <v/>
      </c>
      <c r="R385" s="50" t="n">
        <v>203.52</v>
      </c>
      <c r="S385" s="50" t="n"/>
      <c r="T385" s="50" t="n"/>
      <c r="U385" s="50" t="n"/>
      <c r="V385" s="50" t="n"/>
      <c r="W385" s="50" t="n"/>
      <c r="X385" s="50" t="n"/>
      <c r="Y385" s="50" t="n"/>
      <c r="Z385" s="50" t="n"/>
      <c r="AA385" s="50" t="n"/>
      <c r="AB385" s="50" t="n"/>
      <c r="AC385" s="50" t="n"/>
      <c r="AD385" s="50" t="n"/>
      <c r="AE385" s="50" t="n"/>
      <c r="AF385" s="50" t="n"/>
      <c r="AG385" s="50" t="n"/>
    </row>
    <row r="386" ht="15.75" customHeight="1">
      <c r="A386" s="50" t="n"/>
      <c r="B386" s="50" t="inlineStr">
        <is>
          <t>ND</t>
        </is>
      </c>
      <c r="C386" s="50" t="inlineStr">
        <is>
          <t>Generation</t>
        </is>
      </c>
      <c r="D386" s="50" t="inlineStr">
        <is>
          <t>NG-CT</t>
        </is>
      </c>
      <c r="E386" s="50">
        <f>LOOKUP(D386,$U$2:$V$15,$V$2:$V$15)</f>
        <v/>
      </c>
      <c r="F386" s="50" t="n">
        <v>14826.28482</v>
      </c>
      <c r="G386" s="50">
        <f>AVERAGE(F386,H386)</f>
        <v/>
      </c>
      <c r="H386" s="50" t="n">
        <v>3192.020922</v>
      </c>
      <c r="I386" s="50">
        <f>AVERAGE(H386,J386)</f>
        <v/>
      </c>
      <c r="J386" s="50" t="n">
        <v>18833.20323</v>
      </c>
      <c r="K386" s="50">
        <f>AVERAGE(J386,L386)</f>
        <v/>
      </c>
      <c r="L386" s="50" t="n">
        <v>15094.03752</v>
      </c>
      <c r="M386" s="50">
        <f>AVERAGE(L386,N386)</f>
        <v/>
      </c>
      <c r="N386" s="50" t="n">
        <v>5286.426252</v>
      </c>
      <c r="O386" s="50">
        <f>AVERAGE(N386,P386)</f>
        <v/>
      </c>
      <c r="P386" s="50" t="n">
        <v>6250.894868</v>
      </c>
      <c r="Q386" s="50">
        <f>AVERAGE(P386,R386)</f>
        <v/>
      </c>
      <c r="R386" s="50" t="n">
        <v>14028.86978</v>
      </c>
      <c r="S386" s="50" t="n"/>
      <c r="T386" s="50" t="n"/>
      <c r="U386" s="50" t="n"/>
      <c r="V386" s="50" t="n"/>
      <c r="W386" s="50" t="n"/>
      <c r="X386" s="50" t="n"/>
      <c r="Y386" s="50" t="n"/>
      <c r="Z386" s="50" t="n"/>
      <c r="AA386" s="50" t="n"/>
      <c r="AB386" s="50" t="n"/>
      <c r="AC386" s="50" t="n"/>
      <c r="AD386" s="50" t="n"/>
      <c r="AE386" s="50" t="n"/>
      <c r="AF386" s="50" t="n"/>
      <c r="AG386" s="50" t="n"/>
    </row>
    <row r="387" ht="15.75" customHeight="1">
      <c r="A387" s="50" t="n"/>
      <c r="B387" s="50" t="inlineStr">
        <is>
          <t>ND</t>
        </is>
      </c>
      <c r="C387" s="50" t="inlineStr">
        <is>
          <t>Generation</t>
        </is>
      </c>
      <c r="D387" s="50" t="inlineStr">
        <is>
          <t>Nuclear</t>
        </is>
      </c>
      <c r="E387" s="50">
        <f>LOOKUP(D387,$U$2:$V$15,$V$2:$V$15)</f>
        <v/>
      </c>
      <c r="F387" s="50" t="n">
        <v>0</v>
      </c>
      <c r="G387" s="50">
        <f>AVERAGE(F387,H387)</f>
        <v/>
      </c>
      <c r="H387" s="50" t="n">
        <v>0</v>
      </c>
      <c r="I387" s="50">
        <f>AVERAGE(H387,J387)</f>
        <v/>
      </c>
      <c r="J387" s="50" t="n">
        <v>0</v>
      </c>
      <c r="K387" s="50">
        <f>AVERAGE(J387,L387)</f>
        <v/>
      </c>
      <c r="L387" s="50" t="n">
        <v>0</v>
      </c>
      <c r="M387" s="50">
        <f>AVERAGE(L387,N387)</f>
        <v/>
      </c>
      <c r="N387" s="50" t="n">
        <v>0</v>
      </c>
      <c r="O387" s="50">
        <f>AVERAGE(N387,P387)</f>
        <v/>
      </c>
      <c r="P387" s="50" t="n">
        <v>0</v>
      </c>
      <c r="Q387" s="50">
        <f>AVERAGE(P387,R387)</f>
        <v/>
      </c>
      <c r="R387" s="50" t="n">
        <v>0</v>
      </c>
      <c r="S387" s="50" t="n"/>
      <c r="T387" s="50" t="n"/>
      <c r="U387" s="50" t="n"/>
      <c r="V387" s="50" t="n"/>
      <c r="W387" s="50" t="n"/>
      <c r="X387" s="50" t="n"/>
      <c r="Y387" s="50" t="n"/>
      <c r="Z387" s="50" t="n"/>
      <c r="AA387" s="50" t="n"/>
      <c r="AB387" s="50" t="n"/>
      <c r="AC387" s="50" t="n"/>
      <c r="AD387" s="50" t="n"/>
      <c r="AE387" s="50" t="n"/>
      <c r="AF387" s="50" t="n"/>
      <c r="AG387" s="50" t="n"/>
    </row>
    <row r="388" ht="15.75" customHeight="1">
      <c r="A388" s="50" t="n"/>
      <c r="B388" s="50" t="inlineStr">
        <is>
          <t>ND</t>
        </is>
      </c>
      <c r="C388" s="50" t="inlineStr">
        <is>
          <t>Generation</t>
        </is>
      </c>
      <c r="D388" s="50" t="inlineStr">
        <is>
          <t>Offshore Wind</t>
        </is>
      </c>
      <c r="E388" s="50">
        <f>LOOKUP(D388,$U$2:$V$15,$V$2:$V$15)</f>
        <v/>
      </c>
      <c r="F388" s="50" t="n">
        <v>0</v>
      </c>
      <c r="G388" s="50">
        <f>AVERAGE(F388,H388)</f>
        <v/>
      </c>
      <c r="H388" s="50" t="n">
        <v>0</v>
      </c>
      <c r="I388" s="50">
        <f>AVERAGE(H388,J388)</f>
        <v/>
      </c>
      <c r="J388" s="50" t="n">
        <v>0</v>
      </c>
      <c r="K388" s="50">
        <f>AVERAGE(J388,L388)</f>
        <v/>
      </c>
      <c r="L388" s="50" t="n">
        <v>0</v>
      </c>
      <c r="M388" s="50">
        <f>AVERAGE(L388,N388)</f>
        <v/>
      </c>
      <c r="N388" s="50" t="n">
        <v>0</v>
      </c>
      <c r="O388" s="50">
        <f>AVERAGE(N388,P388)</f>
        <v/>
      </c>
      <c r="P388" s="50" t="n">
        <v>0</v>
      </c>
      <c r="Q388" s="50">
        <f>AVERAGE(P388,R388)</f>
        <v/>
      </c>
      <c r="R388" s="50" t="n">
        <v>0</v>
      </c>
      <c r="S388" s="50" t="n"/>
      <c r="T388" s="50" t="n"/>
      <c r="U388" s="50" t="n"/>
      <c r="V388" s="50" t="n"/>
      <c r="W388" s="50" t="n"/>
      <c r="X388" s="50" t="n"/>
      <c r="Y388" s="50" t="n"/>
      <c r="Z388" s="50" t="n"/>
      <c r="AA388" s="50" t="n"/>
      <c r="AB388" s="50" t="n"/>
      <c r="AC388" s="50" t="n"/>
      <c r="AD388" s="50" t="n"/>
      <c r="AE388" s="50" t="n"/>
      <c r="AF388" s="50" t="n"/>
      <c r="AG388" s="50" t="n"/>
    </row>
    <row r="389" ht="15.75" customHeight="1">
      <c r="A389" s="50" t="n"/>
      <c r="B389" s="50" t="inlineStr">
        <is>
          <t>ND</t>
        </is>
      </c>
      <c r="C389" s="50" t="inlineStr">
        <is>
          <t>Generation</t>
        </is>
      </c>
      <c r="D389" s="50" t="inlineStr">
        <is>
          <t>Oil-Gas-Steam</t>
        </is>
      </c>
      <c r="E389" s="50">
        <f>LOOKUP(D389,$U$2:$V$15,$V$2:$V$15)</f>
        <v/>
      </c>
      <c r="F389" s="50" t="n">
        <v>0</v>
      </c>
      <c r="G389" s="50">
        <f>AVERAGE(F389,H389)</f>
        <v/>
      </c>
      <c r="H389" s="50" t="n">
        <v>0</v>
      </c>
      <c r="I389" s="50">
        <f>AVERAGE(H389,J389)</f>
        <v/>
      </c>
      <c r="J389" s="50" t="n">
        <v>0</v>
      </c>
      <c r="K389" s="50">
        <f>AVERAGE(J389,L389)</f>
        <v/>
      </c>
      <c r="L389" s="50" t="n">
        <v>0</v>
      </c>
      <c r="M389" s="50">
        <f>AVERAGE(L389,N389)</f>
        <v/>
      </c>
      <c r="N389" s="50" t="n">
        <v>0</v>
      </c>
      <c r="O389" s="50">
        <f>AVERAGE(N389,P389)</f>
        <v/>
      </c>
      <c r="P389" s="50" t="n">
        <v>0</v>
      </c>
      <c r="Q389" s="50">
        <f>AVERAGE(P389,R389)</f>
        <v/>
      </c>
      <c r="R389" s="50" t="n">
        <v>0</v>
      </c>
      <c r="S389" s="50" t="n"/>
      <c r="T389" s="50" t="n"/>
      <c r="U389" s="50" t="n"/>
      <c r="V389" s="50" t="n"/>
      <c r="W389" s="50" t="n"/>
      <c r="X389" s="50" t="n"/>
      <c r="Y389" s="50" t="n"/>
      <c r="Z389" s="50" t="n"/>
      <c r="AA389" s="50" t="n"/>
      <c r="AB389" s="50" t="n"/>
      <c r="AC389" s="50" t="n"/>
      <c r="AD389" s="50" t="n"/>
      <c r="AE389" s="50" t="n"/>
      <c r="AF389" s="50" t="n"/>
      <c r="AG389" s="50" t="n"/>
    </row>
    <row r="390" ht="15.75" customHeight="1">
      <c r="A390" s="50" t="n"/>
      <c r="B390" s="50" t="inlineStr">
        <is>
          <t>ND</t>
        </is>
      </c>
      <c r="C390" s="50" t="inlineStr">
        <is>
          <t>Generation</t>
        </is>
      </c>
      <c r="D390" s="50" t="inlineStr">
        <is>
          <t>Rooftop PV</t>
        </is>
      </c>
      <c r="E390" s="50">
        <f>LOOKUP(D390,$U$2:$V$15,$V$2:$V$15)</f>
        <v/>
      </c>
      <c r="F390" s="50" t="n">
        <v>71691.03139</v>
      </c>
      <c r="G390" s="50">
        <f>AVERAGE(F390,H390)</f>
        <v/>
      </c>
      <c r="H390" s="50" t="n">
        <v>72189.13046</v>
      </c>
      <c r="I390" s="50">
        <f>AVERAGE(H390,J390)</f>
        <v/>
      </c>
      <c r="J390" s="50" t="n">
        <v>72625.47891000001</v>
      </c>
      <c r="K390" s="50">
        <f>AVERAGE(J390,L390)</f>
        <v/>
      </c>
      <c r="L390" s="50" t="n">
        <v>73299.74313</v>
      </c>
      <c r="M390" s="50">
        <f>AVERAGE(L390,N390)</f>
        <v/>
      </c>
      <c r="N390" s="50" t="n">
        <v>74765.39821</v>
      </c>
      <c r="O390" s="50">
        <f>AVERAGE(N390,P390)</f>
        <v/>
      </c>
      <c r="P390" s="50" t="n">
        <v>76973.97398</v>
      </c>
      <c r="Q390" s="50">
        <f>AVERAGE(P390,R390)</f>
        <v/>
      </c>
      <c r="R390" s="50" t="n">
        <v>79638.00937</v>
      </c>
      <c r="S390" s="50" t="n"/>
      <c r="T390" s="50" t="n"/>
      <c r="U390" s="50" t="n"/>
      <c r="V390" s="50" t="n"/>
      <c r="W390" s="50" t="n"/>
      <c r="X390" s="50" t="n"/>
      <c r="Y390" s="50" t="n"/>
      <c r="Z390" s="50" t="n"/>
      <c r="AA390" s="50" t="n"/>
      <c r="AB390" s="50" t="n"/>
      <c r="AC390" s="50" t="n"/>
      <c r="AD390" s="50" t="n"/>
      <c r="AE390" s="50" t="n"/>
      <c r="AF390" s="50" t="n"/>
      <c r="AG390" s="50" t="n"/>
    </row>
    <row r="391" ht="15.75" customHeight="1">
      <c r="A391" s="50" t="n"/>
      <c r="B391" s="50" t="inlineStr">
        <is>
          <t>ND</t>
        </is>
      </c>
      <c r="C391" s="50" t="inlineStr">
        <is>
          <t>Generation</t>
        </is>
      </c>
      <c r="D391" s="50" t="inlineStr">
        <is>
          <t>Storage</t>
        </is>
      </c>
      <c r="E391" s="50">
        <f>LOOKUP(D391,$U$2:$V$15,$V$2:$V$15)</f>
        <v/>
      </c>
      <c r="F391" s="50" t="n">
        <v>0</v>
      </c>
      <c r="G391" s="50" t="n">
        <v>0</v>
      </c>
      <c r="H391" s="50" t="n">
        <v>0</v>
      </c>
      <c r="I391" s="50" t="n">
        <v>0</v>
      </c>
      <c r="J391" s="50" t="n">
        <v>0</v>
      </c>
      <c r="K391" s="50" t="n">
        <v>0</v>
      </c>
      <c r="L391" s="50" t="n">
        <v>0</v>
      </c>
      <c r="M391" s="50" t="n">
        <v>0</v>
      </c>
      <c r="N391" s="50" t="n">
        <v>0</v>
      </c>
      <c r="O391" s="50" t="n">
        <v>0</v>
      </c>
      <c r="P391" s="50" t="n">
        <v>0</v>
      </c>
      <c r="Q391" s="50" t="n">
        <v>0</v>
      </c>
      <c r="R391" s="50" t="n">
        <v>0</v>
      </c>
      <c r="S391" s="50" t="n"/>
      <c r="T391" s="50" t="n"/>
      <c r="U391" s="50" t="n"/>
      <c r="V391" s="50" t="n"/>
      <c r="W391" s="50" t="n"/>
      <c r="X391" s="50" t="n"/>
      <c r="Y391" s="50" t="n"/>
      <c r="Z391" s="50" t="n"/>
      <c r="AA391" s="50" t="n"/>
      <c r="AB391" s="50" t="n"/>
      <c r="AC391" s="50" t="n"/>
      <c r="AD391" s="50" t="n"/>
      <c r="AE391" s="50" t="n"/>
      <c r="AF391" s="50" t="n"/>
      <c r="AG391" s="50" t="n"/>
    </row>
    <row r="392" ht="15.75" customHeight="1">
      <c r="A392" s="50" t="n"/>
      <c r="B392" s="50" t="inlineStr">
        <is>
          <t>ND</t>
        </is>
      </c>
      <c r="C392" s="50" t="inlineStr">
        <is>
          <t>Generation</t>
        </is>
      </c>
      <c r="D392" s="50" t="inlineStr">
        <is>
          <t>Utility PV</t>
        </is>
      </c>
      <c r="E392" s="50">
        <f>LOOKUP(D392,$U$2:$V$15,$V$2:$V$15)</f>
        <v/>
      </c>
      <c r="F392" s="50" t="n">
        <v>0</v>
      </c>
      <c r="G392" s="50">
        <f>AVERAGE(F392,H392)</f>
        <v/>
      </c>
      <c r="H392" s="50" t="n">
        <v>0</v>
      </c>
      <c r="I392" s="50">
        <f>AVERAGE(H392,J392)</f>
        <v/>
      </c>
      <c r="J392" s="50" t="n">
        <v>0</v>
      </c>
      <c r="K392" s="50">
        <f>AVERAGE(J392,L392)</f>
        <v/>
      </c>
      <c r="L392" s="50" t="n">
        <v>0</v>
      </c>
      <c r="M392" s="50">
        <f>AVERAGE(L392,N392)</f>
        <v/>
      </c>
      <c r="N392" s="50" t="n">
        <v>0</v>
      </c>
      <c r="O392" s="50">
        <f>AVERAGE(N392,P392)</f>
        <v/>
      </c>
      <c r="P392" s="50" t="n">
        <v>0</v>
      </c>
      <c r="Q392" s="50">
        <f>AVERAGE(P392,R392)</f>
        <v/>
      </c>
      <c r="R392" s="50" t="n">
        <v>0</v>
      </c>
      <c r="S392" s="50" t="n"/>
      <c r="T392" s="50" t="n"/>
      <c r="U392" s="50" t="n"/>
      <c r="V392" s="50" t="n"/>
      <c r="W392" s="50" t="n"/>
      <c r="X392" s="50" t="n"/>
      <c r="Y392" s="50" t="n"/>
      <c r="Z392" s="50" t="n"/>
      <c r="AA392" s="50" t="n"/>
      <c r="AB392" s="50" t="n"/>
      <c r="AC392" s="50" t="n"/>
      <c r="AD392" s="50" t="n"/>
      <c r="AE392" s="50" t="n"/>
      <c r="AF392" s="50" t="n"/>
      <c r="AG392" s="50" t="n"/>
    </row>
    <row r="393" ht="15.75" customHeight="1">
      <c r="A393" s="50" t="n"/>
      <c r="B393" s="50" t="inlineStr">
        <is>
          <t>NE</t>
        </is>
      </c>
      <c r="C393" s="50" t="inlineStr">
        <is>
          <t>Generation</t>
        </is>
      </c>
      <c r="D393" s="50" t="inlineStr">
        <is>
          <t>Biopower</t>
        </is>
      </c>
      <c r="E393" s="50">
        <f>LOOKUP(D393,$U$2:$V$15,$V$2:$V$15)</f>
        <v/>
      </c>
      <c r="F393" s="50" t="n">
        <v>0</v>
      </c>
      <c r="G393" s="50">
        <f>AVERAGE(F393,H393)</f>
        <v/>
      </c>
      <c r="H393" s="50" t="n">
        <v>0</v>
      </c>
      <c r="I393" s="50">
        <f>AVERAGE(H393,J393)</f>
        <v/>
      </c>
      <c r="J393" s="50" t="n">
        <v>0</v>
      </c>
      <c r="K393" s="50">
        <f>AVERAGE(J393,L393)</f>
        <v/>
      </c>
      <c r="L393" s="50" t="n">
        <v>0</v>
      </c>
      <c r="M393" s="50">
        <f>AVERAGE(L393,N393)</f>
        <v/>
      </c>
      <c r="N393" s="50" t="n">
        <v>0</v>
      </c>
      <c r="O393" s="50">
        <f>AVERAGE(N393,P393)</f>
        <v/>
      </c>
      <c r="P393" s="50" t="n">
        <v>0</v>
      </c>
      <c r="Q393" s="50">
        <f>AVERAGE(P393,R393)</f>
        <v/>
      </c>
      <c r="R393" s="50" t="n">
        <v>0</v>
      </c>
      <c r="S393" s="50" t="n"/>
      <c r="T393" s="50" t="n"/>
      <c r="U393" s="50" t="n"/>
      <c r="V393" s="50" t="n"/>
      <c r="W393" s="50" t="n"/>
      <c r="X393" s="50" t="n"/>
      <c r="Y393" s="50" t="n"/>
      <c r="Z393" s="50" t="n"/>
      <c r="AA393" s="50" t="n"/>
      <c r="AB393" s="50" t="n"/>
      <c r="AC393" s="50" t="n"/>
      <c r="AD393" s="50" t="n"/>
      <c r="AE393" s="50" t="n"/>
      <c r="AF393" s="50" t="n"/>
      <c r="AG393" s="50" t="n"/>
    </row>
    <row r="394" ht="15.75" customHeight="1">
      <c r="A394" s="50" t="n"/>
      <c r="B394" s="50" t="inlineStr">
        <is>
          <t>NE</t>
        </is>
      </c>
      <c r="C394" s="50" t="inlineStr">
        <is>
          <t>Generation</t>
        </is>
      </c>
      <c r="D394" s="50" t="inlineStr">
        <is>
          <t>Coal</t>
        </is>
      </c>
      <c r="E394" s="50">
        <f>LOOKUP(D394,$U$2:$V$15,$V$2:$V$15)</f>
        <v/>
      </c>
      <c r="F394" s="50" t="n">
        <v>6632584.972</v>
      </c>
      <c r="G394" s="50">
        <f>AVERAGE(F394,H394)</f>
        <v/>
      </c>
      <c r="H394" s="50" t="n">
        <v>5438861.703</v>
      </c>
      <c r="I394" s="50">
        <f>AVERAGE(H394,J394)</f>
        <v/>
      </c>
      <c r="J394" s="50" t="n">
        <v>5160625.934</v>
      </c>
      <c r="K394" s="50">
        <f>AVERAGE(J394,L394)</f>
        <v/>
      </c>
      <c r="L394" s="50" t="n">
        <v>6470712.921</v>
      </c>
      <c r="M394" s="50">
        <f>AVERAGE(L394,N394)</f>
        <v/>
      </c>
      <c r="N394" s="50" t="n">
        <v>5606640.211</v>
      </c>
      <c r="O394" s="50">
        <f>AVERAGE(N394,P394)</f>
        <v/>
      </c>
      <c r="P394" s="50" t="n">
        <v>5276567.36</v>
      </c>
      <c r="Q394" s="50">
        <f>AVERAGE(P394,R394)</f>
        <v/>
      </c>
      <c r="R394" s="50" t="n">
        <v>6145442.939</v>
      </c>
      <c r="S394" s="50" t="n"/>
      <c r="T394" s="50" t="n"/>
      <c r="U394" s="50" t="n"/>
      <c r="V394" s="50" t="n"/>
      <c r="W394" s="50" t="n"/>
      <c r="X394" s="50" t="n"/>
      <c r="Y394" s="50" t="n"/>
      <c r="Z394" s="50" t="n"/>
      <c r="AA394" s="50" t="n"/>
      <c r="AB394" s="50" t="n"/>
      <c r="AC394" s="50" t="n"/>
      <c r="AD394" s="50" t="n"/>
      <c r="AE394" s="50" t="n"/>
      <c r="AF394" s="50" t="n"/>
      <c r="AG394" s="50" t="n"/>
    </row>
    <row r="395" ht="15.75" customHeight="1">
      <c r="A395" s="50" t="n"/>
      <c r="B395" s="50" t="inlineStr">
        <is>
          <t>NE</t>
        </is>
      </c>
      <c r="C395" s="50" t="inlineStr">
        <is>
          <t>Generation</t>
        </is>
      </c>
      <c r="D395" s="50" t="inlineStr">
        <is>
          <t>CSP</t>
        </is>
      </c>
      <c r="E395" s="50">
        <f>LOOKUP(D395,$U$2:$V$15,$V$2:$V$15)</f>
        <v/>
      </c>
      <c r="F395" s="50" t="n">
        <v>0</v>
      </c>
      <c r="G395" s="50">
        <f>AVERAGE(F395,H395)</f>
        <v/>
      </c>
      <c r="H395" s="50" t="n">
        <v>0</v>
      </c>
      <c r="I395" s="50">
        <f>AVERAGE(H395,J395)</f>
        <v/>
      </c>
      <c r="J395" s="50" t="n">
        <v>0</v>
      </c>
      <c r="K395" s="50">
        <f>AVERAGE(J395,L395)</f>
        <v/>
      </c>
      <c r="L395" s="50" t="n">
        <v>0</v>
      </c>
      <c r="M395" s="50">
        <f>AVERAGE(L395,N395)</f>
        <v/>
      </c>
      <c r="N395" s="50" t="n">
        <v>0</v>
      </c>
      <c r="O395" s="50">
        <f>AVERAGE(N395,P395)</f>
        <v/>
      </c>
      <c r="P395" s="50" t="n">
        <v>0</v>
      </c>
      <c r="Q395" s="50">
        <f>AVERAGE(P395,R395)</f>
        <v/>
      </c>
      <c r="R395" s="50" t="n">
        <v>0</v>
      </c>
      <c r="S395" s="50" t="n"/>
      <c r="T395" s="50" t="n"/>
      <c r="U395" s="50" t="n"/>
      <c r="V395" s="50" t="n"/>
      <c r="W395" s="50" t="n"/>
      <c r="X395" s="50" t="n"/>
      <c r="Y395" s="50" t="n"/>
      <c r="Z395" s="50" t="n"/>
      <c r="AA395" s="50" t="n"/>
      <c r="AB395" s="50" t="n"/>
      <c r="AC395" s="50" t="n"/>
      <c r="AD395" s="50" t="n"/>
      <c r="AE395" s="50" t="n"/>
      <c r="AF395" s="50" t="n"/>
      <c r="AG395" s="50" t="n"/>
    </row>
    <row r="396" ht="15.75" customHeight="1">
      <c r="A396" s="50" t="n"/>
      <c r="B396" s="50" t="inlineStr">
        <is>
          <t>NE</t>
        </is>
      </c>
      <c r="C396" s="50" t="inlineStr">
        <is>
          <t>Generation</t>
        </is>
      </c>
      <c r="D396" s="50" t="inlineStr">
        <is>
          <t>Geothermal</t>
        </is>
      </c>
      <c r="E396" s="50">
        <f>LOOKUP(D396,$U$2:$V$15,$V$2:$V$15)</f>
        <v/>
      </c>
      <c r="F396" s="50" t="n">
        <v>0</v>
      </c>
      <c r="G396" s="50">
        <f>AVERAGE(F396,H396)</f>
        <v/>
      </c>
      <c r="H396" s="50" t="n">
        <v>0</v>
      </c>
      <c r="I396" s="50">
        <f>AVERAGE(H396,J396)</f>
        <v/>
      </c>
      <c r="J396" s="50" t="n">
        <v>0</v>
      </c>
      <c r="K396" s="50">
        <f>AVERAGE(J396,L396)</f>
        <v/>
      </c>
      <c r="L396" s="50" t="n">
        <v>0</v>
      </c>
      <c r="M396" s="50">
        <f>AVERAGE(L396,N396)</f>
        <v/>
      </c>
      <c r="N396" s="50" t="n">
        <v>0</v>
      </c>
      <c r="O396" s="50">
        <f>AVERAGE(N396,P396)</f>
        <v/>
      </c>
      <c r="P396" s="50" t="n">
        <v>0</v>
      </c>
      <c r="Q396" s="50">
        <f>AVERAGE(P396,R396)</f>
        <v/>
      </c>
      <c r="R396" s="50" t="n">
        <v>0</v>
      </c>
      <c r="S396" s="50" t="n"/>
      <c r="T396" s="50" t="n"/>
      <c r="U396" s="50" t="n"/>
      <c r="V396" s="50" t="n"/>
      <c r="W396" s="50" t="n"/>
      <c r="X396" s="50" t="n"/>
      <c r="Y396" s="50" t="n"/>
      <c r="Z396" s="50" t="n"/>
      <c r="AA396" s="50" t="n"/>
      <c r="AB396" s="50" t="n"/>
      <c r="AC396" s="50" t="n"/>
      <c r="AD396" s="50" t="n"/>
      <c r="AE396" s="50" t="n"/>
      <c r="AF396" s="50" t="n"/>
      <c r="AG396" s="50" t="n"/>
    </row>
    <row r="397" ht="15.75" customHeight="1">
      <c r="A397" s="50" t="n"/>
      <c r="B397" s="50" t="inlineStr">
        <is>
          <t>NE</t>
        </is>
      </c>
      <c r="C397" s="50" t="inlineStr">
        <is>
          <t>Generation</t>
        </is>
      </c>
      <c r="D397" s="50" t="inlineStr">
        <is>
          <t>Hydro</t>
        </is>
      </c>
      <c r="E397" s="50">
        <f>LOOKUP(D397,$U$2:$V$15,$V$2:$V$15)</f>
        <v/>
      </c>
      <c r="F397" s="50" t="n">
        <v>1007153.956</v>
      </c>
      <c r="G397" s="50">
        <f>AVERAGE(F397,H397)</f>
        <v/>
      </c>
      <c r="H397" s="50" t="n">
        <v>1007153.956</v>
      </c>
      <c r="I397" s="50">
        <f>AVERAGE(H397,J397)</f>
        <v/>
      </c>
      <c r="J397" s="50" t="n">
        <v>1007318.685</v>
      </c>
      <c r="K397" s="50">
        <f>AVERAGE(J397,L397)</f>
        <v/>
      </c>
      <c r="L397" s="50" t="n">
        <v>1007318.685</v>
      </c>
      <c r="M397" s="50">
        <f>AVERAGE(L397,N397)</f>
        <v/>
      </c>
      <c r="N397" s="50" t="n">
        <v>1050243.101</v>
      </c>
      <c r="O397" s="50">
        <f>AVERAGE(N397,P397)</f>
        <v/>
      </c>
      <c r="P397" s="50" t="n">
        <v>1050078.371</v>
      </c>
      <c r="Q397" s="50">
        <f>AVERAGE(P397,R397)</f>
        <v/>
      </c>
      <c r="R397" s="50" t="n">
        <v>1050078.371</v>
      </c>
      <c r="S397" s="50" t="n"/>
      <c r="T397" s="50" t="n"/>
      <c r="U397" s="50" t="n"/>
      <c r="V397" s="50" t="n"/>
      <c r="W397" s="50" t="n"/>
      <c r="X397" s="50" t="n"/>
      <c r="Y397" s="50" t="n"/>
      <c r="Z397" s="50" t="n"/>
      <c r="AA397" s="50" t="n"/>
      <c r="AB397" s="50" t="n"/>
      <c r="AC397" s="50" t="n"/>
      <c r="AD397" s="50" t="n"/>
      <c r="AE397" s="50" t="n"/>
      <c r="AF397" s="50" t="n"/>
      <c r="AG397" s="50" t="n"/>
    </row>
    <row r="398" ht="15.75" customHeight="1">
      <c r="A398" s="50" t="n"/>
      <c r="B398" s="50" t="inlineStr">
        <is>
          <t>NE</t>
        </is>
      </c>
      <c r="C398" s="50" t="inlineStr">
        <is>
          <t>Generation</t>
        </is>
      </c>
      <c r="D398" s="50" t="inlineStr">
        <is>
          <t>Imports</t>
        </is>
      </c>
      <c r="E398" s="50">
        <f>LOOKUP(D398,$U$2:$V$15,$V$2:$V$15)</f>
        <v/>
      </c>
      <c r="F398" s="50" t="n">
        <v>0</v>
      </c>
      <c r="G398" s="50">
        <f>AVERAGE(F398,H398)</f>
        <v/>
      </c>
      <c r="H398" s="50" t="n">
        <v>0</v>
      </c>
      <c r="I398" s="50">
        <f>AVERAGE(H398,J398)</f>
        <v/>
      </c>
      <c r="J398" s="50" t="n">
        <v>0</v>
      </c>
      <c r="K398" s="50">
        <f>AVERAGE(J398,L398)</f>
        <v/>
      </c>
      <c r="L398" s="50" t="n">
        <v>0</v>
      </c>
      <c r="M398" s="50">
        <f>AVERAGE(L398,N398)</f>
        <v/>
      </c>
      <c r="N398" s="50" t="n">
        <v>0</v>
      </c>
      <c r="O398" s="50">
        <f>AVERAGE(N398,P398)</f>
        <v/>
      </c>
      <c r="P398" s="50" t="n">
        <v>0</v>
      </c>
      <c r="Q398" s="50">
        <f>AVERAGE(P398,R398)</f>
        <v/>
      </c>
      <c r="R398" s="50" t="n">
        <v>0</v>
      </c>
      <c r="S398" s="50" t="n"/>
      <c r="T398" s="50" t="n"/>
      <c r="U398" s="50" t="n"/>
      <c r="V398" s="50" t="n"/>
      <c r="W398" s="50" t="n"/>
      <c r="X398" s="50" t="n"/>
      <c r="Y398" s="50" t="n"/>
      <c r="Z398" s="50" t="n"/>
      <c r="AA398" s="50" t="n"/>
      <c r="AB398" s="50" t="n"/>
      <c r="AC398" s="50" t="n"/>
      <c r="AD398" s="50" t="n"/>
      <c r="AE398" s="50" t="n"/>
      <c r="AF398" s="50" t="n"/>
      <c r="AG398" s="50" t="n"/>
    </row>
    <row r="399" ht="15.75" customHeight="1">
      <c r="A399" s="50" t="n"/>
      <c r="B399" s="50" t="inlineStr">
        <is>
          <t>NE</t>
        </is>
      </c>
      <c r="C399" s="50" t="inlineStr">
        <is>
          <t>Generation</t>
        </is>
      </c>
      <c r="D399" s="50" t="inlineStr">
        <is>
          <t>Land-based Wind</t>
        </is>
      </c>
      <c r="E399" s="50">
        <f>LOOKUP(D399,$U$2:$V$15,$V$2:$V$15)</f>
        <v/>
      </c>
      <c r="F399" s="50" t="n">
        <v>6613015.14</v>
      </c>
      <c r="G399" s="50">
        <f>AVERAGE(F399,H399)</f>
        <v/>
      </c>
      <c r="H399" s="50" t="n">
        <v>8097661.82</v>
      </c>
      <c r="I399" s="50">
        <f>AVERAGE(H399,J399)</f>
        <v/>
      </c>
      <c r="J399" s="50" t="n">
        <v>8084805.762</v>
      </c>
      <c r="K399" s="50">
        <f>AVERAGE(J399,L399)</f>
        <v/>
      </c>
      <c r="L399" s="50" t="n">
        <v>7961817.391</v>
      </c>
      <c r="M399" s="50">
        <f>AVERAGE(L399,N399)</f>
        <v/>
      </c>
      <c r="N399" s="50" t="n">
        <v>8081328.433</v>
      </c>
      <c r="O399" s="50">
        <f>AVERAGE(N399,P399)</f>
        <v/>
      </c>
      <c r="P399" s="50" t="n">
        <v>8036110.213</v>
      </c>
      <c r="Q399" s="50">
        <f>AVERAGE(P399,R399)</f>
        <v/>
      </c>
      <c r="R399" s="50" t="n">
        <v>7935854.404</v>
      </c>
      <c r="S399" s="50" t="n"/>
      <c r="T399" s="50" t="n"/>
      <c r="U399" s="50" t="n"/>
      <c r="V399" s="50" t="n"/>
      <c r="W399" s="50" t="n"/>
      <c r="X399" s="50" t="n"/>
      <c r="Y399" s="50" t="n"/>
      <c r="Z399" s="50" t="n"/>
      <c r="AA399" s="50" t="n"/>
      <c r="AB399" s="50" t="n"/>
      <c r="AC399" s="50" t="n"/>
      <c r="AD399" s="50" t="n"/>
      <c r="AE399" s="50" t="n"/>
      <c r="AF399" s="50" t="n"/>
      <c r="AG399" s="50" t="n"/>
    </row>
    <row r="400" ht="15.75" customHeight="1">
      <c r="A400" s="50" t="n"/>
      <c r="B400" s="50" t="inlineStr">
        <is>
          <t>NE</t>
        </is>
      </c>
      <c r="C400" s="50" t="inlineStr">
        <is>
          <t>Generation</t>
        </is>
      </c>
      <c r="D400" s="50" t="inlineStr">
        <is>
          <t>NG-CC</t>
        </is>
      </c>
      <c r="E400" s="50">
        <f>LOOKUP(D400,$U$2:$V$15,$V$2:$V$15)</f>
        <v/>
      </c>
      <c r="F400" s="50" t="n">
        <v>129245.5741</v>
      </c>
      <c r="G400" s="50">
        <f>AVERAGE(F400,H400)</f>
        <v/>
      </c>
      <c r="H400" s="50" t="n">
        <v>59971.97408</v>
      </c>
      <c r="I400" s="50">
        <f>AVERAGE(H400,J400)</f>
        <v/>
      </c>
      <c r="J400" s="50" t="n">
        <v>90262.77729</v>
      </c>
      <c r="K400" s="50">
        <f>AVERAGE(J400,L400)</f>
        <v/>
      </c>
      <c r="L400" s="50" t="n">
        <v>37322.752</v>
      </c>
      <c r="M400" s="50">
        <f>AVERAGE(L400,N400)</f>
        <v/>
      </c>
      <c r="N400" s="50" t="n">
        <v>33582.95373</v>
      </c>
      <c r="O400" s="50">
        <f>AVERAGE(N400,P400)</f>
        <v/>
      </c>
      <c r="P400" s="50" t="n">
        <v>13155.84</v>
      </c>
      <c r="Q400" s="50">
        <f>AVERAGE(P400,R400)</f>
        <v/>
      </c>
      <c r="R400" s="50" t="n">
        <v>13155.84</v>
      </c>
      <c r="S400" s="50" t="n"/>
      <c r="T400" s="50" t="n"/>
      <c r="U400" s="50" t="n"/>
      <c r="V400" s="50" t="n"/>
      <c r="W400" s="50" t="n"/>
      <c r="X400" s="50" t="n"/>
      <c r="Y400" s="50" t="n"/>
      <c r="Z400" s="50" t="n"/>
      <c r="AA400" s="50" t="n"/>
      <c r="AB400" s="50" t="n"/>
      <c r="AC400" s="50" t="n"/>
      <c r="AD400" s="50" t="n"/>
      <c r="AE400" s="50" t="n"/>
      <c r="AF400" s="50" t="n"/>
      <c r="AG400" s="50" t="n"/>
    </row>
    <row r="401" ht="15.75" customHeight="1">
      <c r="A401" s="50" t="n"/>
      <c r="B401" s="50" t="inlineStr">
        <is>
          <t>NE</t>
        </is>
      </c>
      <c r="C401" s="50" t="inlineStr">
        <is>
          <t>Generation</t>
        </is>
      </c>
      <c r="D401" s="50" t="inlineStr">
        <is>
          <t>NG-CT</t>
        </is>
      </c>
      <c r="E401" s="50">
        <f>LOOKUP(D401,$U$2:$V$15,$V$2:$V$15)</f>
        <v/>
      </c>
      <c r="F401" s="50" t="n">
        <v>152470.3743</v>
      </c>
      <c r="G401" s="50">
        <f>AVERAGE(F401,H401)</f>
        <v/>
      </c>
      <c r="H401" s="50" t="n">
        <v>128648.3328</v>
      </c>
      <c r="I401" s="50">
        <f>AVERAGE(H401,J401)</f>
        <v/>
      </c>
      <c r="J401" s="50" t="n">
        <v>96673.10099000001</v>
      </c>
      <c r="K401" s="50">
        <f>AVERAGE(J401,L401)</f>
        <v/>
      </c>
      <c r="L401" s="50" t="n">
        <v>93941.58099</v>
      </c>
      <c r="M401" s="50">
        <f>AVERAGE(L401,N401)</f>
        <v/>
      </c>
      <c r="N401" s="50" t="n">
        <v>91116.94099</v>
      </c>
      <c r="O401" s="50">
        <f>AVERAGE(N401,P401)</f>
        <v/>
      </c>
      <c r="P401" s="50" t="n">
        <v>74075.98099</v>
      </c>
      <c r="Q401" s="50">
        <f>AVERAGE(P401,R401)</f>
        <v/>
      </c>
      <c r="R401" s="50" t="n">
        <v>74075.98099</v>
      </c>
      <c r="S401" s="50" t="n"/>
      <c r="T401" s="50" t="n"/>
      <c r="U401" s="50" t="n"/>
      <c r="V401" s="50" t="n"/>
      <c r="W401" s="50" t="n"/>
      <c r="X401" s="50" t="n"/>
      <c r="Y401" s="50" t="n"/>
      <c r="Z401" s="50" t="n"/>
      <c r="AA401" s="50" t="n"/>
      <c r="AB401" s="50" t="n"/>
      <c r="AC401" s="50" t="n"/>
      <c r="AD401" s="50" t="n"/>
      <c r="AE401" s="50" t="n"/>
      <c r="AF401" s="50" t="n"/>
      <c r="AG401" s="50" t="n"/>
    </row>
    <row r="402" ht="15.75" customHeight="1">
      <c r="A402" s="50" t="n"/>
      <c r="B402" s="50" t="inlineStr">
        <is>
          <t>NE</t>
        </is>
      </c>
      <c r="C402" s="50" t="inlineStr">
        <is>
          <t>Generation</t>
        </is>
      </c>
      <c r="D402" s="50" t="inlineStr">
        <is>
          <t>Nuclear</t>
        </is>
      </c>
      <c r="E402" s="50">
        <f>LOOKUP(D402,$U$2:$V$15,$V$2:$V$15)</f>
        <v/>
      </c>
      <c r="F402" s="50" t="n">
        <v>6086923.92</v>
      </c>
      <c r="G402" s="50">
        <f>AVERAGE(F402,H402)</f>
        <v/>
      </c>
      <c r="H402" s="50" t="n">
        <v>6086923.92</v>
      </c>
      <c r="I402" s="50">
        <f>AVERAGE(H402,J402)</f>
        <v/>
      </c>
      <c r="J402" s="50" t="n">
        <v>6086923.92</v>
      </c>
      <c r="K402" s="50">
        <f>AVERAGE(J402,L402)</f>
        <v/>
      </c>
      <c r="L402" s="50" t="n">
        <v>6086923.92</v>
      </c>
      <c r="M402" s="50">
        <f>AVERAGE(L402,N402)</f>
        <v/>
      </c>
      <c r="N402" s="50" t="n">
        <v>6086923.92</v>
      </c>
      <c r="O402" s="50">
        <f>AVERAGE(N402,P402)</f>
        <v/>
      </c>
      <c r="P402" s="50" t="n">
        <v>6086923.92</v>
      </c>
      <c r="Q402" s="50">
        <f>AVERAGE(P402,R402)</f>
        <v/>
      </c>
      <c r="R402" s="50" t="n">
        <v>6086923.92</v>
      </c>
      <c r="S402" s="50" t="n"/>
      <c r="T402" s="50" t="n"/>
      <c r="U402" s="50" t="n"/>
      <c r="V402" s="50" t="n"/>
      <c r="W402" s="50" t="n"/>
      <c r="X402" s="50" t="n"/>
      <c r="Y402" s="50" t="n"/>
      <c r="Z402" s="50" t="n"/>
      <c r="AA402" s="50" t="n"/>
      <c r="AB402" s="50" t="n"/>
      <c r="AC402" s="50" t="n"/>
      <c r="AD402" s="50" t="n"/>
      <c r="AE402" s="50" t="n"/>
      <c r="AF402" s="50" t="n"/>
      <c r="AG402" s="50" t="n"/>
    </row>
    <row r="403" ht="15.75" customHeight="1">
      <c r="A403" s="50" t="n"/>
      <c r="B403" s="50" t="inlineStr">
        <is>
          <t>NE</t>
        </is>
      </c>
      <c r="C403" s="50" t="inlineStr">
        <is>
          <t>Generation</t>
        </is>
      </c>
      <c r="D403" s="50" t="inlineStr">
        <is>
          <t>Offshore Wind</t>
        </is>
      </c>
      <c r="E403" s="50">
        <f>LOOKUP(D403,$U$2:$V$15,$V$2:$V$15)</f>
        <v/>
      </c>
      <c r="F403" s="50" t="n">
        <v>0</v>
      </c>
      <c r="G403" s="50">
        <f>AVERAGE(F403,H403)</f>
        <v/>
      </c>
      <c r="H403" s="50" t="n">
        <v>0</v>
      </c>
      <c r="I403" s="50">
        <f>AVERAGE(H403,J403)</f>
        <v/>
      </c>
      <c r="J403" s="50" t="n">
        <v>0</v>
      </c>
      <c r="K403" s="50">
        <f>AVERAGE(J403,L403)</f>
        <v/>
      </c>
      <c r="L403" s="50" t="n">
        <v>0</v>
      </c>
      <c r="M403" s="50">
        <f>AVERAGE(L403,N403)</f>
        <v/>
      </c>
      <c r="N403" s="50" t="n">
        <v>0</v>
      </c>
      <c r="O403" s="50">
        <f>AVERAGE(N403,P403)</f>
        <v/>
      </c>
      <c r="P403" s="50" t="n">
        <v>0</v>
      </c>
      <c r="Q403" s="50">
        <f>AVERAGE(P403,R403)</f>
        <v/>
      </c>
      <c r="R403" s="50" t="n">
        <v>0</v>
      </c>
      <c r="S403" s="50" t="n"/>
      <c r="T403" s="50" t="n"/>
      <c r="U403" s="50" t="n"/>
      <c r="V403" s="50" t="n"/>
      <c r="W403" s="50" t="n"/>
      <c r="X403" s="50" t="n"/>
      <c r="Y403" s="50" t="n"/>
      <c r="Z403" s="50" t="n"/>
      <c r="AA403" s="50" t="n"/>
      <c r="AB403" s="50" t="n"/>
      <c r="AC403" s="50" t="n"/>
      <c r="AD403" s="50" t="n"/>
      <c r="AE403" s="50" t="n"/>
      <c r="AF403" s="50" t="n"/>
      <c r="AG403" s="50" t="n"/>
    </row>
    <row r="404" ht="15.75" customHeight="1">
      <c r="A404" s="50" t="n"/>
      <c r="B404" s="50" t="inlineStr">
        <is>
          <t>NE</t>
        </is>
      </c>
      <c r="C404" s="50" t="inlineStr">
        <is>
          <t>Generation</t>
        </is>
      </c>
      <c r="D404" s="50" t="inlineStr">
        <is>
          <t>Oil-Gas-Steam</t>
        </is>
      </c>
      <c r="E404" s="50">
        <f>LOOKUP(D404,$U$2:$V$15,$V$2:$V$15)</f>
        <v/>
      </c>
      <c r="F404" s="50" t="n">
        <v>51261.12768</v>
      </c>
      <c r="G404" s="50">
        <f>AVERAGE(F404,H404)</f>
        <v/>
      </c>
      <c r="H404" s="50" t="n">
        <v>51261.12768</v>
      </c>
      <c r="I404" s="50">
        <f>AVERAGE(H404,J404)</f>
        <v/>
      </c>
      <c r="J404" s="50" t="n">
        <v>51261.12768</v>
      </c>
      <c r="K404" s="50">
        <f>AVERAGE(J404,L404)</f>
        <v/>
      </c>
      <c r="L404" s="50" t="n">
        <v>51261.12768</v>
      </c>
      <c r="M404" s="50">
        <f>AVERAGE(L404,N404)</f>
        <v/>
      </c>
      <c r="N404" s="50" t="n">
        <v>51261.12768</v>
      </c>
      <c r="O404" s="50">
        <f>AVERAGE(N404,P404)</f>
        <v/>
      </c>
      <c r="P404" s="50" t="n">
        <v>51261.12768</v>
      </c>
      <c r="Q404" s="50">
        <f>AVERAGE(P404,R404)</f>
        <v/>
      </c>
      <c r="R404" s="50" t="n">
        <v>51261.12768</v>
      </c>
      <c r="S404" s="50" t="n"/>
      <c r="T404" s="50" t="n"/>
      <c r="U404" s="50" t="n"/>
      <c r="V404" s="50" t="n"/>
      <c r="W404" s="50" t="n"/>
      <c r="X404" s="50" t="n"/>
      <c r="Y404" s="50" t="n"/>
      <c r="Z404" s="50" t="n"/>
      <c r="AA404" s="50" t="n"/>
      <c r="AB404" s="50" t="n"/>
      <c r="AC404" s="50" t="n"/>
      <c r="AD404" s="50" t="n"/>
      <c r="AE404" s="50" t="n"/>
      <c r="AF404" s="50" t="n"/>
      <c r="AG404" s="50" t="n"/>
    </row>
    <row r="405" ht="15.75" customHeight="1">
      <c r="A405" s="50" t="n"/>
      <c r="B405" s="50" t="inlineStr">
        <is>
          <t>NE</t>
        </is>
      </c>
      <c r="C405" s="50" t="inlineStr">
        <is>
          <t>Generation</t>
        </is>
      </c>
      <c r="D405" s="50" t="inlineStr">
        <is>
          <t>Rooftop PV</t>
        </is>
      </c>
      <c r="E405" s="50">
        <f>LOOKUP(D405,$U$2:$V$15,$V$2:$V$15)</f>
        <v/>
      </c>
      <c r="F405" s="50" t="n">
        <v>80248.18728</v>
      </c>
      <c r="G405" s="50">
        <f>AVERAGE(F405,H405)</f>
        <v/>
      </c>
      <c r="H405" s="50" t="n">
        <v>88669.04683000001</v>
      </c>
      <c r="I405" s="50">
        <f>AVERAGE(H405,J405)</f>
        <v/>
      </c>
      <c r="J405" s="50" t="n">
        <v>93689.29728</v>
      </c>
      <c r="K405" s="50">
        <f>AVERAGE(J405,L405)</f>
        <v/>
      </c>
      <c r="L405" s="50" t="n">
        <v>97943.20909</v>
      </c>
      <c r="M405" s="50">
        <f>AVERAGE(L405,N405)</f>
        <v/>
      </c>
      <c r="N405" s="50" t="n">
        <v>107869.6303</v>
      </c>
      <c r="O405" s="50">
        <f>AVERAGE(N405,P405)</f>
        <v/>
      </c>
      <c r="P405" s="50" t="n">
        <v>119678.5758</v>
      </c>
      <c r="Q405" s="50">
        <f>AVERAGE(P405,R405)</f>
        <v/>
      </c>
      <c r="R405" s="50" t="n">
        <v>132221.4412</v>
      </c>
      <c r="S405" s="50" t="n"/>
      <c r="T405" s="50" t="n"/>
      <c r="U405" s="50" t="n"/>
      <c r="V405" s="50" t="n"/>
      <c r="W405" s="50" t="n"/>
      <c r="X405" s="50" t="n"/>
      <c r="Y405" s="50" t="n"/>
      <c r="Z405" s="50" t="n"/>
      <c r="AA405" s="50" t="n"/>
      <c r="AB405" s="50" t="n"/>
      <c r="AC405" s="50" t="n"/>
      <c r="AD405" s="50" t="n"/>
      <c r="AE405" s="50" t="n"/>
      <c r="AF405" s="50" t="n"/>
      <c r="AG405" s="50" t="n"/>
    </row>
    <row r="406" ht="15.75" customHeight="1">
      <c r="A406" s="50" t="n"/>
      <c r="B406" s="50" t="inlineStr">
        <is>
          <t>NE</t>
        </is>
      </c>
      <c r="C406" s="50" t="inlineStr">
        <is>
          <t>Generation</t>
        </is>
      </c>
      <c r="D406" s="50" t="inlineStr">
        <is>
          <t>Storage</t>
        </is>
      </c>
      <c r="E406" s="50">
        <f>LOOKUP(D406,$U$2:$V$15,$V$2:$V$15)</f>
        <v/>
      </c>
      <c r="F406" s="50" t="n">
        <v>0</v>
      </c>
      <c r="G406" s="50" t="n">
        <v>0</v>
      </c>
      <c r="H406" s="50" t="n">
        <v>0</v>
      </c>
      <c r="I406" s="50" t="n">
        <v>0</v>
      </c>
      <c r="J406" s="50" t="n">
        <v>0</v>
      </c>
      <c r="K406" s="50" t="n">
        <v>0</v>
      </c>
      <c r="L406" s="50" t="n">
        <v>0</v>
      </c>
      <c r="M406" s="50" t="n">
        <v>0</v>
      </c>
      <c r="N406" s="50" t="n">
        <v>0</v>
      </c>
      <c r="O406" s="50" t="n">
        <v>0</v>
      </c>
      <c r="P406" s="50" t="n">
        <v>0</v>
      </c>
      <c r="Q406" s="50" t="n">
        <v>0</v>
      </c>
      <c r="R406" s="50" t="n">
        <v>0</v>
      </c>
      <c r="S406" s="50" t="n"/>
      <c r="T406" s="50" t="n"/>
      <c r="U406" s="50" t="n"/>
      <c r="V406" s="50" t="n"/>
      <c r="W406" s="50" t="n"/>
      <c r="X406" s="50" t="n"/>
      <c r="Y406" s="50" t="n"/>
      <c r="Z406" s="50" t="n"/>
      <c r="AA406" s="50" t="n"/>
      <c r="AB406" s="50" t="n"/>
      <c r="AC406" s="50" t="n"/>
      <c r="AD406" s="50" t="n"/>
      <c r="AE406" s="50" t="n"/>
      <c r="AF406" s="50" t="n"/>
      <c r="AG406" s="50" t="n"/>
    </row>
    <row r="407" ht="15.75" customHeight="1">
      <c r="A407" s="50" t="n"/>
      <c r="B407" s="50" t="inlineStr">
        <is>
          <t>NE</t>
        </is>
      </c>
      <c r="C407" s="50" t="inlineStr">
        <is>
          <t>Generation</t>
        </is>
      </c>
      <c r="D407" s="50" t="inlineStr">
        <is>
          <t>Utility PV</t>
        </is>
      </c>
      <c r="E407" s="50">
        <f>LOOKUP(D407,$U$2:$V$15,$V$2:$V$15)</f>
        <v/>
      </c>
      <c r="F407" s="50" t="n">
        <v>35613.44393</v>
      </c>
      <c r="G407" s="50">
        <f>AVERAGE(F407,H407)</f>
        <v/>
      </c>
      <c r="H407" s="50" t="n">
        <v>35613.44393</v>
      </c>
      <c r="I407" s="50">
        <f>AVERAGE(H407,J407)</f>
        <v/>
      </c>
      <c r="J407" s="50" t="n">
        <v>35613.44393</v>
      </c>
      <c r="K407" s="50">
        <f>AVERAGE(J407,L407)</f>
        <v/>
      </c>
      <c r="L407" s="50" t="n">
        <v>35259.531</v>
      </c>
      <c r="M407" s="50">
        <f>AVERAGE(L407,N407)</f>
        <v/>
      </c>
      <c r="N407" s="50" t="n">
        <v>307053.8833</v>
      </c>
      <c r="O407" s="50">
        <f>AVERAGE(N407,P407)</f>
        <v/>
      </c>
      <c r="P407" s="50" t="n">
        <v>304790.2421</v>
      </c>
      <c r="Q407" s="50">
        <f>AVERAGE(P407,R407)</f>
        <v/>
      </c>
      <c r="R407" s="50" t="n">
        <v>301742.8085</v>
      </c>
      <c r="S407" s="50" t="n"/>
      <c r="T407" s="50" t="n"/>
      <c r="U407" s="50" t="n"/>
      <c r="V407" s="50" t="n"/>
      <c r="W407" s="50" t="n"/>
      <c r="X407" s="50" t="n"/>
      <c r="Y407" s="50" t="n"/>
      <c r="Z407" s="50" t="n"/>
      <c r="AA407" s="50" t="n"/>
      <c r="AB407" s="50" t="n"/>
      <c r="AC407" s="50" t="n"/>
      <c r="AD407" s="50" t="n"/>
      <c r="AE407" s="50" t="n"/>
      <c r="AF407" s="50" t="n"/>
      <c r="AG407" s="50" t="n"/>
    </row>
    <row r="408" ht="15.75" customHeight="1">
      <c r="A408" s="50" t="n"/>
      <c r="B408" s="50" t="inlineStr">
        <is>
          <t>NH</t>
        </is>
      </c>
      <c r="C408" s="50" t="inlineStr">
        <is>
          <t>Generation</t>
        </is>
      </c>
      <c r="D408" s="50" t="inlineStr">
        <is>
          <t>Biopower</t>
        </is>
      </c>
      <c r="E408" s="50">
        <f>LOOKUP(D408,$U$2:$V$15,$V$2:$V$15)</f>
        <v/>
      </c>
      <c r="F408" s="50" t="n">
        <v>32602.5</v>
      </c>
      <c r="G408" s="50">
        <f>AVERAGE(F408,H408)</f>
        <v/>
      </c>
      <c r="H408" s="50" t="n">
        <v>17505.09645</v>
      </c>
      <c r="I408" s="50">
        <f>AVERAGE(H408,J408)</f>
        <v/>
      </c>
      <c r="J408" s="50" t="n">
        <v>76612.02003</v>
      </c>
      <c r="K408" s="50">
        <f>AVERAGE(J408,L408)</f>
        <v/>
      </c>
      <c r="L408" s="50" t="n">
        <v>144282.4003</v>
      </c>
      <c r="M408" s="50">
        <f>AVERAGE(L408,N408)</f>
        <v/>
      </c>
      <c r="N408" s="50" t="n">
        <v>144282.4003</v>
      </c>
      <c r="O408" s="50">
        <f>AVERAGE(N408,P408)</f>
        <v/>
      </c>
      <c r="P408" s="50" t="n">
        <v>144282.4003</v>
      </c>
      <c r="Q408" s="50">
        <f>AVERAGE(P408,R408)</f>
        <v/>
      </c>
      <c r="R408" s="50" t="n">
        <v>50202.76633</v>
      </c>
      <c r="S408" s="50" t="n"/>
      <c r="T408" s="50" t="n"/>
      <c r="U408" s="50" t="n"/>
      <c r="V408" s="50" t="n"/>
      <c r="W408" s="50" t="n"/>
      <c r="X408" s="50" t="n"/>
      <c r="Y408" s="50" t="n"/>
      <c r="Z408" s="50" t="n"/>
      <c r="AA408" s="50" t="n"/>
      <c r="AB408" s="50" t="n"/>
      <c r="AC408" s="50" t="n"/>
      <c r="AD408" s="50" t="n"/>
      <c r="AE408" s="50" t="n"/>
      <c r="AF408" s="50" t="n"/>
      <c r="AG408" s="50" t="n"/>
    </row>
    <row r="409" ht="15.75" customHeight="1">
      <c r="A409" s="50" t="n"/>
      <c r="B409" s="50" t="inlineStr">
        <is>
          <t>NH</t>
        </is>
      </c>
      <c r="C409" s="50" t="inlineStr">
        <is>
          <t>Generation</t>
        </is>
      </c>
      <c r="D409" s="50" t="inlineStr">
        <is>
          <t>Coal</t>
        </is>
      </c>
      <c r="E409" s="50">
        <f>LOOKUP(D409,$U$2:$V$15,$V$2:$V$15)</f>
        <v/>
      </c>
      <c r="F409" s="50" t="n">
        <v>0</v>
      </c>
      <c r="G409" s="50">
        <f>AVERAGE(F409,H409)</f>
        <v/>
      </c>
      <c r="H409" s="50" t="n">
        <v>0</v>
      </c>
      <c r="I409" s="50">
        <f>AVERAGE(H409,J409)</f>
        <v/>
      </c>
      <c r="J409" s="50" t="n">
        <v>0</v>
      </c>
      <c r="K409" s="50">
        <f>AVERAGE(J409,L409)</f>
        <v/>
      </c>
      <c r="L409" s="50" t="n">
        <v>196187.0621</v>
      </c>
      <c r="M409" s="50">
        <f>AVERAGE(L409,N409)</f>
        <v/>
      </c>
      <c r="N409" s="50" t="n">
        <v>0</v>
      </c>
      <c r="O409" s="50">
        <f>AVERAGE(N409,P409)</f>
        <v/>
      </c>
      <c r="P409" s="50" t="n">
        <v>0</v>
      </c>
      <c r="Q409" s="50">
        <f>AVERAGE(P409,R409)</f>
        <v/>
      </c>
      <c r="R409" s="50" t="n">
        <v>0</v>
      </c>
      <c r="S409" s="50" t="n"/>
      <c r="T409" s="50" t="n"/>
      <c r="U409" s="50" t="n"/>
      <c r="V409" s="50" t="n"/>
      <c r="W409" s="50" t="n"/>
      <c r="X409" s="50" t="n"/>
      <c r="Y409" s="50" t="n"/>
      <c r="Z409" s="50" t="n"/>
      <c r="AA409" s="50" t="n"/>
      <c r="AB409" s="50" t="n"/>
      <c r="AC409" s="50" t="n"/>
      <c r="AD409" s="50" t="n"/>
      <c r="AE409" s="50" t="n"/>
      <c r="AF409" s="50" t="n"/>
      <c r="AG409" s="50" t="n"/>
    </row>
    <row r="410" ht="15.75" customHeight="1">
      <c r="A410" s="50" t="n"/>
      <c r="B410" s="50" t="inlineStr">
        <is>
          <t>NH</t>
        </is>
      </c>
      <c r="C410" s="50" t="inlineStr">
        <is>
          <t>Generation</t>
        </is>
      </c>
      <c r="D410" s="50" t="inlineStr">
        <is>
          <t>CSP</t>
        </is>
      </c>
      <c r="E410" s="50">
        <f>LOOKUP(D410,$U$2:$V$15,$V$2:$V$15)</f>
        <v/>
      </c>
      <c r="F410" s="50" t="n">
        <v>0</v>
      </c>
      <c r="G410" s="50">
        <f>AVERAGE(F410,H410)</f>
        <v/>
      </c>
      <c r="H410" s="50" t="n">
        <v>0</v>
      </c>
      <c r="I410" s="50">
        <f>AVERAGE(H410,J410)</f>
        <v/>
      </c>
      <c r="J410" s="50" t="n">
        <v>0</v>
      </c>
      <c r="K410" s="50">
        <f>AVERAGE(J410,L410)</f>
        <v/>
      </c>
      <c r="L410" s="50" t="n">
        <v>0</v>
      </c>
      <c r="M410" s="50">
        <f>AVERAGE(L410,N410)</f>
        <v/>
      </c>
      <c r="N410" s="50" t="n">
        <v>0</v>
      </c>
      <c r="O410" s="50">
        <f>AVERAGE(N410,P410)</f>
        <v/>
      </c>
      <c r="P410" s="50" t="n">
        <v>0</v>
      </c>
      <c r="Q410" s="50">
        <f>AVERAGE(P410,R410)</f>
        <v/>
      </c>
      <c r="R410" s="50" t="n">
        <v>0</v>
      </c>
      <c r="S410" s="50" t="n"/>
      <c r="T410" s="50" t="n"/>
      <c r="U410" s="50" t="n"/>
      <c r="V410" s="50" t="n"/>
      <c r="W410" s="50" t="n"/>
      <c r="X410" s="50" t="n"/>
      <c r="Y410" s="50" t="n"/>
      <c r="Z410" s="50" t="n"/>
      <c r="AA410" s="50" t="n"/>
      <c r="AB410" s="50" t="n"/>
      <c r="AC410" s="50" t="n"/>
      <c r="AD410" s="50" t="n"/>
      <c r="AE410" s="50" t="n"/>
      <c r="AF410" s="50" t="n"/>
      <c r="AG410" s="50" t="n"/>
    </row>
    <row r="411" ht="15.75" customHeight="1">
      <c r="A411" s="50" t="n"/>
      <c r="B411" s="50" t="inlineStr">
        <is>
          <t>NH</t>
        </is>
      </c>
      <c r="C411" s="50" t="inlineStr">
        <is>
          <t>Generation</t>
        </is>
      </c>
      <c r="D411" s="50" t="inlineStr">
        <is>
          <t>Geothermal</t>
        </is>
      </c>
      <c r="E411" s="50">
        <f>LOOKUP(D411,$U$2:$V$15,$V$2:$V$15)</f>
        <v/>
      </c>
      <c r="F411" s="50" t="n">
        <v>0</v>
      </c>
      <c r="G411" s="50">
        <f>AVERAGE(F411,H411)</f>
        <v/>
      </c>
      <c r="H411" s="50" t="n">
        <v>0</v>
      </c>
      <c r="I411" s="50">
        <f>AVERAGE(H411,J411)</f>
        <v/>
      </c>
      <c r="J411" s="50" t="n">
        <v>0</v>
      </c>
      <c r="K411" s="50">
        <f>AVERAGE(J411,L411)</f>
        <v/>
      </c>
      <c r="L411" s="50" t="n">
        <v>0</v>
      </c>
      <c r="M411" s="50">
        <f>AVERAGE(L411,N411)</f>
        <v/>
      </c>
      <c r="N411" s="50" t="n">
        <v>0</v>
      </c>
      <c r="O411" s="50">
        <f>AVERAGE(N411,P411)</f>
        <v/>
      </c>
      <c r="P411" s="50" t="n">
        <v>0</v>
      </c>
      <c r="Q411" s="50">
        <f>AVERAGE(P411,R411)</f>
        <v/>
      </c>
      <c r="R411" s="50" t="n">
        <v>0</v>
      </c>
      <c r="S411" s="50" t="n"/>
      <c r="T411" s="50" t="n"/>
      <c r="U411" s="50" t="n"/>
      <c r="V411" s="50" t="n"/>
      <c r="W411" s="50" t="n"/>
      <c r="X411" s="50" t="n"/>
      <c r="Y411" s="50" t="n"/>
      <c r="Z411" s="50" t="n"/>
      <c r="AA411" s="50" t="n"/>
      <c r="AB411" s="50" t="n"/>
      <c r="AC411" s="50" t="n"/>
      <c r="AD411" s="50" t="n"/>
      <c r="AE411" s="50" t="n"/>
      <c r="AF411" s="50" t="n"/>
      <c r="AG411" s="50" t="n"/>
    </row>
    <row r="412" ht="15.75" customHeight="1">
      <c r="A412" s="50" t="n"/>
      <c r="B412" s="50" t="inlineStr">
        <is>
          <t>NH</t>
        </is>
      </c>
      <c r="C412" s="50" t="inlineStr">
        <is>
          <t>Generation</t>
        </is>
      </c>
      <c r="D412" s="50" t="inlineStr">
        <is>
          <t>Hydro</t>
        </is>
      </c>
      <c r="E412" s="50">
        <f>LOOKUP(D412,$U$2:$V$15,$V$2:$V$15)</f>
        <v/>
      </c>
      <c r="F412" s="50" t="n">
        <v>1325892.26</v>
      </c>
      <c r="G412" s="50">
        <f>AVERAGE(F412,H412)</f>
        <v/>
      </c>
      <c r="H412" s="50" t="n">
        <v>1326601.891</v>
      </c>
      <c r="I412" s="50">
        <f>AVERAGE(H412,J412)</f>
        <v/>
      </c>
      <c r="J412" s="50" t="n">
        <v>1326601.891</v>
      </c>
      <c r="K412" s="50">
        <f>AVERAGE(J412,L412)</f>
        <v/>
      </c>
      <c r="L412" s="50" t="n">
        <v>1326601.891</v>
      </c>
      <c r="M412" s="50">
        <f>AVERAGE(L412,N412)</f>
        <v/>
      </c>
      <c r="N412" s="50" t="n">
        <v>1326601.891</v>
      </c>
      <c r="O412" s="50">
        <f>AVERAGE(N412,P412)</f>
        <v/>
      </c>
      <c r="P412" s="50" t="n">
        <v>1326601.891</v>
      </c>
      <c r="Q412" s="50">
        <f>AVERAGE(P412,R412)</f>
        <v/>
      </c>
      <c r="R412" s="50" t="n">
        <v>1326601.891</v>
      </c>
      <c r="S412" s="50" t="n"/>
      <c r="T412" s="50" t="n"/>
      <c r="U412" s="50" t="n"/>
      <c r="V412" s="50" t="n"/>
      <c r="W412" s="50" t="n"/>
      <c r="X412" s="50" t="n"/>
      <c r="Y412" s="50" t="n"/>
      <c r="Z412" s="50" t="n"/>
      <c r="AA412" s="50" t="n"/>
      <c r="AB412" s="50" t="n"/>
      <c r="AC412" s="50" t="n"/>
      <c r="AD412" s="50" t="n"/>
      <c r="AE412" s="50" t="n"/>
      <c r="AF412" s="50" t="n"/>
      <c r="AG412" s="50" t="n"/>
    </row>
    <row r="413" ht="15.75" customHeight="1">
      <c r="A413" s="50" t="n"/>
      <c r="B413" s="50" t="inlineStr">
        <is>
          <t>NH</t>
        </is>
      </c>
      <c r="C413" s="50" t="inlineStr">
        <is>
          <t>Generation</t>
        </is>
      </c>
      <c r="D413" s="50" t="inlineStr">
        <is>
          <t>Imports</t>
        </is>
      </c>
      <c r="E413" s="50">
        <f>LOOKUP(D413,$U$2:$V$15,$V$2:$V$15)</f>
        <v/>
      </c>
      <c r="F413" s="50" t="n">
        <v>0</v>
      </c>
      <c r="G413" s="50">
        <f>AVERAGE(F413,H413)</f>
        <v/>
      </c>
      <c r="H413" s="50" t="n">
        <v>0</v>
      </c>
      <c r="I413" s="50">
        <f>AVERAGE(H413,J413)</f>
        <v/>
      </c>
      <c r="J413" s="50" t="n">
        <v>0</v>
      </c>
      <c r="K413" s="50">
        <f>AVERAGE(J413,L413)</f>
        <v/>
      </c>
      <c r="L413" s="50" t="n">
        <v>0</v>
      </c>
      <c r="M413" s="50">
        <f>AVERAGE(L413,N413)</f>
        <v/>
      </c>
      <c r="N413" s="50" t="n">
        <v>0</v>
      </c>
      <c r="O413" s="50">
        <f>AVERAGE(N413,P413)</f>
        <v/>
      </c>
      <c r="P413" s="50" t="n">
        <v>0</v>
      </c>
      <c r="Q413" s="50">
        <f>AVERAGE(P413,R413)</f>
        <v/>
      </c>
      <c r="R413" s="50" t="n">
        <v>0</v>
      </c>
      <c r="S413" s="50" t="n"/>
      <c r="T413" s="50" t="n"/>
      <c r="U413" s="50" t="n"/>
      <c r="V413" s="50" t="n"/>
      <c r="W413" s="50" t="n"/>
      <c r="X413" s="50" t="n"/>
      <c r="Y413" s="50" t="n"/>
      <c r="Z413" s="50" t="n"/>
      <c r="AA413" s="50" t="n"/>
      <c r="AB413" s="50" t="n"/>
      <c r="AC413" s="50" t="n"/>
      <c r="AD413" s="50" t="n"/>
      <c r="AE413" s="50" t="n"/>
      <c r="AF413" s="50" t="n"/>
      <c r="AG413" s="50" t="n"/>
    </row>
    <row r="414" ht="15.75" customHeight="1">
      <c r="A414" s="50" t="n"/>
      <c r="B414" s="50" t="inlineStr">
        <is>
          <t>NH</t>
        </is>
      </c>
      <c r="C414" s="50" t="inlineStr">
        <is>
          <t>Generation</t>
        </is>
      </c>
      <c r="D414" s="50" t="inlineStr">
        <is>
          <t>Land-based Wind</t>
        </is>
      </c>
      <c r="E414" s="50">
        <f>LOOKUP(D414,$U$2:$V$15,$V$2:$V$15)</f>
        <v/>
      </c>
      <c r="F414" s="50" t="n">
        <v>621546.9868</v>
      </c>
      <c r="G414" s="50">
        <f>AVERAGE(F414,H414)</f>
        <v/>
      </c>
      <c r="H414" s="50" t="n">
        <v>799525.5355</v>
      </c>
      <c r="I414" s="50">
        <f>AVERAGE(H414,J414)</f>
        <v/>
      </c>
      <c r="J414" s="50" t="n">
        <v>799525.3236999999</v>
      </c>
      <c r="K414" s="50">
        <f>AVERAGE(J414,L414)</f>
        <v/>
      </c>
      <c r="L414" s="50" t="n">
        <v>833646.0433</v>
      </c>
      <c r="M414" s="50">
        <f>AVERAGE(L414,N414)</f>
        <v/>
      </c>
      <c r="N414" s="50" t="n">
        <v>909197.5048</v>
      </c>
      <c r="O414" s="50">
        <f>AVERAGE(N414,P414)</f>
        <v/>
      </c>
      <c r="P414" s="50" t="n">
        <v>922708.4054</v>
      </c>
      <c r="Q414" s="50">
        <f>AVERAGE(P414,R414)</f>
        <v/>
      </c>
      <c r="R414" s="50" t="n">
        <v>1027917.378</v>
      </c>
      <c r="S414" s="50" t="n"/>
      <c r="T414" s="50" t="n"/>
      <c r="U414" s="50" t="n"/>
      <c r="V414" s="50" t="n"/>
      <c r="W414" s="50" t="n"/>
      <c r="X414" s="50" t="n"/>
      <c r="Y414" s="50" t="n"/>
      <c r="Z414" s="50" t="n"/>
      <c r="AA414" s="50" t="n"/>
      <c r="AB414" s="50" t="n"/>
      <c r="AC414" s="50" t="n"/>
      <c r="AD414" s="50" t="n"/>
      <c r="AE414" s="50" t="n"/>
      <c r="AF414" s="50" t="n"/>
      <c r="AG414" s="50" t="n"/>
    </row>
    <row r="415" ht="15.75" customHeight="1">
      <c r="A415" s="50" t="n"/>
      <c r="B415" s="50" t="inlineStr">
        <is>
          <t>NH</t>
        </is>
      </c>
      <c r="C415" s="50" t="inlineStr">
        <is>
          <t>Generation</t>
        </is>
      </c>
      <c r="D415" s="50" t="inlineStr">
        <is>
          <t>NG-CC</t>
        </is>
      </c>
      <c r="E415" s="50">
        <f>LOOKUP(D415,$U$2:$V$15,$V$2:$V$15)</f>
        <v/>
      </c>
      <c r="F415" s="50" t="n">
        <v>765008.64</v>
      </c>
      <c r="G415" s="50">
        <f>AVERAGE(F415,H415)</f>
        <v/>
      </c>
      <c r="H415" s="50" t="n">
        <v>1057988.04</v>
      </c>
      <c r="I415" s="50">
        <f>AVERAGE(H415,J415)</f>
        <v/>
      </c>
      <c r="J415" s="50" t="n">
        <v>1124381.738</v>
      </c>
      <c r="K415" s="50">
        <f>AVERAGE(J415,L415)</f>
        <v/>
      </c>
      <c r="L415" s="50" t="n">
        <v>765008.64</v>
      </c>
      <c r="M415" s="50">
        <f>AVERAGE(L415,N415)</f>
        <v/>
      </c>
      <c r="N415" s="50" t="n">
        <v>465603.84</v>
      </c>
      <c r="O415" s="50">
        <f>AVERAGE(N415,P415)</f>
        <v/>
      </c>
      <c r="P415" s="50" t="n">
        <v>431698.8702</v>
      </c>
      <c r="Q415" s="50">
        <f>AVERAGE(P415,R415)</f>
        <v/>
      </c>
      <c r="R415" s="50" t="n">
        <v>291475.2</v>
      </c>
      <c r="S415" s="50" t="n"/>
      <c r="T415" s="50" t="n"/>
      <c r="U415" s="50" t="n"/>
      <c r="V415" s="50" t="n"/>
      <c r="W415" s="50" t="n"/>
      <c r="X415" s="50" t="n"/>
      <c r="Y415" s="50" t="n"/>
      <c r="Z415" s="50" t="n"/>
      <c r="AA415" s="50" t="n"/>
      <c r="AB415" s="50" t="n"/>
      <c r="AC415" s="50" t="n"/>
      <c r="AD415" s="50" t="n"/>
      <c r="AE415" s="50" t="n"/>
      <c r="AF415" s="50" t="n"/>
      <c r="AG415" s="50" t="n"/>
    </row>
    <row r="416" ht="15.75" customHeight="1">
      <c r="A416" s="50" t="n"/>
      <c r="B416" s="50" t="inlineStr">
        <is>
          <t>NH</t>
        </is>
      </c>
      <c r="C416" s="50" t="inlineStr">
        <is>
          <t>Generation</t>
        </is>
      </c>
      <c r="D416" s="50" t="inlineStr">
        <is>
          <t>NG-CT</t>
        </is>
      </c>
      <c r="E416" s="50">
        <f>LOOKUP(D416,$U$2:$V$15,$V$2:$V$15)</f>
        <v/>
      </c>
      <c r="F416" s="50" t="n">
        <v>0</v>
      </c>
      <c r="G416" s="50">
        <f>AVERAGE(F416,H416)</f>
        <v/>
      </c>
      <c r="H416" s="50" t="n">
        <v>0</v>
      </c>
      <c r="I416" s="50">
        <f>AVERAGE(H416,J416)</f>
        <v/>
      </c>
      <c r="J416" s="50" t="n">
        <v>0</v>
      </c>
      <c r="K416" s="50">
        <f>AVERAGE(J416,L416)</f>
        <v/>
      </c>
      <c r="L416" s="50" t="n">
        <v>0</v>
      </c>
      <c r="M416" s="50">
        <f>AVERAGE(L416,N416)</f>
        <v/>
      </c>
      <c r="N416" s="50" t="n">
        <v>0</v>
      </c>
      <c r="O416" s="50">
        <f>AVERAGE(N416,P416)</f>
        <v/>
      </c>
      <c r="P416" s="50" t="n">
        <v>0</v>
      </c>
      <c r="Q416" s="50">
        <f>AVERAGE(P416,R416)</f>
        <v/>
      </c>
      <c r="R416" s="50" t="n">
        <v>0</v>
      </c>
      <c r="S416" s="50" t="n"/>
      <c r="T416" s="50" t="n"/>
      <c r="U416" s="50" t="n"/>
      <c r="V416" s="50" t="n"/>
      <c r="W416" s="50" t="n"/>
      <c r="X416" s="50" t="n"/>
      <c r="Y416" s="50" t="n"/>
      <c r="Z416" s="50" t="n"/>
      <c r="AA416" s="50" t="n"/>
      <c r="AB416" s="50" t="n"/>
      <c r="AC416" s="50" t="n"/>
      <c r="AD416" s="50" t="n"/>
      <c r="AE416" s="50" t="n"/>
      <c r="AF416" s="50" t="n"/>
      <c r="AG416" s="50" t="n"/>
    </row>
    <row r="417" ht="15.75" customHeight="1">
      <c r="A417" s="50" t="n"/>
      <c r="B417" s="50" t="inlineStr">
        <is>
          <t>NH</t>
        </is>
      </c>
      <c r="C417" s="50" t="inlineStr">
        <is>
          <t>Generation</t>
        </is>
      </c>
      <c r="D417" s="50" t="inlineStr">
        <is>
          <t>Nuclear</t>
        </is>
      </c>
      <c r="E417" s="50">
        <f>LOOKUP(D417,$U$2:$V$15,$V$2:$V$15)</f>
        <v/>
      </c>
      <c r="F417" s="50" t="n">
        <v>9874255.414000001</v>
      </c>
      <c r="G417" s="50">
        <f>AVERAGE(F417,H417)</f>
        <v/>
      </c>
      <c r="H417" s="50" t="n">
        <v>9874255.414000001</v>
      </c>
      <c r="I417" s="50">
        <f>AVERAGE(H417,J417)</f>
        <v/>
      </c>
      <c r="J417" s="50" t="n">
        <v>9874255.414000001</v>
      </c>
      <c r="K417" s="50">
        <f>AVERAGE(J417,L417)</f>
        <v/>
      </c>
      <c r="L417" s="50" t="n">
        <v>9874255.414000001</v>
      </c>
      <c r="M417" s="50">
        <f>AVERAGE(L417,N417)</f>
        <v/>
      </c>
      <c r="N417" s="50" t="n">
        <v>9874255.414000001</v>
      </c>
      <c r="O417" s="50">
        <f>AVERAGE(N417,P417)</f>
        <v/>
      </c>
      <c r="P417" s="50" t="n">
        <v>9874255.414000001</v>
      </c>
      <c r="Q417" s="50">
        <f>AVERAGE(P417,R417)</f>
        <v/>
      </c>
      <c r="R417" s="50" t="n">
        <v>9874255.414000001</v>
      </c>
      <c r="S417" s="50" t="n"/>
      <c r="T417" s="50" t="n"/>
      <c r="U417" s="50" t="n"/>
      <c r="V417" s="50" t="n"/>
      <c r="W417" s="50" t="n"/>
      <c r="X417" s="50" t="n"/>
      <c r="Y417" s="50" t="n"/>
      <c r="Z417" s="50" t="n"/>
      <c r="AA417" s="50" t="n"/>
      <c r="AB417" s="50" t="n"/>
      <c r="AC417" s="50" t="n"/>
      <c r="AD417" s="50" t="n"/>
      <c r="AE417" s="50" t="n"/>
      <c r="AF417" s="50" t="n"/>
      <c r="AG417" s="50" t="n"/>
    </row>
    <row r="418" ht="15.75" customHeight="1">
      <c r="A418" s="50" t="n"/>
      <c r="B418" s="50" t="inlineStr">
        <is>
          <t>NH</t>
        </is>
      </c>
      <c r="C418" s="50" t="inlineStr">
        <is>
          <t>Generation</t>
        </is>
      </c>
      <c r="D418" s="50" t="inlineStr">
        <is>
          <t>Offshore Wind</t>
        </is>
      </c>
      <c r="E418" s="50">
        <f>LOOKUP(D418,$U$2:$V$15,$V$2:$V$15)</f>
        <v/>
      </c>
      <c r="F418" s="50" t="n">
        <v>0</v>
      </c>
      <c r="G418" s="50">
        <f>AVERAGE(F418,H418)</f>
        <v/>
      </c>
      <c r="H418" s="50" t="n">
        <v>0</v>
      </c>
      <c r="I418" s="50">
        <f>AVERAGE(H418,J418)</f>
        <v/>
      </c>
      <c r="J418" s="50" t="n">
        <v>0</v>
      </c>
      <c r="K418" s="50">
        <f>AVERAGE(J418,L418)</f>
        <v/>
      </c>
      <c r="L418" s="50" t="n">
        <v>0</v>
      </c>
      <c r="M418" s="50">
        <f>AVERAGE(L418,N418)</f>
        <v/>
      </c>
      <c r="N418" s="50" t="n">
        <v>0</v>
      </c>
      <c r="O418" s="50">
        <f>AVERAGE(N418,P418)</f>
        <v/>
      </c>
      <c r="P418" s="50" t="n">
        <v>0</v>
      </c>
      <c r="Q418" s="50">
        <f>AVERAGE(P418,R418)</f>
        <v/>
      </c>
      <c r="R418" s="50" t="n">
        <v>0</v>
      </c>
      <c r="S418" s="50" t="n"/>
      <c r="T418" s="50" t="n"/>
      <c r="U418" s="50" t="n"/>
      <c r="V418" s="50" t="n"/>
      <c r="W418" s="50" t="n"/>
      <c r="X418" s="50" t="n"/>
      <c r="Y418" s="50" t="n"/>
      <c r="Z418" s="50" t="n"/>
      <c r="AA418" s="50" t="n"/>
      <c r="AB418" s="50" t="n"/>
      <c r="AC418" s="50" t="n"/>
      <c r="AD418" s="50" t="n"/>
      <c r="AE418" s="50" t="n"/>
      <c r="AF418" s="50" t="n"/>
      <c r="AG418" s="50" t="n"/>
    </row>
    <row r="419" ht="15.75" customHeight="1">
      <c r="A419" s="50" t="n"/>
      <c r="B419" s="50" t="inlineStr">
        <is>
          <t>NH</t>
        </is>
      </c>
      <c r="C419" s="50" t="inlineStr">
        <is>
          <t>Generation</t>
        </is>
      </c>
      <c r="D419" s="50" t="inlineStr">
        <is>
          <t>Oil-Gas-Steam</t>
        </is>
      </c>
      <c r="E419" s="50">
        <f>LOOKUP(D419,$U$2:$V$15,$V$2:$V$15)</f>
        <v/>
      </c>
      <c r="F419" s="50" t="n">
        <v>106183.7645</v>
      </c>
      <c r="G419" s="50">
        <f>AVERAGE(F419,H419)</f>
        <v/>
      </c>
      <c r="H419" s="50" t="n">
        <v>106183.7645</v>
      </c>
      <c r="I419" s="50">
        <f>AVERAGE(H419,J419)</f>
        <v/>
      </c>
      <c r="J419" s="50" t="n">
        <v>106183.7645</v>
      </c>
      <c r="K419" s="50">
        <f>AVERAGE(J419,L419)</f>
        <v/>
      </c>
      <c r="L419" s="50" t="n">
        <v>106183.7645</v>
      </c>
      <c r="M419" s="50">
        <f>AVERAGE(L419,N419)</f>
        <v/>
      </c>
      <c r="N419" s="50" t="n">
        <v>106183.7645</v>
      </c>
      <c r="O419" s="50">
        <f>AVERAGE(N419,P419)</f>
        <v/>
      </c>
      <c r="P419" s="50" t="n">
        <v>106183.7645</v>
      </c>
      <c r="Q419" s="50">
        <f>AVERAGE(P419,R419)</f>
        <v/>
      </c>
      <c r="R419" s="50" t="n">
        <v>106183.7645</v>
      </c>
      <c r="S419" s="50" t="n"/>
      <c r="T419" s="50" t="n"/>
      <c r="U419" s="50" t="n"/>
      <c r="V419" s="50" t="n"/>
      <c r="W419" s="50" t="n"/>
      <c r="X419" s="50" t="n"/>
      <c r="Y419" s="50" t="n"/>
      <c r="Z419" s="50" t="n"/>
      <c r="AA419" s="50" t="n"/>
      <c r="AB419" s="50" t="n"/>
      <c r="AC419" s="50" t="n"/>
      <c r="AD419" s="50" t="n"/>
      <c r="AE419" s="50" t="n"/>
      <c r="AF419" s="50" t="n"/>
      <c r="AG419" s="50" t="n"/>
    </row>
    <row r="420" ht="15.75" customHeight="1">
      <c r="A420" s="50" t="n"/>
      <c r="B420" s="50" t="inlineStr">
        <is>
          <t>NH</t>
        </is>
      </c>
      <c r="C420" s="50" t="inlineStr">
        <is>
          <t>Generation</t>
        </is>
      </c>
      <c r="D420" s="50" t="inlineStr">
        <is>
          <t>Rooftop PV</t>
        </is>
      </c>
      <c r="E420" s="50">
        <f>LOOKUP(D420,$U$2:$V$15,$V$2:$V$15)</f>
        <v/>
      </c>
      <c r="F420" s="50" t="n">
        <v>106981.3876</v>
      </c>
      <c r="G420" s="50">
        <f>AVERAGE(F420,H420)</f>
        <v/>
      </c>
      <c r="H420" s="50" t="n">
        <v>126678.3488</v>
      </c>
      <c r="I420" s="50">
        <f>AVERAGE(H420,J420)</f>
        <v/>
      </c>
      <c r="J420" s="50" t="n">
        <v>129108.266</v>
      </c>
      <c r="K420" s="50">
        <f>AVERAGE(J420,L420)</f>
        <v/>
      </c>
      <c r="L420" s="50" t="n">
        <v>131080.4633</v>
      </c>
      <c r="M420" s="50">
        <f>AVERAGE(L420,N420)</f>
        <v/>
      </c>
      <c r="N420" s="50" t="n">
        <v>133724.2333</v>
      </c>
      <c r="O420" s="50">
        <f>AVERAGE(N420,P420)</f>
        <v/>
      </c>
      <c r="P420" s="50" t="n">
        <v>137412.2548</v>
      </c>
      <c r="Q420" s="50">
        <f>AVERAGE(P420,R420)</f>
        <v/>
      </c>
      <c r="R420" s="50" t="n">
        <v>142500.9491</v>
      </c>
      <c r="S420" s="50" t="n"/>
      <c r="T420" s="50" t="n"/>
      <c r="U420" s="50" t="n"/>
      <c r="V420" s="50" t="n"/>
      <c r="W420" s="50" t="n"/>
      <c r="X420" s="50" t="n"/>
      <c r="Y420" s="50" t="n"/>
      <c r="Z420" s="50" t="n"/>
      <c r="AA420" s="50" t="n"/>
      <c r="AB420" s="50" t="n"/>
      <c r="AC420" s="50" t="n"/>
      <c r="AD420" s="50" t="n"/>
      <c r="AE420" s="50" t="n"/>
      <c r="AF420" s="50" t="n"/>
      <c r="AG420" s="50" t="n"/>
    </row>
    <row r="421" ht="15.75" customHeight="1">
      <c r="A421" s="50" t="n"/>
      <c r="B421" s="50" t="inlineStr">
        <is>
          <t>NH</t>
        </is>
      </c>
      <c r="C421" s="50" t="inlineStr">
        <is>
          <t>Generation</t>
        </is>
      </c>
      <c r="D421" s="50" t="inlineStr">
        <is>
          <t>Storage</t>
        </is>
      </c>
      <c r="E421" s="50">
        <f>LOOKUP(D421,$U$2:$V$15,$V$2:$V$15)</f>
        <v/>
      </c>
      <c r="F421" s="50" t="n">
        <v>0</v>
      </c>
      <c r="G421" s="50" t="n">
        <v>0</v>
      </c>
      <c r="H421" s="50" t="n">
        <v>0</v>
      </c>
      <c r="I421" s="50" t="n">
        <v>0</v>
      </c>
      <c r="J421" s="50" t="n">
        <v>0</v>
      </c>
      <c r="K421" s="50" t="n">
        <v>0</v>
      </c>
      <c r="L421" s="50" t="n">
        <v>0</v>
      </c>
      <c r="M421" s="50" t="n">
        <v>0</v>
      </c>
      <c r="N421" s="50" t="n">
        <v>0</v>
      </c>
      <c r="O421" s="50" t="n">
        <v>0</v>
      </c>
      <c r="P421" s="50" t="n">
        <v>0</v>
      </c>
      <c r="Q421" s="50" t="n">
        <v>0</v>
      </c>
      <c r="R421" s="50" t="n">
        <v>0</v>
      </c>
      <c r="S421" s="50" t="n"/>
      <c r="T421" s="50" t="n"/>
      <c r="U421" s="50" t="n"/>
      <c r="V421" s="50" t="n"/>
      <c r="W421" s="50" t="n"/>
      <c r="X421" s="50" t="n"/>
      <c r="Y421" s="50" t="n"/>
      <c r="Z421" s="50" t="n"/>
      <c r="AA421" s="50" t="n"/>
      <c r="AB421" s="50" t="n"/>
      <c r="AC421" s="50" t="n"/>
      <c r="AD421" s="50" t="n"/>
      <c r="AE421" s="50" t="n"/>
      <c r="AF421" s="50" t="n"/>
      <c r="AG421" s="50" t="n"/>
    </row>
    <row r="422" ht="15.75" customHeight="1">
      <c r="A422" s="50" t="n"/>
      <c r="B422" s="50" t="inlineStr">
        <is>
          <t>NH</t>
        </is>
      </c>
      <c r="C422" s="50" t="inlineStr">
        <is>
          <t>Generation</t>
        </is>
      </c>
      <c r="D422" s="50" t="inlineStr">
        <is>
          <t>Utility PV</t>
        </is>
      </c>
      <c r="E422" s="50">
        <f>LOOKUP(D422,$U$2:$V$15,$V$2:$V$15)</f>
        <v/>
      </c>
      <c r="F422" s="50" t="n">
        <v>11560.54666</v>
      </c>
      <c r="G422" s="50">
        <f>AVERAGE(F422,H422)</f>
        <v/>
      </c>
      <c r="H422" s="50" t="n">
        <v>11560.54666</v>
      </c>
      <c r="I422" s="50">
        <f>AVERAGE(H422,J422)</f>
        <v/>
      </c>
      <c r="J422" s="50" t="n">
        <v>11560.54666</v>
      </c>
      <c r="K422" s="50">
        <f>AVERAGE(J422,L422)</f>
        <v/>
      </c>
      <c r="L422" s="50" t="n">
        <v>11445.76218</v>
      </c>
      <c r="M422" s="50">
        <f>AVERAGE(L422,N422)</f>
        <v/>
      </c>
      <c r="N422" s="50" t="n">
        <v>11331.38895</v>
      </c>
      <c r="O422" s="50">
        <f>AVERAGE(N422,P422)</f>
        <v/>
      </c>
      <c r="P422" s="50" t="n">
        <v>11218.20236</v>
      </c>
      <c r="Q422" s="50">
        <f>AVERAGE(P422,R422)</f>
        <v/>
      </c>
      <c r="R422" s="50" t="n">
        <v>11106.1908</v>
      </c>
      <c r="S422" s="50" t="n"/>
      <c r="T422" s="50" t="n"/>
      <c r="U422" s="50" t="n"/>
      <c r="V422" s="50" t="n"/>
      <c r="W422" s="50" t="n"/>
      <c r="X422" s="50" t="n"/>
      <c r="Y422" s="50" t="n"/>
      <c r="Z422" s="50" t="n"/>
      <c r="AA422" s="50" t="n"/>
      <c r="AB422" s="50" t="n"/>
      <c r="AC422" s="50" t="n"/>
      <c r="AD422" s="50" t="n"/>
      <c r="AE422" s="50" t="n"/>
      <c r="AF422" s="50" t="n"/>
      <c r="AG422" s="50" t="n"/>
    </row>
    <row r="423" ht="15.75" customHeight="1">
      <c r="A423" s="50" t="n"/>
      <c r="B423" s="50" t="inlineStr">
        <is>
          <t>NJ</t>
        </is>
      </c>
      <c r="C423" s="50" t="inlineStr">
        <is>
          <t>Generation</t>
        </is>
      </c>
      <c r="D423" s="50" t="inlineStr">
        <is>
          <t>Biopower</t>
        </is>
      </c>
      <c r="E423" s="50">
        <f>LOOKUP(D423,$U$2:$V$15,$V$2:$V$15)</f>
        <v/>
      </c>
      <c r="F423" s="50" t="n">
        <v>0</v>
      </c>
      <c r="G423" s="50">
        <f>AVERAGE(F423,H423)</f>
        <v/>
      </c>
      <c r="H423" s="50" t="n">
        <v>0</v>
      </c>
      <c r="I423" s="50">
        <f>AVERAGE(H423,J423)</f>
        <v/>
      </c>
      <c r="J423" s="50" t="n">
        <v>0</v>
      </c>
      <c r="K423" s="50">
        <f>AVERAGE(J423,L423)</f>
        <v/>
      </c>
      <c r="L423" s="50" t="n">
        <v>0</v>
      </c>
      <c r="M423" s="50">
        <f>AVERAGE(L423,N423)</f>
        <v/>
      </c>
      <c r="N423" s="50" t="n">
        <v>0</v>
      </c>
      <c r="O423" s="50">
        <f>AVERAGE(N423,P423)</f>
        <v/>
      </c>
      <c r="P423" s="50" t="n">
        <v>0</v>
      </c>
      <c r="Q423" s="50">
        <f>AVERAGE(P423,R423)</f>
        <v/>
      </c>
      <c r="R423" s="50" t="n">
        <v>0</v>
      </c>
      <c r="S423" s="50" t="n"/>
      <c r="T423" s="50" t="n"/>
      <c r="U423" s="50" t="n"/>
      <c r="V423" s="50" t="n"/>
      <c r="W423" s="50" t="n"/>
      <c r="X423" s="50" t="n"/>
      <c r="Y423" s="50" t="n"/>
      <c r="Z423" s="50" t="n"/>
      <c r="AA423" s="50" t="n"/>
      <c r="AB423" s="50" t="n"/>
      <c r="AC423" s="50" t="n"/>
      <c r="AD423" s="50" t="n"/>
      <c r="AE423" s="50" t="n"/>
      <c r="AF423" s="50" t="n"/>
      <c r="AG423" s="50" t="n"/>
    </row>
    <row r="424" ht="15.75" customHeight="1">
      <c r="A424" s="50" t="n"/>
      <c r="B424" s="50" t="inlineStr">
        <is>
          <t>NJ</t>
        </is>
      </c>
      <c r="C424" s="50" t="inlineStr">
        <is>
          <t>Generation</t>
        </is>
      </c>
      <c r="D424" s="50" t="inlineStr">
        <is>
          <t>Coal</t>
        </is>
      </c>
      <c r="E424" s="50">
        <f>LOOKUP(D424,$U$2:$V$15,$V$2:$V$15)</f>
        <v/>
      </c>
      <c r="F424" s="50" t="n">
        <v>0</v>
      </c>
      <c r="G424" s="50">
        <f>AVERAGE(F424,H424)</f>
        <v/>
      </c>
      <c r="H424" s="50" t="n">
        <v>0</v>
      </c>
      <c r="I424" s="50">
        <f>AVERAGE(H424,J424)</f>
        <v/>
      </c>
      <c r="J424" s="50" t="n">
        <v>0</v>
      </c>
      <c r="K424" s="50">
        <f>AVERAGE(J424,L424)</f>
        <v/>
      </c>
      <c r="L424" s="50" t="n">
        <v>0</v>
      </c>
      <c r="M424" s="50">
        <f>AVERAGE(L424,N424)</f>
        <v/>
      </c>
      <c r="N424" s="50" t="n">
        <v>0</v>
      </c>
      <c r="O424" s="50">
        <f>AVERAGE(N424,P424)</f>
        <v/>
      </c>
      <c r="P424" s="50" t="n">
        <v>0</v>
      </c>
      <c r="Q424" s="50">
        <f>AVERAGE(P424,R424)</f>
        <v/>
      </c>
      <c r="R424" s="50" t="n">
        <v>0</v>
      </c>
      <c r="S424" s="50" t="n"/>
      <c r="T424" s="50" t="n"/>
      <c r="U424" s="50" t="n"/>
      <c r="V424" s="50" t="n"/>
      <c r="W424" s="50" t="n"/>
      <c r="X424" s="50" t="n"/>
      <c r="Y424" s="50" t="n"/>
      <c r="Z424" s="50" t="n"/>
      <c r="AA424" s="50" t="n"/>
      <c r="AB424" s="50" t="n"/>
      <c r="AC424" s="50" t="n"/>
      <c r="AD424" s="50" t="n"/>
      <c r="AE424" s="50" t="n"/>
      <c r="AF424" s="50" t="n"/>
      <c r="AG424" s="50" t="n"/>
    </row>
    <row r="425" ht="15.75" customHeight="1">
      <c r="A425" s="50" t="n"/>
      <c r="B425" s="50" t="inlineStr">
        <is>
          <t>NJ</t>
        </is>
      </c>
      <c r="C425" s="50" t="inlineStr">
        <is>
          <t>Generation</t>
        </is>
      </c>
      <c r="D425" s="50" t="inlineStr">
        <is>
          <t>CSP</t>
        </is>
      </c>
      <c r="E425" s="50">
        <f>LOOKUP(D425,$U$2:$V$15,$V$2:$V$15)</f>
        <v/>
      </c>
      <c r="F425" s="50" t="n">
        <v>0</v>
      </c>
      <c r="G425" s="50">
        <f>AVERAGE(F425,H425)</f>
        <v/>
      </c>
      <c r="H425" s="50" t="n">
        <v>0</v>
      </c>
      <c r="I425" s="50">
        <f>AVERAGE(H425,J425)</f>
        <v/>
      </c>
      <c r="J425" s="50" t="n">
        <v>0</v>
      </c>
      <c r="K425" s="50">
        <f>AVERAGE(J425,L425)</f>
        <v/>
      </c>
      <c r="L425" s="50" t="n">
        <v>0</v>
      </c>
      <c r="M425" s="50">
        <f>AVERAGE(L425,N425)</f>
        <v/>
      </c>
      <c r="N425" s="50" t="n">
        <v>0</v>
      </c>
      <c r="O425" s="50">
        <f>AVERAGE(N425,P425)</f>
        <v/>
      </c>
      <c r="P425" s="50" t="n">
        <v>0</v>
      </c>
      <c r="Q425" s="50">
        <f>AVERAGE(P425,R425)</f>
        <v/>
      </c>
      <c r="R425" s="50" t="n">
        <v>0</v>
      </c>
      <c r="S425" s="50" t="n"/>
      <c r="T425" s="50" t="n"/>
      <c r="U425" s="50" t="n"/>
      <c r="V425" s="50" t="n"/>
      <c r="W425" s="50" t="n"/>
      <c r="X425" s="50" t="n"/>
      <c r="Y425" s="50" t="n"/>
      <c r="Z425" s="50" t="n"/>
      <c r="AA425" s="50" t="n"/>
      <c r="AB425" s="50" t="n"/>
      <c r="AC425" s="50" t="n"/>
      <c r="AD425" s="50" t="n"/>
      <c r="AE425" s="50" t="n"/>
      <c r="AF425" s="50" t="n"/>
      <c r="AG425" s="50" t="n"/>
    </row>
    <row r="426" ht="15.75" customHeight="1">
      <c r="A426" s="50" t="n"/>
      <c r="B426" s="50" t="inlineStr">
        <is>
          <t>NJ</t>
        </is>
      </c>
      <c r="C426" s="50" t="inlineStr">
        <is>
          <t>Generation</t>
        </is>
      </c>
      <c r="D426" s="50" t="inlineStr">
        <is>
          <t>Geothermal</t>
        </is>
      </c>
      <c r="E426" s="50">
        <f>LOOKUP(D426,$U$2:$V$15,$V$2:$V$15)</f>
        <v/>
      </c>
      <c r="F426" s="50" t="n">
        <v>0</v>
      </c>
      <c r="G426" s="50">
        <f>AVERAGE(F426,H426)</f>
        <v/>
      </c>
      <c r="H426" s="50" t="n">
        <v>0</v>
      </c>
      <c r="I426" s="50">
        <f>AVERAGE(H426,J426)</f>
        <v/>
      </c>
      <c r="J426" s="50" t="n">
        <v>0</v>
      </c>
      <c r="K426" s="50">
        <f>AVERAGE(J426,L426)</f>
        <v/>
      </c>
      <c r="L426" s="50" t="n">
        <v>0</v>
      </c>
      <c r="M426" s="50">
        <f>AVERAGE(L426,N426)</f>
        <v/>
      </c>
      <c r="N426" s="50" t="n">
        <v>0</v>
      </c>
      <c r="O426" s="50">
        <f>AVERAGE(N426,P426)</f>
        <v/>
      </c>
      <c r="P426" s="50" t="n">
        <v>0</v>
      </c>
      <c r="Q426" s="50">
        <f>AVERAGE(P426,R426)</f>
        <v/>
      </c>
      <c r="R426" s="50" t="n">
        <v>0</v>
      </c>
      <c r="S426" s="50" t="n"/>
      <c r="T426" s="50" t="n"/>
      <c r="U426" s="50" t="n"/>
      <c r="V426" s="50" t="n"/>
      <c r="W426" s="50" t="n"/>
      <c r="X426" s="50" t="n"/>
      <c r="Y426" s="50" t="n"/>
      <c r="Z426" s="50" t="n"/>
      <c r="AA426" s="50" t="n"/>
      <c r="AB426" s="50" t="n"/>
      <c r="AC426" s="50" t="n"/>
      <c r="AD426" s="50" t="n"/>
      <c r="AE426" s="50" t="n"/>
      <c r="AF426" s="50" t="n"/>
      <c r="AG426" s="50" t="n"/>
    </row>
    <row r="427" ht="15.75" customHeight="1">
      <c r="A427" s="50" t="n"/>
      <c r="B427" s="50" t="inlineStr">
        <is>
          <t>NJ</t>
        </is>
      </c>
      <c r="C427" s="50" t="inlineStr">
        <is>
          <t>Generation</t>
        </is>
      </c>
      <c r="D427" s="50" t="inlineStr">
        <is>
          <t>Hydro</t>
        </is>
      </c>
      <c r="E427" s="50">
        <f>LOOKUP(D427,$U$2:$V$15,$V$2:$V$15)</f>
        <v/>
      </c>
      <c r="F427" s="50" t="n">
        <v>21338.30021</v>
      </c>
      <c r="G427" s="50">
        <f>AVERAGE(F427,H427)</f>
        <v/>
      </c>
      <c r="H427" s="50" t="n">
        <v>21338.30021</v>
      </c>
      <c r="I427" s="50">
        <f>AVERAGE(H427,J427)</f>
        <v/>
      </c>
      <c r="J427" s="50" t="n">
        <v>21338.30021</v>
      </c>
      <c r="K427" s="50">
        <f>AVERAGE(J427,L427)</f>
        <v/>
      </c>
      <c r="L427" s="50" t="n">
        <v>21338.30021</v>
      </c>
      <c r="M427" s="50">
        <f>AVERAGE(L427,N427)</f>
        <v/>
      </c>
      <c r="N427" s="50" t="n">
        <v>21338.30021</v>
      </c>
      <c r="O427" s="50">
        <f>AVERAGE(N427,P427)</f>
        <v/>
      </c>
      <c r="P427" s="50" t="n">
        <v>21338.30021</v>
      </c>
      <c r="Q427" s="50">
        <f>AVERAGE(P427,R427)</f>
        <v/>
      </c>
      <c r="R427" s="50" t="n">
        <v>21338.30021</v>
      </c>
      <c r="S427" s="50" t="n"/>
      <c r="T427" s="50" t="n"/>
      <c r="U427" s="50" t="n"/>
      <c r="V427" s="50" t="n"/>
      <c r="W427" s="50" t="n"/>
      <c r="X427" s="50" t="n"/>
      <c r="Y427" s="50" t="n"/>
      <c r="Z427" s="50" t="n"/>
      <c r="AA427" s="50" t="n"/>
      <c r="AB427" s="50" t="n"/>
      <c r="AC427" s="50" t="n"/>
      <c r="AD427" s="50" t="n"/>
      <c r="AE427" s="50" t="n"/>
      <c r="AF427" s="50" t="n"/>
      <c r="AG427" s="50" t="n"/>
    </row>
    <row r="428" ht="15.75" customHeight="1">
      <c r="A428" s="50" t="n"/>
      <c r="B428" s="50" t="inlineStr">
        <is>
          <t>NJ</t>
        </is>
      </c>
      <c r="C428" s="50" t="inlineStr">
        <is>
          <t>Generation</t>
        </is>
      </c>
      <c r="D428" s="50" t="inlineStr">
        <is>
          <t>Imports</t>
        </is>
      </c>
      <c r="E428" s="50">
        <f>LOOKUP(D428,$U$2:$V$15,$V$2:$V$15)</f>
        <v/>
      </c>
      <c r="F428" s="50" t="n">
        <v>0</v>
      </c>
      <c r="G428" s="50">
        <f>AVERAGE(F428,H428)</f>
        <v/>
      </c>
      <c r="H428" s="50" t="n">
        <v>0</v>
      </c>
      <c r="I428" s="50">
        <f>AVERAGE(H428,J428)</f>
        <v/>
      </c>
      <c r="J428" s="50" t="n">
        <v>0</v>
      </c>
      <c r="K428" s="50">
        <f>AVERAGE(J428,L428)</f>
        <v/>
      </c>
      <c r="L428" s="50" t="n">
        <v>0</v>
      </c>
      <c r="M428" s="50">
        <f>AVERAGE(L428,N428)</f>
        <v/>
      </c>
      <c r="N428" s="50" t="n">
        <v>0</v>
      </c>
      <c r="O428" s="50">
        <f>AVERAGE(N428,P428)</f>
        <v/>
      </c>
      <c r="P428" s="50" t="n">
        <v>0</v>
      </c>
      <c r="Q428" s="50">
        <f>AVERAGE(P428,R428)</f>
        <v/>
      </c>
      <c r="R428" s="50" t="n">
        <v>0</v>
      </c>
      <c r="S428" s="50" t="n"/>
      <c r="T428" s="50" t="n"/>
      <c r="U428" s="50" t="n"/>
      <c r="V428" s="50" t="n"/>
      <c r="W428" s="50" t="n"/>
      <c r="X428" s="50" t="n"/>
      <c r="Y428" s="50" t="n"/>
      <c r="Z428" s="50" t="n"/>
      <c r="AA428" s="50" t="n"/>
      <c r="AB428" s="50" t="n"/>
      <c r="AC428" s="50" t="n"/>
      <c r="AD428" s="50" t="n"/>
      <c r="AE428" s="50" t="n"/>
      <c r="AF428" s="50" t="n"/>
      <c r="AG428" s="50" t="n"/>
    </row>
    <row r="429" ht="15.75" customHeight="1">
      <c r="A429" s="50" t="n"/>
      <c r="B429" s="50" t="inlineStr">
        <is>
          <t>NJ</t>
        </is>
      </c>
      <c r="C429" s="50" t="inlineStr">
        <is>
          <t>Generation</t>
        </is>
      </c>
      <c r="D429" s="50" t="inlineStr">
        <is>
          <t>Land-based Wind</t>
        </is>
      </c>
      <c r="E429" s="50">
        <f>LOOKUP(D429,$U$2:$V$15,$V$2:$V$15)</f>
        <v/>
      </c>
      <c r="F429" s="50" t="n">
        <v>20087.1924</v>
      </c>
      <c r="G429" s="50">
        <f>AVERAGE(F429,H429)</f>
        <v/>
      </c>
      <c r="H429" s="50" t="n">
        <v>20087.1924</v>
      </c>
      <c r="I429" s="50">
        <f>AVERAGE(H429,J429)</f>
        <v/>
      </c>
      <c r="J429" s="50" t="n">
        <v>20087.1924</v>
      </c>
      <c r="K429" s="50">
        <f>AVERAGE(J429,L429)</f>
        <v/>
      </c>
      <c r="L429" s="50" t="n">
        <v>20087.1924</v>
      </c>
      <c r="M429" s="50">
        <f>AVERAGE(L429,N429)</f>
        <v/>
      </c>
      <c r="N429" s="50" t="n">
        <v>20087.1924</v>
      </c>
      <c r="O429" s="50">
        <f>AVERAGE(N429,P429)</f>
        <v/>
      </c>
      <c r="P429" s="50" t="n">
        <v>20087.1924</v>
      </c>
      <c r="Q429" s="50">
        <f>AVERAGE(P429,R429)</f>
        <v/>
      </c>
      <c r="R429" s="50" t="n">
        <v>20087.1924</v>
      </c>
      <c r="S429" s="50" t="n"/>
      <c r="T429" s="50" t="n"/>
      <c r="U429" s="50" t="n"/>
      <c r="V429" s="50" t="n"/>
      <c r="W429" s="50" t="n"/>
      <c r="X429" s="50" t="n"/>
      <c r="Y429" s="50" t="n"/>
      <c r="Z429" s="50" t="n"/>
      <c r="AA429" s="50" t="n"/>
      <c r="AB429" s="50" t="n"/>
      <c r="AC429" s="50" t="n"/>
      <c r="AD429" s="50" t="n"/>
      <c r="AE429" s="50" t="n"/>
      <c r="AF429" s="50" t="n"/>
      <c r="AG429" s="50" t="n"/>
    </row>
    <row r="430" ht="15.75" customHeight="1">
      <c r="A430" s="50" t="n"/>
      <c r="B430" s="50" t="inlineStr">
        <is>
          <t>NJ</t>
        </is>
      </c>
      <c r="C430" s="50" t="inlineStr">
        <is>
          <t>Generation</t>
        </is>
      </c>
      <c r="D430" s="50" t="inlineStr">
        <is>
          <t>NG-CC</t>
        </is>
      </c>
      <c r="E430" s="50">
        <f>LOOKUP(D430,$U$2:$V$15,$V$2:$V$15)</f>
        <v/>
      </c>
      <c r="F430" s="50" t="n">
        <v>42258073.25</v>
      </c>
      <c r="G430" s="50">
        <f>AVERAGE(F430,H430)</f>
        <v/>
      </c>
      <c r="H430" s="50" t="n">
        <v>47369480.73</v>
      </c>
      <c r="I430" s="50">
        <f>AVERAGE(H430,J430)</f>
        <v/>
      </c>
      <c r="J430" s="50" t="n">
        <v>45204654.8</v>
      </c>
      <c r="K430" s="50">
        <f>AVERAGE(J430,L430)</f>
        <v/>
      </c>
      <c r="L430" s="50" t="n">
        <v>37773996.23</v>
      </c>
      <c r="M430" s="50">
        <f>AVERAGE(L430,N430)</f>
        <v/>
      </c>
      <c r="N430" s="50" t="n">
        <v>36374160.63</v>
      </c>
      <c r="O430" s="50">
        <f>AVERAGE(N430,P430)</f>
        <v/>
      </c>
      <c r="P430" s="50" t="n">
        <v>35373809.43</v>
      </c>
      <c r="Q430" s="50">
        <f>AVERAGE(P430,R430)</f>
        <v/>
      </c>
      <c r="R430" s="50" t="n">
        <v>34020569.03</v>
      </c>
      <c r="S430" s="50" t="n"/>
      <c r="T430" s="50" t="n"/>
      <c r="U430" s="50" t="n"/>
      <c r="V430" s="50" t="n"/>
      <c r="W430" s="50" t="n"/>
      <c r="X430" s="50" t="n"/>
      <c r="Y430" s="50" t="n"/>
      <c r="Z430" s="50" t="n"/>
      <c r="AA430" s="50" t="n"/>
      <c r="AB430" s="50" t="n"/>
      <c r="AC430" s="50" t="n"/>
      <c r="AD430" s="50" t="n"/>
      <c r="AE430" s="50" t="n"/>
      <c r="AF430" s="50" t="n"/>
      <c r="AG430" s="50" t="n"/>
    </row>
    <row r="431" ht="15.75" customHeight="1">
      <c r="A431" s="50" t="n"/>
      <c r="B431" s="50" t="inlineStr">
        <is>
          <t>NJ</t>
        </is>
      </c>
      <c r="C431" s="50" t="inlineStr">
        <is>
          <t>Generation</t>
        </is>
      </c>
      <c r="D431" s="50" t="inlineStr">
        <is>
          <t>NG-CT</t>
        </is>
      </c>
      <c r="E431" s="50">
        <f>LOOKUP(D431,$U$2:$V$15,$V$2:$V$15)</f>
        <v/>
      </c>
      <c r="F431" s="50" t="n">
        <v>77014.12</v>
      </c>
      <c r="G431" s="50">
        <f>AVERAGE(F431,H431)</f>
        <v/>
      </c>
      <c r="H431" s="50" t="n">
        <v>77014.12</v>
      </c>
      <c r="I431" s="50">
        <f>AVERAGE(H431,J431)</f>
        <v/>
      </c>
      <c r="J431" s="50" t="n">
        <v>73560.92</v>
      </c>
      <c r="K431" s="50">
        <f>AVERAGE(J431,L431)</f>
        <v/>
      </c>
      <c r="L431" s="50" t="n">
        <v>67837.92</v>
      </c>
      <c r="M431" s="50">
        <f>AVERAGE(L431,N431)</f>
        <v/>
      </c>
      <c r="N431" s="50" t="n">
        <v>67837.92</v>
      </c>
      <c r="O431" s="50">
        <f>AVERAGE(N431,P431)</f>
        <v/>
      </c>
      <c r="P431" s="50" t="n">
        <v>67837.92</v>
      </c>
      <c r="Q431" s="50">
        <f>AVERAGE(P431,R431)</f>
        <v/>
      </c>
      <c r="R431" s="50" t="n">
        <v>65296.52</v>
      </c>
      <c r="S431" s="50" t="n"/>
      <c r="T431" s="50" t="n"/>
      <c r="U431" s="50" t="n"/>
      <c r="V431" s="50" t="n"/>
      <c r="W431" s="50" t="n"/>
      <c r="X431" s="50" t="n"/>
      <c r="Y431" s="50" t="n"/>
      <c r="Z431" s="50" t="n"/>
      <c r="AA431" s="50" t="n"/>
      <c r="AB431" s="50" t="n"/>
      <c r="AC431" s="50" t="n"/>
      <c r="AD431" s="50" t="n"/>
      <c r="AE431" s="50" t="n"/>
      <c r="AF431" s="50" t="n"/>
      <c r="AG431" s="50" t="n"/>
    </row>
    <row r="432" ht="15.75" customHeight="1">
      <c r="A432" s="50" t="n"/>
      <c r="B432" s="50" t="inlineStr">
        <is>
          <t>NJ</t>
        </is>
      </c>
      <c r="C432" s="50" t="inlineStr">
        <is>
          <t>Generation</t>
        </is>
      </c>
      <c r="D432" s="50" t="inlineStr">
        <is>
          <t>Nuclear</t>
        </is>
      </c>
      <c r="E432" s="50">
        <f>LOOKUP(D432,$U$2:$V$15,$V$2:$V$15)</f>
        <v/>
      </c>
      <c r="F432" s="50" t="n">
        <v>27811708.75</v>
      </c>
      <c r="G432" s="50">
        <f>AVERAGE(F432,H432)</f>
        <v/>
      </c>
      <c r="H432" s="50" t="n">
        <v>27811708.75</v>
      </c>
      <c r="I432" s="50">
        <f>AVERAGE(H432,J432)</f>
        <v/>
      </c>
      <c r="J432" s="50" t="n">
        <v>27811708.75</v>
      </c>
      <c r="K432" s="50">
        <f>AVERAGE(J432,L432)</f>
        <v/>
      </c>
      <c r="L432" s="50" t="n">
        <v>27811708.75</v>
      </c>
      <c r="M432" s="50">
        <f>AVERAGE(L432,N432)</f>
        <v/>
      </c>
      <c r="N432" s="50" t="n">
        <v>27811708.75</v>
      </c>
      <c r="O432" s="50">
        <f>AVERAGE(N432,P432)</f>
        <v/>
      </c>
      <c r="P432" s="50" t="n">
        <v>27811708.75</v>
      </c>
      <c r="Q432" s="50">
        <f>AVERAGE(P432,R432)</f>
        <v/>
      </c>
      <c r="R432" s="50" t="n">
        <v>27811708.75</v>
      </c>
      <c r="S432" s="50" t="n"/>
      <c r="T432" s="50" t="n"/>
      <c r="U432" s="50" t="n"/>
      <c r="V432" s="50" t="n"/>
      <c r="W432" s="50" t="n"/>
      <c r="X432" s="50" t="n"/>
      <c r="Y432" s="50" t="n"/>
      <c r="Z432" s="50" t="n"/>
      <c r="AA432" s="50" t="n"/>
      <c r="AB432" s="50" t="n"/>
      <c r="AC432" s="50" t="n"/>
      <c r="AD432" s="50" t="n"/>
      <c r="AE432" s="50" t="n"/>
      <c r="AF432" s="50" t="n"/>
      <c r="AG432" s="50" t="n"/>
    </row>
    <row r="433" ht="15.75" customHeight="1">
      <c r="A433" s="50" t="n"/>
      <c r="B433" s="50" t="inlineStr">
        <is>
          <t>NJ</t>
        </is>
      </c>
      <c r="C433" s="50" t="inlineStr">
        <is>
          <t>Generation</t>
        </is>
      </c>
      <c r="D433" s="50" t="inlineStr">
        <is>
          <t>Offshore Wind</t>
        </is>
      </c>
      <c r="E433" s="50">
        <f>LOOKUP(D433,$U$2:$V$15,$V$2:$V$15)</f>
        <v/>
      </c>
      <c r="F433" s="50" t="n">
        <v>0</v>
      </c>
      <c r="G433" s="50">
        <f>AVERAGE(F433,H433)</f>
        <v/>
      </c>
      <c r="H433" s="50" t="n">
        <v>0</v>
      </c>
      <c r="I433" s="50">
        <f>AVERAGE(H433,J433)</f>
        <v/>
      </c>
      <c r="J433" s="50" t="n">
        <v>0</v>
      </c>
      <c r="K433" s="50">
        <f>AVERAGE(J433,L433)</f>
        <v/>
      </c>
      <c r="L433" s="50" t="n">
        <v>4232874.328</v>
      </c>
      <c r="M433" s="50">
        <f>AVERAGE(L433,N433)</f>
        <v/>
      </c>
      <c r="N433" s="50" t="n">
        <v>4232874.328</v>
      </c>
      <c r="O433" s="50">
        <f>AVERAGE(N433,P433)</f>
        <v/>
      </c>
      <c r="P433" s="50" t="n">
        <v>8897055.41</v>
      </c>
      <c r="Q433" s="50">
        <f>AVERAGE(P433,R433)</f>
        <v/>
      </c>
      <c r="R433" s="50" t="n">
        <v>13531141.98</v>
      </c>
      <c r="S433" s="50" t="n"/>
      <c r="T433" s="50" t="n"/>
      <c r="U433" s="50" t="n"/>
      <c r="V433" s="50" t="n"/>
      <c r="W433" s="50" t="n"/>
      <c r="X433" s="50" t="n"/>
      <c r="Y433" s="50" t="n"/>
      <c r="Z433" s="50" t="n"/>
      <c r="AA433" s="50" t="n"/>
      <c r="AB433" s="50" t="n"/>
      <c r="AC433" s="50" t="n"/>
      <c r="AD433" s="50" t="n"/>
      <c r="AE433" s="50" t="n"/>
      <c r="AF433" s="50" t="n"/>
      <c r="AG433" s="50" t="n"/>
    </row>
    <row r="434" ht="15.75" customHeight="1">
      <c r="A434" s="50" t="n"/>
      <c r="B434" s="50" t="inlineStr">
        <is>
          <t>NJ</t>
        </is>
      </c>
      <c r="C434" s="50" t="inlineStr">
        <is>
          <t>Generation</t>
        </is>
      </c>
      <c r="D434" s="50" t="inlineStr">
        <is>
          <t>Oil-Gas-Steam</t>
        </is>
      </c>
      <c r="E434" s="50">
        <f>LOOKUP(D434,$U$2:$V$15,$V$2:$V$15)</f>
        <v/>
      </c>
      <c r="F434" s="50" t="n">
        <v>806447.3837</v>
      </c>
      <c r="G434" s="50">
        <f>AVERAGE(F434,H434)</f>
        <v/>
      </c>
      <c r="H434" s="50" t="n">
        <v>776239.9334</v>
      </c>
      <c r="I434" s="50">
        <f>AVERAGE(H434,J434)</f>
        <v/>
      </c>
      <c r="J434" s="50" t="n">
        <v>776239.9334</v>
      </c>
      <c r="K434" s="50">
        <f>AVERAGE(J434,L434)</f>
        <v/>
      </c>
      <c r="L434" s="50" t="n">
        <v>752897.8128</v>
      </c>
      <c r="M434" s="50">
        <f>AVERAGE(L434,N434)</f>
        <v/>
      </c>
      <c r="N434" s="50" t="n">
        <v>752897.8128</v>
      </c>
      <c r="O434" s="50">
        <f>AVERAGE(N434,P434)</f>
        <v/>
      </c>
      <c r="P434" s="50" t="n">
        <v>752897.8128</v>
      </c>
      <c r="Q434" s="50">
        <f>AVERAGE(P434,R434)</f>
        <v/>
      </c>
      <c r="R434" s="50" t="n">
        <v>752897.8128</v>
      </c>
      <c r="S434" s="50" t="n"/>
      <c r="T434" s="50" t="n"/>
      <c r="U434" s="50" t="n"/>
      <c r="V434" s="50" t="n"/>
      <c r="W434" s="50" t="n"/>
      <c r="X434" s="50" t="n"/>
      <c r="Y434" s="50" t="n"/>
      <c r="Z434" s="50" t="n"/>
      <c r="AA434" s="50" t="n"/>
      <c r="AB434" s="50" t="n"/>
      <c r="AC434" s="50" t="n"/>
      <c r="AD434" s="50" t="n"/>
      <c r="AE434" s="50" t="n"/>
      <c r="AF434" s="50" t="n"/>
      <c r="AG434" s="50" t="n"/>
    </row>
    <row r="435" ht="15.75" customHeight="1">
      <c r="A435" s="50" t="n"/>
      <c r="B435" s="50" t="inlineStr">
        <is>
          <t>NJ</t>
        </is>
      </c>
      <c r="C435" s="50" t="inlineStr">
        <is>
          <t>Generation</t>
        </is>
      </c>
      <c r="D435" s="50" t="inlineStr">
        <is>
          <t>Rooftop PV</t>
        </is>
      </c>
      <c r="E435" s="50">
        <f>LOOKUP(D435,$U$2:$V$15,$V$2:$V$15)</f>
        <v/>
      </c>
      <c r="F435" s="50" t="n">
        <v>2804769.728</v>
      </c>
      <c r="G435" s="50">
        <f>AVERAGE(F435,H435)</f>
        <v/>
      </c>
      <c r="H435" s="50" t="n">
        <v>3226899.702</v>
      </c>
      <c r="I435" s="50">
        <f>AVERAGE(H435,J435)</f>
        <v/>
      </c>
      <c r="J435" s="50" t="n">
        <v>3526319.038</v>
      </c>
      <c r="K435" s="50">
        <f>AVERAGE(J435,L435)</f>
        <v/>
      </c>
      <c r="L435" s="50" t="n">
        <v>3744637.881</v>
      </c>
      <c r="M435" s="50">
        <f>AVERAGE(L435,N435)</f>
        <v/>
      </c>
      <c r="N435" s="50" t="n">
        <v>4005456.154</v>
      </c>
      <c r="O435" s="50">
        <f>AVERAGE(N435,P435)</f>
        <v/>
      </c>
      <c r="P435" s="50" t="n">
        <v>4305903.076</v>
      </c>
      <c r="Q435" s="50">
        <f>AVERAGE(P435,R435)</f>
        <v/>
      </c>
      <c r="R435" s="50" t="n">
        <v>4723577.59</v>
      </c>
      <c r="S435" s="50" t="n"/>
      <c r="T435" s="50" t="n"/>
      <c r="U435" s="50" t="n"/>
      <c r="V435" s="50" t="n"/>
      <c r="W435" s="50" t="n"/>
      <c r="X435" s="50" t="n"/>
      <c r="Y435" s="50" t="n"/>
      <c r="Z435" s="50" t="n"/>
      <c r="AA435" s="50" t="n"/>
      <c r="AB435" s="50" t="n"/>
      <c r="AC435" s="50" t="n"/>
      <c r="AD435" s="50" t="n"/>
      <c r="AE435" s="50" t="n"/>
      <c r="AF435" s="50" t="n"/>
      <c r="AG435" s="50" t="n"/>
    </row>
    <row r="436" ht="15.75" customHeight="1">
      <c r="A436" s="50" t="n"/>
      <c r="B436" s="50" t="inlineStr">
        <is>
          <t>NJ</t>
        </is>
      </c>
      <c r="C436" s="50" t="inlineStr">
        <is>
          <t>Generation</t>
        </is>
      </c>
      <c r="D436" s="50" t="inlineStr">
        <is>
          <t>Storage</t>
        </is>
      </c>
      <c r="E436" s="50">
        <f>LOOKUP(D436,$U$2:$V$15,$V$2:$V$15)</f>
        <v/>
      </c>
      <c r="F436" s="50" t="n">
        <v>0</v>
      </c>
      <c r="G436" s="50" t="n">
        <v>0</v>
      </c>
      <c r="H436" s="50" t="n">
        <v>0</v>
      </c>
      <c r="I436" s="50" t="n">
        <v>0</v>
      </c>
      <c r="J436" s="50" t="n">
        <v>0</v>
      </c>
      <c r="K436" s="50" t="n">
        <v>0</v>
      </c>
      <c r="L436" s="50" t="n">
        <v>0</v>
      </c>
      <c r="M436" s="50" t="n">
        <v>0</v>
      </c>
      <c r="N436" s="50" t="n">
        <v>0</v>
      </c>
      <c r="O436" s="50" t="n">
        <v>0</v>
      </c>
      <c r="P436" s="50" t="n">
        <v>0</v>
      </c>
      <c r="Q436" s="50" t="n">
        <v>0</v>
      </c>
      <c r="R436" s="50" t="n">
        <v>0</v>
      </c>
      <c r="S436" s="50" t="n"/>
      <c r="T436" s="50" t="n"/>
      <c r="U436" s="50" t="n"/>
      <c r="V436" s="50" t="n"/>
      <c r="W436" s="50" t="n"/>
      <c r="X436" s="50" t="n"/>
      <c r="Y436" s="50" t="n"/>
      <c r="Z436" s="50" t="n"/>
      <c r="AA436" s="50" t="n"/>
      <c r="AB436" s="50" t="n"/>
      <c r="AC436" s="50" t="n"/>
      <c r="AD436" s="50" t="n"/>
      <c r="AE436" s="50" t="n"/>
      <c r="AF436" s="50" t="n"/>
      <c r="AG436" s="50" t="n"/>
    </row>
    <row r="437" ht="15.75" customHeight="1">
      <c r="A437" s="50" t="n"/>
      <c r="B437" s="50" t="inlineStr">
        <is>
          <t>NJ</t>
        </is>
      </c>
      <c r="C437" s="50" t="inlineStr">
        <is>
          <t>Generation</t>
        </is>
      </c>
      <c r="D437" s="50" t="inlineStr">
        <is>
          <t>Utility PV</t>
        </is>
      </c>
      <c r="E437" s="50">
        <f>LOOKUP(D437,$U$2:$V$15,$V$2:$V$15)</f>
        <v/>
      </c>
      <c r="F437" s="50" t="n">
        <v>1193008.669</v>
      </c>
      <c r="G437" s="50">
        <f>AVERAGE(F437,H437)</f>
        <v/>
      </c>
      <c r="H437" s="50" t="n">
        <v>1815014.927</v>
      </c>
      <c r="I437" s="50">
        <f>AVERAGE(H437,J437)</f>
        <v/>
      </c>
      <c r="J437" s="50" t="n">
        <v>1802344.661</v>
      </c>
      <c r="K437" s="50">
        <f>AVERAGE(J437,L437)</f>
        <v/>
      </c>
      <c r="L437" s="50" t="n">
        <v>1784350.331</v>
      </c>
      <c r="M437" s="50">
        <f>AVERAGE(L437,N437)</f>
        <v/>
      </c>
      <c r="N437" s="50" t="n">
        <v>1766584.584</v>
      </c>
      <c r="O437" s="50">
        <f>AVERAGE(N437,P437)</f>
        <v/>
      </c>
      <c r="P437" s="50" t="n">
        <v>1748941.509</v>
      </c>
      <c r="Q437" s="50">
        <f>AVERAGE(P437,R437)</f>
        <v/>
      </c>
      <c r="R437" s="50" t="n">
        <v>1731483.41</v>
      </c>
      <c r="S437" s="50" t="n"/>
      <c r="T437" s="50" t="n"/>
      <c r="U437" s="50" t="n"/>
      <c r="V437" s="50" t="n"/>
      <c r="W437" s="50" t="n"/>
      <c r="X437" s="50" t="n"/>
      <c r="Y437" s="50" t="n"/>
      <c r="Z437" s="50" t="n"/>
      <c r="AA437" s="50" t="n"/>
      <c r="AB437" s="50" t="n"/>
      <c r="AC437" s="50" t="n"/>
      <c r="AD437" s="50" t="n"/>
      <c r="AE437" s="50" t="n"/>
      <c r="AF437" s="50" t="n"/>
      <c r="AG437" s="50" t="n"/>
    </row>
    <row r="438" ht="15.75" customHeight="1">
      <c r="A438" s="50" t="n"/>
      <c r="B438" s="50" t="inlineStr">
        <is>
          <t>NM</t>
        </is>
      </c>
      <c r="C438" s="50" t="inlineStr">
        <is>
          <t>Generation</t>
        </is>
      </c>
      <c r="D438" s="50" t="inlineStr">
        <is>
          <t>Biopower</t>
        </is>
      </c>
      <c r="E438" s="50">
        <f>LOOKUP(D438,$U$2:$V$15,$V$2:$V$15)</f>
        <v/>
      </c>
      <c r="F438" s="50" t="n">
        <v>0</v>
      </c>
      <c r="G438" s="50">
        <f>AVERAGE(F438,H438)</f>
        <v/>
      </c>
      <c r="H438" s="50" t="n">
        <v>0</v>
      </c>
      <c r="I438" s="50">
        <f>AVERAGE(H438,J438)</f>
        <v/>
      </c>
      <c r="J438" s="50" t="n">
        <v>0</v>
      </c>
      <c r="K438" s="50">
        <f>AVERAGE(J438,L438)</f>
        <v/>
      </c>
      <c r="L438" s="50" t="n">
        <v>0</v>
      </c>
      <c r="M438" s="50">
        <f>AVERAGE(L438,N438)</f>
        <v/>
      </c>
      <c r="N438" s="50" t="n">
        <v>0</v>
      </c>
      <c r="O438" s="50">
        <f>AVERAGE(N438,P438)</f>
        <v/>
      </c>
      <c r="P438" s="50" t="n">
        <v>0</v>
      </c>
      <c r="Q438" s="50">
        <f>AVERAGE(P438,R438)</f>
        <v/>
      </c>
      <c r="R438" s="50" t="n">
        <v>0</v>
      </c>
      <c r="S438" s="50" t="n"/>
      <c r="T438" s="50" t="n"/>
      <c r="U438" s="50" t="n"/>
      <c r="V438" s="50" t="n"/>
      <c r="W438" s="50" t="n"/>
      <c r="X438" s="50" t="n"/>
      <c r="Y438" s="50" t="n"/>
      <c r="Z438" s="50" t="n"/>
      <c r="AA438" s="50" t="n"/>
      <c r="AB438" s="50" t="n"/>
      <c r="AC438" s="50" t="n"/>
      <c r="AD438" s="50" t="n"/>
      <c r="AE438" s="50" t="n"/>
      <c r="AF438" s="50" t="n"/>
      <c r="AG438" s="50" t="n"/>
    </row>
    <row r="439" ht="15.75" customHeight="1">
      <c r="A439" s="50" t="n"/>
      <c r="B439" s="50" t="inlineStr">
        <is>
          <t>NM</t>
        </is>
      </c>
      <c r="C439" s="50" t="inlineStr">
        <is>
          <t>Generation</t>
        </is>
      </c>
      <c r="D439" s="50" t="inlineStr">
        <is>
          <t>Coal</t>
        </is>
      </c>
      <c r="E439" s="50">
        <f>LOOKUP(D439,$U$2:$V$15,$V$2:$V$15)</f>
        <v/>
      </c>
      <c r="F439" s="50" t="n">
        <v>19520083.02</v>
      </c>
      <c r="G439" s="50">
        <f>AVERAGE(F439,H439)</f>
        <v/>
      </c>
      <c r="H439" s="50" t="n">
        <v>19520083.02</v>
      </c>
      <c r="I439" s="50">
        <f>AVERAGE(H439,J439)</f>
        <v/>
      </c>
      <c r="J439" s="50" t="n">
        <v>19520083.02</v>
      </c>
      <c r="K439" s="50">
        <f>AVERAGE(J439,L439)</f>
        <v/>
      </c>
      <c r="L439" s="50" t="n">
        <v>19520083.02</v>
      </c>
      <c r="M439" s="50">
        <f>AVERAGE(L439,N439)</f>
        <v/>
      </c>
      <c r="N439" s="50" t="n">
        <v>19520083.02</v>
      </c>
      <c r="O439" s="50">
        <f>AVERAGE(N439,P439)</f>
        <v/>
      </c>
      <c r="P439" s="50" t="n">
        <v>19520083.02</v>
      </c>
      <c r="Q439" s="50">
        <f>AVERAGE(P439,R439)</f>
        <v/>
      </c>
      <c r="R439" s="50" t="n">
        <v>19520083.02</v>
      </c>
      <c r="S439" s="50" t="n"/>
      <c r="T439" s="50" t="n"/>
      <c r="U439" s="50" t="n"/>
      <c r="V439" s="50" t="n"/>
      <c r="W439" s="50" t="n"/>
      <c r="X439" s="50" t="n"/>
      <c r="Y439" s="50" t="n"/>
      <c r="Z439" s="50" t="n"/>
      <c r="AA439" s="50" t="n"/>
      <c r="AB439" s="50" t="n"/>
      <c r="AC439" s="50" t="n"/>
      <c r="AD439" s="50" t="n"/>
      <c r="AE439" s="50" t="n"/>
      <c r="AF439" s="50" t="n"/>
      <c r="AG439" s="50" t="n"/>
    </row>
    <row r="440" ht="15.75" customHeight="1">
      <c r="A440" s="50" t="n"/>
      <c r="B440" s="50" t="inlineStr">
        <is>
          <t>NM</t>
        </is>
      </c>
      <c r="C440" s="50" t="inlineStr">
        <is>
          <t>Generation</t>
        </is>
      </c>
      <c r="D440" s="50" t="inlineStr">
        <is>
          <t>CSP</t>
        </is>
      </c>
      <c r="E440" s="50">
        <f>LOOKUP(D440,$U$2:$V$15,$V$2:$V$15)</f>
        <v/>
      </c>
      <c r="F440" s="50" t="n">
        <v>0</v>
      </c>
      <c r="G440" s="50">
        <f>AVERAGE(F440,H440)</f>
        <v/>
      </c>
      <c r="H440" s="50" t="n">
        <v>0</v>
      </c>
      <c r="I440" s="50">
        <f>AVERAGE(H440,J440)</f>
        <v/>
      </c>
      <c r="J440" s="50" t="n">
        <v>0</v>
      </c>
      <c r="K440" s="50">
        <f>AVERAGE(J440,L440)</f>
        <v/>
      </c>
      <c r="L440" s="50" t="n">
        <v>0</v>
      </c>
      <c r="M440" s="50">
        <f>AVERAGE(L440,N440)</f>
        <v/>
      </c>
      <c r="N440" s="50" t="n">
        <v>0</v>
      </c>
      <c r="O440" s="50">
        <f>AVERAGE(N440,P440)</f>
        <v/>
      </c>
      <c r="P440" s="50" t="n">
        <v>0</v>
      </c>
      <c r="Q440" s="50">
        <f>AVERAGE(P440,R440)</f>
        <v/>
      </c>
      <c r="R440" s="50" t="n">
        <v>0</v>
      </c>
      <c r="S440" s="50" t="n"/>
      <c r="T440" s="50" t="n"/>
      <c r="U440" s="50" t="n"/>
      <c r="V440" s="50" t="n"/>
      <c r="W440" s="50" t="n"/>
      <c r="X440" s="50" t="n"/>
      <c r="Y440" s="50" t="n"/>
      <c r="Z440" s="50" t="n"/>
      <c r="AA440" s="50" t="n"/>
      <c r="AB440" s="50" t="n"/>
      <c r="AC440" s="50" t="n"/>
      <c r="AD440" s="50" t="n"/>
      <c r="AE440" s="50" t="n"/>
      <c r="AF440" s="50" t="n"/>
      <c r="AG440" s="50" t="n"/>
    </row>
    <row r="441" ht="15.75" customHeight="1">
      <c r="A441" s="50" t="n"/>
      <c r="B441" s="50" t="inlineStr">
        <is>
          <t>NM</t>
        </is>
      </c>
      <c r="C441" s="50" t="inlineStr">
        <is>
          <t>Generation</t>
        </is>
      </c>
      <c r="D441" s="50" t="inlineStr">
        <is>
          <t>Geothermal</t>
        </is>
      </c>
      <c r="E441" s="50">
        <f>LOOKUP(D441,$U$2:$V$15,$V$2:$V$15)</f>
        <v/>
      </c>
      <c r="F441" s="50" t="n">
        <v>0</v>
      </c>
      <c r="G441" s="50">
        <f>AVERAGE(F441,H441)</f>
        <v/>
      </c>
      <c r="H441" s="50" t="n">
        <v>0</v>
      </c>
      <c r="I441" s="50">
        <f>AVERAGE(H441,J441)</f>
        <v/>
      </c>
      <c r="J441" s="50" t="n">
        <v>0</v>
      </c>
      <c r="K441" s="50">
        <f>AVERAGE(J441,L441)</f>
        <v/>
      </c>
      <c r="L441" s="50" t="n">
        <v>0</v>
      </c>
      <c r="M441" s="50">
        <f>AVERAGE(L441,N441)</f>
        <v/>
      </c>
      <c r="N441" s="50" t="n">
        <v>0</v>
      </c>
      <c r="O441" s="50">
        <f>AVERAGE(N441,P441)</f>
        <v/>
      </c>
      <c r="P441" s="50" t="n">
        <v>0</v>
      </c>
      <c r="Q441" s="50">
        <f>AVERAGE(P441,R441)</f>
        <v/>
      </c>
      <c r="R441" s="50" t="n">
        <v>0</v>
      </c>
      <c r="S441" s="50" t="n"/>
      <c r="T441" s="50" t="n"/>
      <c r="U441" s="50" t="n"/>
      <c r="V441" s="50" t="n"/>
      <c r="W441" s="50" t="n"/>
      <c r="X441" s="50" t="n"/>
      <c r="Y441" s="50" t="n"/>
      <c r="Z441" s="50" t="n"/>
      <c r="AA441" s="50" t="n"/>
      <c r="AB441" s="50" t="n"/>
      <c r="AC441" s="50" t="n"/>
      <c r="AD441" s="50" t="n"/>
      <c r="AE441" s="50" t="n"/>
      <c r="AF441" s="50" t="n"/>
      <c r="AG441" s="50" t="n"/>
    </row>
    <row r="442" ht="15.75" customHeight="1">
      <c r="A442" s="50" t="n"/>
      <c r="B442" s="50" t="inlineStr">
        <is>
          <t>NM</t>
        </is>
      </c>
      <c r="C442" s="50" t="inlineStr">
        <is>
          <t>Generation</t>
        </is>
      </c>
      <c r="D442" s="50" t="inlineStr">
        <is>
          <t>Hydro</t>
        </is>
      </c>
      <c r="E442" s="50">
        <f>LOOKUP(D442,$U$2:$V$15,$V$2:$V$15)</f>
        <v/>
      </c>
      <c r="F442" s="50" t="n">
        <v>188678.638</v>
      </c>
      <c r="G442" s="50">
        <f>AVERAGE(F442,H442)</f>
        <v/>
      </c>
      <c r="H442" s="50" t="n">
        <v>188678.638</v>
      </c>
      <c r="I442" s="50">
        <f>AVERAGE(H442,J442)</f>
        <v/>
      </c>
      <c r="J442" s="50" t="n">
        <v>188678.638</v>
      </c>
      <c r="K442" s="50">
        <f>AVERAGE(J442,L442)</f>
        <v/>
      </c>
      <c r="L442" s="50" t="n">
        <v>188678.638</v>
      </c>
      <c r="M442" s="50">
        <f>AVERAGE(L442,N442)</f>
        <v/>
      </c>
      <c r="N442" s="50" t="n">
        <v>188678.638</v>
      </c>
      <c r="O442" s="50">
        <f>AVERAGE(N442,P442)</f>
        <v/>
      </c>
      <c r="P442" s="50" t="n">
        <v>188678.638</v>
      </c>
      <c r="Q442" s="50">
        <f>AVERAGE(P442,R442)</f>
        <v/>
      </c>
      <c r="R442" s="50" t="n">
        <v>188678.638</v>
      </c>
      <c r="S442" s="50" t="n"/>
      <c r="T442" s="50" t="n"/>
      <c r="U442" s="50" t="n"/>
      <c r="V442" s="50" t="n"/>
      <c r="W442" s="50" t="n"/>
      <c r="X442" s="50" t="n"/>
      <c r="Y442" s="50" t="n"/>
      <c r="Z442" s="50" t="n"/>
      <c r="AA442" s="50" t="n"/>
      <c r="AB442" s="50" t="n"/>
      <c r="AC442" s="50" t="n"/>
      <c r="AD442" s="50" t="n"/>
      <c r="AE442" s="50" t="n"/>
      <c r="AF442" s="50" t="n"/>
      <c r="AG442" s="50" t="n"/>
    </row>
    <row r="443" ht="15.75" customHeight="1">
      <c r="A443" s="50" t="n"/>
      <c r="B443" s="50" t="inlineStr">
        <is>
          <t>NM</t>
        </is>
      </c>
      <c r="C443" s="50" t="inlineStr">
        <is>
          <t>Generation</t>
        </is>
      </c>
      <c r="D443" s="50" t="inlineStr">
        <is>
          <t>Imports</t>
        </is>
      </c>
      <c r="E443" s="50">
        <f>LOOKUP(D443,$U$2:$V$15,$V$2:$V$15)</f>
        <v/>
      </c>
      <c r="F443" s="50" t="n">
        <v>0</v>
      </c>
      <c r="G443" s="50">
        <f>AVERAGE(F443,H443)</f>
        <v/>
      </c>
      <c r="H443" s="50" t="n">
        <v>0</v>
      </c>
      <c r="I443" s="50">
        <f>AVERAGE(H443,J443)</f>
        <v/>
      </c>
      <c r="J443" s="50" t="n">
        <v>0</v>
      </c>
      <c r="K443" s="50">
        <f>AVERAGE(J443,L443)</f>
        <v/>
      </c>
      <c r="L443" s="50" t="n">
        <v>0</v>
      </c>
      <c r="M443" s="50">
        <f>AVERAGE(L443,N443)</f>
        <v/>
      </c>
      <c r="N443" s="50" t="n">
        <v>0</v>
      </c>
      <c r="O443" s="50">
        <f>AVERAGE(N443,P443)</f>
        <v/>
      </c>
      <c r="P443" s="50" t="n">
        <v>0</v>
      </c>
      <c r="Q443" s="50">
        <f>AVERAGE(P443,R443)</f>
        <v/>
      </c>
      <c r="R443" s="50" t="n">
        <v>0</v>
      </c>
      <c r="S443" s="50" t="n"/>
      <c r="T443" s="50" t="n"/>
      <c r="U443" s="50" t="n"/>
      <c r="V443" s="50" t="n"/>
      <c r="W443" s="50" t="n"/>
      <c r="X443" s="50" t="n"/>
      <c r="Y443" s="50" t="n"/>
      <c r="Z443" s="50" t="n"/>
      <c r="AA443" s="50" t="n"/>
      <c r="AB443" s="50" t="n"/>
      <c r="AC443" s="50" t="n"/>
      <c r="AD443" s="50" t="n"/>
      <c r="AE443" s="50" t="n"/>
      <c r="AF443" s="50" t="n"/>
      <c r="AG443" s="50" t="n"/>
    </row>
    <row r="444" ht="15.75" customHeight="1">
      <c r="A444" s="50" t="n"/>
      <c r="B444" s="50" t="inlineStr">
        <is>
          <t>NM</t>
        </is>
      </c>
      <c r="C444" s="50" t="inlineStr">
        <is>
          <t>Generation</t>
        </is>
      </c>
      <c r="D444" s="50" t="inlineStr">
        <is>
          <t>Land-based Wind</t>
        </is>
      </c>
      <c r="E444" s="50">
        <f>LOOKUP(D444,$U$2:$V$15,$V$2:$V$15)</f>
        <v/>
      </c>
      <c r="F444" s="50" t="n">
        <v>6149030.393</v>
      </c>
      <c r="G444" s="50">
        <f>AVERAGE(F444,H444)</f>
        <v/>
      </c>
      <c r="H444" s="50" t="n">
        <v>7014329.03</v>
      </c>
      <c r="I444" s="50">
        <f>AVERAGE(H444,J444)</f>
        <v/>
      </c>
      <c r="J444" s="50" t="n">
        <v>7754443.072</v>
      </c>
      <c r="K444" s="50">
        <f>AVERAGE(J444,L444)</f>
        <v/>
      </c>
      <c r="L444" s="50" t="n">
        <v>7640199.633</v>
      </c>
      <c r="M444" s="50">
        <f>AVERAGE(L444,N444)</f>
        <v/>
      </c>
      <c r="N444" s="50" t="n">
        <v>10214724.31</v>
      </c>
      <c r="O444" s="50">
        <f>AVERAGE(N444,P444)</f>
        <v/>
      </c>
      <c r="P444" s="50" t="n">
        <v>14200056.08</v>
      </c>
      <c r="Q444" s="50">
        <f>AVERAGE(P444,R444)</f>
        <v/>
      </c>
      <c r="R444" s="50" t="n">
        <v>14256785.58</v>
      </c>
      <c r="S444" s="50" t="n"/>
      <c r="T444" s="50" t="n"/>
      <c r="U444" s="50" t="n"/>
      <c r="V444" s="50" t="n"/>
      <c r="W444" s="50" t="n"/>
      <c r="X444" s="50" t="n"/>
      <c r="Y444" s="50" t="n"/>
      <c r="Z444" s="50" t="n"/>
      <c r="AA444" s="50" t="n"/>
      <c r="AB444" s="50" t="n"/>
      <c r="AC444" s="50" t="n"/>
      <c r="AD444" s="50" t="n"/>
      <c r="AE444" s="50" t="n"/>
      <c r="AF444" s="50" t="n"/>
      <c r="AG444" s="50" t="n"/>
    </row>
    <row r="445" ht="15.75" customHeight="1">
      <c r="A445" s="50" t="n"/>
      <c r="B445" s="50" t="inlineStr">
        <is>
          <t>NM</t>
        </is>
      </c>
      <c r="C445" s="50" t="inlineStr">
        <is>
          <t>Generation</t>
        </is>
      </c>
      <c r="D445" s="50" t="inlineStr">
        <is>
          <t>NG-CC</t>
        </is>
      </c>
      <c r="E445" s="50">
        <f>LOOKUP(D445,$U$2:$V$15,$V$2:$V$15)</f>
        <v/>
      </c>
      <c r="F445" s="50" t="n">
        <v>8194302.112</v>
      </c>
      <c r="G445" s="50">
        <f>AVERAGE(F445,H445)</f>
        <v/>
      </c>
      <c r="H445" s="50" t="n">
        <v>8214832.944</v>
      </c>
      <c r="I445" s="50">
        <f>AVERAGE(H445,J445)</f>
        <v/>
      </c>
      <c r="J445" s="50" t="n">
        <v>7079427.735</v>
      </c>
      <c r="K445" s="50">
        <f>AVERAGE(J445,L445)</f>
        <v/>
      </c>
      <c r="L445" s="50" t="n">
        <v>3399209.625</v>
      </c>
      <c r="M445" s="50">
        <f>AVERAGE(L445,N445)</f>
        <v/>
      </c>
      <c r="N445" s="50" t="n">
        <v>2261771.324</v>
      </c>
      <c r="O445" s="50">
        <f>AVERAGE(N445,P445)</f>
        <v/>
      </c>
      <c r="P445" s="50" t="n">
        <v>2043456.926</v>
      </c>
      <c r="Q445" s="50">
        <f>AVERAGE(P445,R445)</f>
        <v/>
      </c>
      <c r="R445" s="50" t="n">
        <v>1995340.838</v>
      </c>
      <c r="S445" s="50" t="n"/>
      <c r="T445" s="50" t="n"/>
      <c r="U445" s="50" t="n"/>
      <c r="V445" s="50" t="n"/>
      <c r="W445" s="50" t="n"/>
      <c r="X445" s="50" t="n"/>
      <c r="Y445" s="50" t="n"/>
      <c r="Z445" s="50" t="n"/>
      <c r="AA445" s="50" t="n"/>
      <c r="AB445" s="50" t="n"/>
      <c r="AC445" s="50" t="n"/>
      <c r="AD445" s="50" t="n"/>
      <c r="AE445" s="50" t="n"/>
      <c r="AF445" s="50" t="n"/>
      <c r="AG445" s="50" t="n"/>
    </row>
    <row r="446" ht="15.75" customHeight="1">
      <c r="A446" s="50" t="n"/>
      <c r="B446" s="50" t="inlineStr">
        <is>
          <t>NM</t>
        </is>
      </c>
      <c r="C446" s="50" t="inlineStr">
        <is>
          <t>Generation</t>
        </is>
      </c>
      <c r="D446" s="50" t="inlineStr">
        <is>
          <t>NG-CT</t>
        </is>
      </c>
      <c r="E446" s="50">
        <f>LOOKUP(D446,$U$2:$V$15,$V$2:$V$15)</f>
        <v/>
      </c>
      <c r="F446" s="50" t="n">
        <v>18345.34545</v>
      </c>
      <c r="G446" s="50">
        <f>AVERAGE(F446,H446)</f>
        <v/>
      </c>
      <c r="H446" s="50" t="n">
        <v>18571.09091</v>
      </c>
      <c r="I446" s="50">
        <f>AVERAGE(H446,J446)</f>
        <v/>
      </c>
      <c r="J446" s="50" t="n">
        <v>18021.88779</v>
      </c>
      <c r="K446" s="50">
        <f>AVERAGE(J446,L446)</f>
        <v/>
      </c>
      <c r="L446" s="50" t="n">
        <v>12280.2</v>
      </c>
      <c r="M446" s="50">
        <f>AVERAGE(L446,N446)</f>
        <v/>
      </c>
      <c r="N446" s="50" t="n">
        <v>9913.4</v>
      </c>
      <c r="O446" s="50">
        <f>AVERAGE(N446,P446)</f>
        <v/>
      </c>
      <c r="P446" s="50" t="n">
        <v>9913.4</v>
      </c>
      <c r="Q446" s="50">
        <f>AVERAGE(P446,R446)</f>
        <v/>
      </c>
      <c r="R446" s="50" t="n">
        <v>9913.4</v>
      </c>
      <c r="S446" s="50" t="n"/>
      <c r="T446" s="50" t="n"/>
      <c r="U446" s="50" t="n"/>
      <c r="V446" s="50" t="n"/>
      <c r="W446" s="50" t="n"/>
      <c r="X446" s="50" t="n"/>
      <c r="Y446" s="50" t="n"/>
      <c r="Z446" s="50" t="n"/>
      <c r="AA446" s="50" t="n"/>
      <c r="AB446" s="50" t="n"/>
      <c r="AC446" s="50" t="n"/>
      <c r="AD446" s="50" t="n"/>
      <c r="AE446" s="50" t="n"/>
      <c r="AF446" s="50" t="n"/>
      <c r="AG446" s="50" t="n"/>
    </row>
    <row r="447" ht="15.75" customHeight="1">
      <c r="A447" s="50" t="n"/>
      <c r="B447" s="50" t="inlineStr">
        <is>
          <t>NM</t>
        </is>
      </c>
      <c r="C447" s="50" t="inlineStr">
        <is>
          <t>Generation</t>
        </is>
      </c>
      <c r="D447" s="50" t="inlineStr">
        <is>
          <t>Nuclear</t>
        </is>
      </c>
      <c r="E447" s="50">
        <f>LOOKUP(D447,$U$2:$V$15,$V$2:$V$15)</f>
        <v/>
      </c>
      <c r="F447" s="50" t="n">
        <v>0</v>
      </c>
      <c r="G447" s="50">
        <f>AVERAGE(F447,H447)</f>
        <v/>
      </c>
      <c r="H447" s="50" t="n">
        <v>0</v>
      </c>
      <c r="I447" s="50">
        <f>AVERAGE(H447,J447)</f>
        <v/>
      </c>
      <c r="J447" s="50" t="n">
        <v>0</v>
      </c>
      <c r="K447" s="50">
        <f>AVERAGE(J447,L447)</f>
        <v/>
      </c>
      <c r="L447" s="50" t="n">
        <v>0</v>
      </c>
      <c r="M447" s="50">
        <f>AVERAGE(L447,N447)</f>
        <v/>
      </c>
      <c r="N447" s="50" t="n">
        <v>0</v>
      </c>
      <c r="O447" s="50">
        <f>AVERAGE(N447,P447)</f>
        <v/>
      </c>
      <c r="P447" s="50" t="n">
        <v>0</v>
      </c>
      <c r="Q447" s="50">
        <f>AVERAGE(P447,R447)</f>
        <v/>
      </c>
      <c r="R447" s="50" t="n">
        <v>0</v>
      </c>
      <c r="S447" s="50" t="n"/>
      <c r="T447" s="50" t="n"/>
      <c r="U447" s="50" t="n"/>
      <c r="V447" s="50" t="n"/>
      <c r="W447" s="50" t="n"/>
      <c r="X447" s="50" t="n"/>
      <c r="Y447" s="50" t="n"/>
      <c r="Z447" s="50" t="n"/>
      <c r="AA447" s="50" t="n"/>
      <c r="AB447" s="50" t="n"/>
      <c r="AC447" s="50" t="n"/>
      <c r="AD447" s="50" t="n"/>
      <c r="AE447" s="50" t="n"/>
      <c r="AF447" s="50" t="n"/>
      <c r="AG447" s="50" t="n"/>
    </row>
    <row r="448" ht="15.75" customHeight="1">
      <c r="A448" s="50" t="n"/>
      <c r="B448" s="50" t="inlineStr">
        <is>
          <t>NM</t>
        </is>
      </c>
      <c r="C448" s="50" t="inlineStr">
        <is>
          <t>Generation</t>
        </is>
      </c>
      <c r="D448" s="50" t="inlineStr">
        <is>
          <t>Offshore Wind</t>
        </is>
      </c>
      <c r="E448" s="50">
        <f>LOOKUP(D448,$U$2:$V$15,$V$2:$V$15)</f>
        <v/>
      </c>
      <c r="F448" s="50" t="n">
        <v>0</v>
      </c>
      <c r="G448" s="50">
        <f>AVERAGE(F448,H448)</f>
        <v/>
      </c>
      <c r="H448" s="50" t="n">
        <v>0</v>
      </c>
      <c r="I448" s="50">
        <f>AVERAGE(H448,J448)</f>
        <v/>
      </c>
      <c r="J448" s="50" t="n">
        <v>0</v>
      </c>
      <c r="K448" s="50">
        <f>AVERAGE(J448,L448)</f>
        <v/>
      </c>
      <c r="L448" s="50" t="n">
        <v>0</v>
      </c>
      <c r="M448" s="50">
        <f>AVERAGE(L448,N448)</f>
        <v/>
      </c>
      <c r="N448" s="50" t="n">
        <v>0</v>
      </c>
      <c r="O448" s="50">
        <f>AVERAGE(N448,P448)</f>
        <v/>
      </c>
      <c r="P448" s="50" t="n">
        <v>0</v>
      </c>
      <c r="Q448" s="50">
        <f>AVERAGE(P448,R448)</f>
        <v/>
      </c>
      <c r="R448" s="50" t="n">
        <v>0</v>
      </c>
      <c r="S448" s="50" t="n"/>
      <c r="T448" s="50" t="n"/>
      <c r="U448" s="50" t="n"/>
      <c r="V448" s="50" t="n"/>
      <c r="W448" s="50" t="n"/>
      <c r="X448" s="50" t="n"/>
      <c r="Y448" s="50" t="n"/>
      <c r="Z448" s="50" t="n"/>
      <c r="AA448" s="50" t="n"/>
      <c r="AB448" s="50" t="n"/>
      <c r="AC448" s="50" t="n"/>
      <c r="AD448" s="50" t="n"/>
      <c r="AE448" s="50" t="n"/>
      <c r="AF448" s="50" t="n"/>
      <c r="AG448" s="50" t="n"/>
    </row>
    <row r="449" ht="15.75" customHeight="1">
      <c r="A449" s="50" t="n"/>
      <c r="B449" s="50" t="inlineStr">
        <is>
          <t>NM</t>
        </is>
      </c>
      <c r="C449" s="50" t="inlineStr">
        <is>
          <t>Generation</t>
        </is>
      </c>
      <c r="D449" s="50" t="inlineStr">
        <is>
          <t>Oil-Gas-Steam</t>
        </is>
      </c>
      <c r="E449" s="50">
        <f>LOOKUP(D449,$U$2:$V$15,$V$2:$V$15)</f>
        <v/>
      </c>
      <c r="F449" s="50" t="n">
        <v>14646.03648</v>
      </c>
      <c r="G449" s="50">
        <f>AVERAGE(F449,H449)</f>
        <v/>
      </c>
      <c r="H449" s="50" t="n">
        <v>14646.03648</v>
      </c>
      <c r="I449" s="50">
        <f>AVERAGE(H449,J449)</f>
        <v/>
      </c>
      <c r="J449" s="50" t="n">
        <v>14646.03648</v>
      </c>
      <c r="K449" s="50">
        <f>AVERAGE(J449,L449)</f>
        <v/>
      </c>
      <c r="L449" s="50" t="n">
        <v>14646.03648</v>
      </c>
      <c r="M449" s="50">
        <f>AVERAGE(L449,N449)</f>
        <v/>
      </c>
      <c r="N449" s="50" t="n">
        <v>14646.03648</v>
      </c>
      <c r="O449" s="50">
        <f>AVERAGE(N449,P449)</f>
        <v/>
      </c>
      <c r="P449" s="50" t="n">
        <v>14646.03648</v>
      </c>
      <c r="Q449" s="50">
        <f>AVERAGE(P449,R449)</f>
        <v/>
      </c>
      <c r="R449" s="50" t="n">
        <v>14646.03648</v>
      </c>
      <c r="S449" s="50" t="n"/>
      <c r="T449" s="50" t="n"/>
      <c r="U449" s="50" t="n"/>
      <c r="V449" s="50" t="n"/>
      <c r="W449" s="50" t="n"/>
      <c r="X449" s="50" t="n"/>
      <c r="Y449" s="50" t="n"/>
      <c r="Z449" s="50" t="n"/>
      <c r="AA449" s="50" t="n"/>
      <c r="AB449" s="50" t="n"/>
      <c r="AC449" s="50" t="n"/>
      <c r="AD449" s="50" t="n"/>
      <c r="AE449" s="50" t="n"/>
      <c r="AF449" s="50" t="n"/>
      <c r="AG449" s="50" t="n"/>
    </row>
    <row r="450" ht="15.75" customHeight="1">
      <c r="A450" s="50" t="n"/>
      <c r="B450" s="50" t="inlineStr">
        <is>
          <t>NM</t>
        </is>
      </c>
      <c r="C450" s="50" t="inlineStr">
        <is>
          <t>Generation</t>
        </is>
      </c>
      <c r="D450" s="50" t="inlineStr">
        <is>
          <t>Rooftop PV</t>
        </is>
      </c>
      <c r="E450" s="50">
        <f>LOOKUP(D450,$U$2:$V$15,$V$2:$V$15)</f>
        <v/>
      </c>
      <c r="F450" s="50" t="n">
        <v>262325.8952</v>
      </c>
      <c r="G450" s="50">
        <f>AVERAGE(F450,H450)</f>
        <v/>
      </c>
      <c r="H450" s="50" t="n">
        <v>413278.8386</v>
      </c>
      <c r="I450" s="50">
        <f>AVERAGE(H450,J450)</f>
        <v/>
      </c>
      <c r="J450" s="50" t="n">
        <v>573965.8421</v>
      </c>
      <c r="K450" s="50">
        <f>AVERAGE(J450,L450)</f>
        <v/>
      </c>
      <c r="L450" s="50" t="n">
        <v>747588.2996</v>
      </c>
      <c r="M450" s="50">
        <f>AVERAGE(L450,N450)</f>
        <v/>
      </c>
      <c r="N450" s="50" t="n">
        <v>965238.2392</v>
      </c>
      <c r="O450" s="50">
        <f>AVERAGE(N450,P450)</f>
        <v/>
      </c>
      <c r="P450" s="50" t="n">
        <v>1215772.832</v>
      </c>
      <c r="Q450" s="50">
        <f>AVERAGE(P450,R450)</f>
        <v/>
      </c>
      <c r="R450" s="50" t="n">
        <v>1280342.672</v>
      </c>
      <c r="S450" s="50" t="n"/>
      <c r="T450" s="50" t="n"/>
      <c r="U450" s="50" t="n"/>
      <c r="V450" s="50" t="n"/>
      <c r="W450" s="50" t="n"/>
      <c r="X450" s="50" t="n"/>
      <c r="Y450" s="50" t="n"/>
      <c r="Z450" s="50" t="n"/>
      <c r="AA450" s="50" t="n"/>
      <c r="AB450" s="50" t="n"/>
      <c r="AC450" s="50" t="n"/>
      <c r="AD450" s="50" t="n"/>
      <c r="AE450" s="50" t="n"/>
      <c r="AF450" s="50" t="n"/>
      <c r="AG450" s="50" t="n"/>
    </row>
    <row r="451" ht="15.75" customHeight="1">
      <c r="A451" s="50" t="n"/>
      <c r="B451" s="50" t="inlineStr">
        <is>
          <t>NM</t>
        </is>
      </c>
      <c r="C451" s="50" t="inlineStr">
        <is>
          <t>Generation</t>
        </is>
      </c>
      <c r="D451" s="50" t="inlineStr">
        <is>
          <t>Storage</t>
        </is>
      </c>
      <c r="E451" s="50">
        <f>LOOKUP(D451,$U$2:$V$15,$V$2:$V$15)</f>
        <v/>
      </c>
      <c r="F451" s="50" t="n">
        <v>0</v>
      </c>
      <c r="G451" s="50" t="n">
        <v>0</v>
      </c>
      <c r="H451" s="50" t="n">
        <v>0</v>
      </c>
      <c r="I451" s="50" t="n">
        <v>0</v>
      </c>
      <c r="J451" s="50" t="n">
        <v>0</v>
      </c>
      <c r="K451" s="50" t="n">
        <v>0</v>
      </c>
      <c r="L451" s="50" t="n">
        <v>0</v>
      </c>
      <c r="M451" s="50" t="n">
        <v>0</v>
      </c>
      <c r="N451" s="50" t="n">
        <v>0</v>
      </c>
      <c r="O451" s="50" t="n">
        <v>0</v>
      </c>
      <c r="P451" s="50" t="n">
        <v>0</v>
      </c>
      <c r="Q451" s="50" t="n">
        <v>0</v>
      </c>
      <c r="R451" s="50" t="n">
        <v>0</v>
      </c>
      <c r="S451" s="50" t="n"/>
      <c r="T451" s="50" t="n"/>
      <c r="U451" s="50" t="n"/>
      <c r="V451" s="50" t="n"/>
      <c r="W451" s="50" t="n"/>
      <c r="X451" s="50" t="n"/>
      <c r="Y451" s="50" t="n"/>
      <c r="Z451" s="50" t="n"/>
      <c r="AA451" s="50" t="n"/>
      <c r="AB451" s="50" t="n"/>
      <c r="AC451" s="50" t="n"/>
      <c r="AD451" s="50" t="n"/>
      <c r="AE451" s="50" t="n"/>
      <c r="AF451" s="50" t="n"/>
      <c r="AG451" s="50" t="n"/>
    </row>
    <row r="452" ht="15.75" customHeight="1">
      <c r="A452" s="50" t="n"/>
      <c r="B452" s="50" t="inlineStr">
        <is>
          <t>NM</t>
        </is>
      </c>
      <c r="C452" s="50" t="inlineStr">
        <is>
          <t>Generation</t>
        </is>
      </c>
      <c r="D452" s="50" t="inlineStr">
        <is>
          <t>Utility PV</t>
        </is>
      </c>
      <c r="E452" s="50">
        <f>LOOKUP(D452,$U$2:$V$15,$V$2:$V$15)</f>
        <v/>
      </c>
      <c r="F452" s="50" t="n">
        <v>1638591.803</v>
      </c>
      <c r="G452" s="50">
        <f>AVERAGE(F452,H452)</f>
        <v/>
      </c>
      <c r="H452" s="50" t="n">
        <v>1644126.707</v>
      </c>
      <c r="I452" s="50">
        <f>AVERAGE(H452,J452)</f>
        <v/>
      </c>
      <c r="J452" s="50" t="n">
        <v>1644157.117</v>
      </c>
      <c r="K452" s="50">
        <f>AVERAGE(J452,L452)</f>
        <v/>
      </c>
      <c r="L452" s="50" t="n">
        <v>3619836.441</v>
      </c>
      <c r="M452" s="50">
        <f>AVERAGE(L452,N452)</f>
        <v/>
      </c>
      <c r="N452" s="50" t="n">
        <v>5007316.371</v>
      </c>
      <c r="O452" s="50">
        <f>AVERAGE(N452,P452)</f>
        <v/>
      </c>
      <c r="P452" s="50" t="n">
        <v>4957268.824</v>
      </c>
      <c r="Q452" s="50">
        <f>AVERAGE(P452,R452)</f>
        <v/>
      </c>
      <c r="R452" s="50" t="n">
        <v>5091438.498</v>
      </c>
      <c r="S452" s="50" t="n"/>
      <c r="T452" s="50" t="n"/>
      <c r="U452" s="50" t="n"/>
      <c r="V452" s="50" t="n"/>
      <c r="W452" s="50" t="n"/>
      <c r="X452" s="50" t="n"/>
      <c r="Y452" s="50" t="n"/>
      <c r="Z452" s="50" t="n"/>
      <c r="AA452" s="50" t="n"/>
      <c r="AB452" s="50" t="n"/>
      <c r="AC452" s="50" t="n"/>
      <c r="AD452" s="50" t="n"/>
      <c r="AE452" s="50" t="n"/>
      <c r="AF452" s="50" t="n"/>
      <c r="AG452" s="50" t="n"/>
    </row>
    <row r="453" ht="15.75" customHeight="1">
      <c r="A453" s="50" t="n"/>
      <c r="B453" s="50" t="inlineStr">
        <is>
          <t>NV</t>
        </is>
      </c>
      <c r="C453" s="50" t="inlineStr">
        <is>
          <t>Generation</t>
        </is>
      </c>
      <c r="D453" s="50" t="inlineStr">
        <is>
          <t>Biopower</t>
        </is>
      </c>
      <c r="E453" s="50">
        <f>LOOKUP(D453,$U$2:$V$15,$V$2:$V$15)</f>
        <v/>
      </c>
      <c r="F453" s="50" t="n">
        <v>0</v>
      </c>
      <c r="G453" s="50">
        <f>AVERAGE(F453,H453)</f>
        <v/>
      </c>
      <c r="H453" s="50" t="n">
        <v>0</v>
      </c>
      <c r="I453" s="50">
        <f>AVERAGE(H453,J453)</f>
        <v/>
      </c>
      <c r="J453" s="50" t="n">
        <v>0</v>
      </c>
      <c r="K453" s="50">
        <f>AVERAGE(J453,L453)</f>
        <v/>
      </c>
      <c r="L453" s="50" t="n">
        <v>0</v>
      </c>
      <c r="M453" s="50">
        <f>AVERAGE(L453,N453)</f>
        <v/>
      </c>
      <c r="N453" s="50" t="n">
        <v>0</v>
      </c>
      <c r="O453" s="50">
        <f>AVERAGE(N453,P453)</f>
        <v/>
      </c>
      <c r="P453" s="50" t="n">
        <v>0</v>
      </c>
      <c r="Q453" s="50">
        <f>AVERAGE(P453,R453)</f>
        <v/>
      </c>
      <c r="R453" s="50" t="n">
        <v>0</v>
      </c>
      <c r="S453" s="50" t="n"/>
      <c r="T453" s="50" t="n"/>
      <c r="U453" s="50" t="n"/>
      <c r="V453" s="50" t="n"/>
      <c r="W453" s="50" t="n"/>
      <c r="X453" s="50" t="n"/>
      <c r="Y453" s="50" t="n"/>
      <c r="Z453" s="50" t="n"/>
      <c r="AA453" s="50" t="n"/>
      <c r="AB453" s="50" t="n"/>
      <c r="AC453" s="50" t="n"/>
      <c r="AD453" s="50" t="n"/>
      <c r="AE453" s="50" t="n"/>
      <c r="AF453" s="50" t="n"/>
      <c r="AG453" s="50" t="n"/>
    </row>
    <row r="454" ht="15.75" customHeight="1">
      <c r="A454" s="50" t="n"/>
      <c r="B454" s="50" t="inlineStr">
        <is>
          <t>NV</t>
        </is>
      </c>
      <c r="C454" s="50" t="inlineStr">
        <is>
          <t>Generation</t>
        </is>
      </c>
      <c r="D454" s="50" t="inlineStr">
        <is>
          <t>Coal</t>
        </is>
      </c>
      <c r="E454" s="50">
        <f>LOOKUP(D454,$U$2:$V$15,$V$2:$V$15)</f>
        <v/>
      </c>
      <c r="F454" s="50" t="n">
        <v>3699245.467</v>
      </c>
      <c r="G454" s="50">
        <f>AVERAGE(F454,H454)</f>
        <v/>
      </c>
      <c r="H454" s="50" t="n">
        <v>3686285.057</v>
      </c>
      <c r="I454" s="50">
        <f>AVERAGE(H454,J454)</f>
        <v/>
      </c>
      <c r="J454" s="50" t="n">
        <v>4801176.049</v>
      </c>
      <c r="K454" s="50">
        <f>AVERAGE(J454,L454)</f>
        <v/>
      </c>
      <c r="L454" s="50" t="n">
        <v>3061552.299</v>
      </c>
      <c r="M454" s="50">
        <f>AVERAGE(L454,N454)</f>
        <v/>
      </c>
      <c r="N454" s="50" t="n">
        <v>1618521.69</v>
      </c>
      <c r="O454" s="50">
        <f>AVERAGE(N454,P454)</f>
        <v/>
      </c>
      <c r="P454" s="50" t="n">
        <v>1618521.69</v>
      </c>
      <c r="Q454" s="50">
        <f>AVERAGE(P454,R454)</f>
        <v/>
      </c>
      <c r="R454" s="50" t="n">
        <v>1618521.69</v>
      </c>
      <c r="S454" s="50" t="n"/>
      <c r="T454" s="50" t="n"/>
      <c r="U454" s="50" t="n"/>
      <c r="V454" s="50" t="n"/>
      <c r="W454" s="50" t="n"/>
      <c r="X454" s="50" t="n"/>
      <c r="Y454" s="50" t="n"/>
      <c r="Z454" s="50" t="n"/>
      <c r="AA454" s="50" t="n"/>
      <c r="AB454" s="50" t="n"/>
      <c r="AC454" s="50" t="n"/>
      <c r="AD454" s="50" t="n"/>
      <c r="AE454" s="50" t="n"/>
      <c r="AF454" s="50" t="n"/>
      <c r="AG454" s="50" t="n"/>
    </row>
    <row r="455" ht="15.75" customHeight="1">
      <c r="A455" s="50" t="n"/>
      <c r="B455" s="50" t="inlineStr">
        <is>
          <t>NV</t>
        </is>
      </c>
      <c r="C455" s="50" t="inlineStr">
        <is>
          <t>Generation</t>
        </is>
      </c>
      <c r="D455" s="50" t="inlineStr">
        <is>
          <t>CSP</t>
        </is>
      </c>
      <c r="E455" s="50">
        <f>LOOKUP(D455,$U$2:$V$15,$V$2:$V$15)</f>
        <v/>
      </c>
      <c r="F455" s="50" t="n">
        <v>656730.8352</v>
      </c>
      <c r="G455" s="50">
        <f>AVERAGE(F455,H455)</f>
        <v/>
      </c>
      <c r="H455" s="50" t="n">
        <v>656730.8352</v>
      </c>
      <c r="I455" s="50">
        <f>AVERAGE(H455,J455)</f>
        <v/>
      </c>
      <c r="J455" s="50" t="n">
        <v>656730.8352</v>
      </c>
      <c r="K455" s="50">
        <f>AVERAGE(J455,L455)</f>
        <v/>
      </c>
      <c r="L455" s="50" t="n">
        <v>656730.8352</v>
      </c>
      <c r="M455" s="50">
        <f>AVERAGE(L455,N455)</f>
        <v/>
      </c>
      <c r="N455" s="50" t="n">
        <v>656730.8352</v>
      </c>
      <c r="O455" s="50">
        <f>AVERAGE(N455,P455)</f>
        <v/>
      </c>
      <c r="P455" s="50" t="n">
        <v>656730.8352</v>
      </c>
      <c r="Q455" s="50">
        <f>AVERAGE(P455,R455)</f>
        <v/>
      </c>
      <c r="R455" s="50" t="n">
        <v>656730.8352</v>
      </c>
      <c r="S455" s="50" t="n"/>
      <c r="T455" s="50" t="n"/>
      <c r="U455" s="50" t="n"/>
      <c r="V455" s="50" t="n"/>
      <c r="W455" s="50" t="n"/>
      <c r="X455" s="50" t="n"/>
      <c r="Y455" s="50" t="n"/>
      <c r="Z455" s="50" t="n"/>
      <c r="AA455" s="50" t="n"/>
      <c r="AB455" s="50" t="n"/>
      <c r="AC455" s="50" t="n"/>
      <c r="AD455" s="50" t="n"/>
      <c r="AE455" s="50" t="n"/>
      <c r="AF455" s="50" t="n"/>
      <c r="AG455" s="50" t="n"/>
    </row>
    <row r="456" ht="15.75" customHeight="1">
      <c r="A456" s="50" t="n"/>
      <c r="B456" s="50" t="inlineStr">
        <is>
          <t>NV</t>
        </is>
      </c>
      <c r="C456" s="50" t="inlineStr">
        <is>
          <t>Generation</t>
        </is>
      </c>
      <c r="D456" s="50" t="inlineStr">
        <is>
          <t>Geothermal</t>
        </is>
      </c>
      <c r="E456" s="50">
        <f>LOOKUP(D456,$U$2:$V$15,$V$2:$V$15)</f>
        <v/>
      </c>
      <c r="F456" s="50" t="n">
        <v>2562300</v>
      </c>
      <c r="G456" s="50">
        <f>AVERAGE(F456,H456)</f>
        <v/>
      </c>
      <c r="H456" s="50" t="n">
        <v>2562300</v>
      </c>
      <c r="I456" s="50">
        <f>AVERAGE(H456,J456)</f>
        <v/>
      </c>
      <c r="J456" s="50" t="n">
        <v>2562300</v>
      </c>
      <c r="K456" s="50">
        <f>AVERAGE(J456,L456)</f>
        <v/>
      </c>
      <c r="L456" s="50" t="n">
        <v>2562300</v>
      </c>
      <c r="M456" s="50">
        <f>AVERAGE(L456,N456)</f>
        <v/>
      </c>
      <c r="N456" s="50" t="n">
        <v>2562300</v>
      </c>
      <c r="O456" s="50">
        <f>AVERAGE(N456,P456)</f>
        <v/>
      </c>
      <c r="P456" s="50" t="n">
        <v>2562300</v>
      </c>
      <c r="Q456" s="50">
        <f>AVERAGE(P456,R456)</f>
        <v/>
      </c>
      <c r="R456" s="50" t="n">
        <v>2562300</v>
      </c>
      <c r="S456" s="50" t="n"/>
      <c r="T456" s="50" t="n"/>
      <c r="U456" s="50" t="n"/>
      <c r="V456" s="50" t="n"/>
      <c r="W456" s="50" t="n"/>
      <c r="X456" s="50" t="n"/>
      <c r="Y456" s="50" t="n"/>
      <c r="Z456" s="50" t="n"/>
      <c r="AA456" s="50" t="n"/>
      <c r="AB456" s="50" t="n"/>
      <c r="AC456" s="50" t="n"/>
      <c r="AD456" s="50" t="n"/>
      <c r="AE456" s="50" t="n"/>
      <c r="AF456" s="50" t="n"/>
      <c r="AG456" s="50" t="n"/>
    </row>
    <row r="457" ht="15.75" customHeight="1">
      <c r="A457" s="50" t="n"/>
      <c r="B457" s="50" t="inlineStr">
        <is>
          <t>NV</t>
        </is>
      </c>
      <c r="C457" s="50" t="inlineStr">
        <is>
          <t>Generation</t>
        </is>
      </c>
      <c r="D457" s="50" t="inlineStr">
        <is>
          <t>Hydro</t>
        </is>
      </c>
      <c r="E457" s="50">
        <f>LOOKUP(D457,$U$2:$V$15,$V$2:$V$15)</f>
        <v/>
      </c>
      <c r="F457" s="50" t="n">
        <v>2033478.283</v>
      </c>
      <c r="G457" s="50">
        <f>AVERAGE(F457,H457)</f>
        <v/>
      </c>
      <c r="H457" s="50" t="n">
        <v>2033478.283</v>
      </c>
      <c r="I457" s="50">
        <f>AVERAGE(H457,J457)</f>
        <v/>
      </c>
      <c r="J457" s="50" t="n">
        <v>2033478.283</v>
      </c>
      <c r="K457" s="50">
        <f>AVERAGE(J457,L457)</f>
        <v/>
      </c>
      <c r="L457" s="50" t="n">
        <v>2033478.283</v>
      </c>
      <c r="M457" s="50">
        <f>AVERAGE(L457,N457)</f>
        <v/>
      </c>
      <c r="N457" s="50" t="n">
        <v>2033478.283</v>
      </c>
      <c r="O457" s="50">
        <f>AVERAGE(N457,P457)</f>
        <v/>
      </c>
      <c r="P457" s="50" t="n">
        <v>2033478.283</v>
      </c>
      <c r="Q457" s="50">
        <f>AVERAGE(P457,R457)</f>
        <v/>
      </c>
      <c r="R457" s="50" t="n">
        <v>2033478.283</v>
      </c>
      <c r="S457" s="50" t="n"/>
      <c r="T457" s="50" t="n"/>
      <c r="U457" s="50" t="n"/>
      <c r="V457" s="50" t="n"/>
      <c r="W457" s="50" t="n"/>
      <c r="X457" s="50" t="n"/>
      <c r="Y457" s="50" t="n"/>
      <c r="Z457" s="50" t="n"/>
      <c r="AA457" s="50" t="n"/>
      <c r="AB457" s="50" t="n"/>
      <c r="AC457" s="50" t="n"/>
      <c r="AD457" s="50" t="n"/>
      <c r="AE457" s="50" t="n"/>
      <c r="AF457" s="50" t="n"/>
      <c r="AG457" s="50" t="n"/>
    </row>
    <row r="458" ht="15.75" customHeight="1">
      <c r="A458" s="50" t="n"/>
      <c r="B458" s="50" t="inlineStr">
        <is>
          <t>NV</t>
        </is>
      </c>
      <c r="C458" s="50" t="inlineStr">
        <is>
          <t>Generation</t>
        </is>
      </c>
      <c r="D458" s="50" t="inlineStr">
        <is>
          <t>Imports</t>
        </is>
      </c>
      <c r="E458" s="50">
        <f>LOOKUP(D458,$U$2:$V$15,$V$2:$V$15)</f>
        <v/>
      </c>
      <c r="F458" s="50" t="n">
        <v>0</v>
      </c>
      <c r="G458" s="50">
        <f>AVERAGE(F458,H458)</f>
        <v/>
      </c>
      <c r="H458" s="50" t="n">
        <v>0</v>
      </c>
      <c r="I458" s="50">
        <f>AVERAGE(H458,J458)</f>
        <v/>
      </c>
      <c r="J458" s="50" t="n">
        <v>0</v>
      </c>
      <c r="K458" s="50">
        <f>AVERAGE(J458,L458)</f>
        <v/>
      </c>
      <c r="L458" s="50" t="n">
        <v>0</v>
      </c>
      <c r="M458" s="50">
        <f>AVERAGE(L458,N458)</f>
        <v/>
      </c>
      <c r="N458" s="50" t="n">
        <v>0</v>
      </c>
      <c r="O458" s="50">
        <f>AVERAGE(N458,P458)</f>
        <v/>
      </c>
      <c r="P458" s="50" t="n">
        <v>0</v>
      </c>
      <c r="Q458" s="50">
        <f>AVERAGE(P458,R458)</f>
        <v/>
      </c>
      <c r="R458" s="50" t="n">
        <v>0</v>
      </c>
      <c r="S458" s="50" t="n"/>
      <c r="T458" s="50" t="n"/>
      <c r="U458" s="50" t="n"/>
      <c r="V458" s="50" t="n"/>
      <c r="W458" s="50" t="n"/>
      <c r="X458" s="50" t="n"/>
      <c r="Y458" s="50" t="n"/>
      <c r="Z458" s="50" t="n"/>
      <c r="AA458" s="50" t="n"/>
      <c r="AB458" s="50" t="n"/>
      <c r="AC458" s="50" t="n"/>
      <c r="AD458" s="50" t="n"/>
      <c r="AE458" s="50" t="n"/>
      <c r="AF458" s="50" t="n"/>
      <c r="AG458" s="50" t="n"/>
    </row>
    <row r="459" ht="15.75" customHeight="1">
      <c r="A459" s="50" t="n"/>
      <c r="B459" s="50" t="inlineStr">
        <is>
          <t>NV</t>
        </is>
      </c>
      <c r="C459" s="50" t="inlineStr">
        <is>
          <t>Generation</t>
        </is>
      </c>
      <c r="D459" s="50" t="inlineStr">
        <is>
          <t>Land-based Wind</t>
        </is>
      </c>
      <c r="E459" s="50">
        <f>LOOKUP(D459,$U$2:$V$15,$V$2:$V$15)</f>
        <v/>
      </c>
      <c r="F459" s="50" t="n">
        <v>403934.6474</v>
      </c>
      <c r="G459" s="50">
        <f>AVERAGE(F459,H459)</f>
        <v/>
      </c>
      <c r="H459" s="50" t="n">
        <v>403934.6474</v>
      </c>
      <c r="I459" s="50">
        <f>AVERAGE(H459,J459)</f>
        <v/>
      </c>
      <c r="J459" s="50" t="n">
        <v>403519.0327</v>
      </c>
      <c r="K459" s="50">
        <f>AVERAGE(J459,L459)</f>
        <v/>
      </c>
      <c r="L459" s="50" t="n">
        <v>403213.5733</v>
      </c>
      <c r="M459" s="50">
        <f>AVERAGE(L459,N459)</f>
        <v/>
      </c>
      <c r="N459" s="50" t="n">
        <v>1390806.129</v>
      </c>
      <c r="O459" s="50">
        <f>AVERAGE(N459,P459)</f>
        <v/>
      </c>
      <c r="P459" s="50" t="n">
        <v>2584255.243</v>
      </c>
      <c r="Q459" s="50">
        <f>AVERAGE(P459,R459)</f>
        <v/>
      </c>
      <c r="R459" s="50" t="n">
        <v>4464534.76</v>
      </c>
      <c r="S459" s="50" t="n"/>
      <c r="T459" s="50" t="n"/>
      <c r="U459" s="50" t="n"/>
      <c r="V459" s="50" t="n"/>
      <c r="W459" s="50" t="n"/>
      <c r="X459" s="50" t="n"/>
      <c r="Y459" s="50" t="n"/>
      <c r="Z459" s="50" t="n"/>
      <c r="AA459" s="50" t="n"/>
      <c r="AB459" s="50" t="n"/>
      <c r="AC459" s="50" t="n"/>
      <c r="AD459" s="50" t="n"/>
      <c r="AE459" s="50" t="n"/>
      <c r="AF459" s="50" t="n"/>
      <c r="AG459" s="50" t="n"/>
    </row>
    <row r="460" ht="15.75" customHeight="1">
      <c r="A460" s="50" t="n"/>
      <c r="B460" s="50" t="inlineStr">
        <is>
          <t>NV</t>
        </is>
      </c>
      <c r="C460" s="50" t="inlineStr">
        <is>
          <t>Generation</t>
        </is>
      </c>
      <c r="D460" s="50" t="inlineStr">
        <is>
          <t>NG-CC</t>
        </is>
      </c>
      <c r="E460" s="50">
        <f>LOOKUP(D460,$U$2:$V$15,$V$2:$V$15)</f>
        <v/>
      </c>
      <c r="F460" s="50" t="n">
        <v>29822836.86</v>
      </c>
      <c r="G460" s="50">
        <f>AVERAGE(F460,H460)</f>
        <v/>
      </c>
      <c r="H460" s="50" t="n">
        <v>29513722.67</v>
      </c>
      <c r="I460" s="50">
        <f>AVERAGE(H460,J460)</f>
        <v/>
      </c>
      <c r="J460" s="50" t="n">
        <v>40962361.79</v>
      </c>
      <c r="K460" s="50">
        <f>AVERAGE(J460,L460)</f>
        <v/>
      </c>
      <c r="L460" s="50" t="n">
        <v>43912336.77</v>
      </c>
      <c r="M460" s="50">
        <f>AVERAGE(L460,N460)</f>
        <v/>
      </c>
      <c r="N460" s="50" t="n">
        <v>47168449.15</v>
      </c>
      <c r="O460" s="50">
        <f>AVERAGE(N460,P460)</f>
        <v/>
      </c>
      <c r="P460" s="50" t="n">
        <v>47930820.35</v>
      </c>
      <c r="Q460" s="50">
        <f>AVERAGE(P460,R460)</f>
        <v/>
      </c>
      <c r="R460" s="50" t="n">
        <v>46220440.13</v>
      </c>
      <c r="S460" s="50" t="n"/>
      <c r="T460" s="50" t="n"/>
      <c r="U460" s="50" t="n"/>
      <c r="V460" s="50" t="n"/>
      <c r="W460" s="50" t="n"/>
      <c r="X460" s="50" t="n"/>
      <c r="Y460" s="50" t="n"/>
      <c r="Z460" s="50" t="n"/>
      <c r="AA460" s="50" t="n"/>
      <c r="AB460" s="50" t="n"/>
      <c r="AC460" s="50" t="n"/>
      <c r="AD460" s="50" t="n"/>
      <c r="AE460" s="50" t="n"/>
      <c r="AF460" s="50" t="n"/>
      <c r="AG460" s="50" t="n"/>
    </row>
    <row r="461" ht="15.75" customHeight="1">
      <c r="A461" s="50" t="n"/>
      <c r="B461" s="50" t="inlineStr">
        <is>
          <t>NV</t>
        </is>
      </c>
      <c r="C461" s="50" t="inlineStr">
        <is>
          <t>Generation</t>
        </is>
      </c>
      <c r="D461" s="50" t="inlineStr">
        <is>
          <t>NG-CT</t>
        </is>
      </c>
      <c r="E461" s="50">
        <f>LOOKUP(D461,$U$2:$V$15,$V$2:$V$15)</f>
        <v/>
      </c>
      <c r="F461" s="50" t="n">
        <v>0</v>
      </c>
      <c r="G461" s="50">
        <f>AVERAGE(F461,H461)</f>
        <v/>
      </c>
      <c r="H461" s="50" t="n">
        <v>0</v>
      </c>
      <c r="I461" s="50">
        <f>AVERAGE(H461,J461)</f>
        <v/>
      </c>
      <c r="J461" s="50" t="n">
        <v>0</v>
      </c>
      <c r="K461" s="50">
        <f>AVERAGE(J461,L461)</f>
        <v/>
      </c>
      <c r="L461" s="50" t="n">
        <v>0</v>
      </c>
      <c r="M461" s="50">
        <f>AVERAGE(L461,N461)</f>
        <v/>
      </c>
      <c r="N461" s="50" t="n">
        <v>0</v>
      </c>
      <c r="O461" s="50">
        <f>AVERAGE(N461,P461)</f>
        <v/>
      </c>
      <c r="P461" s="50" t="n">
        <v>0</v>
      </c>
      <c r="Q461" s="50">
        <f>AVERAGE(P461,R461)</f>
        <v/>
      </c>
      <c r="R461" s="50" t="n">
        <v>0</v>
      </c>
      <c r="S461" s="50" t="n"/>
      <c r="T461" s="50" t="n"/>
      <c r="U461" s="50" t="n"/>
      <c r="V461" s="50" t="n"/>
      <c r="W461" s="50" t="n"/>
      <c r="X461" s="50" t="n"/>
      <c r="Y461" s="50" t="n"/>
      <c r="Z461" s="50" t="n"/>
      <c r="AA461" s="50" t="n"/>
      <c r="AB461" s="50" t="n"/>
      <c r="AC461" s="50" t="n"/>
      <c r="AD461" s="50" t="n"/>
      <c r="AE461" s="50" t="n"/>
      <c r="AF461" s="50" t="n"/>
      <c r="AG461" s="50" t="n"/>
    </row>
    <row r="462" ht="15.75" customHeight="1">
      <c r="A462" s="50" t="n"/>
      <c r="B462" s="50" t="inlineStr">
        <is>
          <t>NV</t>
        </is>
      </c>
      <c r="C462" s="50" t="inlineStr">
        <is>
          <t>Generation</t>
        </is>
      </c>
      <c r="D462" s="50" t="inlineStr">
        <is>
          <t>Nuclear</t>
        </is>
      </c>
      <c r="E462" s="50">
        <f>LOOKUP(D462,$U$2:$V$15,$V$2:$V$15)</f>
        <v/>
      </c>
      <c r="F462" s="50" t="n">
        <v>0</v>
      </c>
      <c r="G462" s="50">
        <f>AVERAGE(F462,H462)</f>
        <v/>
      </c>
      <c r="H462" s="50" t="n">
        <v>0</v>
      </c>
      <c r="I462" s="50">
        <f>AVERAGE(H462,J462)</f>
        <v/>
      </c>
      <c r="J462" s="50" t="n">
        <v>0</v>
      </c>
      <c r="K462" s="50">
        <f>AVERAGE(J462,L462)</f>
        <v/>
      </c>
      <c r="L462" s="50" t="n">
        <v>0</v>
      </c>
      <c r="M462" s="50">
        <f>AVERAGE(L462,N462)</f>
        <v/>
      </c>
      <c r="N462" s="50" t="n">
        <v>0</v>
      </c>
      <c r="O462" s="50">
        <f>AVERAGE(N462,P462)</f>
        <v/>
      </c>
      <c r="P462" s="50" t="n">
        <v>0</v>
      </c>
      <c r="Q462" s="50">
        <f>AVERAGE(P462,R462)</f>
        <v/>
      </c>
      <c r="R462" s="50" t="n">
        <v>0</v>
      </c>
      <c r="S462" s="50" t="n"/>
      <c r="T462" s="50" t="n"/>
      <c r="U462" s="50" t="n"/>
      <c r="V462" s="50" t="n"/>
      <c r="W462" s="50" t="n"/>
      <c r="X462" s="50" t="n"/>
      <c r="Y462" s="50" t="n"/>
      <c r="Z462" s="50" t="n"/>
      <c r="AA462" s="50" t="n"/>
      <c r="AB462" s="50" t="n"/>
      <c r="AC462" s="50" t="n"/>
      <c r="AD462" s="50" t="n"/>
      <c r="AE462" s="50" t="n"/>
      <c r="AF462" s="50" t="n"/>
      <c r="AG462" s="50" t="n"/>
    </row>
    <row r="463" ht="15.75" customHeight="1">
      <c r="A463" s="50" t="n"/>
      <c r="B463" s="50" t="inlineStr">
        <is>
          <t>NV</t>
        </is>
      </c>
      <c r="C463" s="50" t="inlineStr">
        <is>
          <t>Generation</t>
        </is>
      </c>
      <c r="D463" s="50" t="inlineStr">
        <is>
          <t>Offshore Wind</t>
        </is>
      </c>
      <c r="E463" s="50">
        <f>LOOKUP(D463,$U$2:$V$15,$V$2:$V$15)</f>
        <v/>
      </c>
      <c r="F463" s="50" t="n">
        <v>0</v>
      </c>
      <c r="G463" s="50">
        <f>AVERAGE(F463,H463)</f>
        <v/>
      </c>
      <c r="H463" s="50" t="n">
        <v>0</v>
      </c>
      <c r="I463" s="50">
        <f>AVERAGE(H463,J463)</f>
        <v/>
      </c>
      <c r="J463" s="50" t="n">
        <v>0</v>
      </c>
      <c r="K463" s="50">
        <f>AVERAGE(J463,L463)</f>
        <v/>
      </c>
      <c r="L463" s="50" t="n">
        <v>0</v>
      </c>
      <c r="M463" s="50">
        <f>AVERAGE(L463,N463)</f>
        <v/>
      </c>
      <c r="N463" s="50" t="n">
        <v>0</v>
      </c>
      <c r="O463" s="50">
        <f>AVERAGE(N463,P463)</f>
        <v/>
      </c>
      <c r="P463" s="50" t="n">
        <v>0</v>
      </c>
      <c r="Q463" s="50">
        <f>AVERAGE(P463,R463)</f>
        <v/>
      </c>
      <c r="R463" s="50" t="n">
        <v>0</v>
      </c>
      <c r="S463" s="50" t="n"/>
      <c r="T463" s="50" t="n"/>
      <c r="U463" s="50" t="n"/>
      <c r="V463" s="50" t="n"/>
      <c r="W463" s="50" t="n"/>
      <c r="X463" s="50" t="n"/>
      <c r="Y463" s="50" t="n"/>
      <c r="Z463" s="50" t="n"/>
      <c r="AA463" s="50" t="n"/>
      <c r="AB463" s="50" t="n"/>
      <c r="AC463" s="50" t="n"/>
      <c r="AD463" s="50" t="n"/>
      <c r="AE463" s="50" t="n"/>
      <c r="AF463" s="50" t="n"/>
      <c r="AG463" s="50" t="n"/>
    </row>
    <row r="464" ht="15.75" customHeight="1">
      <c r="A464" s="50" t="n"/>
      <c r="B464" s="50" t="inlineStr">
        <is>
          <t>NV</t>
        </is>
      </c>
      <c r="C464" s="50" t="inlineStr">
        <is>
          <t>Generation</t>
        </is>
      </c>
      <c r="D464" s="50" t="inlineStr">
        <is>
          <t>Oil-Gas-Steam</t>
        </is>
      </c>
      <c r="E464" s="50">
        <f>LOOKUP(D464,$U$2:$V$15,$V$2:$V$15)</f>
        <v/>
      </c>
      <c r="F464" s="50" t="n">
        <v>44853.48672</v>
      </c>
      <c r="G464" s="50">
        <f>AVERAGE(F464,H464)</f>
        <v/>
      </c>
      <c r="H464" s="50" t="n">
        <v>44853.48672</v>
      </c>
      <c r="I464" s="50">
        <f>AVERAGE(H464,J464)</f>
        <v/>
      </c>
      <c r="J464" s="50" t="n">
        <v>44853.48672</v>
      </c>
      <c r="K464" s="50">
        <f>AVERAGE(J464,L464)</f>
        <v/>
      </c>
      <c r="L464" s="50" t="n">
        <v>44853.48672</v>
      </c>
      <c r="M464" s="50">
        <f>AVERAGE(L464,N464)</f>
        <v/>
      </c>
      <c r="N464" s="50" t="n">
        <v>44853.48672</v>
      </c>
      <c r="O464" s="50">
        <f>AVERAGE(N464,P464)</f>
        <v/>
      </c>
      <c r="P464" s="50" t="n">
        <v>44853.48672</v>
      </c>
      <c r="Q464" s="50">
        <f>AVERAGE(P464,R464)</f>
        <v/>
      </c>
      <c r="R464" s="50" t="n">
        <v>44853.48672</v>
      </c>
      <c r="S464" s="50" t="n"/>
      <c r="T464" s="50" t="n"/>
      <c r="U464" s="50" t="n"/>
      <c r="V464" s="50" t="n"/>
      <c r="W464" s="50" t="n"/>
      <c r="X464" s="50" t="n"/>
      <c r="Y464" s="50" t="n"/>
      <c r="Z464" s="50" t="n"/>
      <c r="AA464" s="50" t="n"/>
      <c r="AB464" s="50" t="n"/>
      <c r="AC464" s="50" t="n"/>
      <c r="AD464" s="50" t="n"/>
      <c r="AE464" s="50" t="n"/>
      <c r="AF464" s="50" t="n"/>
      <c r="AG464" s="50" t="n"/>
    </row>
    <row r="465" ht="15.75" customHeight="1">
      <c r="A465" s="50" t="n"/>
      <c r="B465" s="50" t="inlineStr">
        <is>
          <t>NV</t>
        </is>
      </c>
      <c r="C465" s="50" t="inlineStr">
        <is>
          <t>Generation</t>
        </is>
      </c>
      <c r="D465" s="50" t="inlineStr">
        <is>
          <t>Rooftop PV</t>
        </is>
      </c>
      <c r="E465" s="50">
        <f>LOOKUP(D465,$U$2:$V$15,$V$2:$V$15)</f>
        <v/>
      </c>
      <c r="F465" s="50" t="n">
        <v>644037.7306</v>
      </c>
      <c r="G465" s="50">
        <f>AVERAGE(F465,H465)</f>
        <v/>
      </c>
      <c r="H465" s="50" t="n">
        <v>670344.7753</v>
      </c>
      <c r="I465" s="50">
        <f>AVERAGE(H465,J465)</f>
        <v/>
      </c>
      <c r="J465" s="50" t="n">
        <v>676516.4743</v>
      </c>
      <c r="K465" s="50">
        <f>AVERAGE(J465,L465)</f>
        <v/>
      </c>
      <c r="L465" s="50" t="n">
        <v>680584.6157</v>
      </c>
      <c r="M465" s="50">
        <f>AVERAGE(L465,N465)</f>
        <v/>
      </c>
      <c r="N465" s="50" t="n">
        <v>686168.5553</v>
      </c>
      <c r="O465" s="50">
        <f>AVERAGE(N465,P465)</f>
        <v/>
      </c>
      <c r="P465" s="50" t="n">
        <v>696701.6901</v>
      </c>
      <c r="Q465" s="50">
        <f>AVERAGE(P465,R465)</f>
        <v/>
      </c>
      <c r="R465" s="50" t="n">
        <v>703282.1597</v>
      </c>
      <c r="S465" s="50" t="n"/>
      <c r="T465" s="50" t="n"/>
      <c r="U465" s="50" t="n"/>
      <c r="V465" s="50" t="n"/>
      <c r="W465" s="50" t="n"/>
      <c r="X465" s="50" t="n"/>
      <c r="Y465" s="50" t="n"/>
      <c r="Z465" s="50" t="n"/>
      <c r="AA465" s="50" t="n"/>
      <c r="AB465" s="50" t="n"/>
      <c r="AC465" s="50" t="n"/>
      <c r="AD465" s="50" t="n"/>
      <c r="AE465" s="50" t="n"/>
      <c r="AF465" s="50" t="n"/>
      <c r="AG465" s="50" t="n"/>
    </row>
    <row r="466" ht="15.75" customHeight="1">
      <c r="A466" s="50" t="n"/>
      <c r="B466" s="50" t="inlineStr">
        <is>
          <t>NV</t>
        </is>
      </c>
      <c r="C466" s="50" t="inlineStr">
        <is>
          <t>Generation</t>
        </is>
      </c>
      <c r="D466" s="50" t="inlineStr">
        <is>
          <t>Storage</t>
        </is>
      </c>
      <c r="E466" s="50">
        <f>LOOKUP(D466,$U$2:$V$15,$V$2:$V$15)</f>
        <v/>
      </c>
      <c r="F466" s="50" t="n">
        <v>0</v>
      </c>
      <c r="G466" s="50" t="n">
        <v>0</v>
      </c>
      <c r="H466" s="50" t="n">
        <v>0</v>
      </c>
      <c r="I466" s="50" t="n">
        <v>0</v>
      </c>
      <c r="J466" s="50" t="n">
        <v>0</v>
      </c>
      <c r="K466" s="50" t="n">
        <v>0</v>
      </c>
      <c r="L466" s="50" t="n">
        <v>0</v>
      </c>
      <c r="M466" s="50" t="n">
        <v>0</v>
      </c>
      <c r="N466" s="50" t="n">
        <v>0</v>
      </c>
      <c r="O466" s="50" t="n">
        <v>0</v>
      </c>
      <c r="P466" s="50" t="n">
        <v>0</v>
      </c>
      <c r="Q466" s="50" t="n">
        <v>0</v>
      </c>
      <c r="R466" s="50" t="n">
        <v>0</v>
      </c>
      <c r="S466" s="50" t="n"/>
      <c r="T466" s="50" t="n"/>
      <c r="U466" s="50" t="n"/>
      <c r="V466" s="50" t="n"/>
      <c r="W466" s="50" t="n"/>
      <c r="X466" s="50" t="n"/>
      <c r="Y466" s="50" t="n"/>
      <c r="Z466" s="50" t="n"/>
      <c r="AA466" s="50" t="n"/>
      <c r="AB466" s="50" t="n"/>
      <c r="AC466" s="50" t="n"/>
      <c r="AD466" s="50" t="n"/>
      <c r="AE466" s="50" t="n"/>
      <c r="AF466" s="50" t="n"/>
      <c r="AG466" s="50" t="n"/>
    </row>
    <row r="467" ht="15.75" customHeight="1">
      <c r="A467" s="50" t="n"/>
      <c r="B467" s="50" t="inlineStr">
        <is>
          <t>NV</t>
        </is>
      </c>
      <c r="C467" s="50" t="inlineStr">
        <is>
          <t>Generation</t>
        </is>
      </c>
      <c r="D467" s="50" t="inlineStr">
        <is>
          <t>Utility PV</t>
        </is>
      </c>
      <c r="E467" s="50">
        <f>LOOKUP(D467,$U$2:$V$15,$V$2:$V$15)</f>
        <v/>
      </c>
      <c r="F467" s="50" t="n">
        <v>4689452.718</v>
      </c>
      <c r="G467" s="50">
        <f>AVERAGE(F467,H467)</f>
        <v/>
      </c>
      <c r="H467" s="50" t="n">
        <v>6581754.688</v>
      </c>
      <c r="I467" s="50">
        <f>AVERAGE(H467,J467)</f>
        <v/>
      </c>
      <c r="J467" s="50" t="n">
        <v>6581754.688</v>
      </c>
      <c r="K467" s="50">
        <f>AVERAGE(J467,L467)</f>
        <v/>
      </c>
      <c r="L467" s="50" t="n">
        <v>6516073.576</v>
      </c>
      <c r="M467" s="50">
        <f>AVERAGE(L467,N467)</f>
        <v/>
      </c>
      <c r="N467" s="50" t="n">
        <v>6743825.122</v>
      </c>
      <c r="O467" s="50">
        <f>AVERAGE(N467,P467)</f>
        <v/>
      </c>
      <c r="P467" s="50" t="n">
        <v>8904767.42</v>
      </c>
      <c r="Q467" s="50">
        <f>AVERAGE(P467,R467)</f>
        <v/>
      </c>
      <c r="R467" s="50" t="n">
        <v>10503567.28</v>
      </c>
      <c r="S467" s="50" t="n"/>
      <c r="T467" s="50" t="n"/>
      <c r="U467" s="50" t="n"/>
      <c r="V467" s="50" t="n"/>
      <c r="W467" s="50" t="n"/>
      <c r="X467" s="50" t="n"/>
      <c r="Y467" s="50" t="n"/>
      <c r="Z467" s="50" t="n"/>
      <c r="AA467" s="50" t="n"/>
      <c r="AB467" s="50" t="n"/>
      <c r="AC467" s="50" t="n"/>
      <c r="AD467" s="50" t="n"/>
      <c r="AE467" s="50" t="n"/>
      <c r="AF467" s="50" t="n"/>
      <c r="AG467" s="50" t="n"/>
    </row>
    <row r="468" ht="15.75" customHeight="1">
      <c r="A468" s="50" t="n"/>
      <c r="B468" s="50" t="inlineStr">
        <is>
          <t>NY</t>
        </is>
      </c>
      <c r="C468" s="50" t="inlineStr">
        <is>
          <t>Generation</t>
        </is>
      </c>
      <c r="D468" s="50" t="inlineStr">
        <is>
          <t>Biopower</t>
        </is>
      </c>
      <c r="E468" s="50">
        <f>LOOKUP(D468,$U$2:$V$15,$V$2:$V$15)</f>
        <v/>
      </c>
      <c r="F468" s="50" t="n">
        <v>0</v>
      </c>
      <c r="G468" s="50">
        <f>AVERAGE(F468,H468)</f>
        <v/>
      </c>
      <c r="H468" s="50" t="n">
        <v>0</v>
      </c>
      <c r="I468" s="50">
        <f>AVERAGE(H468,J468)</f>
        <v/>
      </c>
      <c r="J468" s="50" t="n">
        <v>23860.2</v>
      </c>
      <c r="K468" s="50">
        <f>AVERAGE(J468,L468)</f>
        <v/>
      </c>
      <c r="L468" s="50" t="n">
        <v>133086.108</v>
      </c>
      <c r="M468" s="50">
        <f>AVERAGE(L468,N468)</f>
        <v/>
      </c>
      <c r="N468" s="50" t="n">
        <v>133086.108</v>
      </c>
      <c r="O468" s="50">
        <f>AVERAGE(N468,P468)</f>
        <v/>
      </c>
      <c r="P468" s="50" t="n">
        <v>101101.584</v>
      </c>
      <c r="Q468" s="50">
        <f>AVERAGE(P468,R468)</f>
        <v/>
      </c>
      <c r="R468" s="50" t="n">
        <v>88175.4375</v>
      </c>
      <c r="S468" s="50" t="n"/>
      <c r="T468" s="50" t="n"/>
      <c r="U468" s="50" t="n"/>
      <c r="V468" s="50" t="n"/>
      <c r="W468" s="50" t="n"/>
      <c r="X468" s="50" t="n"/>
      <c r="Y468" s="50" t="n"/>
      <c r="Z468" s="50" t="n"/>
      <c r="AA468" s="50" t="n"/>
      <c r="AB468" s="50" t="n"/>
      <c r="AC468" s="50" t="n"/>
      <c r="AD468" s="50" t="n"/>
      <c r="AE468" s="50" t="n"/>
      <c r="AF468" s="50" t="n"/>
      <c r="AG468" s="50" t="n"/>
    </row>
    <row r="469" ht="15.75" customHeight="1">
      <c r="A469" s="50" t="n"/>
      <c r="B469" s="50" t="inlineStr">
        <is>
          <t>NY</t>
        </is>
      </c>
      <c r="C469" s="50" t="inlineStr">
        <is>
          <t>Generation</t>
        </is>
      </c>
      <c r="D469" s="50" t="inlineStr">
        <is>
          <t>Coal</t>
        </is>
      </c>
      <c r="E469" s="50">
        <f>LOOKUP(D469,$U$2:$V$15,$V$2:$V$15)</f>
        <v/>
      </c>
      <c r="F469" s="50" t="n">
        <v>8890802.593</v>
      </c>
      <c r="G469" s="50">
        <f>AVERAGE(F469,H469)</f>
        <v/>
      </c>
      <c r="H469" s="50" t="n">
        <v>11504380.21</v>
      </c>
      <c r="I469" s="50">
        <f>AVERAGE(H469,J469)</f>
        <v/>
      </c>
      <c r="J469" s="50" t="n">
        <v>10550231.59</v>
      </c>
      <c r="K469" s="50">
        <f>AVERAGE(J469,L469)</f>
        <v/>
      </c>
      <c r="L469" s="50" t="n">
        <v>12222534.33</v>
      </c>
      <c r="M469" s="50">
        <f>AVERAGE(L469,N469)</f>
        <v/>
      </c>
      <c r="N469" s="50" t="n">
        <v>10556028.27</v>
      </c>
      <c r="O469" s="50">
        <f>AVERAGE(N469,P469)</f>
        <v/>
      </c>
      <c r="P469" s="50" t="n">
        <v>9279660.498</v>
      </c>
      <c r="Q469" s="50">
        <f>AVERAGE(P469,R469)</f>
        <v/>
      </c>
      <c r="R469" s="50" t="n">
        <v>8755983.305</v>
      </c>
      <c r="S469" s="50" t="n"/>
      <c r="T469" s="50" t="n"/>
      <c r="U469" s="50" t="n"/>
      <c r="V469" s="50" t="n"/>
      <c r="W469" s="50" t="n"/>
      <c r="X469" s="50" t="n"/>
      <c r="Y469" s="50" t="n"/>
      <c r="Z469" s="50" t="n"/>
      <c r="AA469" s="50" t="n"/>
      <c r="AB469" s="50" t="n"/>
      <c r="AC469" s="50" t="n"/>
      <c r="AD469" s="50" t="n"/>
      <c r="AE469" s="50" t="n"/>
      <c r="AF469" s="50" t="n"/>
      <c r="AG469" s="50" t="n"/>
    </row>
    <row r="470" ht="15.75" customHeight="1">
      <c r="A470" s="50" t="n"/>
      <c r="B470" s="50" t="inlineStr">
        <is>
          <t>NY</t>
        </is>
      </c>
      <c r="C470" s="50" t="inlineStr">
        <is>
          <t>Generation</t>
        </is>
      </c>
      <c r="D470" s="50" t="inlineStr">
        <is>
          <t>CSP</t>
        </is>
      </c>
      <c r="E470" s="50">
        <f>LOOKUP(D470,$U$2:$V$15,$V$2:$V$15)</f>
        <v/>
      </c>
      <c r="F470" s="50" t="n">
        <v>0</v>
      </c>
      <c r="G470" s="50">
        <f>AVERAGE(F470,H470)</f>
        <v/>
      </c>
      <c r="H470" s="50" t="n">
        <v>0</v>
      </c>
      <c r="I470" s="50">
        <f>AVERAGE(H470,J470)</f>
        <v/>
      </c>
      <c r="J470" s="50" t="n">
        <v>0</v>
      </c>
      <c r="K470" s="50">
        <f>AVERAGE(J470,L470)</f>
        <v/>
      </c>
      <c r="L470" s="50" t="n">
        <v>0</v>
      </c>
      <c r="M470" s="50">
        <f>AVERAGE(L470,N470)</f>
        <v/>
      </c>
      <c r="N470" s="50" t="n">
        <v>0</v>
      </c>
      <c r="O470" s="50">
        <f>AVERAGE(N470,P470)</f>
        <v/>
      </c>
      <c r="P470" s="50" t="n">
        <v>0</v>
      </c>
      <c r="Q470" s="50">
        <f>AVERAGE(P470,R470)</f>
        <v/>
      </c>
      <c r="R470" s="50" t="n">
        <v>0</v>
      </c>
      <c r="S470" s="50" t="n"/>
      <c r="T470" s="50" t="n"/>
      <c r="U470" s="50" t="n"/>
      <c r="V470" s="50" t="n"/>
      <c r="W470" s="50" t="n"/>
      <c r="X470" s="50" t="n"/>
      <c r="Y470" s="50" t="n"/>
      <c r="Z470" s="50" t="n"/>
      <c r="AA470" s="50" t="n"/>
      <c r="AB470" s="50" t="n"/>
      <c r="AC470" s="50" t="n"/>
      <c r="AD470" s="50" t="n"/>
      <c r="AE470" s="50" t="n"/>
      <c r="AF470" s="50" t="n"/>
      <c r="AG470" s="50" t="n"/>
    </row>
    <row r="471" ht="15.75" customHeight="1">
      <c r="A471" s="50" t="n"/>
      <c r="B471" s="50" t="inlineStr">
        <is>
          <t>NY</t>
        </is>
      </c>
      <c r="C471" s="50" t="inlineStr">
        <is>
          <t>Generation</t>
        </is>
      </c>
      <c r="D471" s="50" t="inlineStr">
        <is>
          <t>Geothermal</t>
        </is>
      </c>
      <c r="E471" s="50">
        <f>LOOKUP(D471,$U$2:$V$15,$V$2:$V$15)</f>
        <v/>
      </c>
      <c r="F471" s="50" t="n">
        <v>0</v>
      </c>
      <c r="G471" s="50">
        <f>AVERAGE(F471,H471)</f>
        <v/>
      </c>
      <c r="H471" s="50" t="n">
        <v>0</v>
      </c>
      <c r="I471" s="50">
        <f>AVERAGE(H471,J471)</f>
        <v/>
      </c>
      <c r="J471" s="50" t="n">
        <v>0</v>
      </c>
      <c r="K471" s="50">
        <f>AVERAGE(J471,L471)</f>
        <v/>
      </c>
      <c r="L471" s="50" t="n">
        <v>0</v>
      </c>
      <c r="M471" s="50">
        <f>AVERAGE(L471,N471)</f>
        <v/>
      </c>
      <c r="N471" s="50" t="n">
        <v>0</v>
      </c>
      <c r="O471" s="50">
        <f>AVERAGE(N471,P471)</f>
        <v/>
      </c>
      <c r="P471" s="50" t="n">
        <v>0</v>
      </c>
      <c r="Q471" s="50">
        <f>AVERAGE(P471,R471)</f>
        <v/>
      </c>
      <c r="R471" s="50" t="n">
        <v>0</v>
      </c>
      <c r="S471" s="50" t="n"/>
      <c r="T471" s="50" t="n"/>
      <c r="U471" s="50" t="n"/>
      <c r="V471" s="50" t="n"/>
      <c r="W471" s="50" t="n"/>
      <c r="X471" s="50" t="n"/>
      <c r="Y471" s="50" t="n"/>
      <c r="Z471" s="50" t="n"/>
      <c r="AA471" s="50" t="n"/>
      <c r="AB471" s="50" t="n"/>
      <c r="AC471" s="50" t="n"/>
      <c r="AD471" s="50" t="n"/>
      <c r="AE471" s="50" t="n"/>
      <c r="AF471" s="50" t="n"/>
      <c r="AG471" s="50" t="n"/>
    </row>
    <row r="472" ht="15.75" customHeight="1">
      <c r="A472" s="50" t="n"/>
      <c r="B472" s="50" t="inlineStr">
        <is>
          <t>NY</t>
        </is>
      </c>
      <c r="C472" s="50" t="inlineStr">
        <is>
          <t>Generation</t>
        </is>
      </c>
      <c r="D472" s="50" t="inlineStr">
        <is>
          <t>Hydro</t>
        </is>
      </c>
      <c r="E472" s="50">
        <f>LOOKUP(D472,$U$2:$V$15,$V$2:$V$15)</f>
        <v/>
      </c>
      <c r="F472" s="50" t="n">
        <v>24372662.26</v>
      </c>
      <c r="G472" s="50">
        <f>AVERAGE(F472,H472)</f>
        <v/>
      </c>
      <c r="H472" s="50" t="n">
        <v>25286593.69</v>
      </c>
      <c r="I472" s="50">
        <f>AVERAGE(H472,J472)</f>
        <v/>
      </c>
      <c r="J472" s="50" t="n">
        <v>25272699.16</v>
      </c>
      <c r="K472" s="50">
        <f>AVERAGE(J472,L472)</f>
        <v/>
      </c>
      <c r="L472" s="50" t="n">
        <v>25379765.59</v>
      </c>
      <c r="M472" s="50">
        <f>AVERAGE(L472,N472)</f>
        <v/>
      </c>
      <c r="N472" s="50" t="n">
        <v>25379765.59</v>
      </c>
      <c r="O472" s="50">
        <f>AVERAGE(N472,P472)</f>
        <v/>
      </c>
      <c r="P472" s="50" t="n">
        <v>25379765.59</v>
      </c>
      <c r="Q472" s="50">
        <f>AVERAGE(P472,R472)</f>
        <v/>
      </c>
      <c r="R472" s="50" t="n">
        <v>25379765.59</v>
      </c>
      <c r="S472" s="50" t="n"/>
      <c r="T472" s="50" t="n"/>
      <c r="U472" s="50" t="n"/>
      <c r="V472" s="50" t="n"/>
      <c r="W472" s="50" t="n"/>
      <c r="X472" s="50" t="n"/>
      <c r="Y472" s="50" t="n"/>
      <c r="Z472" s="50" t="n"/>
      <c r="AA472" s="50" t="n"/>
      <c r="AB472" s="50" t="n"/>
      <c r="AC472" s="50" t="n"/>
      <c r="AD472" s="50" t="n"/>
      <c r="AE472" s="50" t="n"/>
      <c r="AF472" s="50" t="n"/>
      <c r="AG472" s="50" t="n"/>
    </row>
    <row r="473" ht="15.75" customHeight="1">
      <c r="A473" s="50" t="n"/>
      <c r="B473" s="50" t="inlineStr">
        <is>
          <t>NY</t>
        </is>
      </c>
      <c r="C473" s="50" t="inlineStr">
        <is>
          <t>Generation</t>
        </is>
      </c>
      <c r="D473" s="50" t="inlineStr">
        <is>
          <t>Imports</t>
        </is>
      </c>
      <c r="E473" s="50">
        <f>LOOKUP(D473,$U$2:$V$15,$V$2:$V$15)</f>
        <v/>
      </c>
      <c r="F473" s="50" t="n">
        <v>18522711.67</v>
      </c>
      <c r="G473" s="50">
        <f>AVERAGE(F473,H473)</f>
        <v/>
      </c>
      <c r="H473" s="50" t="n">
        <v>16573934.98</v>
      </c>
      <c r="I473" s="50">
        <f>AVERAGE(H473,J473)</f>
        <v/>
      </c>
      <c r="J473" s="50" t="n">
        <v>13224534.89</v>
      </c>
      <c r="K473" s="50">
        <f>AVERAGE(J473,L473)</f>
        <v/>
      </c>
      <c r="L473" s="50" t="n">
        <v>13743268.29</v>
      </c>
      <c r="M473" s="50">
        <f>AVERAGE(L473,N473)</f>
        <v/>
      </c>
      <c r="N473" s="50" t="n">
        <v>12249173.33</v>
      </c>
      <c r="O473" s="50">
        <f>AVERAGE(N473,P473)</f>
        <v/>
      </c>
      <c r="P473" s="50" t="n">
        <v>14808099.99</v>
      </c>
      <c r="Q473" s="50">
        <f>AVERAGE(P473,R473)</f>
        <v/>
      </c>
      <c r="R473" s="50" t="n">
        <v>14363703.28</v>
      </c>
      <c r="S473" s="50" t="n"/>
      <c r="T473" s="50" t="n"/>
      <c r="U473" s="50" t="n"/>
      <c r="V473" s="50" t="n"/>
      <c r="W473" s="50" t="n"/>
      <c r="X473" s="50" t="n"/>
      <c r="Y473" s="50" t="n"/>
      <c r="Z473" s="50" t="n"/>
      <c r="AA473" s="50" t="n"/>
      <c r="AB473" s="50" t="n"/>
      <c r="AC473" s="50" t="n"/>
      <c r="AD473" s="50" t="n"/>
      <c r="AE473" s="50" t="n"/>
      <c r="AF473" s="50" t="n"/>
      <c r="AG473" s="50" t="n"/>
    </row>
    <row r="474" ht="15.75" customHeight="1">
      <c r="A474" s="50" t="n"/>
      <c r="B474" s="50" t="inlineStr">
        <is>
          <t>NY</t>
        </is>
      </c>
      <c r="C474" s="50" t="inlineStr">
        <is>
          <t>Generation</t>
        </is>
      </c>
      <c r="D474" s="50" t="inlineStr">
        <is>
          <t>Land-based Wind</t>
        </is>
      </c>
      <c r="E474" s="50">
        <f>LOOKUP(D474,$U$2:$V$15,$V$2:$V$15)</f>
        <v/>
      </c>
      <c r="F474" s="50" t="n">
        <v>5709737.495</v>
      </c>
      <c r="G474" s="50">
        <f>AVERAGE(F474,H474)</f>
        <v/>
      </c>
      <c r="H474" s="50" t="n">
        <v>7605647.098</v>
      </c>
      <c r="I474" s="50">
        <f>AVERAGE(H474,J474)</f>
        <v/>
      </c>
      <c r="J474" s="50" t="n">
        <v>11696580.2</v>
      </c>
      <c r="K474" s="50">
        <f>AVERAGE(J474,L474)</f>
        <v/>
      </c>
      <c r="L474" s="50" t="n">
        <v>16897362.07</v>
      </c>
      <c r="M474" s="50">
        <f>AVERAGE(L474,N474)</f>
        <v/>
      </c>
      <c r="N474" s="50" t="n">
        <v>31041665.73</v>
      </c>
      <c r="O474" s="50">
        <f>AVERAGE(N474,P474)</f>
        <v/>
      </c>
      <c r="P474" s="50" t="n">
        <v>39070763.89</v>
      </c>
      <c r="Q474" s="50">
        <f>AVERAGE(P474,R474)</f>
        <v/>
      </c>
      <c r="R474" s="50" t="n">
        <v>46301668.94</v>
      </c>
      <c r="S474" s="50" t="n"/>
      <c r="T474" s="50" t="n"/>
      <c r="U474" s="50" t="n"/>
      <c r="V474" s="50" t="n"/>
      <c r="W474" s="50" t="n"/>
      <c r="X474" s="50" t="n"/>
      <c r="Y474" s="50" t="n"/>
      <c r="Z474" s="50" t="n"/>
      <c r="AA474" s="50" t="n"/>
      <c r="AB474" s="50" t="n"/>
      <c r="AC474" s="50" t="n"/>
      <c r="AD474" s="50" t="n"/>
      <c r="AE474" s="50" t="n"/>
      <c r="AF474" s="50" t="n"/>
      <c r="AG474" s="50" t="n"/>
    </row>
    <row r="475" ht="15.75" customHeight="1">
      <c r="A475" s="50" t="n"/>
      <c r="B475" s="50" t="inlineStr">
        <is>
          <t>NY</t>
        </is>
      </c>
      <c r="C475" s="50" t="inlineStr">
        <is>
          <t>Generation</t>
        </is>
      </c>
      <c r="D475" s="50" t="inlineStr">
        <is>
          <t>NG-CC</t>
        </is>
      </c>
      <c r="E475" s="50">
        <f>LOOKUP(D475,$U$2:$V$15,$V$2:$V$15)</f>
        <v/>
      </c>
      <c r="F475" s="50" t="n">
        <v>46015587.45</v>
      </c>
      <c r="G475" s="50">
        <f>AVERAGE(F475,H475)</f>
        <v/>
      </c>
      <c r="H475" s="50" t="n">
        <v>41195176.16</v>
      </c>
      <c r="I475" s="50">
        <f>AVERAGE(H475,J475)</f>
        <v/>
      </c>
      <c r="J475" s="50" t="n">
        <v>41621609.28</v>
      </c>
      <c r="K475" s="50">
        <f>AVERAGE(J475,L475)</f>
        <v/>
      </c>
      <c r="L475" s="50" t="n">
        <v>35124646.75</v>
      </c>
      <c r="M475" s="50">
        <f>AVERAGE(L475,N475)</f>
        <v/>
      </c>
      <c r="N475" s="50" t="n">
        <v>31387732.29</v>
      </c>
      <c r="O475" s="50">
        <f>AVERAGE(N475,P475)</f>
        <v/>
      </c>
      <c r="P475" s="50" t="n">
        <v>30434373.32</v>
      </c>
      <c r="Q475" s="50">
        <f>AVERAGE(P475,R475)</f>
        <v/>
      </c>
      <c r="R475" s="50" t="n">
        <v>30287272.57</v>
      </c>
      <c r="S475" s="50" t="n"/>
      <c r="T475" s="50" t="n"/>
      <c r="U475" s="50" t="n"/>
      <c r="V475" s="50" t="n"/>
      <c r="W475" s="50" t="n"/>
      <c r="X475" s="50" t="n"/>
      <c r="Y475" s="50" t="n"/>
      <c r="Z475" s="50" t="n"/>
      <c r="AA475" s="50" t="n"/>
      <c r="AB475" s="50" t="n"/>
      <c r="AC475" s="50" t="n"/>
      <c r="AD475" s="50" t="n"/>
      <c r="AE475" s="50" t="n"/>
      <c r="AF475" s="50" t="n"/>
      <c r="AG475" s="50" t="n"/>
    </row>
    <row r="476" ht="15.75" customHeight="1">
      <c r="A476" s="50" t="n"/>
      <c r="B476" s="50" t="inlineStr">
        <is>
          <t>NY</t>
        </is>
      </c>
      <c r="C476" s="50" t="inlineStr">
        <is>
          <t>Generation</t>
        </is>
      </c>
      <c r="D476" s="50" t="inlineStr">
        <is>
          <t>NG-CT</t>
        </is>
      </c>
      <c r="E476" s="50">
        <f>LOOKUP(D476,$U$2:$V$15,$V$2:$V$15)</f>
        <v/>
      </c>
      <c r="F476" s="50" t="n">
        <v>139454.96</v>
      </c>
      <c r="G476" s="50">
        <f>AVERAGE(F476,H476)</f>
        <v/>
      </c>
      <c r="H476" s="50" t="n">
        <v>78073.36</v>
      </c>
      <c r="I476" s="50">
        <f>AVERAGE(H476,J476)</f>
        <v/>
      </c>
      <c r="J476" s="50" t="n">
        <v>78073.36</v>
      </c>
      <c r="K476" s="50">
        <f>AVERAGE(J476,L476)</f>
        <v/>
      </c>
      <c r="L476" s="50" t="n">
        <v>78073.36</v>
      </c>
      <c r="M476" s="50">
        <f>AVERAGE(L476,N476)</f>
        <v/>
      </c>
      <c r="N476" s="50" t="n">
        <v>58721.18541</v>
      </c>
      <c r="O476" s="50">
        <f>AVERAGE(N476,P476)</f>
        <v/>
      </c>
      <c r="P476" s="50" t="n">
        <v>33937.04193</v>
      </c>
      <c r="Q476" s="50">
        <f>AVERAGE(P476,R476)</f>
        <v/>
      </c>
      <c r="R476" s="50" t="n">
        <v>25957.2</v>
      </c>
      <c r="S476" s="50" t="n"/>
      <c r="T476" s="50" t="n"/>
      <c r="U476" s="50" t="n"/>
      <c r="V476" s="50" t="n"/>
      <c r="W476" s="50" t="n"/>
      <c r="X476" s="50" t="n"/>
      <c r="Y476" s="50" t="n"/>
      <c r="Z476" s="50" t="n"/>
      <c r="AA476" s="50" t="n"/>
      <c r="AB476" s="50" t="n"/>
      <c r="AC476" s="50" t="n"/>
      <c r="AD476" s="50" t="n"/>
      <c r="AE476" s="50" t="n"/>
      <c r="AF476" s="50" t="n"/>
      <c r="AG476" s="50" t="n"/>
    </row>
    <row r="477" ht="15.75" customHeight="1">
      <c r="A477" s="50" t="n"/>
      <c r="B477" s="50" t="inlineStr">
        <is>
          <t>NY</t>
        </is>
      </c>
      <c r="C477" s="50" t="inlineStr">
        <is>
          <t>Generation</t>
        </is>
      </c>
      <c r="D477" s="50" t="inlineStr">
        <is>
          <t>Nuclear</t>
        </is>
      </c>
      <c r="E477" s="50">
        <f>LOOKUP(D477,$U$2:$V$15,$V$2:$V$15)</f>
        <v/>
      </c>
      <c r="F477" s="50" t="n">
        <v>42614008.91</v>
      </c>
      <c r="G477" s="50">
        <f>AVERAGE(F477,H477)</f>
        <v/>
      </c>
      <c r="H477" s="50" t="n">
        <v>34705750.87</v>
      </c>
      <c r="I477" s="50">
        <f>AVERAGE(H477,J477)</f>
        <v/>
      </c>
      <c r="J477" s="50" t="n">
        <v>26474174.41</v>
      </c>
      <c r="K477" s="50">
        <f>AVERAGE(J477,L477)</f>
        <v/>
      </c>
      <c r="L477" s="50" t="n">
        <v>26474174.41</v>
      </c>
      <c r="M477" s="50">
        <f>AVERAGE(L477,N477)</f>
        <v/>
      </c>
      <c r="N477" s="50" t="n">
        <v>26474174.41</v>
      </c>
      <c r="O477" s="50">
        <f>AVERAGE(N477,P477)</f>
        <v/>
      </c>
      <c r="P477" s="50" t="n">
        <v>26474174.41</v>
      </c>
      <c r="Q477" s="50">
        <f>AVERAGE(P477,R477)</f>
        <v/>
      </c>
      <c r="R477" s="50" t="n">
        <v>16932715.63</v>
      </c>
      <c r="S477" s="50" t="n"/>
      <c r="T477" s="50" t="n"/>
      <c r="U477" s="50" t="n"/>
      <c r="V477" s="50" t="n"/>
      <c r="W477" s="50" t="n"/>
      <c r="X477" s="50" t="n"/>
      <c r="Y477" s="50" t="n"/>
      <c r="Z477" s="50" t="n"/>
      <c r="AA477" s="50" t="n"/>
      <c r="AB477" s="50" t="n"/>
      <c r="AC477" s="50" t="n"/>
      <c r="AD477" s="50" t="n"/>
      <c r="AE477" s="50" t="n"/>
      <c r="AF477" s="50" t="n"/>
      <c r="AG477" s="50" t="n"/>
    </row>
    <row r="478" ht="15.75" customHeight="1">
      <c r="A478" s="50" t="n"/>
      <c r="B478" s="50" t="inlineStr">
        <is>
          <t>NY</t>
        </is>
      </c>
      <c r="C478" s="50" t="inlineStr">
        <is>
          <t>Generation</t>
        </is>
      </c>
      <c r="D478" s="50" t="inlineStr">
        <is>
          <t>Offshore Wind</t>
        </is>
      </c>
      <c r="E478" s="50">
        <f>LOOKUP(D478,$U$2:$V$15,$V$2:$V$15)</f>
        <v/>
      </c>
      <c r="F478" s="50" t="n">
        <v>0</v>
      </c>
      <c r="G478" s="50">
        <f>AVERAGE(F478,H478)</f>
        <v/>
      </c>
      <c r="H478" s="50" t="n">
        <v>0</v>
      </c>
      <c r="I478" s="50">
        <f>AVERAGE(H478,J478)</f>
        <v/>
      </c>
      <c r="J478" s="50" t="n">
        <v>497549.7824</v>
      </c>
      <c r="K478" s="50">
        <f>AVERAGE(J478,L478)</f>
        <v/>
      </c>
      <c r="L478" s="50" t="n">
        <v>7095695.704</v>
      </c>
      <c r="M478" s="50">
        <f>AVERAGE(L478,N478)</f>
        <v/>
      </c>
      <c r="N478" s="50" t="n">
        <v>7095695.704</v>
      </c>
      <c r="O478" s="50">
        <f>AVERAGE(N478,P478)</f>
        <v/>
      </c>
      <c r="P478" s="50" t="n">
        <v>9287246.967</v>
      </c>
      <c r="Q478" s="50">
        <f>AVERAGE(P478,R478)</f>
        <v/>
      </c>
      <c r="R478" s="50" t="n">
        <v>15265979.68</v>
      </c>
      <c r="S478" s="50" t="n"/>
      <c r="T478" s="50" t="n"/>
      <c r="U478" s="50" t="n"/>
      <c r="V478" s="50" t="n"/>
      <c r="W478" s="50" t="n"/>
      <c r="X478" s="50" t="n"/>
      <c r="Y478" s="50" t="n"/>
      <c r="Z478" s="50" t="n"/>
      <c r="AA478" s="50" t="n"/>
      <c r="AB478" s="50" t="n"/>
      <c r="AC478" s="50" t="n"/>
      <c r="AD478" s="50" t="n"/>
      <c r="AE478" s="50" t="n"/>
      <c r="AF478" s="50" t="n"/>
      <c r="AG478" s="50" t="n"/>
    </row>
    <row r="479" ht="15.75" customHeight="1">
      <c r="A479" s="50" t="n"/>
      <c r="B479" s="50" t="inlineStr">
        <is>
          <t>NY</t>
        </is>
      </c>
      <c r="C479" s="50" t="inlineStr">
        <is>
          <t>Generation</t>
        </is>
      </c>
      <c r="D479" s="50" t="inlineStr">
        <is>
          <t>Oil-Gas-Steam</t>
        </is>
      </c>
      <c r="E479" s="50">
        <f>LOOKUP(D479,$U$2:$V$15,$V$2:$V$15)</f>
        <v/>
      </c>
      <c r="F479" s="50" t="n">
        <v>1460942.139</v>
      </c>
      <c r="G479" s="50">
        <f>AVERAGE(F479,H479)</f>
        <v/>
      </c>
      <c r="H479" s="50" t="n">
        <v>1460942.139</v>
      </c>
      <c r="I479" s="50">
        <f>AVERAGE(H479,J479)</f>
        <v/>
      </c>
      <c r="J479" s="50" t="n">
        <v>1460942.139</v>
      </c>
      <c r="K479" s="50">
        <f>AVERAGE(J479,L479)</f>
        <v/>
      </c>
      <c r="L479" s="50" t="n">
        <v>1460942.139</v>
      </c>
      <c r="M479" s="50">
        <f>AVERAGE(L479,N479)</f>
        <v/>
      </c>
      <c r="N479" s="50" t="n">
        <v>1460942.139</v>
      </c>
      <c r="O479" s="50">
        <f>AVERAGE(N479,P479)</f>
        <v/>
      </c>
      <c r="P479" s="50" t="n">
        <v>1460942.139</v>
      </c>
      <c r="Q479" s="50">
        <f>AVERAGE(P479,R479)</f>
        <v/>
      </c>
      <c r="R479" s="50" t="n">
        <v>1296174.228</v>
      </c>
      <c r="S479" s="50" t="n"/>
      <c r="T479" s="50" t="n"/>
      <c r="U479" s="50" t="n"/>
      <c r="V479" s="50" t="n"/>
      <c r="W479" s="50" t="n"/>
      <c r="X479" s="50" t="n"/>
      <c r="Y479" s="50" t="n"/>
      <c r="Z479" s="50" t="n"/>
      <c r="AA479" s="50" t="n"/>
      <c r="AB479" s="50" t="n"/>
      <c r="AC479" s="50" t="n"/>
      <c r="AD479" s="50" t="n"/>
      <c r="AE479" s="50" t="n"/>
      <c r="AF479" s="50" t="n"/>
      <c r="AG479" s="50" t="n"/>
    </row>
    <row r="480" ht="15.75" customHeight="1">
      <c r="A480" s="50" t="n"/>
      <c r="B480" s="50" t="inlineStr">
        <is>
          <t>NY</t>
        </is>
      </c>
      <c r="C480" s="50" t="inlineStr">
        <is>
          <t>Generation</t>
        </is>
      </c>
      <c r="D480" s="50" t="inlineStr">
        <is>
          <t>Rooftop PV</t>
        </is>
      </c>
      <c r="E480" s="50">
        <f>LOOKUP(D480,$U$2:$V$15,$V$2:$V$15)</f>
        <v/>
      </c>
      <c r="F480" s="50" t="n">
        <v>1845961.663</v>
      </c>
      <c r="G480" s="50">
        <f>AVERAGE(F480,H480)</f>
        <v/>
      </c>
      <c r="H480" s="50" t="n">
        <v>2243441.179</v>
      </c>
      <c r="I480" s="50">
        <f>AVERAGE(H480,J480)</f>
        <v/>
      </c>
      <c r="J480" s="50" t="n">
        <v>2328838.922</v>
      </c>
      <c r="K480" s="50">
        <f>AVERAGE(J480,L480)</f>
        <v/>
      </c>
      <c r="L480" s="50" t="n">
        <v>2412525.198</v>
      </c>
      <c r="M480" s="50">
        <f>AVERAGE(L480,N480)</f>
        <v/>
      </c>
      <c r="N480" s="50" t="n">
        <v>2519671.057</v>
      </c>
      <c r="O480" s="50">
        <f>AVERAGE(N480,P480)</f>
        <v/>
      </c>
      <c r="P480" s="50" t="n">
        <v>2652862.179</v>
      </c>
      <c r="Q480" s="50">
        <f>AVERAGE(P480,R480)</f>
        <v/>
      </c>
      <c r="R480" s="50" t="n">
        <v>2824547.982</v>
      </c>
      <c r="S480" s="50" t="n"/>
      <c r="T480" s="50" t="n"/>
      <c r="U480" s="50" t="n"/>
      <c r="V480" s="50" t="n"/>
      <c r="W480" s="50" t="n"/>
      <c r="X480" s="50" t="n"/>
      <c r="Y480" s="50" t="n"/>
      <c r="Z480" s="50" t="n"/>
      <c r="AA480" s="50" t="n"/>
      <c r="AB480" s="50" t="n"/>
      <c r="AC480" s="50" t="n"/>
      <c r="AD480" s="50" t="n"/>
      <c r="AE480" s="50" t="n"/>
      <c r="AF480" s="50" t="n"/>
      <c r="AG480" s="50" t="n"/>
    </row>
    <row r="481" ht="15.75" customHeight="1">
      <c r="A481" s="50" t="n"/>
      <c r="B481" s="50" t="inlineStr">
        <is>
          <t>NY</t>
        </is>
      </c>
      <c r="C481" s="50" t="inlineStr">
        <is>
          <t>Generation</t>
        </is>
      </c>
      <c r="D481" s="50" t="inlineStr">
        <is>
          <t>Storage</t>
        </is>
      </c>
      <c r="E481" s="50">
        <f>LOOKUP(D481,$U$2:$V$15,$V$2:$V$15)</f>
        <v/>
      </c>
      <c r="F481" s="50" t="n">
        <v>0</v>
      </c>
      <c r="G481" s="50" t="n">
        <v>0</v>
      </c>
      <c r="H481" s="50" t="n">
        <v>0</v>
      </c>
      <c r="I481" s="50" t="n">
        <v>0</v>
      </c>
      <c r="J481" s="50" t="n">
        <v>0</v>
      </c>
      <c r="K481" s="50" t="n">
        <v>0</v>
      </c>
      <c r="L481" s="50" t="n">
        <v>0</v>
      </c>
      <c r="M481" s="50" t="n">
        <v>0</v>
      </c>
      <c r="N481" s="50" t="n">
        <v>0</v>
      </c>
      <c r="O481" s="50" t="n">
        <v>0</v>
      </c>
      <c r="P481" s="50" t="n">
        <v>0</v>
      </c>
      <c r="Q481" s="50" t="n">
        <v>0</v>
      </c>
      <c r="R481" s="50" t="n">
        <v>0</v>
      </c>
      <c r="S481" s="50" t="n"/>
      <c r="T481" s="50" t="n"/>
      <c r="U481" s="50" t="n"/>
      <c r="V481" s="50" t="n"/>
      <c r="W481" s="50" t="n"/>
      <c r="X481" s="50" t="n"/>
      <c r="Y481" s="50" t="n"/>
      <c r="Z481" s="50" t="n"/>
      <c r="AA481" s="50" t="n"/>
      <c r="AB481" s="50" t="n"/>
      <c r="AC481" s="50" t="n"/>
      <c r="AD481" s="50" t="n"/>
      <c r="AE481" s="50" t="n"/>
      <c r="AF481" s="50" t="n"/>
      <c r="AG481" s="50" t="n"/>
    </row>
    <row r="482" ht="15.75" customHeight="1">
      <c r="A482" s="50" t="n"/>
      <c r="B482" s="50" t="inlineStr">
        <is>
          <t>NY</t>
        </is>
      </c>
      <c r="C482" s="50" t="inlineStr">
        <is>
          <t>Generation</t>
        </is>
      </c>
      <c r="D482" s="50" t="inlineStr">
        <is>
          <t>Utility PV</t>
        </is>
      </c>
      <c r="E482" s="50">
        <f>LOOKUP(D482,$U$2:$V$15,$V$2:$V$15)</f>
        <v/>
      </c>
      <c r="F482" s="50" t="n">
        <v>467353.9909</v>
      </c>
      <c r="G482" s="50">
        <f>AVERAGE(F482,H482)</f>
        <v/>
      </c>
      <c r="H482" s="50" t="n">
        <v>467446.8628</v>
      </c>
      <c r="I482" s="50">
        <f>AVERAGE(H482,J482)</f>
        <v/>
      </c>
      <c r="J482" s="50" t="n">
        <v>467446.8628</v>
      </c>
      <c r="K482" s="50">
        <f>AVERAGE(J482,L482)</f>
        <v/>
      </c>
      <c r="L482" s="50" t="n">
        <v>462798.7609</v>
      </c>
      <c r="M482" s="50">
        <f>AVERAGE(L482,N482)</f>
        <v/>
      </c>
      <c r="N482" s="50" t="n">
        <v>458174.6931</v>
      </c>
      <c r="O482" s="50">
        <f>AVERAGE(N482,P482)</f>
        <v/>
      </c>
      <c r="P482" s="50" t="n">
        <v>453598.7234</v>
      </c>
      <c r="Q482" s="50">
        <f>AVERAGE(P482,R482)</f>
        <v/>
      </c>
      <c r="R482" s="50" t="n">
        <v>449070.3866</v>
      </c>
      <c r="S482" s="50" t="n"/>
      <c r="T482" s="50" t="n"/>
      <c r="U482" s="50" t="n"/>
      <c r="V482" s="50" t="n"/>
      <c r="W482" s="50" t="n"/>
      <c r="X482" s="50" t="n"/>
      <c r="Y482" s="50" t="n"/>
      <c r="Z482" s="50" t="n"/>
      <c r="AA482" s="50" t="n"/>
      <c r="AB482" s="50" t="n"/>
      <c r="AC482" s="50" t="n"/>
      <c r="AD482" s="50" t="n"/>
      <c r="AE482" s="50" t="n"/>
      <c r="AF482" s="50" t="n"/>
      <c r="AG482" s="50" t="n"/>
    </row>
    <row r="483" ht="15.75" customHeight="1">
      <c r="A483" s="50" t="n"/>
      <c r="B483" s="50" t="inlineStr">
        <is>
          <t>OH</t>
        </is>
      </c>
      <c r="C483" s="50" t="inlineStr">
        <is>
          <t>Generation</t>
        </is>
      </c>
      <c r="D483" s="50" t="inlineStr">
        <is>
          <t>Biopower</t>
        </is>
      </c>
      <c r="E483" s="50">
        <f>LOOKUP(D483,$U$2:$V$15,$V$2:$V$15)</f>
        <v/>
      </c>
      <c r="F483" s="50" t="n">
        <v>0</v>
      </c>
      <c r="G483" s="50">
        <f>AVERAGE(F483,H483)</f>
        <v/>
      </c>
      <c r="H483" s="50" t="n">
        <v>0</v>
      </c>
      <c r="I483" s="50">
        <f>AVERAGE(H483,J483)</f>
        <v/>
      </c>
      <c r="J483" s="50" t="n">
        <v>0</v>
      </c>
      <c r="K483" s="50">
        <f>AVERAGE(J483,L483)</f>
        <v/>
      </c>
      <c r="L483" s="50" t="n">
        <v>0</v>
      </c>
      <c r="M483" s="50">
        <f>AVERAGE(L483,N483)</f>
        <v/>
      </c>
      <c r="N483" s="50" t="n">
        <v>0</v>
      </c>
      <c r="O483" s="50">
        <f>AVERAGE(N483,P483)</f>
        <v/>
      </c>
      <c r="P483" s="50" t="n">
        <v>0</v>
      </c>
      <c r="Q483" s="50">
        <f>AVERAGE(P483,R483)</f>
        <v/>
      </c>
      <c r="R483" s="50" t="n">
        <v>0</v>
      </c>
      <c r="S483" s="50" t="n"/>
      <c r="T483" s="50" t="n"/>
      <c r="U483" s="50" t="n"/>
      <c r="V483" s="50" t="n"/>
      <c r="W483" s="50" t="n"/>
      <c r="X483" s="50" t="n"/>
      <c r="Y483" s="50" t="n"/>
      <c r="Z483" s="50" t="n"/>
      <c r="AA483" s="50" t="n"/>
      <c r="AB483" s="50" t="n"/>
      <c r="AC483" s="50" t="n"/>
      <c r="AD483" s="50" t="n"/>
      <c r="AE483" s="50" t="n"/>
      <c r="AF483" s="50" t="n"/>
      <c r="AG483" s="50" t="n"/>
    </row>
    <row r="484" ht="15.75" customHeight="1">
      <c r="A484" s="50" t="n"/>
      <c r="B484" s="50" t="inlineStr">
        <is>
          <t>OH</t>
        </is>
      </c>
      <c r="C484" s="50" t="inlineStr">
        <is>
          <t>Generation</t>
        </is>
      </c>
      <c r="D484" s="50" t="inlineStr">
        <is>
          <t>Coal</t>
        </is>
      </c>
      <c r="E484" s="50">
        <f>LOOKUP(D484,$U$2:$V$15,$V$2:$V$15)</f>
        <v/>
      </c>
      <c r="F484" s="50" t="n">
        <v>73047071.89</v>
      </c>
      <c r="G484" s="50">
        <f>AVERAGE(F484,H484)</f>
        <v/>
      </c>
      <c r="H484" s="50" t="n">
        <v>58421308.31</v>
      </c>
      <c r="I484" s="50">
        <f>AVERAGE(H484,J484)</f>
        <v/>
      </c>
      <c r="J484" s="50" t="n">
        <v>61049470.63</v>
      </c>
      <c r="K484" s="50">
        <f>AVERAGE(J484,L484)</f>
        <v/>
      </c>
      <c r="L484" s="50" t="n">
        <v>63492238.47</v>
      </c>
      <c r="M484" s="50">
        <f>AVERAGE(L484,N484)</f>
        <v/>
      </c>
      <c r="N484" s="50" t="n">
        <v>63402559.65</v>
      </c>
      <c r="O484" s="50">
        <f>AVERAGE(N484,P484)</f>
        <v/>
      </c>
      <c r="P484" s="50" t="n">
        <v>64126002.91</v>
      </c>
      <c r="Q484" s="50">
        <f>AVERAGE(P484,R484)</f>
        <v/>
      </c>
      <c r="R484" s="50" t="n">
        <v>57764240.57</v>
      </c>
      <c r="S484" s="50" t="n"/>
      <c r="T484" s="50" t="n"/>
      <c r="U484" s="50" t="n"/>
      <c r="V484" s="50" t="n"/>
      <c r="W484" s="50" t="n"/>
      <c r="X484" s="50" t="n"/>
      <c r="Y484" s="50" t="n"/>
      <c r="Z484" s="50" t="n"/>
      <c r="AA484" s="50" t="n"/>
      <c r="AB484" s="50" t="n"/>
      <c r="AC484" s="50" t="n"/>
      <c r="AD484" s="50" t="n"/>
      <c r="AE484" s="50" t="n"/>
      <c r="AF484" s="50" t="n"/>
      <c r="AG484" s="50" t="n"/>
    </row>
    <row r="485" ht="15.75" customHeight="1">
      <c r="A485" s="50" t="n"/>
      <c r="B485" s="50" t="inlineStr">
        <is>
          <t>OH</t>
        </is>
      </c>
      <c r="C485" s="50" t="inlineStr">
        <is>
          <t>Generation</t>
        </is>
      </c>
      <c r="D485" s="50" t="inlineStr">
        <is>
          <t>CSP</t>
        </is>
      </c>
      <c r="E485" s="50">
        <f>LOOKUP(D485,$U$2:$V$15,$V$2:$V$15)</f>
        <v/>
      </c>
      <c r="F485" s="50" t="n">
        <v>0</v>
      </c>
      <c r="G485" s="50">
        <f>AVERAGE(F485,H485)</f>
        <v/>
      </c>
      <c r="H485" s="50" t="n">
        <v>0</v>
      </c>
      <c r="I485" s="50">
        <f>AVERAGE(H485,J485)</f>
        <v/>
      </c>
      <c r="J485" s="50" t="n">
        <v>0</v>
      </c>
      <c r="K485" s="50">
        <f>AVERAGE(J485,L485)</f>
        <v/>
      </c>
      <c r="L485" s="50" t="n">
        <v>0</v>
      </c>
      <c r="M485" s="50">
        <f>AVERAGE(L485,N485)</f>
        <v/>
      </c>
      <c r="N485" s="50" t="n">
        <v>0</v>
      </c>
      <c r="O485" s="50">
        <f>AVERAGE(N485,P485)</f>
        <v/>
      </c>
      <c r="P485" s="50" t="n">
        <v>0</v>
      </c>
      <c r="Q485" s="50">
        <f>AVERAGE(P485,R485)</f>
        <v/>
      </c>
      <c r="R485" s="50" t="n">
        <v>0</v>
      </c>
      <c r="S485" s="50" t="n"/>
      <c r="T485" s="50" t="n"/>
      <c r="U485" s="50" t="n"/>
      <c r="V485" s="50" t="n"/>
      <c r="W485" s="50" t="n"/>
      <c r="X485" s="50" t="n"/>
      <c r="Y485" s="50" t="n"/>
      <c r="Z485" s="50" t="n"/>
      <c r="AA485" s="50" t="n"/>
      <c r="AB485" s="50" t="n"/>
      <c r="AC485" s="50" t="n"/>
      <c r="AD485" s="50" t="n"/>
      <c r="AE485" s="50" t="n"/>
      <c r="AF485" s="50" t="n"/>
      <c r="AG485" s="50" t="n"/>
    </row>
    <row r="486" ht="15.75" customHeight="1">
      <c r="A486" s="50" t="n"/>
      <c r="B486" s="50" t="inlineStr">
        <is>
          <t>OH</t>
        </is>
      </c>
      <c r="C486" s="50" t="inlineStr">
        <is>
          <t>Generation</t>
        </is>
      </c>
      <c r="D486" s="50" t="inlineStr">
        <is>
          <t>Geothermal</t>
        </is>
      </c>
      <c r="E486" s="50">
        <f>LOOKUP(D486,$U$2:$V$15,$V$2:$V$15)</f>
        <v/>
      </c>
      <c r="F486" s="50" t="n">
        <v>0</v>
      </c>
      <c r="G486" s="50">
        <f>AVERAGE(F486,H486)</f>
        <v/>
      </c>
      <c r="H486" s="50" t="n">
        <v>0</v>
      </c>
      <c r="I486" s="50">
        <f>AVERAGE(H486,J486)</f>
        <v/>
      </c>
      <c r="J486" s="50" t="n">
        <v>0</v>
      </c>
      <c r="K486" s="50">
        <f>AVERAGE(J486,L486)</f>
        <v/>
      </c>
      <c r="L486" s="50" t="n">
        <v>0</v>
      </c>
      <c r="M486" s="50">
        <f>AVERAGE(L486,N486)</f>
        <v/>
      </c>
      <c r="N486" s="50" t="n">
        <v>0</v>
      </c>
      <c r="O486" s="50">
        <f>AVERAGE(N486,P486)</f>
        <v/>
      </c>
      <c r="P486" s="50" t="n">
        <v>0</v>
      </c>
      <c r="Q486" s="50">
        <f>AVERAGE(P486,R486)</f>
        <v/>
      </c>
      <c r="R486" s="50" t="n">
        <v>0</v>
      </c>
      <c r="S486" s="50" t="n"/>
      <c r="T486" s="50" t="n"/>
      <c r="U486" s="50" t="n"/>
      <c r="V486" s="50" t="n"/>
      <c r="W486" s="50" t="n"/>
      <c r="X486" s="50" t="n"/>
      <c r="Y486" s="50" t="n"/>
      <c r="Z486" s="50" t="n"/>
      <c r="AA486" s="50" t="n"/>
      <c r="AB486" s="50" t="n"/>
      <c r="AC486" s="50" t="n"/>
      <c r="AD486" s="50" t="n"/>
      <c r="AE486" s="50" t="n"/>
      <c r="AF486" s="50" t="n"/>
      <c r="AG486" s="50" t="n"/>
    </row>
    <row r="487" ht="15.75" customHeight="1">
      <c r="A487" s="50" t="n"/>
      <c r="B487" s="50" t="inlineStr">
        <is>
          <t>OH</t>
        </is>
      </c>
      <c r="C487" s="50" t="inlineStr">
        <is>
          <t>Generation</t>
        </is>
      </c>
      <c r="D487" s="50" t="inlineStr">
        <is>
          <t>Hydro</t>
        </is>
      </c>
      <c r="E487" s="50">
        <f>LOOKUP(D487,$U$2:$V$15,$V$2:$V$15)</f>
        <v/>
      </c>
      <c r="F487" s="50" t="n">
        <v>437337.9727</v>
      </c>
      <c r="G487" s="50">
        <f>AVERAGE(F487,H487)</f>
        <v/>
      </c>
      <c r="H487" s="50" t="n">
        <v>437337.9727</v>
      </c>
      <c r="I487" s="50">
        <f>AVERAGE(H487,J487)</f>
        <v/>
      </c>
      <c r="J487" s="50" t="n">
        <v>437337.9727</v>
      </c>
      <c r="K487" s="50">
        <f>AVERAGE(J487,L487)</f>
        <v/>
      </c>
      <c r="L487" s="50" t="n">
        <v>437337.9727</v>
      </c>
      <c r="M487" s="50">
        <f>AVERAGE(L487,N487)</f>
        <v/>
      </c>
      <c r="N487" s="50" t="n">
        <v>437337.9727</v>
      </c>
      <c r="O487" s="50">
        <f>AVERAGE(N487,P487)</f>
        <v/>
      </c>
      <c r="P487" s="50" t="n">
        <v>437337.9727</v>
      </c>
      <c r="Q487" s="50">
        <f>AVERAGE(P487,R487)</f>
        <v/>
      </c>
      <c r="R487" s="50" t="n">
        <v>437337.9727</v>
      </c>
      <c r="S487" s="50" t="n"/>
      <c r="T487" s="50" t="n"/>
      <c r="U487" s="50" t="n"/>
      <c r="V487" s="50" t="n"/>
      <c r="W487" s="50" t="n"/>
      <c r="X487" s="50" t="n"/>
      <c r="Y487" s="50" t="n"/>
      <c r="Z487" s="50" t="n"/>
      <c r="AA487" s="50" t="n"/>
      <c r="AB487" s="50" t="n"/>
      <c r="AC487" s="50" t="n"/>
      <c r="AD487" s="50" t="n"/>
      <c r="AE487" s="50" t="n"/>
      <c r="AF487" s="50" t="n"/>
      <c r="AG487" s="50" t="n"/>
    </row>
    <row r="488" ht="15.75" customHeight="1">
      <c r="A488" s="50" t="n"/>
      <c r="B488" s="50" t="inlineStr">
        <is>
          <t>OH</t>
        </is>
      </c>
      <c r="C488" s="50" t="inlineStr">
        <is>
          <t>Generation</t>
        </is>
      </c>
      <c r="D488" s="50" t="inlineStr">
        <is>
          <t>Imports</t>
        </is>
      </c>
      <c r="E488" s="50">
        <f>LOOKUP(D488,$U$2:$V$15,$V$2:$V$15)</f>
        <v/>
      </c>
      <c r="F488" s="50" t="n">
        <v>0</v>
      </c>
      <c r="G488" s="50">
        <f>AVERAGE(F488,H488)</f>
        <v/>
      </c>
      <c r="H488" s="50" t="n">
        <v>0</v>
      </c>
      <c r="I488" s="50">
        <f>AVERAGE(H488,J488)</f>
        <v/>
      </c>
      <c r="J488" s="50" t="n">
        <v>0</v>
      </c>
      <c r="K488" s="50">
        <f>AVERAGE(J488,L488)</f>
        <v/>
      </c>
      <c r="L488" s="50" t="n">
        <v>0</v>
      </c>
      <c r="M488" s="50">
        <f>AVERAGE(L488,N488)</f>
        <v/>
      </c>
      <c r="N488" s="50" t="n">
        <v>0</v>
      </c>
      <c r="O488" s="50">
        <f>AVERAGE(N488,P488)</f>
        <v/>
      </c>
      <c r="P488" s="50" t="n">
        <v>0</v>
      </c>
      <c r="Q488" s="50">
        <f>AVERAGE(P488,R488)</f>
        <v/>
      </c>
      <c r="R488" s="50" t="n">
        <v>0</v>
      </c>
      <c r="S488" s="50" t="n"/>
      <c r="T488" s="50" t="n"/>
      <c r="U488" s="50" t="n"/>
      <c r="V488" s="50" t="n"/>
      <c r="W488" s="50" t="n"/>
      <c r="X488" s="50" t="n"/>
      <c r="Y488" s="50" t="n"/>
      <c r="Z488" s="50" t="n"/>
      <c r="AA488" s="50" t="n"/>
      <c r="AB488" s="50" t="n"/>
      <c r="AC488" s="50" t="n"/>
      <c r="AD488" s="50" t="n"/>
      <c r="AE488" s="50" t="n"/>
      <c r="AF488" s="50" t="n"/>
      <c r="AG488" s="50" t="n"/>
    </row>
    <row r="489" ht="15.75" customHeight="1">
      <c r="A489" s="50" t="n"/>
      <c r="B489" s="50" t="inlineStr">
        <is>
          <t>OH</t>
        </is>
      </c>
      <c r="C489" s="50" t="inlineStr">
        <is>
          <t>Generation</t>
        </is>
      </c>
      <c r="D489" s="50" t="inlineStr">
        <is>
          <t>Land-based Wind</t>
        </is>
      </c>
      <c r="E489" s="50">
        <f>LOOKUP(D489,$U$2:$V$15,$V$2:$V$15)</f>
        <v/>
      </c>
      <c r="F489" s="50" t="n">
        <v>2104115.644</v>
      </c>
      <c r="G489" s="50">
        <f>AVERAGE(F489,H489)</f>
        <v/>
      </c>
      <c r="H489" s="50" t="n">
        <v>4269199.841</v>
      </c>
      <c r="I489" s="50">
        <f>AVERAGE(H489,J489)</f>
        <v/>
      </c>
      <c r="J489" s="50" t="n">
        <v>4269199.841</v>
      </c>
      <c r="K489" s="50">
        <f>AVERAGE(J489,L489)</f>
        <v/>
      </c>
      <c r="L489" s="50" t="n">
        <v>4269199.841</v>
      </c>
      <c r="M489" s="50">
        <f>AVERAGE(L489,N489)</f>
        <v/>
      </c>
      <c r="N489" s="50" t="n">
        <v>4269199.841</v>
      </c>
      <c r="O489" s="50">
        <f>AVERAGE(N489,P489)</f>
        <v/>
      </c>
      <c r="P489" s="50" t="n">
        <v>4269199.841</v>
      </c>
      <c r="Q489" s="50">
        <f>AVERAGE(P489,R489)</f>
        <v/>
      </c>
      <c r="R489" s="50" t="n">
        <v>4269199.841</v>
      </c>
      <c r="S489" s="50" t="n"/>
      <c r="T489" s="50" t="n"/>
      <c r="U489" s="50" t="n"/>
      <c r="V489" s="50" t="n"/>
      <c r="W489" s="50" t="n"/>
      <c r="X489" s="50" t="n"/>
      <c r="Y489" s="50" t="n"/>
      <c r="Z489" s="50" t="n"/>
      <c r="AA489" s="50" t="n"/>
      <c r="AB489" s="50" t="n"/>
      <c r="AC489" s="50" t="n"/>
      <c r="AD489" s="50" t="n"/>
      <c r="AE489" s="50" t="n"/>
      <c r="AF489" s="50" t="n"/>
      <c r="AG489" s="50" t="n"/>
    </row>
    <row r="490" ht="15.75" customHeight="1">
      <c r="A490" s="50" t="n"/>
      <c r="B490" s="50" t="inlineStr">
        <is>
          <t>OH</t>
        </is>
      </c>
      <c r="C490" s="50" t="inlineStr">
        <is>
          <t>Generation</t>
        </is>
      </c>
      <c r="D490" s="50" t="inlineStr">
        <is>
          <t>NG-CC</t>
        </is>
      </c>
      <c r="E490" s="50">
        <f>LOOKUP(D490,$U$2:$V$15,$V$2:$V$15)</f>
        <v/>
      </c>
      <c r="F490" s="50" t="n">
        <v>53062078.28</v>
      </c>
      <c r="G490" s="50">
        <f>AVERAGE(F490,H490)</f>
        <v/>
      </c>
      <c r="H490" s="50" t="n">
        <v>53342641.85</v>
      </c>
      <c r="I490" s="50">
        <f>AVERAGE(H490,J490)</f>
        <v/>
      </c>
      <c r="J490" s="50" t="n">
        <v>85722408.73</v>
      </c>
      <c r="K490" s="50">
        <f>AVERAGE(J490,L490)</f>
        <v/>
      </c>
      <c r="L490" s="50" t="n">
        <v>91775720.56</v>
      </c>
      <c r="M490" s="50">
        <f>AVERAGE(L490,N490)</f>
        <v/>
      </c>
      <c r="N490" s="50" t="n">
        <v>95238405</v>
      </c>
      <c r="O490" s="50">
        <f>AVERAGE(N490,P490)</f>
        <v/>
      </c>
      <c r="P490" s="50" t="n">
        <v>93633908.48999999</v>
      </c>
      <c r="Q490" s="50">
        <f>AVERAGE(P490,R490)</f>
        <v/>
      </c>
      <c r="R490" s="50" t="n">
        <v>94794651.41</v>
      </c>
      <c r="S490" s="50" t="n"/>
      <c r="T490" s="50" t="n"/>
      <c r="U490" s="50" t="n"/>
      <c r="V490" s="50" t="n"/>
      <c r="W490" s="50" t="n"/>
      <c r="X490" s="50" t="n"/>
      <c r="Y490" s="50" t="n"/>
      <c r="Z490" s="50" t="n"/>
      <c r="AA490" s="50" t="n"/>
      <c r="AB490" s="50" t="n"/>
      <c r="AC490" s="50" t="n"/>
      <c r="AD490" s="50" t="n"/>
      <c r="AE490" s="50" t="n"/>
      <c r="AF490" s="50" t="n"/>
      <c r="AG490" s="50" t="n"/>
    </row>
    <row r="491" ht="15.75" customHeight="1">
      <c r="A491" s="50" t="n"/>
      <c r="B491" s="50" t="inlineStr">
        <is>
          <t>OH</t>
        </is>
      </c>
      <c r="C491" s="50" t="inlineStr">
        <is>
          <t>Generation</t>
        </is>
      </c>
      <c r="D491" s="50" t="inlineStr">
        <is>
          <t>NG-CT</t>
        </is>
      </c>
      <c r="E491" s="50">
        <f>LOOKUP(D491,$U$2:$V$15,$V$2:$V$15)</f>
        <v/>
      </c>
      <c r="F491" s="50" t="n">
        <v>260546.195</v>
      </c>
      <c r="G491" s="50">
        <f>AVERAGE(F491,H491)</f>
        <v/>
      </c>
      <c r="H491" s="50" t="n">
        <v>242161.0256</v>
      </c>
      <c r="I491" s="50">
        <f>AVERAGE(H491,J491)</f>
        <v/>
      </c>
      <c r="J491" s="50" t="n">
        <v>242161.0256</v>
      </c>
      <c r="K491" s="50">
        <f>AVERAGE(J491,L491)</f>
        <v/>
      </c>
      <c r="L491" s="50" t="n">
        <v>242161.0256</v>
      </c>
      <c r="M491" s="50">
        <f>AVERAGE(L491,N491)</f>
        <v/>
      </c>
      <c r="N491" s="50" t="n">
        <v>242161.0256</v>
      </c>
      <c r="O491" s="50">
        <f>AVERAGE(N491,P491)</f>
        <v/>
      </c>
      <c r="P491" s="50" t="n">
        <v>242161.0256</v>
      </c>
      <c r="Q491" s="50">
        <f>AVERAGE(P491,R491)</f>
        <v/>
      </c>
      <c r="R491" s="50" t="n">
        <v>238133.5856</v>
      </c>
      <c r="S491" s="50" t="n"/>
      <c r="T491" s="50" t="n"/>
      <c r="U491" s="50" t="n"/>
      <c r="V491" s="50" t="n"/>
      <c r="W491" s="50" t="n"/>
      <c r="X491" s="50" t="n"/>
      <c r="Y491" s="50" t="n"/>
      <c r="Z491" s="50" t="n"/>
      <c r="AA491" s="50" t="n"/>
      <c r="AB491" s="50" t="n"/>
      <c r="AC491" s="50" t="n"/>
      <c r="AD491" s="50" t="n"/>
      <c r="AE491" s="50" t="n"/>
      <c r="AF491" s="50" t="n"/>
      <c r="AG491" s="50" t="n"/>
    </row>
    <row r="492" ht="15.75" customHeight="1">
      <c r="A492" s="50" t="n"/>
      <c r="B492" s="50" t="inlineStr">
        <is>
          <t>OH</t>
        </is>
      </c>
      <c r="C492" s="50" t="inlineStr">
        <is>
          <t>Generation</t>
        </is>
      </c>
      <c r="D492" s="50" t="inlineStr">
        <is>
          <t>Nuclear</t>
        </is>
      </c>
      <c r="E492" s="50">
        <f>LOOKUP(D492,$U$2:$V$15,$V$2:$V$15)</f>
        <v/>
      </c>
      <c r="F492" s="50" t="n">
        <v>16869474.86</v>
      </c>
      <c r="G492" s="50">
        <f>AVERAGE(F492,H492)</f>
        <v/>
      </c>
      <c r="H492" s="50" t="n">
        <v>9802319.039999999</v>
      </c>
      <c r="I492" s="50">
        <f>AVERAGE(H492,J492)</f>
        <v/>
      </c>
      <c r="J492" s="50" t="n">
        <v>0</v>
      </c>
      <c r="K492" s="50">
        <f>AVERAGE(J492,L492)</f>
        <v/>
      </c>
      <c r="L492" s="50" t="n">
        <v>0</v>
      </c>
      <c r="M492" s="50">
        <f>AVERAGE(L492,N492)</f>
        <v/>
      </c>
      <c r="N492" s="50" t="n">
        <v>0</v>
      </c>
      <c r="O492" s="50">
        <f>AVERAGE(N492,P492)</f>
        <v/>
      </c>
      <c r="P492" s="50" t="n">
        <v>0</v>
      </c>
      <c r="Q492" s="50">
        <f>AVERAGE(P492,R492)</f>
        <v/>
      </c>
      <c r="R492" s="50" t="n">
        <v>0</v>
      </c>
      <c r="S492" s="50" t="n"/>
      <c r="T492" s="50" t="n"/>
      <c r="U492" s="50" t="n"/>
      <c r="V492" s="50" t="n"/>
      <c r="W492" s="50" t="n"/>
      <c r="X492" s="50" t="n"/>
      <c r="Y492" s="50" t="n"/>
      <c r="Z492" s="50" t="n"/>
      <c r="AA492" s="50" t="n"/>
      <c r="AB492" s="50" t="n"/>
      <c r="AC492" s="50" t="n"/>
      <c r="AD492" s="50" t="n"/>
      <c r="AE492" s="50" t="n"/>
      <c r="AF492" s="50" t="n"/>
      <c r="AG492" s="50" t="n"/>
    </row>
    <row r="493" ht="15.75" customHeight="1">
      <c r="A493" s="50" t="n"/>
      <c r="B493" s="50" t="inlineStr">
        <is>
          <t>OH</t>
        </is>
      </c>
      <c r="C493" s="50" t="inlineStr">
        <is>
          <t>Generation</t>
        </is>
      </c>
      <c r="D493" s="50" t="inlineStr">
        <is>
          <t>Offshore Wind</t>
        </is>
      </c>
      <c r="E493" s="50">
        <f>LOOKUP(D493,$U$2:$V$15,$V$2:$V$15)</f>
        <v/>
      </c>
      <c r="F493" s="50" t="n">
        <v>0</v>
      </c>
      <c r="G493" s="50">
        <f>AVERAGE(F493,H493)</f>
        <v/>
      </c>
      <c r="H493" s="50" t="n">
        <v>72263.09739</v>
      </c>
      <c r="I493" s="50">
        <f>AVERAGE(H493,J493)</f>
        <v/>
      </c>
      <c r="J493" s="50" t="n">
        <v>72263.09739</v>
      </c>
      <c r="K493" s="50">
        <f>AVERAGE(J493,L493)</f>
        <v/>
      </c>
      <c r="L493" s="50" t="n">
        <v>72263.09739</v>
      </c>
      <c r="M493" s="50">
        <f>AVERAGE(L493,N493)</f>
        <v/>
      </c>
      <c r="N493" s="50" t="n">
        <v>72263.09739</v>
      </c>
      <c r="O493" s="50">
        <f>AVERAGE(N493,P493)</f>
        <v/>
      </c>
      <c r="P493" s="50" t="n">
        <v>72263.09739</v>
      </c>
      <c r="Q493" s="50">
        <f>AVERAGE(P493,R493)</f>
        <v/>
      </c>
      <c r="R493" s="50" t="n">
        <v>72263.09739</v>
      </c>
      <c r="S493" s="50" t="n"/>
      <c r="T493" s="50" t="n"/>
      <c r="U493" s="50" t="n"/>
      <c r="V493" s="50" t="n"/>
      <c r="W493" s="50" t="n"/>
      <c r="X493" s="50" t="n"/>
      <c r="Y493" s="50" t="n"/>
      <c r="Z493" s="50" t="n"/>
      <c r="AA493" s="50" t="n"/>
      <c r="AB493" s="50" t="n"/>
      <c r="AC493" s="50" t="n"/>
      <c r="AD493" s="50" t="n"/>
      <c r="AE493" s="50" t="n"/>
      <c r="AF493" s="50" t="n"/>
      <c r="AG493" s="50" t="n"/>
    </row>
    <row r="494" ht="15.75" customHeight="1">
      <c r="A494" s="50" t="n"/>
      <c r="B494" s="50" t="inlineStr">
        <is>
          <t>OH</t>
        </is>
      </c>
      <c r="C494" s="50" t="inlineStr">
        <is>
          <t>Generation</t>
        </is>
      </c>
      <c r="D494" s="50" t="inlineStr">
        <is>
          <t>Oil-Gas-Steam</t>
        </is>
      </c>
      <c r="E494" s="50">
        <f>LOOKUP(D494,$U$2:$V$15,$V$2:$V$15)</f>
        <v/>
      </c>
      <c r="F494" s="50" t="n">
        <v>421531.2374</v>
      </c>
      <c r="G494" s="50">
        <f>AVERAGE(F494,H494)</f>
        <v/>
      </c>
      <c r="H494" s="50" t="n">
        <v>421531.2374</v>
      </c>
      <c r="I494" s="50">
        <f>AVERAGE(H494,J494)</f>
        <v/>
      </c>
      <c r="J494" s="50" t="n">
        <v>421531.2374</v>
      </c>
      <c r="K494" s="50">
        <f>AVERAGE(J494,L494)</f>
        <v/>
      </c>
      <c r="L494" s="50" t="n">
        <v>421531.2374</v>
      </c>
      <c r="M494" s="50">
        <f>AVERAGE(L494,N494)</f>
        <v/>
      </c>
      <c r="N494" s="50" t="n">
        <v>421531.2374</v>
      </c>
      <c r="O494" s="50">
        <f>AVERAGE(N494,P494)</f>
        <v/>
      </c>
      <c r="P494" s="50" t="n">
        <v>421531.2374</v>
      </c>
      <c r="Q494" s="50">
        <f>AVERAGE(P494,R494)</f>
        <v/>
      </c>
      <c r="R494" s="50" t="n">
        <v>421531.2374</v>
      </c>
      <c r="S494" s="50" t="n"/>
      <c r="T494" s="50" t="n"/>
      <c r="U494" s="50" t="n"/>
      <c r="V494" s="50" t="n"/>
      <c r="W494" s="50" t="n"/>
      <c r="X494" s="50" t="n"/>
      <c r="Y494" s="50" t="n"/>
      <c r="Z494" s="50" t="n"/>
      <c r="AA494" s="50" t="n"/>
      <c r="AB494" s="50" t="n"/>
      <c r="AC494" s="50" t="n"/>
      <c r="AD494" s="50" t="n"/>
      <c r="AE494" s="50" t="n"/>
      <c r="AF494" s="50" t="n"/>
      <c r="AG494" s="50" t="n"/>
    </row>
    <row r="495" ht="15.75" customHeight="1">
      <c r="A495" s="50" t="n"/>
      <c r="B495" s="50" t="inlineStr">
        <is>
          <t>OH</t>
        </is>
      </c>
      <c r="C495" s="50" t="inlineStr">
        <is>
          <t>Generation</t>
        </is>
      </c>
      <c r="D495" s="50" t="inlineStr">
        <is>
          <t>Rooftop PV</t>
        </is>
      </c>
      <c r="E495" s="50">
        <f>LOOKUP(D495,$U$2:$V$15,$V$2:$V$15)</f>
        <v/>
      </c>
      <c r="F495" s="50" t="n">
        <v>164787.6514</v>
      </c>
      <c r="G495" s="50">
        <f>AVERAGE(F495,H495)</f>
        <v/>
      </c>
      <c r="H495" s="50" t="n">
        <v>191771.4983</v>
      </c>
      <c r="I495" s="50">
        <f>AVERAGE(H495,J495)</f>
        <v/>
      </c>
      <c r="J495" s="50" t="n">
        <v>235730.0612</v>
      </c>
      <c r="K495" s="50">
        <f>AVERAGE(J495,L495)</f>
        <v/>
      </c>
      <c r="L495" s="50" t="n">
        <v>307678.5789</v>
      </c>
      <c r="M495" s="50">
        <f>AVERAGE(L495,N495)</f>
        <v/>
      </c>
      <c r="N495" s="50" t="n">
        <v>425262.9896</v>
      </c>
      <c r="O495" s="50">
        <f>AVERAGE(N495,P495)</f>
        <v/>
      </c>
      <c r="P495" s="50" t="n">
        <v>612163.5715</v>
      </c>
      <c r="Q495" s="50">
        <f>AVERAGE(P495,R495)</f>
        <v/>
      </c>
      <c r="R495" s="50" t="n">
        <v>902552.1581999999</v>
      </c>
      <c r="S495" s="50" t="n"/>
      <c r="T495" s="50" t="n"/>
      <c r="U495" s="50" t="n"/>
      <c r="V495" s="50" t="n"/>
      <c r="W495" s="50" t="n"/>
      <c r="X495" s="50" t="n"/>
      <c r="Y495" s="50" t="n"/>
      <c r="Z495" s="50" t="n"/>
      <c r="AA495" s="50" t="n"/>
      <c r="AB495" s="50" t="n"/>
      <c r="AC495" s="50" t="n"/>
      <c r="AD495" s="50" t="n"/>
      <c r="AE495" s="50" t="n"/>
      <c r="AF495" s="50" t="n"/>
      <c r="AG495" s="50" t="n"/>
    </row>
    <row r="496" ht="15.75" customHeight="1">
      <c r="A496" s="50" t="n"/>
      <c r="B496" s="50" t="inlineStr">
        <is>
          <t>OH</t>
        </is>
      </c>
      <c r="C496" s="50" t="inlineStr">
        <is>
          <t>Generation</t>
        </is>
      </c>
      <c r="D496" s="50" t="inlineStr">
        <is>
          <t>Storage</t>
        </is>
      </c>
      <c r="E496" s="50">
        <f>LOOKUP(D496,$U$2:$V$15,$V$2:$V$15)</f>
        <v/>
      </c>
      <c r="F496" s="50" t="n">
        <v>0</v>
      </c>
      <c r="G496" s="50" t="n">
        <v>0</v>
      </c>
      <c r="H496" s="50" t="n">
        <v>0</v>
      </c>
      <c r="I496" s="50" t="n">
        <v>0</v>
      </c>
      <c r="J496" s="50" t="n">
        <v>0</v>
      </c>
      <c r="K496" s="50" t="n">
        <v>0</v>
      </c>
      <c r="L496" s="50" t="n">
        <v>0</v>
      </c>
      <c r="M496" s="50" t="n">
        <v>0</v>
      </c>
      <c r="N496" s="50" t="n">
        <v>0</v>
      </c>
      <c r="O496" s="50" t="n">
        <v>0</v>
      </c>
      <c r="P496" s="50" t="n">
        <v>0</v>
      </c>
      <c r="Q496" s="50" t="n">
        <v>0</v>
      </c>
      <c r="R496" s="50" t="n">
        <v>0</v>
      </c>
      <c r="S496" s="50" t="n"/>
      <c r="T496" s="50" t="n"/>
      <c r="U496" s="50" t="n"/>
      <c r="V496" s="50" t="n"/>
      <c r="W496" s="50" t="n"/>
      <c r="X496" s="50" t="n"/>
      <c r="Y496" s="50" t="n"/>
      <c r="Z496" s="50" t="n"/>
      <c r="AA496" s="50" t="n"/>
      <c r="AB496" s="50" t="n"/>
      <c r="AC496" s="50" t="n"/>
      <c r="AD496" s="50" t="n"/>
      <c r="AE496" s="50" t="n"/>
      <c r="AF496" s="50" t="n"/>
      <c r="AG496" s="50" t="n"/>
    </row>
    <row r="497" ht="15.75" customHeight="1">
      <c r="A497" s="50" t="n"/>
      <c r="B497" s="50" t="inlineStr">
        <is>
          <t>OH</t>
        </is>
      </c>
      <c r="C497" s="50" t="inlineStr">
        <is>
          <t>Generation</t>
        </is>
      </c>
      <c r="D497" s="50" t="inlineStr">
        <is>
          <t>Utility PV</t>
        </is>
      </c>
      <c r="E497" s="50">
        <f>LOOKUP(D497,$U$2:$V$15,$V$2:$V$15)</f>
        <v/>
      </c>
      <c r="F497" s="50" t="n">
        <v>151783.7863</v>
      </c>
      <c r="G497" s="50">
        <f>AVERAGE(F497,H497)</f>
        <v/>
      </c>
      <c r="H497" s="50" t="n">
        <v>151783.7863</v>
      </c>
      <c r="I497" s="50">
        <f>AVERAGE(H497,J497)</f>
        <v/>
      </c>
      <c r="J497" s="50" t="n">
        <v>151783.7863</v>
      </c>
      <c r="K497" s="50">
        <f>AVERAGE(J497,L497)</f>
        <v/>
      </c>
      <c r="L497" s="50" t="n">
        <v>150273.475</v>
      </c>
      <c r="M497" s="50">
        <f>AVERAGE(L497,N497)</f>
        <v/>
      </c>
      <c r="N497" s="50" t="n">
        <v>148772.4796</v>
      </c>
      <c r="O497" s="50">
        <f>AVERAGE(N497,P497)</f>
        <v/>
      </c>
      <c r="P497" s="50" t="n">
        <v>147287.2013</v>
      </c>
      <c r="Q497" s="50">
        <f>AVERAGE(P497,R497)</f>
        <v/>
      </c>
      <c r="R497" s="50" t="n">
        <v>3305544.143</v>
      </c>
      <c r="S497" s="50" t="n"/>
      <c r="T497" s="50" t="n"/>
      <c r="U497" s="50" t="n"/>
      <c r="V497" s="50" t="n"/>
      <c r="W497" s="50" t="n"/>
      <c r="X497" s="50" t="n"/>
      <c r="Y497" s="50" t="n"/>
      <c r="Z497" s="50" t="n"/>
      <c r="AA497" s="50" t="n"/>
      <c r="AB497" s="50" t="n"/>
      <c r="AC497" s="50" t="n"/>
      <c r="AD497" s="50" t="n"/>
      <c r="AE497" s="50" t="n"/>
      <c r="AF497" s="50" t="n"/>
      <c r="AG497" s="50" t="n"/>
    </row>
    <row r="498" ht="15.75" customHeight="1">
      <c r="A498" s="50" t="n"/>
      <c r="B498" s="50" t="inlineStr">
        <is>
          <t>OK</t>
        </is>
      </c>
      <c r="C498" s="50" t="inlineStr">
        <is>
          <t>Generation</t>
        </is>
      </c>
      <c r="D498" s="50" t="inlineStr">
        <is>
          <t>Biopower</t>
        </is>
      </c>
      <c r="E498" s="50">
        <f>LOOKUP(D498,$U$2:$V$15,$V$2:$V$15)</f>
        <v/>
      </c>
      <c r="F498" s="50" t="n">
        <v>0</v>
      </c>
      <c r="G498" s="50">
        <f>AVERAGE(F498,H498)</f>
        <v/>
      </c>
      <c r="H498" s="50" t="n">
        <v>0</v>
      </c>
      <c r="I498" s="50">
        <f>AVERAGE(H498,J498)</f>
        <v/>
      </c>
      <c r="J498" s="50" t="n">
        <v>0</v>
      </c>
      <c r="K498" s="50">
        <f>AVERAGE(J498,L498)</f>
        <v/>
      </c>
      <c r="L498" s="50" t="n">
        <v>0</v>
      </c>
      <c r="M498" s="50">
        <f>AVERAGE(L498,N498)</f>
        <v/>
      </c>
      <c r="N498" s="50" t="n">
        <v>0</v>
      </c>
      <c r="O498" s="50">
        <f>AVERAGE(N498,P498)</f>
        <v/>
      </c>
      <c r="P498" s="50" t="n">
        <v>0</v>
      </c>
      <c r="Q498" s="50">
        <f>AVERAGE(P498,R498)</f>
        <v/>
      </c>
      <c r="R498" s="50" t="n">
        <v>0</v>
      </c>
      <c r="S498" s="50" t="n"/>
      <c r="T498" s="50" t="n"/>
      <c r="U498" s="50" t="n"/>
      <c r="V498" s="50" t="n"/>
      <c r="W498" s="50" t="n"/>
      <c r="X498" s="50" t="n"/>
      <c r="Y498" s="50" t="n"/>
      <c r="Z498" s="50" t="n"/>
      <c r="AA498" s="50" t="n"/>
      <c r="AB498" s="50" t="n"/>
      <c r="AC498" s="50" t="n"/>
      <c r="AD498" s="50" t="n"/>
      <c r="AE498" s="50" t="n"/>
      <c r="AF498" s="50" t="n"/>
      <c r="AG498" s="50" t="n"/>
    </row>
    <row r="499" ht="15.75" customHeight="1">
      <c r="A499" s="50" t="n"/>
      <c r="B499" s="50" t="inlineStr">
        <is>
          <t>OK</t>
        </is>
      </c>
      <c r="C499" s="50" t="inlineStr">
        <is>
          <t>Generation</t>
        </is>
      </c>
      <c r="D499" s="50" t="inlineStr">
        <is>
          <t>Coal</t>
        </is>
      </c>
      <c r="E499" s="50">
        <f>LOOKUP(D499,$U$2:$V$15,$V$2:$V$15)</f>
        <v/>
      </c>
      <c r="F499" s="50" t="n">
        <v>14308459.21</v>
      </c>
      <c r="G499" s="50">
        <f>AVERAGE(F499,H499)</f>
        <v/>
      </c>
      <c r="H499" s="50" t="n">
        <v>12882265.44</v>
      </c>
      <c r="I499" s="50">
        <f>AVERAGE(H499,J499)</f>
        <v/>
      </c>
      <c r="J499" s="50" t="n">
        <v>8477192.654999999</v>
      </c>
      <c r="K499" s="50">
        <f>AVERAGE(J499,L499)</f>
        <v/>
      </c>
      <c r="L499" s="50" t="n">
        <v>9586685.833000001</v>
      </c>
      <c r="M499" s="50">
        <f>AVERAGE(L499,N499)</f>
        <v/>
      </c>
      <c r="N499" s="50" t="n">
        <v>6106907.313</v>
      </c>
      <c r="O499" s="50">
        <f>AVERAGE(N499,P499)</f>
        <v/>
      </c>
      <c r="P499" s="50" t="n">
        <v>6499250.9</v>
      </c>
      <c r="Q499" s="50">
        <f>AVERAGE(P499,R499)</f>
        <v/>
      </c>
      <c r="R499" s="50" t="n">
        <v>7453810.547</v>
      </c>
      <c r="S499" s="50" t="n"/>
      <c r="T499" s="50" t="n"/>
      <c r="U499" s="50" t="n"/>
      <c r="V499" s="50" t="n"/>
      <c r="W499" s="50" t="n"/>
      <c r="X499" s="50" t="n"/>
      <c r="Y499" s="50" t="n"/>
      <c r="Z499" s="50" t="n"/>
      <c r="AA499" s="50" t="n"/>
      <c r="AB499" s="50" t="n"/>
      <c r="AC499" s="50" t="n"/>
      <c r="AD499" s="50" t="n"/>
      <c r="AE499" s="50" t="n"/>
      <c r="AF499" s="50" t="n"/>
      <c r="AG499" s="50" t="n"/>
    </row>
    <row r="500" ht="15.75" customHeight="1">
      <c r="A500" s="50" t="n"/>
      <c r="B500" s="50" t="inlineStr">
        <is>
          <t>OK</t>
        </is>
      </c>
      <c r="C500" s="50" t="inlineStr">
        <is>
          <t>Generation</t>
        </is>
      </c>
      <c r="D500" s="50" t="inlineStr">
        <is>
          <t>CSP</t>
        </is>
      </c>
      <c r="E500" s="50">
        <f>LOOKUP(D500,$U$2:$V$15,$V$2:$V$15)</f>
        <v/>
      </c>
      <c r="F500" s="50" t="n">
        <v>0</v>
      </c>
      <c r="G500" s="50">
        <f>AVERAGE(F500,H500)</f>
        <v/>
      </c>
      <c r="H500" s="50" t="n">
        <v>0</v>
      </c>
      <c r="I500" s="50">
        <f>AVERAGE(H500,J500)</f>
        <v/>
      </c>
      <c r="J500" s="50" t="n">
        <v>0</v>
      </c>
      <c r="K500" s="50">
        <f>AVERAGE(J500,L500)</f>
        <v/>
      </c>
      <c r="L500" s="50" t="n">
        <v>0</v>
      </c>
      <c r="M500" s="50">
        <f>AVERAGE(L500,N500)</f>
        <v/>
      </c>
      <c r="N500" s="50" t="n">
        <v>0</v>
      </c>
      <c r="O500" s="50">
        <f>AVERAGE(N500,P500)</f>
        <v/>
      </c>
      <c r="P500" s="50" t="n">
        <v>0</v>
      </c>
      <c r="Q500" s="50">
        <f>AVERAGE(P500,R500)</f>
        <v/>
      </c>
      <c r="R500" s="50" t="n">
        <v>0</v>
      </c>
      <c r="S500" s="50" t="n"/>
      <c r="T500" s="50" t="n"/>
      <c r="U500" s="50" t="n"/>
      <c r="V500" s="50" t="n"/>
      <c r="W500" s="50" t="n"/>
      <c r="X500" s="50" t="n"/>
      <c r="Y500" s="50" t="n"/>
      <c r="Z500" s="50" t="n"/>
      <c r="AA500" s="50" t="n"/>
      <c r="AB500" s="50" t="n"/>
      <c r="AC500" s="50" t="n"/>
      <c r="AD500" s="50" t="n"/>
      <c r="AE500" s="50" t="n"/>
      <c r="AF500" s="50" t="n"/>
      <c r="AG500" s="50" t="n"/>
    </row>
    <row r="501" ht="15.75" customHeight="1">
      <c r="A501" s="50" t="n"/>
      <c r="B501" s="50" t="inlineStr">
        <is>
          <t>OK</t>
        </is>
      </c>
      <c r="C501" s="50" t="inlineStr">
        <is>
          <t>Generation</t>
        </is>
      </c>
      <c r="D501" s="50" t="inlineStr">
        <is>
          <t>Geothermal</t>
        </is>
      </c>
      <c r="E501" s="50">
        <f>LOOKUP(D501,$U$2:$V$15,$V$2:$V$15)</f>
        <v/>
      </c>
      <c r="F501" s="50" t="n">
        <v>0</v>
      </c>
      <c r="G501" s="50">
        <f>AVERAGE(F501,H501)</f>
        <v/>
      </c>
      <c r="H501" s="50" t="n">
        <v>0</v>
      </c>
      <c r="I501" s="50">
        <f>AVERAGE(H501,J501)</f>
        <v/>
      </c>
      <c r="J501" s="50" t="n">
        <v>0</v>
      </c>
      <c r="K501" s="50">
        <f>AVERAGE(J501,L501)</f>
        <v/>
      </c>
      <c r="L501" s="50" t="n">
        <v>0</v>
      </c>
      <c r="M501" s="50">
        <f>AVERAGE(L501,N501)</f>
        <v/>
      </c>
      <c r="N501" s="50" t="n">
        <v>0</v>
      </c>
      <c r="O501" s="50">
        <f>AVERAGE(N501,P501)</f>
        <v/>
      </c>
      <c r="P501" s="50" t="n">
        <v>0</v>
      </c>
      <c r="Q501" s="50">
        <f>AVERAGE(P501,R501)</f>
        <v/>
      </c>
      <c r="R501" s="50" t="n">
        <v>0</v>
      </c>
      <c r="S501" s="50" t="n"/>
      <c r="T501" s="50" t="n"/>
      <c r="U501" s="50" t="n"/>
      <c r="V501" s="50" t="n"/>
      <c r="W501" s="50" t="n"/>
      <c r="X501" s="50" t="n"/>
      <c r="Y501" s="50" t="n"/>
      <c r="Z501" s="50" t="n"/>
      <c r="AA501" s="50" t="n"/>
      <c r="AB501" s="50" t="n"/>
      <c r="AC501" s="50" t="n"/>
      <c r="AD501" s="50" t="n"/>
      <c r="AE501" s="50" t="n"/>
      <c r="AF501" s="50" t="n"/>
      <c r="AG501" s="50" t="n"/>
    </row>
    <row r="502" ht="15.75" customHeight="1">
      <c r="A502" s="50" t="n"/>
      <c r="B502" s="50" t="inlineStr">
        <is>
          <t>OK</t>
        </is>
      </c>
      <c r="C502" s="50" t="inlineStr">
        <is>
          <t>Generation</t>
        </is>
      </c>
      <c r="D502" s="50" t="inlineStr">
        <is>
          <t>Hydro</t>
        </is>
      </c>
      <c r="E502" s="50">
        <f>LOOKUP(D502,$U$2:$V$15,$V$2:$V$15)</f>
        <v/>
      </c>
      <c r="F502" s="50" t="n">
        <v>2088037.467</v>
      </c>
      <c r="G502" s="50">
        <f>AVERAGE(F502,H502)</f>
        <v/>
      </c>
      <c r="H502" s="50" t="n">
        <v>2092961.147</v>
      </c>
      <c r="I502" s="50">
        <f>AVERAGE(H502,J502)</f>
        <v/>
      </c>
      <c r="J502" s="50" t="n">
        <v>2093972.354</v>
      </c>
      <c r="K502" s="50">
        <f>AVERAGE(J502,L502)</f>
        <v/>
      </c>
      <c r="L502" s="50" t="n">
        <v>2094015.044</v>
      </c>
      <c r="M502" s="50">
        <f>AVERAGE(L502,N502)</f>
        <v/>
      </c>
      <c r="N502" s="50" t="n">
        <v>2094510.526</v>
      </c>
      <c r="O502" s="50">
        <f>AVERAGE(N502,P502)</f>
        <v/>
      </c>
      <c r="P502" s="50" t="n">
        <v>2094510.526</v>
      </c>
      <c r="Q502" s="50">
        <f>AVERAGE(P502,R502)</f>
        <v/>
      </c>
      <c r="R502" s="50" t="n">
        <v>2094510.526</v>
      </c>
      <c r="S502" s="50" t="n"/>
      <c r="T502" s="50" t="n"/>
      <c r="U502" s="50" t="n"/>
      <c r="V502" s="50" t="n"/>
      <c r="W502" s="50" t="n"/>
      <c r="X502" s="50" t="n"/>
      <c r="Y502" s="50" t="n"/>
      <c r="Z502" s="50" t="n"/>
      <c r="AA502" s="50" t="n"/>
      <c r="AB502" s="50" t="n"/>
      <c r="AC502" s="50" t="n"/>
      <c r="AD502" s="50" t="n"/>
      <c r="AE502" s="50" t="n"/>
      <c r="AF502" s="50" t="n"/>
      <c r="AG502" s="50" t="n"/>
    </row>
    <row r="503" ht="15.75" customHeight="1">
      <c r="A503" s="50" t="n"/>
      <c r="B503" s="50" t="inlineStr">
        <is>
          <t>OK</t>
        </is>
      </c>
      <c r="C503" s="50" t="inlineStr">
        <is>
          <t>Generation</t>
        </is>
      </c>
      <c r="D503" s="50" t="inlineStr">
        <is>
          <t>Imports</t>
        </is>
      </c>
      <c r="E503" s="50">
        <f>LOOKUP(D503,$U$2:$V$15,$V$2:$V$15)</f>
        <v/>
      </c>
      <c r="F503" s="50" t="n">
        <v>0</v>
      </c>
      <c r="G503" s="50">
        <f>AVERAGE(F503,H503)</f>
        <v/>
      </c>
      <c r="H503" s="50" t="n">
        <v>0</v>
      </c>
      <c r="I503" s="50">
        <f>AVERAGE(H503,J503)</f>
        <v/>
      </c>
      <c r="J503" s="50" t="n">
        <v>0</v>
      </c>
      <c r="K503" s="50">
        <f>AVERAGE(J503,L503)</f>
        <v/>
      </c>
      <c r="L503" s="50" t="n">
        <v>0</v>
      </c>
      <c r="M503" s="50">
        <f>AVERAGE(L503,N503)</f>
        <v/>
      </c>
      <c r="N503" s="50" t="n">
        <v>0</v>
      </c>
      <c r="O503" s="50">
        <f>AVERAGE(N503,P503)</f>
        <v/>
      </c>
      <c r="P503" s="50" t="n">
        <v>0</v>
      </c>
      <c r="Q503" s="50">
        <f>AVERAGE(P503,R503)</f>
        <v/>
      </c>
      <c r="R503" s="50" t="n">
        <v>0</v>
      </c>
      <c r="S503" s="50" t="n"/>
      <c r="T503" s="50" t="n"/>
      <c r="U503" s="50" t="n"/>
      <c r="V503" s="50" t="n"/>
      <c r="W503" s="50" t="n"/>
      <c r="X503" s="50" t="n"/>
      <c r="Y503" s="50" t="n"/>
      <c r="Z503" s="50" t="n"/>
      <c r="AA503" s="50" t="n"/>
      <c r="AB503" s="50" t="n"/>
      <c r="AC503" s="50" t="n"/>
      <c r="AD503" s="50" t="n"/>
      <c r="AE503" s="50" t="n"/>
      <c r="AF503" s="50" t="n"/>
      <c r="AG503" s="50" t="n"/>
    </row>
    <row r="504" ht="15.75" customHeight="1">
      <c r="A504" s="50" t="n"/>
      <c r="B504" s="50" t="inlineStr">
        <is>
          <t>OK</t>
        </is>
      </c>
      <c r="C504" s="50" t="inlineStr">
        <is>
          <t>Generation</t>
        </is>
      </c>
      <c r="D504" s="50" t="inlineStr">
        <is>
          <t>Land-based Wind</t>
        </is>
      </c>
      <c r="E504" s="50">
        <f>LOOKUP(D504,$U$2:$V$15,$V$2:$V$15)</f>
        <v/>
      </c>
      <c r="F504" s="50" t="n">
        <v>28445889.75</v>
      </c>
      <c r="G504" s="50">
        <f>AVERAGE(F504,H504)</f>
        <v/>
      </c>
      <c r="H504" s="50" t="n">
        <v>30312532.11</v>
      </c>
      <c r="I504" s="50">
        <f>AVERAGE(H504,J504)</f>
        <v/>
      </c>
      <c r="J504" s="50" t="n">
        <v>30224942.17</v>
      </c>
      <c r="K504" s="50">
        <f>AVERAGE(J504,L504)</f>
        <v/>
      </c>
      <c r="L504" s="50" t="n">
        <v>29775174.14</v>
      </c>
      <c r="M504" s="50">
        <f>AVERAGE(L504,N504)</f>
        <v/>
      </c>
      <c r="N504" s="50" t="n">
        <v>29688543.2</v>
      </c>
      <c r="O504" s="50">
        <f>AVERAGE(N504,P504)</f>
        <v/>
      </c>
      <c r="P504" s="50" t="n">
        <v>29392524.37</v>
      </c>
      <c r="Q504" s="50">
        <f>AVERAGE(P504,R504)</f>
        <v/>
      </c>
      <c r="R504" s="50" t="n">
        <v>29355299.33</v>
      </c>
      <c r="S504" s="50" t="n"/>
      <c r="T504" s="50" t="n"/>
      <c r="U504" s="50" t="n"/>
      <c r="V504" s="50" t="n"/>
      <c r="W504" s="50" t="n"/>
      <c r="X504" s="50" t="n"/>
      <c r="Y504" s="50" t="n"/>
      <c r="Z504" s="50" t="n"/>
      <c r="AA504" s="50" t="n"/>
      <c r="AB504" s="50" t="n"/>
      <c r="AC504" s="50" t="n"/>
      <c r="AD504" s="50" t="n"/>
      <c r="AE504" s="50" t="n"/>
      <c r="AF504" s="50" t="n"/>
      <c r="AG504" s="50" t="n"/>
    </row>
    <row r="505" ht="15.75" customHeight="1">
      <c r="A505" s="50" t="n"/>
      <c r="B505" s="50" t="inlineStr">
        <is>
          <t>OK</t>
        </is>
      </c>
      <c r="C505" s="50" t="inlineStr">
        <is>
          <t>Generation</t>
        </is>
      </c>
      <c r="D505" s="50" t="inlineStr">
        <is>
          <t>NG-CC</t>
        </is>
      </c>
      <c r="E505" s="50">
        <f>LOOKUP(D505,$U$2:$V$15,$V$2:$V$15)</f>
        <v/>
      </c>
      <c r="F505" s="50" t="n">
        <v>34202859.46</v>
      </c>
      <c r="G505" s="50">
        <f>AVERAGE(F505,H505)</f>
        <v/>
      </c>
      <c r="H505" s="50" t="n">
        <v>33427370.04</v>
      </c>
      <c r="I505" s="50">
        <f>AVERAGE(H505,J505)</f>
        <v/>
      </c>
      <c r="J505" s="50" t="n">
        <v>31625157.26</v>
      </c>
      <c r="K505" s="50">
        <f>AVERAGE(J505,L505)</f>
        <v/>
      </c>
      <c r="L505" s="50" t="n">
        <v>24274708.41</v>
      </c>
      <c r="M505" s="50">
        <f>AVERAGE(L505,N505)</f>
        <v/>
      </c>
      <c r="N505" s="50" t="n">
        <v>21571591.39</v>
      </c>
      <c r="O505" s="50">
        <f>AVERAGE(N505,P505)</f>
        <v/>
      </c>
      <c r="P505" s="50" t="n">
        <v>20961453.24</v>
      </c>
      <c r="Q505" s="50">
        <f>AVERAGE(P505,R505)</f>
        <v/>
      </c>
      <c r="R505" s="50" t="n">
        <v>18928409.48</v>
      </c>
      <c r="S505" s="50" t="n"/>
      <c r="T505" s="50" t="n"/>
      <c r="U505" s="50" t="n"/>
      <c r="V505" s="50" t="n"/>
      <c r="W505" s="50" t="n"/>
      <c r="X505" s="50" t="n"/>
      <c r="Y505" s="50" t="n"/>
      <c r="Z505" s="50" t="n"/>
      <c r="AA505" s="50" t="n"/>
      <c r="AB505" s="50" t="n"/>
      <c r="AC505" s="50" t="n"/>
      <c r="AD505" s="50" t="n"/>
      <c r="AE505" s="50" t="n"/>
      <c r="AF505" s="50" t="n"/>
      <c r="AG505" s="50" t="n"/>
    </row>
    <row r="506" ht="15.75" customHeight="1">
      <c r="A506" s="50" t="n"/>
      <c r="B506" s="50" t="inlineStr">
        <is>
          <t>OK</t>
        </is>
      </c>
      <c r="C506" s="50" t="inlineStr">
        <is>
          <t>Generation</t>
        </is>
      </c>
      <c r="D506" s="50" t="inlineStr">
        <is>
          <t>NG-CT</t>
        </is>
      </c>
      <c r="E506" s="50">
        <f>LOOKUP(D506,$U$2:$V$15,$V$2:$V$15)</f>
        <v/>
      </c>
      <c r="F506" s="50" t="n">
        <v>150954.9273</v>
      </c>
      <c r="G506" s="50">
        <f>AVERAGE(F506,H506)</f>
        <v/>
      </c>
      <c r="H506" s="50" t="n">
        <v>150954.9273</v>
      </c>
      <c r="I506" s="50">
        <f>AVERAGE(H506,J506)</f>
        <v/>
      </c>
      <c r="J506" s="50" t="n">
        <v>144989.1437</v>
      </c>
      <c r="K506" s="50">
        <f>AVERAGE(J506,L506)</f>
        <v/>
      </c>
      <c r="L506" s="50" t="n">
        <v>65211.16</v>
      </c>
      <c r="M506" s="50">
        <f>AVERAGE(L506,N506)</f>
        <v/>
      </c>
      <c r="N506" s="50" t="n">
        <v>58886.76</v>
      </c>
      <c r="O506" s="50">
        <f>AVERAGE(N506,P506)</f>
        <v/>
      </c>
      <c r="P506" s="50" t="n">
        <v>58886.76</v>
      </c>
      <c r="Q506" s="50">
        <f>AVERAGE(P506,R506)</f>
        <v/>
      </c>
      <c r="R506" s="50" t="n">
        <v>58886.76</v>
      </c>
      <c r="S506" s="50" t="n"/>
      <c r="T506" s="50" t="n"/>
      <c r="U506" s="50" t="n"/>
      <c r="V506" s="50" t="n"/>
      <c r="W506" s="50" t="n"/>
      <c r="X506" s="50" t="n"/>
      <c r="Y506" s="50" t="n"/>
      <c r="Z506" s="50" t="n"/>
      <c r="AA506" s="50" t="n"/>
      <c r="AB506" s="50" t="n"/>
      <c r="AC506" s="50" t="n"/>
      <c r="AD506" s="50" t="n"/>
      <c r="AE506" s="50" t="n"/>
      <c r="AF506" s="50" t="n"/>
      <c r="AG506" s="50" t="n"/>
    </row>
    <row r="507" ht="15.75" customHeight="1">
      <c r="A507" s="50" t="n"/>
      <c r="B507" s="50" t="inlineStr">
        <is>
          <t>OK</t>
        </is>
      </c>
      <c r="C507" s="50" t="inlineStr">
        <is>
          <t>Generation</t>
        </is>
      </c>
      <c r="D507" s="50" t="inlineStr">
        <is>
          <t>Nuclear</t>
        </is>
      </c>
      <c r="E507" s="50">
        <f>LOOKUP(D507,$U$2:$V$15,$V$2:$V$15)</f>
        <v/>
      </c>
      <c r="F507" s="50" t="n">
        <v>0</v>
      </c>
      <c r="G507" s="50">
        <f>AVERAGE(F507,H507)</f>
        <v/>
      </c>
      <c r="H507" s="50" t="n">
        <v>0</v>
      </c>
      <c r="I507" s="50">
        <f>AVERAGE(H507,J507)</f>
        <v/>
      </c>
      <c r="J507" s="50" t="n">
        <v>0</v>
      </c>
      <c r="K507" s="50">
        <f>AVERAGE(J507,L507)</f>
        <v/>
      </c>
      <c r="L507" s="50" t="n">
        <v>0</v>
      </c>
      <c r="M507" s="50">
        <f>AVERAGE(L507,N507)</f>
        <v/>
      </c>
      <c r="N507" s="50" t="n">
        <v>0</v>
      </c>
      <c r="O507" s="50">
        <f>AVERAGE(N507,P507)</f>
        <v/>
      </c>
      <c r="P507" s="50" t="n">
        <v>0</v>
      </c>
      <c r="Q507" s="50">
        <f>AVERAGE(P507,R507)</f>
        <v/>
      </c>
      <c r="R507" s="50" t="n">
        <v>0</v>
      </c>
      <c r="S507" s="50" t="n"/>
      <c r="T507" s="50" t="n"/>
      <c r="U507" s="50" t="n"/>
      <c r="V507" s="50" t="n"/>
      <c r="W507" s="50" t="n"/>
      <c r="X507" s="50" t="n"/>
      <c r="Y507" s="50" t="n"/>
      <c r="Z507" s="50" t="n"/>
      <c r="AA507" s="50" t="n"/>
      <c r="AB507" s="50" t="n"/>
      <c r="AC507" s="50" t="n"/>
      <c r="AD507" s="50" t="n"/>
      <c r="AE507" s="50" t="n"/>
      <c r="AF507" s="50" t="n"/>
      <c r="AG507" s="50" t="n"/>
    </row>
    <row r="508" ht="15.75" customHeight="1">
      <c r="A508" s="50" t="n"/>
      <c r="B508" s="50" t="inlineStr">
        <is>
          <t>OK</t>
        </is>
      </c>
      <c r="C508" s="50" t="inlineStr">
        <is>
          <t>Generation</t>
        </is>
      </c>
      <c r="D508" s="50" t="inlineStr">
        <is>
          <t>Offshore Wind</t>
        </is>
      </c>
      <c r="E508" s="50">
        <f>LOOKUP(D508,$U$2:$V$15,$V$2:$V$15)</f>
        <v/>
      </c>
      <c r="F508" s="50" t="n">
        <v>0</v>
      </c>
      <c r="G508" s="50">
        <f>AVERAGE(F508,H508)</f>
        <v/>
      </c>
      <c r="H508" s="50" t="n">
        <v>0</v>
      </c>
      <c r="I508" s="50">
        <f>AVERAGE(H508,J508)</f>
        <v/>
      </c>
      <c r="J508" s="50" t="n">
        <v>0</v>
      </c>
      <c r="K508" s="50">
        <f>AVERAGE(J508,L508)</f>
        <v/>
      </c>
      <c r="L508" s="50" t="n">
        <v>0</v>
      </c>
      <c r="M508" s="50">
        <f>AVERAGE(L508,N508)</f>
        <v/>
      </c>
      <c r="N508" s="50" t="n">
        <v>0</v>
      </c>
      <c r="O508" s="50">
        <f>AVERAGE(N508,P508)</f>
        <v/>
      </c>
      <c r="P508" s="50" t="n">
        <v>0</v>
      </c>
      <c r="Q508" s="50">
        <f>AVERAGE(P508,R508)</f>
        <v/>
      </c>
      <c r="R508" s="50" t="n">
        <v>0</v>
      </c>
      <c r="S508" s="50" t="n"/>
      <c r="T508" s="50" t="n"/>
      <c r="U508" s="50" t="n"/>
      <c r="V508" s="50" t="n"/>
      <c r="W508" s="50" t="n"/>
      <c r="X508" s="50" t="n"/>
      <c r="Y508" s="50" t="n"/>
      <c r="Z508" s="50" t="n"/>
      <c r="AA508" s="50" t="n"/>
      <c r="AB508" s="50" t="n"/>
      <c r="AC508" s="50" t="n"/>
      <c r="AD508" s="50" t="n"/>
      <c r="AE508" s="50" t="n"/>
      <c r="AF508" s="50" t="n"/>
      <c r="AG508" s="50" t="n"/>
    </row>
    <row r="509" ht="15.75" customHeight="1">
      <c r="A509" s="50" t="n"/>
      <c r="B509" s="50" t="inlineStr">
        <is>
          <t>OK</t>
        </is>
      </c>
      <c r="C509" s="50" t="inlineStr">
        <is>
          <t>Generation</t>
        </is>
      </c>
      <c r="D509" s="50" t="inlineStr">
        <is>
          <t>Oil-Gas-Steam</t>
        </is>
      </c>
      <c r="E509" s="50">
        <f>LOOKUP(D509,$U$2:$V$15,$V$2:$V$15)</f>
        <v/>
      </c>
      <c r="F509" s="50" t="n">
        <v>224379.9223</v>
      </c>
      <c r="G509" s="50">
        <f>AVERAGE(F509,H509)</f>
        <v/>
      </c>
      <c r="H509" s="50" t="n">
        <v>19222.92288</v>
      </c>
      <c r="I509" s="50">
        <f>AVERAGE(H509,J509)</f>
        <v/>
      </c>
      <c r="J509" s="50" t="n">
        <v>19222.92288</v>
      </c>
      <c r="K509" s="50">
        <f>AVERAGE(J509,L509)</f>
        <v/>
      </c>
      <c r="L509" s="50" t="n">
        <v>19222.92288</v>
      </c>
      <c r="M509" s="50">
        <f>AVERAGE(L509,N509)</f>
        <v/>
      </c>
      <c r="N509" s="50" t="n">
        <v>19222.92288</v>
      </c>
      <c r="O509" s="50">
        <f>AVERAGE(N509,P509)</f>
        <v/>
      </c>
      <c r="P509" s="50" t="n">
        <v>19222.92288</v>
      </c>
      <c r="Q509" s="50">
        <f>AVERAGE(P509,R509)</f>
        <v/>
      </c>
      <c r="R509" s="50" t="n">
        <v>19222.92288</v>
      </c>
      <c r="S509" s="50" t="n"/>
      <c r="T509" s="50" t="n"/>
      <c r="U509" s="50" t="n"/>
      <c r="V509" s="50" t="n"/>
      <c r="W509" s="50" t="n"/>
      <c r="X509" s="50" t="n"/>
      <c r="Y509" s="50" t="n"/>
      <c r="Z509" s="50" t="n"/>
      <c r="AA509" s="50" t="n"/>
      <c r="AB509" s="50" t="n"/>
      <c r="AC509" s="50" t="n"/>
      <c r="AD509" s="50" t="n"/>
      <c r="AE509" s="50" t="n"/>
      <c r="AF509" s="50" t="n"/>
      <c r="AG509" s="50" t="n"/>
    </row>
    <row r="510" ht="15.75" customHeight="1">
      <c r="A510" s="50" t="n"/>
      <c r="B510" s="50" t="inlineStr">
        <is>
          <t>OK</t>
        </is>
      </c>
      <c r="C510" s="50" t="inlineStr">
        <is>
          <t>Generation</t>
        </is>
      </c>
      <c r="D510" s="50" t="inlineStr">
        <is>
          <t>Rooftop PV</t>
        </is>
      </c>
      <c r="E510" s="50">
        <f>LOOKUP(D510,$U$2:$V$15,$V$2:$V$15)</f>
        <v/>
      </c>
      <c r="F510" s="50" t="n">
        <v>8073.206019</v>
      </c>
      <c r="G510" s="50">
        <f>AVERAGE(F510,H510)</f>
        <v/>
      </c>
      <c r="H510" s="50" t="n">
        <v>31098.94405</v>
      </c>
      <c r="I510" s="50">
        <f>AVERAGE(H510,J510)</f>
        <v/>
      </c>
      <c r="J510" s="50" t="n">
        <v>69747.90582</v>
      </c>
      <c r="K510" s="50">
        <f>AVERAGE(J510,L510)</f>
        <v/>
      </c>
      <c r="L510" s="50" t="n">
        <v>142556.272</v>
      </c>
      <c r="M510" s="50">
        <f>AVERAGE(L510,N510)</f>
        <v/>
      </c>
      <c r="N510" s="50" t="n">
        <v>272220.4726</v>
      </c>
      <c r="O510" s="50">
        <f>AVERAGE(N510,P510)</f>
        <v/>
      </c>
      <c r="P510" s="50" t="n">
        <v>470749.6554</v>
      </c>
      <c r="Q510" s="50">
        <f>AVERAGE(P510,R510)</f>
        <v/>
      </c>
      <c r="R510" s="50" t="n">
        <v>762572.3695</v>
      </c>
      <c r="S510" s="50" t="n"/>
      <c r="T510" s="50" t="n"/>
      <c r="U510" s="50" t="n"/>
      <c r="V510" s="50" t="n"/>
      <c r="W510" s="50" t="n"/>
      <c r="X510" s="50" t="n"/>
      <c r="Y510" s="50" t="n"/>
      <c r="Z510" s="50" t="n"/>
      <c r="AA510" s="50" t="n"/>
      <c r="AB510" s="50" t="n"/>
      <c r="AC510" s="50" t="n"/>
      <c r="AD510" s="50" t="n"/>
      <c r="AE510" s="50" t="n"/>
      <c r="AF510" s="50" t="n"/>
      <c r="AG510" s="50" t="n"/>
    </row>
    <row r="511" ht="15.75" customHeight="1">
      <c r="A511" s="50" t="n"/>
      <c r="B511" s="50" t="inlineStr">
        <is>
          <t>OK</t>
        </is>
      </c>
      <c r="C511" s="50" t="inlineStr">
        <is>
          <t>Generation</t>
        </is>
      </c>
      <c r="D511" s="50" t="inlineStr">
        <is>
          <t>Storage</t>
        </is>
      </c>
      <c r="E511" s="50">
        <f>LOOKUP(D511,$U$2:$V$15,$V$2:$V$15)</f>
        <v/>
      </c>
      <c r="F511" s="50" t="n">
        <v>0</v>
      </c>
      <c r="G511" s="50" t="n">
        <v>0</v>
      </c>
      <c r="H511" s="50" t="n">
        <v>0</v>
      </c>
      <c r="I511" s="50" t="n">
        <v>0</v>
      </c>
      <c r="J511" s="50" t="n">
        <v>0</v>
      </c>
      <c r="K511" s="50" t="n">
        <v>0</v>
      </c>
      <c r="L511" s="50" t="n">
        <v>0</v>
      </c>
      <c r="M511" s="50" t="n">
        <v>0</v>
      </c>
      <c r="N511" s="50" t="n">
        <v>0</v>
      </c>
      <c r="O511" s="50" t="n">
        <v>0</v>
      </c>
      <c r="P511" s="50" t="n">
        <v>0</v>
      </c>
      <c r="Q511" s="50" t="n">
        <v>0</v>
      </c>
      <c r="R511" s="50" t="n">
        <v>0</v>
      </c>
      <c r="S511" s="50" t="n"/>
      <c r="T511" s="50" t="n"/>
      <c r="U511" s="50" t="n"/>
      <c r="V511" s="50" t="n"/>
      <c r="W511" s="50" t="n"/>
      <c r="X511" s="50" t="n"/>
      <c r="Y511" s="50" t="n"/>
      <c r="Z511" s="50" t="n"/>
      <c r="AA511" s="50" t="n"/>
      <c r="AB511" s="50" t="n"/>
      <c r="AC511" s="50" t="n"/>
      <c r="AD511" s="50" t="n"/>
      <c r="AE511" s="50" t="n"/>
      <c r="AF511" s="50" t="n"/>
      <c r="AG511" s="50" t="n"/>
    </row>
    <row r="512" ht="15.75" customHeight="1">
      <c r="A512" s="50" t="n"/>
      <c r="B512" s="50" t="inlineStr">
        <is>
          <t>OK</t>
        </is>
      </c>
      <c r="C512" s="50" t="inlineStr">
        <is>
          <t>Generation</t>
        </is>
      </c>
      <c r="D512" s="50" t="inlineStr">
        <is>
          <t>Utility PV</t>
        </is>
      </c>
      <c r="E512" s="50">
        <f>LOOKUP(D512,$U$2:$V$15,$V$2:$V$15)</f>
        <v/>
      </c>
      <c r="F512" s="50" t="n">
        <v>70321.90165</v>
      </c>
      <c r="G512" s="50">
        <f>AVERAGE(F512,H512)</f>
        <v/>
      </c>
      <c r="H512" s="50" t="n">
        <v>70321.90165</v>
      </c>
      <c r="I512" s="50">
        <f>AVERAGE(H512,J512)</f>
        <v/>
      </c>
      <c r="J512" s="50" t="n">
        <v>70321.90165</v>
      </c>
      <c r="K512" s="50">
        <f>AVERAGE(J512,L512)</f>
        <v/>
      </c>
      <c r="L512" s="50" t="n">
        <v>1928748.366</v>
      </c>
      <c r="M512" s="50">
        <f>AVERAGE(L512,N512)</f>
        <v/>
      </c>
      <c r="N512" s="50" t="n">
        <v>2118273.078</v>
      </c>
      <c r="O512" s="50">
        <f>AVERAGE(N512,P512)</f>
        <v/>
      </c>
      <c r="P512" s="50" t="n">
        <v>4467470.549</v>
      </c>
      <c r="Q512" s="50">
        <f>AVERAGE(P512,R512)</f>
        <v/>
      </c>
      <c r="R512" s="50" t="n">
        <v>5676578.857</v>
      </c>
      <c r="S512" s="50" t="n"/>
      <c r="T512" s="50" t="n"/>
      <c r="U512" s="50" t="n"/>
      <c r="V512" s="50" t="n"/>
      <c r="W512" s="50" t="n"/>
      <c r="X512" s="50" t="n"/>
      <c r="Y512" s="50" t="n"/>
      <c r="Z512" s="50" t="n"/>
      <c r="AA512" s="50" t="n"/>
      <c r="AB512" s="50" t="n"/>
      <c r="AC512" s="50" t="n"/>
      <c r="AD512" s="50" t="n"/>
      <c r="AE512" s="50" t="n"/>
      <c r="AF512" s="50" t="n"/>
      <c r="AG512" s="50" t="n"/>
    </row>
    <row r="513" ht="15.75" customHeight="1">
      <c r="A513" s="50" t="n"/>
      <c r="B513" s="50" t="inlineStr">
        <is>
          <t>OR</t>
        </is>
      </c>
      <c r="C513" s="50" t="inlineStr">
        <is>
          <t>Generation</t>
        </is>
      </c>
      <c r="D513" s="50" t="inlineStr">
        <is>
          <t>Biopower</t>
        </is>
      </c>
      <c r="E513" s="50">
        <f>LOOKUP(D513,$U$2:$V$15,$V$2:$V$15)</f>
        <v/>
      </c>
      <c r="F513" s="50" t="n">
        <v>0</v>
      </c>
      <c r="G513" s="50">
        <f>AVERAGE(F513,H513)</f>
        <v/>
      </c>
      <c r="H513" s="50" t="n">
        <v>0</v>
      </c>
      <c r="I513" s="50">
        <f>AVERAGE(H513,J513)</f>
        <v/>
      </c>
      <c r="J513" s="50" t="n">
        <v>0</v>
      </c>
      <c r="K513" s="50">
        <f>AVERAGE(J513,L513)</f>
        <v/>
      </c>
      <c r="L513" s="50" t="n">
        <v>0</v>
      </c>
      <c r="M513" s="50">
        <f>AVERAGE(L513,N513)</f>
        <v/>
      </c>
      <c r="N513" s="50" t="n">
        <v>0</v>
      </c>
      <c r="O513" s="50">
        <f>AVERAGE(N513,P513)</f>
        <v/>
      </c>
      <c r="P513" s="50" t="n">
        <v>0</v>
      </c>
      <c r="Q513" s="50">
        <f>AVERAGE(P513,R513)</f>
        <v/>
      </c>
      <c r="R513" s="50" t="n">
        <v>3518.016923</v>
      </c>
      <c r="S513" s="50" t="n"/>
      <c r="T513" s="50" t="n"/>
      <c r="U513" s="50" t="n"/>
      <c r="V513" s="50" t="n"/>
      <c r="W513" s="50" t="n"/>
      <c r="X513" s="50" t="n"/>
      <c r="Y513" s="50" t="n"/>
      <c r="Z513" s="50" t="n"/>
      <c r="AA513" s="50" t="n"/>
      <c r="AB513" s="50" t="n"/>
      <c r="AC513" s="50" t="n"/>
      <c r="AD513" s="50" t="n"/>
      <c r="AE513" s="50" t="n"/>
      <c r="AF513" s="50" t="n"/>
      <c r="AG513" s="50" t="n"/>
    </row>
    <row r="514" ht="15.75" customHeight="1">
      <c r="A514" s="50" t="n"/>
      <c r="B514" s="50" t="inlineStr">
        <is>
          <t>OR</t>
        </is>
      </c>
      <c r="C514" s="50" t="inlineStr">
        <is>
          <t>Generation</t>
        </is>
      </c>
      <c r="D514" s="50" t="inlineStr">
        <is>
          <t>Coal</t>
        </is>
      </c>
      <c r="E514" s="50">
        <f>LOOKUP(D514,$U$2:$V$15,$V$2:$V$15)</f>
        <v/>
      </c>
      <c r="F514" s="50" t="n">
        <v>2350471.872</v>
      </c>
      <c r="G514" s="50">
        <f>AVERAGE(F514,H514)</f>
        <v/>
      </c>
      <c r="H514" s="50" t="n">
        <v>1916894.772</v>
      </c>
      <c r="I514" s="50">
        <f>AVERAGE(H514,J514)</f>
        <v/>
      </c>
      <c r="J514" s="50" t="n">
        <v>0</v>
      </c>
      <c r="K514" s="50">
        <f>AVERAGE(J514,L514)</f>
        <v/>
      </c>
      <c r="L514" s="50" t="n">
        <v>0</v>
      </c>
      <c r="M514" s="50">
        <f>AVERAGE(L514,N514)</f>
        <v/>
      </c>
      <c r="N514" s="50" t="n">
        <v>0</v>
      </c>
      <c r="O514" s="50">
        <f>AVERAGE(N514,P514)</f>
        <v/>
      </c>
      <c r="P514" s="50" t="n">
        <v>0</v>
      </c>
      <c r="Q514" s="50">
        <f>AVERAGE(P514,R514)</f>
        <v/>
      </c>
      <c r="R514" s="50" t="n">
        <v>0</v>
      </c>
      <c r="S514" s="50" t="n"/>
      <c r="T514" s="50" t="n"/>
      <c r="U514" s="50" t="n"/>
      <c r="V514" s="50" t="n"/>
      <c r="W514" s="50" t="n"/>
      <c r="X514" s="50" t="n"/>
      <c r="Y514" s="50" t="n"/>
      <c r="Z514" s="50" t="n"/>
      <c r="AA514" s="50" t="n"/>
      <c r="AB514" s="50" t="n"/>
      <c r="AC514" s="50" t="n"/>
      <c r="AD514" s="50" t="n"/>
      <c r="AE514" s="50" t="n"/>
      <c r="AF514" s="50" t="n"/>
      <c r="AG514" s="50" t="n"/>
    </row>
    <row r="515" ht="15.75" customHeight="1">
      <c r="A515" s="50" t="n"/>
      <c r="B515" s="50" t="inlineStr">
        <is>
          <t>OR</t>
        </is>
      </c>
      <c r="C515" s="50" t="inlineStr">
        <is>
          <t>Generation</t>
        </is>
      </c>
      <c r="D515" s="50" t="inlineStr">
        <is>
          <t>CSP</t>
        </is>
      </c>
      <c r="E515" s="50">
        <f>LOOKUP(D515,$U$2:$V$15,$V$2:$V$15)</f>
        <v/>
      </c>
      <c r="F515" s="50" t="n">
        <v>0</v>
      </c>
      <c r="G515" s="50">
        <f>AVERAGE(F515,H515)</f>
        <v/>
      </c>
      <c r="H515" s="50" t="n">
        <v>0</v>
      </c>
      <c r="I515" s="50">
        <f>AVERAGE(H515,J515)</f>
        <v/>
      </c>
      <c r="J515" s="50" t="n">
        <v>0</v>
      </c>
      <c r="K515" s="50">
        <f>AVERAGE(J515,L515)</f>
        <v/>
      </c>
      <c r="L515" s="50" t="n">
        <v>0</v>
      </c>
      <c r="M515" s="50">
        <f>AVERAGE(L515,N515)</f>
        <v/>
      </c>
      <c r="N515" s="50" t="n">
        <v>0</v>
      </c>
      <c r="O515" s="50">
        <f>AVERAGE(N515,P515)</f>
        <v/>
      </c>
      <c r="P515" s="50" t="n">
        <v>0</v>
      </c>
      <c r="Q515" s="50">
        <f>AVERAGE(P515,R515)</f>
        <v/>
      </c>
      <c r="R515" s="50" t="n">
        <v>0</v>
      </c>
      <c r="S515" s="50" t="n"/>
      <c r="T515" s="50" t="n"/>
      <c r="U515" s="50" t="n"/>
      <c r="V515" s="50" t="n"/>
      <c r="W515" s="50" t="n"/>
      <c r="X515" s="50" t="n"/>
      <c r="Y515" s="50" t="n"/>
      <c r="Z515" s="50" t="n"/>
      <c r="AA515" s="50" t="n"/>
      <c r="AB515" s="50" t="n"/>
      <c r="AC515" s="50" t="n"/>
      <c r="AD515" s="50" t="n"/>
      <c r="AE515" s="50" t="n"/>
      <c r="AF515" s="50" t="n"/>
      <c r="AG515" s="50" t="n"/>
    </row>
    <row r="516" ht="15.75" customHeight="1">
      <c r="A516" s="50" t="n"/>
      <c r="B516" s="50" t="inlineStr">
        <is>
          <t>OR</t>
        </is>
      </c>
      <c r="C516" s="50" t="inlineStr">
        <is>
          <t>Generation</t>
        </is>
      </c>
      <c r="D516" s="50" t="inlineStr">
        <is>
          <t>Geothermal</t>
        </is>
      </c>
      <c r="E516" s="50">
        <f>LOOKUP(D516,$U$2:$V$15,$V$2:$V$15)</f>
        <v/>
      </c>
      <c r="F516" s="50" t="n">
        <v>0</v>
      </c>
      <c r="G516" s="50">
        <f>AVERAGE(F516,H516)</f>
        <v/>
      </c>
      <c r="H516" s="50" t="n">
        <v>0</v>
      </c>
      <c r="I516" s="50">
        <f>AVERAGE(H516,J516)</f>
        <v/>
      </c>
      <c r="J516" s="50" t="n">
        <v>0</v>
      </c>
      <c r="K516" s="50">
        <f>AVERAGE(J516,L516)</f>
        <v/>
      </c>
      <c r="L516" s="50" t="n">
        <v>0</v>
      </c>
      <c r="M516" s="50">
        <f>AVERAGE(L516,N516)</f>
        <v/>
      </c>
      <c r="N516" s="50" t="n">
        <v>0</v>
      </c>
      <c r="O516" s="50">
        <f>AVERAGE(N516,P516)</f>
        <v/>
      </c>
      <c r="P516" s="50" t="n">
        <v>0</v>
      </c>
      <c r="Q516" s="50">
        <f>AVERAGE(P516,R516)</f>
        <v/>
      </c>
      <c r="R516" s="50" t="n">
        <v>0</v>
      </c>
      <c r="S516" s="50" t="n"/>
      <c r="T516" s="50" t="n"/>
      <c r="U516" s="50" t="n"/>
      <c r="V516" s="50" t="n"/>
      <c r="W516" s="50" t="n"/>
      <c r="X516" s="50" t="n"/>
      <c r="Y516" s="50" t="n"/>
      <c r="Z516" s="50" t="n"/>
      <c r="AA516" s="50" t="n"/>
      <c r="AB516" s="50" t="n"/>
      <c r="AC516" s="50" t="n"/>
      <c r="AD516" s="50" t="n"/>
      <c r="AE516" s="50" t="n"/>
      <c r="AF516" s="50" t="n"/>
      <c r="AG516" s="50" t="n"/>
    </row>
    <row r="517" ht="15.75" customHeight="1">
      <c r="A517" s="50" t="n"/>
      <c r="B517" s="50" t="inlineStr">
        <is>
          <t>OR</t>
        </is>
      </c>
      <c r="C517" s="50" t="inlineStr">
        <is>
          <t>Generation</t>
        </is>
      </c>
      <c r="D517" s="50" t="inlineStr">
        <is>
          <t>Hydro</t>
        </is>
      </c>
      <c r="E517" s="50">
        <f>LOOKUP(D517,$U$2:$V$15,$V$2:$V$15)</f>
        <v/>
      </c>
      <c r="F517" s="50" t="n">
        <v>26216573.8</v>
      </c>
      <c r="G517" s="50">
        <f>AVERAGE(F517,H517)</f>
        <v/>
      </c>
      <c r="H517" s="50" t="n">
        <v>27497343.1</v>
      </c>
      <c r="I517" s="50">
        <f>AVERAGE(H517,J517)</f>
        <v/>
      </c>
      <c r="J517" s="50" t="n">
        <v>27497343.1</v>
      </c>
      <c r="K517" s="50">
        <f>AVERAGE(J517,L517)</f>
        <v/>
      </c>
      <c r="L517" s="50" t="n">
        <v>27497343.1</v>
      </c>
      <c r="M517" s="50">
        <f>AVERAGE(L517,N517)</f>
        <v/>
      </c>
      <c r="N517" s="50" t="n">
        <v>27497343.1</v>
      </c>
      <c r="O517" s="50">
        <f>AVERAGE(N517,P517)</f>
        <v/>
      </c>
      <c r="P517" s="50" t="n">
        <v>27497343.1</v>
      </c>
      <c r="Q517" s="50">
        <f>AVERAGE(P517,R517)</f>
        <v/>
      </c>
      <c r="R517" s="50" t="n">
        <v>27497343.1</v>
      </c>
      <c r="S517" s="50" t="n"/>
      <c r="T517" s="50" t="n"/>
      <c r="U517" s="50" t="n"/>
      <c r="V517" s="50" t="n"/>
      <c r="W517" s="50" t="n"/>
      <c r="X517" s="50" t="n"/>
      <c r="Y517" s="50" t="n"/>
      <c r="Z517" s="50" t="n"/>
      <c r="AA517" s="50" t="n"/>
      <c r="AB517" s="50" t="n"/>
      <c r="AC517" s="50" t="n"/>
      <c r="AD517" s="50" t="n"/>
      <c r="AE517" s="50" t="n"/>
      <c r="AF517" s="50" t="n"/>
      <c r="AG517" s="50" t="n"/>
    </row>
    <row r="518" ht="15.75" customHeight="1">
      <c r="A518" s="50" t="n"/>
      <c r="B518" s="50" t="inlineStr">
        <is>
          <t>OR</t>
        </is>
      </c>
      <c r="C518" s="50" t="inlineStr">
        <is>
          <t>Generation</t>
        </is>
      </c>
      <c r="D518" s="50" t="inlineStr">
        <is>
          <t>Imports</t>
        </is>
      </c>
      <c r="E518" s="50">
        <f>LOOKUP(D518,$U$2:$V$15,$V$2:$V$15)</f>
        <v/>
      </c>
      <c r="F518" s="50" t="n">
        <v>0</v>
      </c>
      <c r="G518" s="50">
        <f>AVERAGE(F518,H518)</f>
        <v/>
      </c>
      <c r="H518" s="50" t="n">
        <v>0</v>
      </c>
      <c r="I518" s="50">
        <f>AVERAGE(H518,J518)</f>
        <v/>
      </c>
      <c r="J518" s="50" t="n">
        <v>0</v>
      </c>
      <c r="K518" s="50">
        <f>AVERAGE(J518,L518)</f>
        <v/>
      </c>
      <c r="L518" s="50" t="n">
        <v>0</v>
      </c>
      <c r="M518" s="50">
        <f>AVERAGE(L518,N518)</f>
        <v/>
      </c>
      <c r="N518" s="50" t="n">
        <v>0</v>
      </c>
      <c r="O518" s="50">
        <f>AVERAGE(N518,P518)</f>
        <v/>
      </c>
      <c r="P518" s="50" t="n">
        <v>0</v>
      </c>
      <c r="Q518" s="50">
        <f>AVERAGE(P518,R518)</f>
        <v/>
      </c>
      <c r="R518" s="50" t="n">
        <v>0</v>
      </c>
      <c r="S518" s="50" t="n"/>
      <c r="T518" s="50" t="n"/>
      <c r="U518" s="50" t="n"/>
      <c r="V518" s="50" t="n"/>
      <c r="W518" s="50" t="n"/>
      <c r="X518" s="50" t="n"/>
      <c r="Y518" s="50" t="n"/>
      <c r="Z518" s="50" t="n"/>
      <c r="AA518" s="50" t="n"/>
      <c r="AB518" s="50" t="n"/>
      <c r="AC518" s="50" t="n"/>
      <c r="AD518" s="50" t="n"/>
      <c r="AE518" s="50" t="n"/>
      <c r="AF518" s="50" t="n"/>
      <c r="AG518" s="50" t="n"/>
    </row>
    <row r="519" ht="15.75" customHeight="1">
      <c r="A519" s="50" t="n"/>
      <c r="B519" s="50" t="inlineStr">
        <is>
          <t>OR</t>
        </is>
      </c>
      <c r="C519" s="50" t="inlineStr">
        <is>
          <t>Generation</t>
        </is>
      </c>
      <c r="D519" s="50" t="inlineStr">
        <is>
          <t>Land-based Wind</t>
        </is>
      </c>
      <c r="E519" s="50">
        <f>LOOKUP(D519,$U$2:$V$15,$V$2:$V$15)</f>
        <v/>
      </c>
      <c r="F519" s="50" t="n">
        <v>8233962.521</v>
      </c>
      <c r="G519" s="50">
        <f>AVERAGE(F519,H519)</f>
        <v/>
      </c>
      <c r="H519" s="50" t="n">
        <v>10342425.93</v>
      </c>
      <c r="I519" s="50">
        <f>AVERAGE(H519,J519)</f>
        <v/>
      </c>
      <c r="J519" s="50" t="n">
        <v>10410593.99</v>
      </c>
      <c r="K519" s="50">
        <f>AVERAGE(J519,L519)</f>
        <v/>
      </c>
      <c r="L519" s="50" t="n">
        <v>10401723.75</v>
      </c>
      <c r="M519" s="50">
        <f>AVERAGE(L519,N519)</f>
        <v/>
      </c>
      <c r="N519" s="50" t="n">
        <v>10394011.68</v>
      </c>
      <c r="O519" s="50">
        <f>AVERAGE(N519,P519)</f>
        <v/>
      </c>
      <c r="P519" s="50" t="n">
        <v>10305675.98</v>
      </c>
      <c r="Q519" s="50">
        <f>AVERAGE(P519,R519)</f>
        <v/>
      </c>
      <c r="R519" s="50" t="n">
        <v>10629171.99</v>
      </c>
      <c r="S519" s="50" t="n"/>
      <c r="T519" s="50" t="n"/>
      <c r="U519" s="50" t="n"/>
      <c r="V519" s="50" t="n"/>
      <c r="W519" s="50" t="n"/>
      <c r="X519" s="50" t="n"/>
      <c r="Y519" s="50" t="n"/>
      <c r="Z519" s="50" t="n"/>
      <c r="AA519" s="50" t="n"/>
      <c r="AB519" s="50" t="n"/>
      <c r="AC519" s="50" t="n"/>
      <c r="AD519" s="50" t="n"/>
      <c r="AE519" s="50" t="n"/>
      <c r="AF519" s="50" t="n"/>
      <c r="AG519" s="50" t="n"/>
    </row>
    <row r="520" ht="15.75" customHeight="1">
      <c r="A520" s="50" t="n"/>
      <c r="B520" s="50" t="inlineStr">
        <is>
          <t>OR</t>
        </is>
      </c>
      <c r="C520" s="50" t="inlineStr">
        <is>
          <t>Generation</t>
        </is>
      </c>
      <c r="D520" s="50" t="inlineStr">
        <is>
          <t>NG-CC</t>
        </is>
      </c>
      <c r="E520" s="50">
        <f>LOOKUP(D520,$U$2:$V$15,$V$2:$V$15)</f>
        <v/>
      </c>
      <c r="F520" s="50" t="n">
        <v>14630972.48</v>
      </c>
      <c r="G520" s="50">
        <f>AVERAGE(F520,H520)</f>
        <v/>
      </c>
      <c r="H520" s="50" t="n">
        <v>12837325.76</v>
      </c>
      <c r="I520" s="50">
        <f>AVERAGE(H520,J520)</f>
        <v/>
      </c>
      <c r="J520" s="50" t="n">
        <v>23415496.22</v>
      </c>
      <c r="K520" s="50">
        <f>AVERAGE(J520,L520)</f>
        <v/>
      </c>
      <c r="L520" s="50" t="n">
        <v>31300945.02</v>
      </c>
      <c r="M520" s="50">
        <f>AVERAGE(L520,N520)</f>
        <v/>
      </c>
      <c r="N520" s="50" t="n">
        <v>28779883.86</v>
      </c>
      <c r="O520" s="50">
        <f>AVERAGE(N520,P520)</f>
        <v/>
      </c>
      <c r="P520" s="50" t="n">
        <v>29845150.09</v>
      </c>
      <c r="Q520" s="50">
        <f>AVERAGE(P520,R520)</f>
        <v/>
      </c>
      <c r="R520" s="50" t="n">
        <v>26735621.32</v>
      </c>
      <c r="S520" s="50" t="n"/>
      <c r="T520" s="50" t="n"/>
      <c r="U520" s="50" t="n"/>
      <c r="V520" s="50" t="n"/>
      <c r="W520" s="50" t="n"/>
      <c r="X520" s="50" t="n"/>
      <c r="Y520" s="50" t="n"/>
      <c r="Z520" s="50" t="n"/>
      <c r="AA520" s="50" t="n"/>
      <c r="AB520" s="50" t="n"/>
      <c r="AC520" s="50" t="n"/>
      <c r="AD520" s="50" t="n"/>
      <c r="AE520" s="50" t="n"/>
      <c r="AF520" s="50" t="n"/>
      <c r="AG520" s="50" t="n"/>
    </row>
    <row r="521" ht="15.75" customHeight="1">
      <c r="A521" s="50" t="n"/>
      <c r="B521" s="50" t="inlineStr">
        <is>
          <t>OR</t>
        </is>
      </c>
      <c r="C521" s="50" t="inlineStr">
        <is>
          <t>Generation</t>
        </is>
      </c>
      <c r="D521" s="50" t="inlineStr">
        <is>
          <t>NG-CT</t>
        </is>
      </c>
      <c r="E521" s="50">
        <f>LOOKUP(D521,$U$2:$V$15,$V$2:$V$15)</f>
        <v/>
      </c>
      <c r="F521" s="50" t="n">
        <v>0</v>
      </c>
      <c r="G521" s="50">
        <f>AVERAGE(F521,H521)</f>
        <v/>
      </c>
      <c r="H521" s="50" t="n">
        <v>0</v>
      </c>
      <c r="I521" s="50">
        <f>AVERAGE(H521,J521)</f>
        <v/>
      </c>
      <c r="J521" s="50" t="n">
        <v>0</v>
      </c>
      <c r="K521" s="50">
        <f>AVERAGE(J521,L521)</f>
        <v/>
      </c>
      <c r="L521" s="50" t="n">
        <v>3398.922685</v>
      </c>
      <c r="M521" s="50">
        <f>AVERAGE(L521,N521)</f>
        <v/>
      </c>
      <c r="N521" s="50" t="n">
        <v>7350.661188</v>
      </c>
      <c r="O521" s="50">
        <f>AVERAGE(N521,P521)</f>
        <v/>
      </c>
      <c r="P521" s="50" t="n">
        <v>0</v>
      </c>
      <c r="Q521" s="50">
        <f>AVERAGE(P521,R521)</f>
        <v/>
      </c>
      <c r="R521" s="50" t="n">
        <v>0</v>
      </c>
      <c r="S521" s="50" t="n"/>
      <c r="T521" s="50" t="n"/>
      <c r="U521" s="50" t="n"/>
      <c r="V521" s="50" t="n"/>
      <c r="W521" s="50" t="n"/>
      <c r="X521" s="50" t="n"/>
      <c r="Y521" s="50" t="n"/>
      <c r="Z521" s="50" t="n"/>
      <c r="AA521" s="50" t="n"/>
      <c r="AB521" s="50" t="n"/>
      <c r="AC521" s="50" t="n"/>
      <c r="AD521" s="50" t="n"/>
      <c r="AE521" s="50" t="n"/>
      <c r="AF521" s="50" t="n"/>
      <c r="AG521" s="50" t="n"/>
    </row>
    <row r="522" ht="15.75" customHeight="1">
      <c r="A522" s="50" t="n"/>
      <c r="B522" s="50" t="inlineStr">
        <is>
          <t>OR</t>
        </is>
      </c>
      <c r="C522" s="50" t="inlineStr">
        <is>
          <t>Generation</t>
        </is>
      </c>
      <c r="D522" s="50" t="inlineStr">
        <is>
          <t>Nuclear</t>
        </is>
      </c>
      <c r="E522" s="50">
        <f>LOOKUP(D522,$U$2:$V$15,$V$2:$V$15)</f>
        <v/>
      </c>
      <c r="F522" s="50" t="n">
        <v>0</v>
      </c>
      <c r="G522" s="50">
        <f>AVERAGE(F522,H522)</f>
        <v/>
      </c>
      <c r="H522" s="50" t="n">
        <v>0</v>
      </c>
      <c r="I522" s="50">
        <f>AVERAGE(H522,J522)</f>
        <v/>
      </c>
      <c r="J522" s="50" t="n">
        <v>0</v>
      </c>
      <c r="K522" s="50">
        <f>AVERAGE(J522,L522)</f>
        <v/>
      </c>
      <c r="L522" s="50" t="n">
        <v>0</v>
      </c>
      <c r="M522" s="50">
        <f>AVERAGE(L522,N522)</f>
        <v/>
      </c>
      <c r="N522" s="50" t="n">
        <v>0</v>
      </c>
      <c r="O522" s="50">
        <f>AVERAGE(N522,P522)</f>
        <v/>
      </c>
      <c r="P522" s="50" t="n">
        <v>0</v>
      </c>
      <c r="Q522" s="50">
        <f>AVERAGE(P522,R522)</f>
        <v/>
      </c>
      <c r="R522" s="50" t="n">
        <v>0</v>
      </c>
      <c r="S522" s="50" t="n"/>
      <c r="T522" s="50" t="n"/>
      <c r="U522" s="50" t="n"/>
      <c r="V522" s="50" t="n"/>
      <c r="W522" s="50" t="n"/>
      <c r="X522" s="50" t="n"/>
      <c r="Y522" s="50" t="n"/>
      <c r="Z522" s="50" t="n"/>
      <c r="AA522" s="50" t="n"/>
      <c r="AB522" s="50" t="n"/>
      <c r="AC522" s="50" t="n"/>
      <c r="AD522" s="50" t="n"/>
      <c r="AE522" s="50" t="n"/>
      <c r="AF522" s="50" t="n"/>
      <c r="AG522" s="50" t="n"/>
    </row>
    <row r="523" ht="15.75" customHeight="1">
      <c r="A523" s="50" t="n"/>
      <c r="B523" s="50" t="inlineStr">
        <is>
          <t>OR</t>
        </is>
      </c>
      <c r="C523" s="50" t="inlineStr">
        <is>
          <t>Generation</t>
        </is>
      </c>
      <c r="D523" s="50" t="inlineStr">
        <is>
          <t>Offshore Wind</t>
        </is>
      </c>
      <c r="E523" s="50">
        <f>LOOKUP(D523,$U$2:$V$15,$V$2:$V$15)</f>
        <v/>
      </c>
      <c r="F523" s="50" t="n">
        <v>0</v>
      </c>
      <c r="G523" s="50">
        <f>AVERAGE(F523,H523)</f>
        <v/>
      </c>
      <c r="H523" s="50" t="n">
        <v>0</v>
      </c>
      <c r="I523" s="50">
        <f>AVERAGE(H523,J523)</f>
        <v/>
      </c>
      <c r="J523" s="50" t="n">
        <v>0</v>
      </c>
      <c r="K523" s="50">
        <f>AVERAGE(J523,L523)</f>
        <v/>
      </c>
      <c r="L523" s="50" t="n">
        <v>0</v>
      </c>
      <c r="M523" s="50">
        <f>AVERAGE(L523,N523)</f>
        <v/>
      </c>
      <c r="N523" s="50" t="n">
        <v>0</v>
      </c>
      <c r="O523" s="50">
        <f>AVERAGE(N523,P523)</f>
        <v/>
      </c>
      <c r="P523" s="50" t="n">
        <v>0</v>
      </c>
      <c r="Q523" s="50">
        <f>AVERAGE(P523,R523)</f>
        <v/>
      </c>
      <c r="R523" s="50" t="n">
        <v>0</v>
      </c>
      <c r="S523" s="50" t="n"/>
      <c r="T523" s="50" t="n"/>
      <c r="U523" s="50" t="n"/>
      <c r="V523" s="50" t="n"/>
      <c r="W523" s="50" t="n"/>
      <c r="X523" s="50" t="n"/>
      <c r="Y523" s="50" t="n"/>
      <c r="Z523" s="50" t="n"/>
      <c r="AA523" s="50" t="n"/>
      <c r="AB523" s="50" t="n"/>
      <c r="AC523" s="50" t="n"/>
      <c r="AD523" s="50" t="n"/>
      <c r="AE523" s="50" t="n"/>
      <c r="AF523" s="50" t="n"/>
      <c r="AG523" s="50" t="n"/>
    </row>
    <row r="524" ht="15.75" customHeight="1">
      <c r="A524" s="50" t="n"/>
      <c r="B524" s="50" t="inlineStr">
        <is>
          <t>OR</t>
        </is>
      </c>
      <c r="C524" s="50" t="inlineStr">
        <is>
          <t>Generation</t>
        </is>
      </c>
      <c r="D524" s="50" t="inlineStr">
        <is>
          <t>Oil-Gas-Steam</t>
        </is>
      </c>
      <c r="E524" s="50">
        <f>LOOKUP(D524,$U$2:$V$15,$V$2:$V$15)</f>
        <v/>
      </c>
      <c r="F524" s="50" t="n">
        <v>201840.6902</v>
      </c>
      <c r="G524" s="50">
        <f>AVERAGE(F524,H524)</f>
        <v/>
      </c>
      <c r="H524" s="50" t="n">
        <v>201840.6902</v>
      </c>
      <c r="I524" s="50">
        <f>AVERAGE(H524,J524)</f>
        <v/>
      </c>
      <c r="J524" s="50" t="n">
        <v>201840.6902</v>
      </c>
      <c r="K524" s="50">
        <f>AVERAGE(J524,L524)</f>
        <v/>
      </c>
      <c r="L524" s="50" t="n">
        <v>201840.6902</v>
      </c>
      <c r="M524" s="50">
        <f>AVERAGE(L524,N524)</f>
        <v/>
      </c>
      <c r="N524" s="50" t="n">
        <v>201840.6902</v>
      </c>
      <c r="O524" s="50">
        <f>AVERAGE(N524,P524)</f>
        <v/>
      </c>
      <c r="P524" s="50" t="n">
        <v>201840.6902</v>
      </c>
      <c r="Q524" s="50">
        <f>AVERAGE(P524,R524)</f>
        <v/>
      </c>
      <c r="R524" s="50" t="n">
        <v>201840.6902</v>
      </c>
      <c r="S524" s="50" t="n"/>
      <c r="T524" s="50" t="n"/>
      <c r="U524" s="50" t="n"/>
      <c r="V524" s="50" t="n"/>
      <c r="W524" s="50" t="n"/>
      <c r="X524" s="50" t="n"/>
      <c r="Y524" s="50" t="n"/>
      <c r="Z524" s="50" t="n"/>
      <c r="AA524" s="50" t="n"/>
      <c r="AB524" s="50" t="n"/>
      <c r="AC524" s="50" t="n"/>
      <c r="AD524" s="50" t="n"/>
      <c r="AE524" s="50" t="n"/>
      <c r="AF524" s="50" t="n"/>
      <c r="AG524" s="50" t="n"/>
    </row>
    <row r="525" ht="15.75" customHeight="1">
      <c r="A525" s="50" t="n"/>
      <c r="B525" s="50" t="inlineStr">
        <is>
          <t>OR</t>
        </is>
      </c>
      <c r="C525" s="50" t="inlineStr">
        <is>
          <t>Generation</t>
        </is>
      </c>
      <c r="D525" s="50" t="inlineStr">
        <is>
          <t>Rooftop PV</t>
        </is>
      </c>
      <c r="E525" s="50">
        <f>LOOKUP(D525,$U$2:$V$15,$V$2:$V$15)</f>
        <v/>
      </c>
      <c r="F525" s="50" t="n">
        <v>198807.091</v>
      </c>
      <c r="G525" s="50">
        <f>AVERAGE(F525,H525)</f>
        <v/>
      </c>
      <c r="H525" s="50" t="n">
        <v>258363.8878</v>
      </c>
      <c r="I525" s="50">
        <f>AVERAGE(H525,J525)</f>
        <v/>
      </c>
      <c r="J525" s="50" t="n">
        <v>299094.9473</v>
      </c>
      <c r="K525" s="50">
        <f>AVERAGE(J525,L525)</f>
        <v/>
      </c>
      <c r="L525" s="50" t="n">
        <v>341335.0806</v>
      </c>
      <c r="M525" s="50">
        <f>AVERAGE(L525,N525)</f>
        <v/>
      </c>
      <c r="N525" s="50" t="n">
        <v>415451.5664</v>
      </c>
      <c r="O525" s="50">
        <f>AVERAGE(N525,P525)</f>
        <v/>
      </c>
      <c r="P525" s="50" t="n">
        <v>511217.1595</v>
      </c>
      <c r="Q525" s="50">
        <f>AVERAGE(P525,R525)</f>
        <v/>
      </c>
      <c r="R525" s="50" t="n">
        <v>640521.3369</v>
      </c>
      <c r="S525" s="50" t="n"/>
      <c r="T525" s="50" t="n"/>
      <c r="U525" s="50" t="n"/>
      <c r="V525" s="50" t="n"/>
      <c r="W525" s="50" t="n"/>
      <c r="X525" s="50" t="n"/>
      <c r="Y525" s="50" t="n"/>
      <c r="Z525" s="50" t="n"/>
      <c r="AA525" s="50" t="n"/>
      <c r="AB525" s="50" t="n"/>
      <c r="AC525" s="50" t="n"/>
      <c r="AD525" s="50" t="n"/>
      <c r="AE525" s="50" t="n"/>
      <c r="AF525" s="50" t="n"/>
      <c r="AG525" s="50" t="n"/>
    </row>
    <row r="526" ht="15.75" customHeight="1">
      <c r="A526" s="50" t="n"/>
      <c r="B526" s="50" t="inlineStr">
        <is>
          <t>OR</t>
        </is>
      </c>
      <c r="C526" s="50" t="inlineStr">
        <is>
          <t>Generation</t>
        </is>
      </c>
      <c r="D526" s="50" t="inlineStr">
        <is>
          <t>Storage</t>
        </is>
      </c>
      <c r="E526" s="50">
        <f>LOOKUP(D526,$U$2:$V$15,$V$2:$V$15)</f>
        <v/>
      </c>
      <c r="F526" s="50" t="n">
        <v>0</v>
      </c>
      <c r="G526" s="50" t="n">
        <v>0</v>
      </c>
      <c r="H526" s="50" t="n">
        <v>0</v>
      </c>
      <c r="I526" s="50" t="n">
        <v>0</v>
      </c>
      <c r="J526" s="50" t="n">
        <v>0</v>
      </c>
      <c r="K526" s="50" t="n">
        <v>0</v>
      </c>
      <c r="L526" s="50" t="n">
        <v>0</v>
      </c>
      <c r="M526" s="50" t="n">
        <v>0</v>
      </c>
      <c r="N526" s="50" t="n">
        <v>0</v>
      </c>
      <c r="O526" s="50" t="n">
        <v>0</v>
      </c>
      <c r="P526" s="50" t="n">
        <v>0</v>
      </c>
      <c r="Q526" s="50" t="n">
        <v>0</v>
      </c>
      <c r="R526" s="50" t="n">
        <v>0</v>
      </c>
      <c r="S526" s="50" t="n"/>
      <c r="T526" s="50" t="n"/>
      <c r="U526" s="50" t="n"/>
      <c r="V526" s="50" t="n"/>
      <c r="W526" s="50" t="n"/>
      <c r="X526" s="50" t="n"/>
      <c r="Y526" s="50" t="n"/>
      <c r="Z526" s="50" t="n"/>
      <c r="AA526" s="50" t="n"/>
      <c r="AB526" s="50" t="n"/>
      <c r="AC526" s="50" t="n"/>
      <c r="AD526" s="50" t="n"/>
      <c r="AE526" s="50" t="n"/>
      <c r="AF526" s="50" t="n"/>
      <c r="AG526" s="50" t="n"/>
    </row>
    <row r="527" ht="15.75" customHeight="1">
      <c r="A527" s="50" t="n"/>
      <c r="B527" s="50" t="inlineStr">
        <is>
          <t>OR</t>
        </is>
      </c>
      <c r="C527" s="50" t="inlineStr">
        <is>
          <t>Generation</t>
        </is>
      </c>
      <c r="D527" s="50" t="inlineStr">
        <is>
          <t>Utility PV</t>
        </is>
      </c>
      <c r="E527" s="50">
        <f>LOOKUP(D527,$U$2:$V$15,$V$2:$V$15)</f>
        <v/>
      </c>
      <c r="F527" s="50" t="n">
        <v>664096.4626</v>
      </c>
      <c r="G527" s="50">
        <f>AVERAGE(F527,H527)</f>
        <v/>
      </c>
      <c r="H527" s="50" t="n">
        <v>753796.5218</v>
      </c>
      <c r="I527" s="50">
        <f>AVERAGE(H527,J527)</f>
        <v/>
      </c>
      <c r="J527" s="50" t="n">
        <v>753742.2694</v>
      </c>
      <c r="K527" s="50">
        <f>AVERAGE(J527,L527)</f>
        <v/>
      </c>
      <c r="L527" s="50" t="n">
        <v>745372.3207</v>
      </c>
      <c r="M527" s="50">
        <f>AVERAGE(L527,N527)</f>
        <v/>
      </c>
      <c r="N527" s="50" t="n">
        <v>737943.1147</v>
      </c>
      <c r="O527" s="50">
        <f>AVERAGE(N527,P527)</f>
        <v/>
      </c>
      <c r="P527" s="50" t="n">
        <v>731175.6679</v>
      </c>
      <c r="Q527" s="50">
        <f>AVERAGE(P527,R527)</f>
        <v/>
      </c>
      <c r="R527" s="50" t="n">
        <v>724266.0277</v>
      </c>
      <c r="S527" s="50" t="n"/>
      <c r="T527" s="50" t="n"/>
      <c r="U527" s="50" t="n"/>
      <c r="V527" s="50" t="n"/>
      <c r="W527" s="50" t="n"/>
      <c r="X527" s="50" t="n"/>
      <c r="Y527" s="50" t="n"/>
      <c r="Z527" s="50" t="n"/>
      <c r="AA527" s="50" t="n"/>
      <c r="AB527" s="50" t="n"/>
      <c r="AC527" s="50" t="n"/>
      <c r="AD527" s="50" t="n"/>
      <c r="AE527" s="50" t="n"/>
      <c r="AF527" s="50" t="n"/>
      <c r="AG527" s="50" t="n"/>
    </row>
    <row r="528" ht="15.75" customHeight="1">
      <c r="A528" s="50" t="n"/>
      <c r="B528" s="50" t="inlineStr">
        <is>
          <t>PA</t>
        </is>
      </c>
      <c r="C528" s="50" t="inlineStr">
        <is>
          <t>Generation</t>
        </is>
      </c>
      <c r="D528" s="50" t="inlineStr">
        <is>
          <t>Biopower</t>
        </is>
      </c>
      <c r="E528" s="50">
        <f>LOOKUP(D528,$U$2:$V$15,$V$2:$V$15)</f>
        <v/>
      </c>
      <c r="F528" s="50" t="n">
        <v>0</v>
      </c>
      <c r="G528" s="50">
        <f>AVERAGE(F528,H528)</f>
        <v/>
      </c>
      <c r="H528" s="50" t="n">
        <v>18413.85</v>
      </c>
      <c r="I528" s="50">
        <f>AVERAGE(H528,J528)</f>
        <v/>
      </c>
      <c r="J528" s="50" t="n">
        <v>1207.5</v>
      </c>
      <c r="K528" s="50">
        <f>AVERAGE(J528,L528)</f>
        <v/>
      </c>
      <c r="L528" s="50" t="n">
        <v>0</v>
      </c>
      <c r="M528" s="50">
        <f>AVERAGE(L528,N528)</f>
        <v/>
      </c>
      <c r="N528" s="50" t="n">
        <v>1207.5</v>
      </c>
      <c r="O528" s="50">
        <f>AVERAGE(N528,P528)</f>
        <v/>
      </c>
      <c r="P528" s="50" t="n">
        <v>0</v>
      </c>
      <c r="Q528" s="50">
        <f>AVERAGE(P528,R528)</f>
        <v/>
      </c>
      <c r="R528" s="50" t="n">
        <v>0</v>
      </c>
      <c r="S528" s="50" t="n"/>
      <c r="T528" s="50" t="n"/>
      <c r="U528" s="50" t="n"/>
      <c r="V528" s="50" t="n"/>
      <c r="W528" s="50" t="n"/>
      <c r="X528" s="50" t="n"/>
      <c r="Y528" s="50" t="n"/>
      <c r="Z528" s="50" t="n"/>
      <c r="AA528" s="50" t="n"/>
      <c r="AB528" s="50" t="n"/>
      <c r="AC528" s="50" t="n"/>
      <c r="AD528" s="50" t="n"/>
      <c r="AE528" s="50" t="n"/>
      <c r="AF528" s="50" t="n"/>
      <c r="AG528" s="50" t="n"/>
    </row>
    <row r="529" ht="15.75" customHeight="1">
      <c r="A529" s="50" t="n"/>
      <c r="B529" s="50" t="inlineStr">
        <is>
          <t>PA</t>
        </is>
      </c>
      <c r="C529" s="50" t="inlineStr">
        <is>
          <t>Generation</t>
        </is>
      </c>
      <c r="D529" s="50" t="inlineStr">
        <is>
          <t>Coal</t>
        </is>
      </c>
      <c r="E529" s="50">
        <f>LOOKUP(D529,$U$2:$V$15,$V$2:$V$15)</f>
        <v/>
      </c>
      <c r="F529" s="50" t="n">
        <v>53070165.35</v>
      </c>
      <c r="G529" s="50">
        <f>AVERAGE(F529,H529)</f>
        <v/>
      </c>
      <c r="H529" s="50" t="n">
        <v>44904901.16</v>
      </c>
      <c r="I529" s="50">
        <f>AVERAGE(H529,J529)</f>
        <v/>
      </c>
      <c r="J529" s="50" t="n">
        <v>47917358.92</v>
      </c>
      <c r="K529" s="50">
        <f>AVERAGE(J529,L529)</f>
        <v/>
      </c>
      <c r="L529" s="50" t="n">
        <v>48739908.84</v>
      </c>
      <c r="M529" s="50">
        <f>AVERAGE(L529,N529)</f>
        <v/>
      </c>
      <c r="N529" s="50" t="n">
        <v>47065641.44</v>
      </c>
      <c r="O529" s="50">
        <f>AVERAGE(N529,P529)</f>
        <v/>
      </c>
      <c r="P529" s="50" t="n">
        <v>45565242.34</v>
      </c>
      <c r="Q529" s="50">
        <f>AVERAGE(P529,R529)</f>
        <v/>
      </c>
      <c r="R529" s="50" t="n">
        <v>47196121.2</v>
      </c>
      <c r="S529" s="50" t="n"/>
      <c r="T529" s="50" t="n"/>
      <c r="U529" s="50" t="n"/>
      <c r="V529" s="50" t="n"/>
      <c r="W529" s="50" t="n"/>
      <c r="X529" s="50" t="n"/>
      <c r="Y529" s="50" t="n"/>
      <c r="Z529" s="50" t="n"/>
      <c r="AA529" s="50" t="n"/>
      <c r="AB529" s="50" t="n"/>
      <c r="AC529" s="50" t="n"/>
      <c r="AD529" s="50" t="n"/>
      <c r="AE529" s="50" t="n"/>
      <c r="AF529" s="50" t="n"/>
      <c r="AG529" s="50" t="n"/>
    </row>
    <row r="530" ht="15.75" customHeight="1">
      <c r="A530" s="50" t="n"/>
      <c r="B530" s="50" t="inlineStr">
        <is>
          <t>PA</t>
        </is>
      </c>
      <c r="C530" s="50" t="inlineStr">
        <is>
          <t>Generation</t>
        </is>
      </c>
      <c r="D530" s="50" t="inlineStr">
        <is>
          <t>CSP</t>
        </is>
      </c>
      <c r="E530" s="50">
        <f>LOOKUP(D530,$U$2:$V$15,$V$2:$V$15)</f>
        <v/>
      </c>
      <c r="F530" s="50" t="n">
        <v>0</v>
      </c>
      <c r="G530" s="50">
        <f>AVERAGE(F530,H530)</f>
        <v/>
      </c>
      <c r="H530" s="50" t="n">
        <v>0</v>
      </c>
      <c r="I530" s="50">
        <f>AVERAGE(H530,J530)</f>
        <v/>
      </c>
      <c r="J530" s="50" t="n">
        <v>0</v>
      </c>
      <c r="K530" s="50">
        <f>AVERAGE(J530,L530)</f>
        <v/>
      </c>
      <c r="L530" s="50" t="n">
        <v>0</v>
      </c>
      <c r="M530" s="50">
        <f>AVERAGE(L530,N530)</f>
        <v/>
      </c>
      <c r="N530" s="50" t="n">
        <v>0</v>
      </c>
      <c r="O530" s="50">
        <f>AVERAGE(N530,P530)</f>
        <v/>
      </c>
      <c r="P530" s="50" t="n">
        <v>0</v>
      </c>
      <c r="Q530" s="50">
        <f>AVERAGE(P530,R530)</f>
        <v/>
      </c>
      <c r="R530" s="50" t="n">
        <v>0</v>
      </c>
      <c r="S530" s="50" t="n"/>
      <c r="T530" s="50" t="n"/>
      <c r="U530" s="50" t="n"/>
      <c r="V530" s="50" t="n"/>
      <c r="W530" s="50" t="n"/>
      <c r="X530" s="50" t="n"/>
      <c r="Y530" s="50" t="n"/>
      <c r="Z530" s="50" t="n"/>
      <c r="AA530" s="50" t="n"/>
      <c r="AB530" s="50" t="n"/>
      <c r="AC530" s="50" t="n"/>
      <c r="AD530" s="50" t="n"/>
      <c r="AE530" s="50" t="n"/>
      <c r="AF530" s="50" t="n"/>
      <c r="AG530" s="50" t="n"/>
    </row>
    <row r="531" ht="15.75" customHeight="1">
      <c r="A531" s="50" t="n"/>
      <c r="B531" s="50" t="inlineStr">
        <is>
          <t>PA</t>
        </is>
      </c>
      <c r="C531" s="50" t="inlineStr">
        <is>
          <t>Generation</t>
        </is>
      </c>
      <c r="D531" s="50" t="inlineStr">
        <is>
          <t>Geothermal</t>
        </is>
      </c>
      <c r="E531" s="50">
        <f>LOOKUP(D531,$U$2:$V$15,$V$2:$V$15)</f>
        <v/>
      </c>
      <c r="F531" s="50" t="n">
        <v>0</v>
      </c>
      <c r="G531" s="50">
        <f>AVERAGE(F531,H531)</f>
        <v/>
      </c>
      <c r="H531" s="50" t="n">
        <v>0</v>
      </c>
      <c r="I531" s="50">
        <f>AVERAGE(H531,J531)</f>
        <v/>
      </c>
      <c r="J531" s="50" t="n">
        <v>0</v>
      </c>
      <c r="K531" s="50">
        <f>AVERAGE(J531,L531)</f>
        <v/>
      </c>
      <c r="L531" s="50" t="n">
        <v>0</v>
      </c>
      <c r="M531" s="50">
        <f>AVERAGE(L531,N531)</f>
        <v/>
      </c>
      <c r="N531" s="50" t="n">
        <v>0</v>
      </c>
      <c r="O531" s="50">
        <f>AVERAGE(N531,P531)</f>
        <v/>
      </c>
      <c r="P531" s="50" t="n">
        <v>0</v>
      </c>
      <c r="Q531" s="50">
        <f>AVERAGE(P531,R531)</f>
        <v/>
      </c>
      <c r="R531" s="50" t="n">
        <v>0</v>
      </c>
      <c r="S531" s="50" t="n"/>
      <c r="T531" s="50" t="n"/>
      <c r="U531" s="50" t="n"/>
      <c r="V531" s="50" t="n"/>
      <c r="W531" s="50" t="n"/>
      <c r="X531" s="50" t="n"/>
      <c r="Y531" s="50" t="n"/>
      <c r="Z531" s="50" t="n"/>
      <c r="AA531" s="50" t="n"/>
      <c r="AB531" s="50" t="n"/>
      <c r="AC531" s="50" t="n"/>
      <c r="AD531" s="50" t="n"/>
      <c r="AE531" s="50" t="n"/>
      <c r="AF531" s="50" t="n"/>
      <c r="AG531" s="50" t="n"/>
    </row>
    <row r="532" ht="15.75" customHeight="1">
      <c r="A532" s="50" t="n"/>
      <c r="B532" s="50" t="inlineStr">
        <is>
          <t>PA</t>
        </is>
      </c>
      <c r="C532" s="50" t="inlineStr">
        <is>
          <t>Generation</t>
        </is>
      </c>
      <c r="D532" s="50" t="inlineStr">
        <is>
          <t>Hydro</t>
        </is>
      </c>
      <c r="E532" s="50">
        <f>LOOKUP(D532,$U$2:$V$15,$V$2:$V$15)</f>
        <v/>
      </c>
      <c r="F532" s="50" t="n">
        <v>2389691.262</v>
      </c>
      <c r="G532" s="50">
        <f>AVERAGE(F532,H532)</f>
        <v/>
      </c>
      <c r="H532" s="50" t="n">
        <v>2587463.213</v>
      </c>
      <c r="I532" s="50">
        <f>AVERAGE(H532,J532)</f>
        <v/>
      </c>
      <c r="J532" s="50" t="n">
        <v>2585556.389</v>
      </c>
      <c r="K532" s="50">
        <f>AVERAGE(J532,L532)</f>
        <v/>
      </c>
      <c r="L532" s="50" t="n">
        <v>2587463.213</v>
      </c>
      <c r="M532" s="50">
        <f>AVERAGE(L532,N532)</f>
        <v/>
      </c>
      <c r="N532" s="50" t="n">
        <v>2587463.213</v>
      </c>
      <c r="O532" s="50">
        <f>AVERAGE(N532,P532)</f>
        <v/>
      </c>
      <c r="P532" s="50" t="n">
        <v>2587463.213</v>
      </c>
      <c r="Q532" s="50">
        <f>AVERAGE(P532,R532)</f>
        <v/>
      </c>
      <c r="R532" s="50" t="n">
        <v>2587463.213</v>
      </c>
      <c r="S532" s="50" t="n"/>
      <c r="T532" s="50" t="n"/>
      <c r="U532" s="50" t="n"/>
      <c r="V532" s="50" t="n"/>
      <c r="W532" s="50" t="n"/>
      <c r="X532" s="50" t="n"/>
      <c r="Y532" s="50" t="n"/>
      <c r="Z532" s="50" t="n"/>
      <c r="AA532" s="50" t="n"/>
      <c r="AB532" s="50" t="n"/>
      <c r="AC532" s="50" t="n"/>
      <c r="AD532" s="50" t="n"/>
      <c r="AE532" s="50" t="n"/>
      <c r="AF532" s="50" t="n"/>
      <c r="AG532" s="50" t="n"/>
    </row>
    <row r="533" ht="15.75" customHeight="1">
      <c r="A533" s="50" t="n"/>
      <c r="B533" s="50" t="inlineStr">
        <is>
          <t>PA</t>
        </is>
      </c>
      <c r="C533" s="50" t="inlineStr">
        <is>
          <t>Generation</t>
        </is>
      </c>
      <c r="D533" s="50" t="inlineStr">
        <is>
          <t>Imports</t>
        </is>
      </c>
      <c r="E533" s="50">
        <f>LOOKUP(D533,$U$2:$V$15,$V$2:$V$15)</f>
        <v/>
      </c>
      <c r="F533" s="50" t="n">
        <v>0</v>
      </c>
      <c r="G533" s="50">
        <f>AVERAGE(F533,H533)</f>
        <v/>
      </c>
      <c r="H533" s="50" t="n">
        <v>0</v>
      </c>
      <c r="I533" s="50">
        <f>AVERAGE(H533,J533)</f>
        <v/>
      </c>
      <c r="J533" s="50" t="n">
        <v>0</v>
      </c>
      <c r="K533" s="50">
        <f>AVERAGE(J533,L533)</f>
        <v/>
      </c>
      <c r="L533" s="50" t="n">
        <v>0</v>
      </c>
      <c r="M533" s="50">
        <f>AVERAGE(L533,N533)</f>
        <v/>
      </c>
      <c r="N533" s="50" t="n">
        <v>0</v>
      </c>
      <c r="O533" s="50">
        <f>AVERAGE(N533,P533)</f>
        <v/>
      </c>
      <c r="P533" s="50" t="n">
        <v>0</v>
      </c>
      <c r="Q533" s="50">
        <f>AVERAGE(P533,R533)</f>
        <v/>
      </c>
      <c r="R533" s="50" t="n">
        <v>0</v>
      </c>
      <c r="S533" s="50" t="n"/>
      <c r="T533" s="50" t="n"/>
      <c r="U533" s="50" t="n"/>
      <c r="V533" s="50" t="n"/>
      <c r="W533" s="50" t="n"/>
      <c r="X533" s="50" t="n"/>
      <c r="Y533" s="50" t="n"/>
      <c r="Z533" s="50" t="n"/>
      <c r="AA533" s="50" t="n"/>
      <c r="AB533" s="50" t="n"/>
      <c r="AC533" s="50" t="n"/>
      <c r="AD533" s="50" t="n"/>
      <c r="AE533" s="50" t="n"/>
      <c r="AF533" s="50" t="n"/>
      <c r="AG533" s="50" t="n"/>
    </row>
    <row r="534" ht="15.75" customHeight="1">
      <c r="A534" s="50" t="n"/>
      <c r="B534" s="50" t="inlineStr">
        <is>
          <t>PA</t>
        </is>
      </c>
      <c r="C534" s="50" t="inlineStr">
        <is>
          <t>Generation</t>
        </is>
      </c>
      <c r="D534" s="50" t="inlineStr">
        <is>
          <t>Land-based Wind</t>
        </is>
      </c>
      <c r="E534" s="50">
        <f>LOOKUP(D534,$U$2:$V$15,$V$2:$V$15)</f>
        <v/>
      </c>
      <c r="F534" s="50" t="n">
        <v>4194197.587</v>
      </c>
      <c r="G534" s="50">
        <f>AVERAGE(F534,H534)</f>
        <v/>
      </c>
      <c r="H534" s="50" t="n">
        <v>5728319.306</v>
      </c>
      <c r="I534" s="50">
        <f>AVERAGE(H534,J534)</f>
        <v/>
      </c>
      <c r="J534" s="50" t="n">
        <v>8066467.758</v>
      </c>
      <c r="K534" s="50">
        <f>AVERAGE(J534,L534)</f>
        <v/>
      </c>
      <c r="L534" s="50" t="n">
        <v>8066467.758</v>
      </c>
      <c r="M534" s="50">
        <f>AVERAGE(L534,N534)</f>
        <v/>
      </c>
      <c r="N534" s="50" t="n">
        <v>14606781.17</v>
      </c>
      <c r="O534" s="50">
        <f>AVERAGE(N534,P534)</f>
        <v/>
      </c>
      <c r="P534" s="50" t="n">
        <v>14606745.23</v>
      </c>
      <c r="Q534" s="50">
        <f>AVERAGE(P534,R534)</f>
        <v/>
      </c>
      <c r="R534" s="50" t="n">
        <v>14606746.83</v>
      </c>
      <c r="S534" s="50" t="n"/>
      <c r="T534" s="50" t="n"/>
      <c r="U534" s="50" t="n"/>
      <c r="V534" s="50" t="n"/>
      <c r="W534" s="50" t="n"/>
      <c r="X534" s="50" t="n"/>
      <c r="Y534" s="50" t="n"/>
      <c r="Z534" s="50" t="n"/>
      <c r="AA534" s="50" t="n"/>
      <c r="AB534" s="50" t="n"/>
      <c r="AC534" s="50" t="n"/>
      <c r="AD534" s="50" t="n"/>
      <c r="AE534" s="50" t="n"/>
      <c r="AF534" s="50" t="n"/>
      <c r="AG534" s="50" t="n"/>
    </row>
    <row r="535" ht="15.75" customHeight="1">
      <c r="A535" s="50" t="n"/>
      <c r="B535" s="50" t="inlineStr">
        <is>
          <t>PA</t>
        </is>
      </c>
      <c r="C535" s="50" t="inlineStr">
        <is>
          <t>Generation</t>
        </is>
      </c>
      <c r="D535" s="50" t="inlineStr">
        <is>
          <t>NG-CC</t>
        </is>
      </c>
      <c r="E535" s="50">
        <f>LOOKUP(D535,$U$2:$V$15,$V$2:$V$15)</f>
        <v/>
      </c>
      <c r="F535" s="50" t="n">
        <v>101596679.3</v>
      </c>
      <c r="G535" s="50">
        <f>AVERAGE(F535,H535)</f>
        <v/>
      </c>
      <c r="H535" s="50" t="n">
        <v>133395753.8</v>
      </c>
      <c r="I535" s="50">
        <f>AVERAGE(H535,J535)</f>
        <v/>
      </c>
      <c r="J535" s="50" t="n">
        <v>133753118.4</v>
      </c>
      <c r="K535" s="50">
        <f>AVERAGE(J535,L535)</f>
        <v/>
      </c>
      <c r="L535" s="50" t="n">
        <v>124610101.9</v>
      </c>
      <c r="M535" s="50">
        <f>AVERAGE(L535,N535)</f>
        <v/>
      </c>
      <c r="N535" s="50" t="n">
        <v>121985947.7</v>
      </c>
      <c r="O535" s="50">
        <f>AVERAGE(N535,P535)</f>
        <v/>
      </c>
      <c r="P535" s="50" t="n">
        <v>121635814.5</v>
      </c>
      <c r="Q535" s="50">
        <f>AVERAGE(P535,R535)</f>
        <v/>
      </c>
      <c r="R535" s="50" t="n">
        <v>118630621.4</v>
      </c>
      <c r="S535" s="50" t="n"/>
      <c r="T535" s="50" t="n"/>
      <c r="U535" s="50" t="n"/>
      <c r="V535" s="50" t="n"/>
      <c r="W535" s="50" t="n"/>
      <c r="X535" s="50" t="n"/>
      <c r="Y535" s="50" t="n"/>
      <c r="Z535" s="50" t="n"/>
      <c r="AA535" s="50" t="n"/>
      <c r="AB535" s="50" t="n"/>
      <c r="AC535" s="50" t="n"/>
      <c r="AD535" s="50" t="n"/>
      <c r="AE535" s="50" t="n"/>
      <c r="AF535" s="50" t="n"/>
      <c r="AG535" s="50" t="n"/>
    </row>
    <row r="536" ht="15.75" customHeight="1">
      <c r="A536" s="50" t="n"/>
      <c r="B536" s="50" t="inlineStr">
        <is>
          <t>PA</t>
        </is>
      </c>
      <c r="C536" s="50" t="inlineStr">
        <is>
          <t>Generation</t>
        </is>
      </c>
      <c r="D536" s="50" t="inlineStr">
        <is>
          <t>NG-CT</t>
        </is>
      </c>
      <c r="E536" s="50">
        <f>LOOKUP(D536,$U$2:$V$15,$V$2:$V$15)</f>
        <v/>
      </c>
      <c r="F536" s="50" t="n">
        <v>556883.5237</v>
      </c>
      <c r="G536" s="50">
        <f>AVERAGE(F536,H536)</f>
        <v/>
      </c>
      <c r="H536" s="50" t="n">
        <v>357772.578</v>
      </c>
      <c r="I536" s="50">
        <f>AVERAGE(H536,J536)</f>
        <v/>
      </c>
      <c r="J536" s="50" t="n">
        <v>341507.3012</v>
      </c>
      <c r="K536" s="50">
        <f>AVERAGE(J536,L536)</f>
        <v/>
      </c>
      <c r="L536" s="50" t="n">
        <v>341507.3012</v>
      </c>
      <c r="M536" s="50">
        <f>AVERAGE(L536,N536)</f>
        <v/>
      </c>
      <c r="N536" s="50" t="n">
        <v>337080.2212</v>
      </c>
      <c r="O536" s="50">
        <f>AVERAGE(N536,P536)</f>
        <v/>
      </c>
      <c r="P536" s="50" t="n">
        <v>337080.2212</v>
      </c>
      <c r="Q536" s="50">
        <f>AVERAGE(P536,R536)</f>
        <v/>
      </c>
      <c r="R536" s="50" t="n">
        <v>337080.2212</v>
      </c>
      <c r="S536" s="50" t="n"/>
      <c r="T536" s="50" t="n"/>
      <c r="U536" s="50" t="n"/>
      <c r="V536" s="50" t="n"/>
      <c r="W536" s="50" t="n"/>
      <c r="X536" s="50" t="n"/>
      <c r="Y536" s="50" t="n"/>
      <c r="Z536" s="50" t="n"/>
      <c r="AA536" s="50" t="n"/>
      <c r="AB536" s="50" t="n"/>
      <c r="AC536" s="50" t="n"/>
      <c r="AD536" s="50" t="n"/>
      <c r="AE536" s="50" t="n"/>
      <c r="AF536" s="50" t="n"/>
      <c r="AG536" s="50" t="n"/>
    </row>
    <row r="537" ht="15.75" customHeight="1">
      <c r="A537" s="50" t="n"/>
      <c r="B537" s="50" t="inlineStr">
        <is>
          <t>PA</t>
        </is>
      </c>
      <c r="C537" s="50" t="inlineStr">
        <is>
          <t>Generation</t>
        </is>
      </c>
      <c r="D537" s="50" t="inlineStr">
        <is>
          <t>Nuclear</t>
        </is>
      </c>
      <c r="E537" s="50">
        <f>LOOKUP(D537,$U$2:$V$15,$V$2:$V$15)</f>
        <v/>
      </c>
      <c r="F537" s="50" t="n">
        <v>58075578.27</v>
      </c>
      <c r="G537" s="50">
        <f>AVERAGE(F537,H537)</f>
        <v/>
      </c>
      <c r="H537" s="50" t="n">
        <v>51729367.2</v>
      </c>
      <c r="I537" s="50">
        <f>AVERAGE(H537,J537)</f>
        <v/>
      </c>
      <c r="J537" s="50" t="n">
        <v>37436953.64</v>
      </c>
      <c r="K537" s="50">
        <f>AVERAGE(J537,L537)</f>
        <v/>
      </c>
      <c r="L537" s="50" t="n">
        <v>37436953.64</v>
      </c>
      <c r="M537" s="50">
        <f>AVERAGE(L537,N537)</f>
        <v/>
      </c>
      <c r="N537" s="50" t="n">
        <v>37436953.64</v>
      </c>
      <c r="O537" s="50">
        <f>AVERAGE(N537,P537)</f>
        <v/>
      </c>
      <c r="P537" s="50" t="n">
        <v>37436953.64</v>
      </c>
      <c r="Q537" s="50">
        <f>AVERAGE(P537,R537)</f>
        <v/>
      </c>
      <c r="R537" s="50" t="n">
        <v>37436953.64</v>
      </c>
      <c r="S537" s="50" t="n"/>
      <c r="T537" s="50" t="n"/>
      <c r="U537" s="50" t="n"/>
      <c r="V537" s="50" t="n"/>
      <c r="W537" s="50" t="n"/>
      <c r="X537" s="50" t="n"/>
      <c r="Y537" s="50" t="n"/>
      <c r="Z537" s="50" t="n"/>
      <c r="AA537" s="50" t="n"/>
      <c r="AB537" s="50" t="n"/>
      <c r="AC537" s="50" t="n"/>
      <c r="AD537" s="50" t="n"/>
      <c r="AE537" s="50" t="n"/>
      <c r="AF537" s="50" t="n"/>
      <c r="AG537" s="50" t="n"/>
    </row>
    <row r="538" ht="15.75" customHeight="1">
      <c r="A538" s="50" t="n"/>
      <c r="B538" s="50" t="inlineStr">
        <is>
          <t>PA</t>
        </is>
      </c>
      <c r="C538" s="50" t="inlineStr">
        <is>
          <t>Generation</t>
        </is>
      </c>
      <c r="D538" s="50" t="inlineStr">
        <is>
          <t>Offshore Wind</t>
        </is>
      </c>
      <c r="E538" s="50">
        <f>LOOKUP(D538,$U$2:$V$15,$V$2:$V$15)</f>
        <v/>
      </c>
      <c r="F538" s="50" t="n">
        <v>0</v>
      </c>
      <c r="G538" s="50">
        <f>AVERAGE(F538,H538)</f>
        <v/>
      </c>
      <c r="H538" s="50" t="n">
        <v>0</v>
      </c>
      <c r="I538" s="50">
        <f>AVERAGE(H538,J538)</f>
        <v/>
      </c>
      <c r="J538" s="50" t="n">
        <v>0</v>
      </c>
      <c r="K538" s="50">
        <f>AVERAGE(J538,L538)</f>
        <v/>
      </c>
      <c r="L538" s="50" t="n">
        <v>0</v>
      </c>
      <c r="M538" s="50">
        <f>AVERAGE(L538,N538)</f>
        <v/>
      </c>
      <c r="N538" s="50" t="n">
        <v>0</v>
      </c>
      <c r="O538" s="50">
        <f>AVERAGE(N538,P538)</f>
        <v/>
      </c>
      <c r="P538" s="50" t="n">
        <v>0</v>
      </c>
      <c r="Q538" s="50">
        <f>AVERAGE(P538,R538)</f>
        <v/>
      </c>
      <c r="R538" s="50" t="n">
        <v>0</v>
      </c>
      <c r="S538" s="50" t="n"/>
      <c r="T538" s="50" t="n"/>
      <c r="U538" s="50" t="n"/>
      <c r="V538" s="50" t="n"/>
      <c r="W538" s="50" t="n"/>
      <c r="X538" s="50" t="n"/>
      <c r="Y538" s="50" t="n"/>
      <c r="Z538" s="50" t="n"/>
      <c r="AA538" s="50" t="n"/>
      <c r="AB538" s="50" t="n"/>
      <c r="AC538" s="50" t="n"/>
      <c r="AD538" s="50" t="n"/>
      <c r="AE538" s="50" t="n"/>
      <c r="AF538" s="50" t="n"/>
      <c r="AG538" s="50" t="n"/>
    </row>
    <row r="539" ht="15.75" customHeight="1">
      <c r="A539" s="50" t="n"/>
      <c r="B539" s="50" t="inlineStr">
        <is>
          <t>PA</t>
        </is>
      </c>
      <c r="C539" s="50" t="inlineStr">
        <is>
          <t>Generation</t>
        </is>
      </c>
      <c r="D539" s="50" t="inlineStr">
        <is>
          <t>Oil-Gas-Steam</t>
        </is>
      </c>
      <c r="E539" s="50">
        <f>LOOKUP(D539,$U$2:$V$15,$V$2:$V$15)</f>
        <v/>
      </c>
      <c r="F539" s="50" t="n">
        <v>1784776.094</v>
      </c>
      <c r="G539" s="50">
        <f>AVERAGE(F539,H539)</f>
        <v/>
      </c>
      <c r="H539" s="50" t="n">
        <v>1757927.139</v>
      </c>
      <c r="I539" s="50">
        <f>AVERAGE(H539,J539)</f>
        <v/>
      </c>
      <c r="J539" s="50" t="n">
        <v>1784776.094</v>
      </c>
      <c r="K539" s="50">
        <f>AVERAGE(J539,L539)</f>
        <v/>
      </c>
      <c r="L539" s="50" t="n">
        <v>1784776.094</v>
      </c>
      <c r="M539" s="50">
        <f>AVERAGE(L539,N539)</f>
        <v/>
      </c>
      <c r="N539" s="50" t="n">
        <v>1784776.094</v>
      </c>
      <c r="O539" s="50">
        <f>AVERAGE(N539,P539)</f>
        <v/>
      </c>
      <c r="P539" s="50" t="n">
        <v>1781715.806</v>
      </c>
      <c r="Q539" s="50">
        <f>AVERAGE(P539,R539)</f>
        <v/>
      </c>
      <c r="R539" s="50" t="n">
        <v>1797599.361</v>
      </c>
      <c r="S539" s="50" t="n"/>
      <c r="T539" s="50" t="n"/>
      <c r="U539" s="50" t="n"/>
      <c r="V539" s="50" t="n"/>
      <c r="W539" s="50" t="n"/>
      <c r="X539" s="50" t="n"/>
      <c r="Y539" s="50" t="n"/>
      <c r="Z539" s="50" t="n"/>
      <c r="AA539" s="50" t="n"/>
      <c r="AB539" s="50" t="n"/>
      <c r="AC539" s="50" t="n"/>
      <c r="AD539" s="50" t="n"/>
      <c r="AE539" s="50" t="n"/>
      <c r="AF539" s="50" t="n"/>
      <c r="AG539" s="50" t="n"/>
    </row>
    <row r="540" ht="15.75" customHeight="1">
      <c r="A540" s="50" t="n"/>
      <c r="B540" s="50" t="inlineStr">
        <is>
          <t>PA</t>
        </is>
      </c>
      <c r="C540" s="50" t="inlineStr">
        <is>
          <t>Generation</t>
        </is>
      </c>
      <c r="D540" s="50" t="inlineStr">
        <is>
          <t>Rooftop PV</t>
        </is>
      </c>
      <c r="E540" s="50">
        <f>LOOKUP(D540,$U$2:$V$15,$V$2:$V$15)</f>
        <v/>
      </c>
      <c r="F540" s="50" t="n">
        <v>495110.1354</v>
      </c>
      <c r="G540" s="50">
        <f>AVERAGE(F540,H540)</f>
        <v/>
      </c>
      <c r="H540" s="50" t="n">
        <v>739346.5648000001</v>
      </c>
      <c r="I540" s="50">
        <f>AVERAGE(H540,J540)</f>
        <v/>
      </c>
      <c r="J540" s="50" t="n">
        <v>1011720.783</v>
      </c>
      <c r="K540" s="50">
        <f>AVERAGE(J540,L540)</f>
        <v/>
      </c>
      <c r="L540" s="50" t="n">
        <v>1329147.112</v>
      </c>
      <c r="M540" s="50">
        <f>AVERAGE(L540,N540)</f>
        <v/>
      </c>
      <c r="N540" s="50" t="n">
        <v>1731648.692</v>
      </c>
      <c r="O540" s="50">
        <f>AVERAGE(N540,P540)</f>
        <v/>
      </c>
      <c r="P540" s="50" t="n">
        <v>2221383.237</v>
      </c>
      <c r="Q540" s="50">
        <f>AVERAGE(P540,R540)</f>
        <v/>
      </c>
      <c r="R540" s="50" t="n">
        <v>2805469.761</v>
      </c>
      <c r="S540" s="50" t="n"/>
      <c r="T540" s="50" t="n"/>
      <c r="U540" s="50" t="n"/>
      <c r="V540" s="50" t="n"/>
      <c r="W540" s="50" t="n"/>
      <c r="X540" s="50" t="n"/>
      <c r="Y540" s="50" t="n"/>
      <c r="Z540" s="50" t="n"/>
      <c r="AA540" s="50" t="n"/>
      <c r="AB540" s="50" t="n"/>
      <c r="AC540" s="50" t="n"/>
      <c r="AD540" s="50" t="n"/>
      <c r="AE540" s="50" t="n"/>
      <c r="AF540" s="50" t="n"/>
      <c r="AG540" s="50" t="n"/>
    </row>
    <row r="541" ht="15.75" customHeight="1">
      <c r="A541" s="50" t="n"/>
      <c r="B541" s="50" t="inlineStr">
        <is>
          <t>PA</t>
        </is>
      </c>
      <c r="C541" s="50" t="inlineStr">
        <is>
          <t>Generation</t>
        </is>
      </c>
      <c r="D541" s="50" t="inlineStr">
        <is>
          <t>Storage</t>
        </is>
      </c>
      <c r="E541" s="50">
        <f>LOOKUP(D541,$U$2:$V$15,$V$2:$V$15)</f>
        <v/>
      </c>
      <c r="F541" s="50" t="n">
        <v>0</v>
      </c>
      <c r="G541" s="50" t="n">
        <v>0</v>
      </c>
      <c r="H541" s="50" t="n">
        <v>0</v>
      </c>
      <c r="I541" s="50" t="n">
        <v>0</v>
      </c>
      <c r="J541" s="50" t="n">
        <v>0</v>
      </c>
      <c r="K541" s="50" t="n">
        <v>0</v>
      </c>
      <c r="L541" s="50" t="n">
        <v>0</v>
      </c>
      <c r="M541" s="50" t="n">
        <v>0</v>
      </c>
      <c r="N541" s="50" t="n">
        <v>0</v>
      </c>
      <c r="O541" s="50" t="n">
        <v>0</v>
      </c>
      <c r="P541" s="50" t="n">
        <v>0</v>
      </c>
      <c r="Q541" s="50" t="n">
        <v>0</v>
      </c>
      <c r="R541" s="50" t="n">
        <v>0</v>
      </c>
      <c r="S541" s="50" t="n"/>
      <c r="T541" s="50" t="n"/>
      <c r="U541" s="50" t="n"/>
      <c r="V541" s="50" t="n"/>
      <c r="W541" s="50" t="n"/>
      <c r="X541" s="50" t="n"/>
      <c r="Y541" s="50" t="n"/>
      <c r="Z541" s="50" t="n"/>
      <c r="AA541" s="50" t="n"/>
      <c r="AB541" s="50" t="n"/>
      <c r="AC541" s="50" t="n"/>
      <c r="AD541" s="50" t="n"/>
      <c r="AE541" s="50" t="n"/>
      <c r="AF541" s="50" t="n"/>
      <c r="AG541" s="50" t="n"/>
    </row>
    <row r="542" ht="15.75" customHeight="1">
      <c r="A542" s="50" t="n"/>
      <c r="B542" s="50" t="inlineStr">
        <is>
          <t>PA</t>
        </is>
      </c>
      <c r="C542" s="50" t="inlineStr">
        <is>
          <t>Generation</t>
        </is>
      </c>
      <c r="D542" s="50" t="inlineStr">
        <is>
          <t>Utility PV</t>
        </is>
      </c>
      <c r="E542" s="50">
        <f>LOOKUP(D542,$U$2:$V$15,$V$2:$V$15)</f>
        <v/>
      </c>
      <c r="F542" s="50" t="n">
        <v>79251.20991000001</v>
      </c>
      <c r="G542" s="50">
        <f>AVERAGE(F542,H542)</f>
        <v/>
      </c>
      <c r="H542" s="50" t="n">
        <v>79252.83736</v>
      </c>
      <c r="I542" s="50">
        <f>AVERAGE(H542,J542)</f>
        <v/>
      </c>
      <c r="J542" s="50" t="n">
        <v>79254.43193000001</v>
      </c>
      <c r="K542" s="50">
        <f>AVERAGE(J542,L542)</f>
        <v/>
      </c>
      <c r="L542" s="50" t="n">
        <v>78463.36100999999</v>
      </c>
      <c r="M542" s="50">
        <f>AVERAGE(L542,N542)</f>
        <v/>
      </c>
      <c r="N542" s="50" t="n">
        <v>77680.03618</v>
      </c>
      <c r="O542" s="50">
        <f>AVERAGE(N542,P542)</f>
        <v/>
      </c>
      <c r="P542" s="50" t="n">
        <v>76905.0145</v>
      </c>
      <c r="Q542" s="50">
        <f>AVERAGE(P542,R542)</f>
        <v/>
      </c>
      <c r="R542" s="50" t="n">
        <v>76138.21666999999</v>
      </c>
      <c r="S542" s="50" t="n"/>
      <c r="T542" s="50" t="n"/>
      <c r="U542" s="50" t="n"/>
      <c r="V542" s="50" t="n"/>
      <c r="W542" s="50" t="n"/>
      <c r="X542" s="50" t="n"/>
      <c r="Y542" s="50" t="n"/>
      <c r="Z542" s="50" t="n"/>
      <c r="AA542" s="50" t="n"/>
      <c r="AB542" s="50" t="n"/>
      <c r="AC542" s="50" t="n"/>
      <c r="AD542" s="50" t="n"/>
      <c r="AE542" s="50" t="n"/>
      <c r="AF542" s="50" t="n"/>
      <c r="AG542" s="50" t="n"/>
    </row>
    <row r="543" ht="15.75" customHeight="1">
      <c r="A543" s="50" t="n"/>
      <c r="B543" s="50" t="inlineStr">
        <is>
          <t>RI</t>
        </is>
      </c>
      <c r="C543" s="50" t="inlineStr">
        <is>
          <t>Generation</t>
        </is>
      </c>
      <c r="D543" s="50" t="inlineStr">
        <is>
          <t>Biopower</t>
        </is>
      </c>
      <c r="E543" s="50">
        <f>LOOKUP(D543,$U$2:$V$15,$V$2:$V$15)</f>
        <v/>
      </c>
      <c r="F543" s="50" t="n">
        <v>11552.64</v>
      </c>
      <c r="G543" s="50">
        <f>AVERAGE(F543,H543)</f>
        <v/>
      </c>
      <c r="H543" s="50" t="n">
        <v>1325.184</v>
      </c>
      <c r="I543" s="50">
        <f>AVERAGE(H543,J543)</f>
        <v/>
      </c>
      <c r="J543" s="50" t="n">
        <v>12225.21753</v>
      </c>
      <c r="K543" s="50">
        <f>AVERAGE(J543,L543)</f>
        <v/>
      </c>
      <c r="L543" s="50" t="n">
        <v>12225.21753</v>
      </c>
      <c r="M543" s="50">
        <f>AVERAGE(L543,N543)</f>
        <v/>
      </c>
      <c r="N543" s="50" t="n">
        <v>12225.21753</v>
      </c>
      <c r="O543" s="50">
        <f>AVERAGE(N543,P543)</f>
        <v/>
      </c>
      <c r="P543" s="50" t="n">
        <v>12225.21753</v>
      </c>
      <c r="Q543" s="50">
        <f>AVERAGE(P543,R543)</f>
        <v/>
      </c>
      <c r="R543" s="50" t="n">
        <v>12225.21753</v>
      </c>
      <c r="S543" s="50" t="n"/>
      <c r="T543" s="50" t="n"/>
      <c r="U543" s="50" t="n"/>
      <c r="V543" s="50" t="n"/>
      <c r="W543" s="50" t="n"/>
      <c r="X543" s="50" t="n"/>
      <c r="Y543" s="50" t="n"/>
      <c r="Z543" s="50" t="n"/>
      <c r="AA543" s="50" t="n"/>
      <c r="AB543" s="50" t="n"/>
      <c r="AC543" s="50" t="n"/>
      <c r="AD543" s="50" t="n"/>
      <c r="AE543" s="50" t="n"/>
      <c r="AF543" s="50" t="n"/>
      <c r="AG543" s="50" t="n"/>
    </row>
    <row r="544" ht="15.75" customHeight="1">
      <c r="A544" s="50" t="n"/>
      <c r="B544" s="50" t="inlineStr">
        <is>
          <t>RI</t>
        </is>
      </c>
      <c r="C544" s="50" t="inlineStr">
        <is>
          <t>Generation</t>
        </is>
      </c>
      <c r="D544" s="50" t="inlineStr">
        <is>
          <t>Coal</t>
        </is>
      </c>
      <c r="E544" s="50">
        <f>LOOKUP(D544,$U$2:$V$15,$V$2:$V$15)</f>
        <v/>
      </c>
      <c r="F544" s="50" t="n">
        <v>0</v>
      </c>
      <c r="G544" s="50">
        <f>AVERAGE(F544,H544)</f>
        <v/>
      </c>
      <c r="H544" s="50" t="n">
        <v>0</v>
      </c>
      <c r="I544" s="50">
        <f>AVERAGE(H544,J544)</f>
        <v/>
      </c>
      <c r="J544" s="50" t="n">
        <v>0</v>
      </c>
      <c r="K544" s="50">
        <f>AVERAGE(J544,L544)</f>
        <v/>
      </c>
      <c r="L544" s="50" t="n">
        <v>0</v>
      </c>
      <c r="M544" s="50">
        <f>AVERAGE(L544,N544)</f>
        <v/>
      </c>
      <c r="N544" s="50" t="n">
        <v>0</v>
      </c>
      <c r="O544" s="50">
        <f>AVERAGE(N544,P544)</f>
        <v/>
      </c>
      <c r="P544" s="50" t="n">
        <v>0</v>
      </c>
      <c r="Q544" s="50">
        <f>AVERAGE(P544,R544)</f>
        <v/>
      </c>
      <c r="R544" s="50" t="n">
        <v>0</v>
      </c>
      <c r="S544" s="50" t="n"/>
      <c r="T544" s="50" t="n"/>
      <c r="U544" s="50" t="n"/>
      <c r="V544" s="50" t="n"/>
      <c r="W544" s="50" t="n"/>
      <c r="X544" s="50" t="n"/>
      <c r="Y544" s="50" t="n"/>
      <c r="Z544" s="50" t="n"/>
      <c r="AA544" s="50" t="n"/>
      <c r="AB544" s="50" t="n"/>
      <c r="AC544" s="50" t="n"/>
      <c r="AD544" s="50" t="n"/>
      <c r="AE544" s="50" t="n"/>
      <c r="AF544" s="50" t="n"/>
      <c r="AG544" s="50" t="n"/>
    </row>
    <row r="545" ht="15.75" customHeight="1">
      <c r="A545" s="50" t="n"/>
      <c r="B545" s="50" t="inlineStr">
        <is>
          <t>RI</t>
        </is>
      </c>
      <c r="C545" s="50" t="inlineStr">
        <is>
          <t>Generation</t>
        </is>
      </c>
      <c r="D545" s="50" t="inlineStr">
        <is>
          <t>CSP</t>
        </is>
      </c>
      <c r="E545" s="50">
        <f>LOOKUP(D545,$U$2:$V$15,$V$2:$V$15)</f>
        <v/>
      </c>
      <c r="F545" s="50" t="n">
        <v>0</v>
      </c>
      <c r="G545" s="50">
        <f>AVERAGE(F545,H545)</f>
        <v/>
      </c>
      <c r="H545" s="50" t="n">
        <v>0</v>
      </c>
      <c r="I545" s="50">
        <f>AVERAGE(H545,J545)</f>
        <v/>
      </c>
      <c r="J545" s="50" t="n">
        <v>0</v>
      </c>
      <c r="K545" s="50">
        <f>AVERAGE(J545,L545)</f>
        <v/>
      </c>
      <c r="L545" s="50" t="n">
        <v>0</v>
      </c>
      <c r="M545" s="50">
        <f>AVERAGE(L545,N545)</f>
        <v/>
      </c>
      <c r="N545" s="50" t="n">
        <v>0</v>
      </c>
      <c r="O545" s="50">
        <f>AVERAGE(N545,P545)</f>
        <v/>
      </c>
      <c r="P545" s="50" t="n">
        <v>0</v>
      </c>
      <c r="Q545" s="50">
        <f>AVERAGE(P545,R545)</f>
        <v/>
      </c>
      <c r="R545" s="50" t="n">
        <v>0</v>
      </c>
      <c r="S545" s="50" t="n"/>
      <c r="T545" s="50" t="n"/>
      <c r="U545" s="50" t="n"/>
      <c r="V545" s="50" t="n"/>
      <c r="W545" s="50" t="n"/>
      <c r="X545" s="50" t="n"/>
      <c r="Y545" s="50" t="n"/>
      <c r="Z545" s="50" t="n"/>
      <c r="AA545" s="50" t="n"/>
      <c r="AB545" s="50" t="n"/>
      <c r="AC545" s="50" t="n"/>
      <c r="AD545" s="50" t="n"/>
      <c r="AE545" s="50" t="n"/>
      <c r="AF545" s="50" t="n"/>
      <c r="AG545" s="50" t="n"/>
    </row>
    <row r="546" ht="15.75" customHeight="1">
      <c r="A546" s="50" t="n"/>
      <c r="B546" s="50" t="inlineStr">
        <is>
          <t>RI</t>
        </is>
      </c>
      <c r="C546" s="50" t="inlineStr">
        <is>
          <t>Generation</t>
        </is>
      </c>
      <c r="D546" s="50" t="inlineStr">
        <is>
          <t>Geothermal</t>
        </is>
      </c>
      <c r="E546" s="50">
        <f>LOOKUP(D546,$U$2:$V$15,$V$2:$V$15)</f>
        <v/>
      </c>
      <c r="F546" s="50" t="n">
        <v>0</v>
      </c>
      <c r="G546" s="50">
        <f>AVERAGE(F546,H546)</f>
        <v/>
      </c>
      <c r="H546" s="50" t="n">
        <v>0</v>
      </c>
      <c r="I546" s="50">
        <f>AVERAGE(H546,J546)</f>
        <v/>
      </c>
      <c r="J546" s="50" t="n">
        <v>0</v>
      </c>
      <c r="K546" s="50">
        <f>AVERAGE(J546,L546)</f>
        <v/>
      </c>
      <c r="L546" s="50" t="n">
        <v>0</v>
      </c>
      <c r="M546" s="50">
        <f>AVERAGE(L546,N546)</f>
        <v/>
      </c>
      <c r="N546" s="50" t="n">
        <v>0</v>
      </c>
      <c r="O546" s="50">
        <f>AVERAGE(N546,P546)</f>
        <v/>
      </c>
      <c r="P546" s="50" t="n">
        <v>0</v>
      </c>
      <c r="Q546" s="50">
        <f>AVERAGE(P546,R546)</f>
        <v/>
      </c>
      <c r="R546" s="50" t="n">
        <v>0</v>
      </c>
      <c r="S546" s="50" t="n"/>
      <c r="T546" s="50" t="n"/>
      <c r="U546" s="50" t="n"/>
      <c r="V546" s="50" t="n"/>
      <c r="W546" s="50" t="n"/>
      <c r="X546" s="50" t="n"/>
      <c r="Y546" s="50" t="n"/>
      <c r="Z546" s="50" t="n"/>
      <c r="AA546" s="50" t="n"/>
      <c r="AB546" s="50" t="n"/>
      <c r="AC546" s="50" t="n"/>
      <c r="AD546" s="50" t="n"/>
      <c r="AE546" s="50" t="n"/>
      <c r="AF546" s="50" t="n"/>
      <c r="AG546" s="50" t="n"/>
    </row>
    <row r="547" ht="15.75" customHeight="1">
      <c r="A547" s="50" t="n"/>
      <c r="B547" s="50" t="inlineStr">
        <is>
          <t>RI</t>
        </is>
      </c>
      <c r="C547" s="50" t="inlineStr">
        <is>
          <t>Generation</t>
        </is>
      </c>
      <c r="D547" s="50" t="inlineStr">
        <is>
          <t>Hydro</t>
        </is>
      </c>
      <c r="E547" s="50">
        <f>LOOKUP(D547,$U$2:$V$15,$V$2:$V$15)</f>
        <v/>
      </c>
      <c r="F547" s="50" t="n">
        <v>12248.0608</v>
      </c>
      <c r="G547" s="50">
        <f>AVERAGE(F547,H547)</f>
        <v/>
      </c>
      <c r="H547" s="50" t="n">
        <v>12248.0608</v>
      </c>
      <c r="I547" s="50">
        <f>AVERAGE(H547,J547)</f>
        <v/>
      </c>
      <c r="J547" s="50" t="n">
        <v>12248.0608</v>
      </c>
      <c r="K547" s="50">
        <f>AVERAGE(J547,L547)</f>
        <v/>
      </c>
      <c r="L547" s="50" t="n">
        <v>12248.0608</v>
      </c>
      <c r="M547" s="50">
        <f>AVERAGE(L547,N547)</f>
        <v/>
      </c>
      <c r="N547" s="50" t="n">
        <v>12248.0608</v>
      </c>
      <c r="O547" s="50">
        <f>AVERAGE(N547,P547)</f>
        <v/>
      </c>
      <c r="P547" s="50" t="n">
        <v>12248.0608</v>
      </c>
      <c r="Q547" s="50">
        <f>AVERAGE(P547,R547)</f>
        <v/>
      </c>
      <c r="R547" s="50" t="n">
        <v>12248.0608</v>
      </c>
      <c r="S547" s="50" t="n"/>
      <c r="T547" s="50" t="n"/>
      <c r="U547" s="50" t="n"/>
      <c r="V547" s="50" t="n"/>
      <c r="W547" s="50" t="n"/>
      <c r="X547" s="50" t="n"/>
      <c r="Y547" s="50" t="n"/>
      <c r="Z547" s="50" t="n"/>
      <c r="AA547" s="50" t="n"/>
      <c r="AB547" s="50" t="n"/>
      <c r="AC547" s="50" t="n"/>
      <c r="AD547" s="50" t="n"/>
      <c r="AE547" s="50" t="n"/>
      <c r="AF547" s="50" t="n"/>
      <c r="AG547" s="50" t="n"/>
    </row>
    <row r="548" ht="15.75" customHeight="1">
      <c r="A548" s="50" t="n"/>
      <c r="B548" s="50" t="inlineStr">
        <is>
          <t>RI</t>
        </is>
      </c>
      <c r="C548" s="50" t="inlineStr">
        <is>
          <t>Generation</t>
        </is>
      </c>
      <c r="D548" s="50" t="inlineStr">
        <is>
          <t>Imports</t>
        </is>
      </c>
      <c r="E548" s="50">
        <f>LOOKUP(D548,$U$2:$V$15,$V$2:$V$15)</f>
        <v/>
      </c>
      <c r="F548" s="50" t="n">
        <v>0</v>
      </c>
      <c r="G548" s="50">
        <f>AVERAGE(F548,H548)</f>
        <v/>
      </c>
      <c r="H548" s="50" t="n">
        <v>0</v>
      </c>
      <c r="I548" s="50">
        <f>AVERAGE(H548,J548)</f>
        <v/>
      </c>
      <c r="J548" s="50" t="n">
        <v>0</v>
      </c>
      <c r="K548" s="50">
        <f>AVERAGE(J548,L548)</f>
        <v/>
      </c>
      <c r="L548" s="50" t="n">
        <v>0</v>
      </c>
      <c r="M548" s="50">
        <f>AVERAGE(L548,N548)</f>
        <v/>
      </c>
      <c r="N548" s="50" t="n">
        <v>0</v>
      </c>
      <c r="O548" s="50">
        <f>AVERAGE(N548,P548)</f>
        <v/>
      </c>
      <c r="P548" s="50" t="n">
        <v>0</v>
      </c>
      <c r="Q548" s="50">
        <f>AVERAGE(P548,R548)</f>
        <v/>
      </c>
      <c r="R548" s="50" t="n">
        <v>0</v>
      </c>
      <c r="S548" s="50" t="n"/>
      <c r="T548" s="50" t="n"/>
      <c r="U548" s="50" t="n"/>
      <c r="V548" s="50" t="n"/>
      <c r="W548" s="50" t="n"/>
      <c r="X548" s="50" t="n"/>
      <c r="Y548" s="50" t="n"/>
      <c r="Z548" s="50" t="n"/>
      <c r="AA548" s="50" t="n"/>
      <c r="AB548" s="50" t="n"/>
      <c r="AC548" s="50" t="n"/>
      <c r="AD548" s="50" t="n"/>
      <c r="AE548" s="50" t="n"/>
      <c r="AF548" s="50" t="n"/>
      <c r="AG548" s="50" t="n"/>
    </row>
    <row r="549" ht="15.75" customHeight="1">
      <c r="A549" s="50" t="n"/>
      <c r="B549" s="50" t="inlineStr">
        <is>
          <t>RI</t>
        </is>
      </c>
      <c r="C549" s="50" t="inlineStr">
        <is>
          <t>Generation</t>
        </is>
      </c>
      <c r="D549" s="50" t="inlineStr">
        <is>
          <t>Land-based Wind</t>
        </is>
      </c>
      <c r="E549" s="50">
        <f>LOOKUP(D549,$U$2:$V$15,$V$2:$V$15)</f>
        <v/>
      </c>
      <c r="F549" s="50" t="n">
        <v>59085.37373</v>
      </c>
      <c r="G549" s="50">
        <f>AVERAGE(F549,H549)</f>
        <v/>
      </c>
      <c r="H549" s="50" t="n">
        <v>59085.37373</v>
      </c>
      <c r="I549" s="50">
        <f>AVERAGE(H549,J549)</f>
        <v/>
      </c>
      <c r="J549" s="50" t="n">
        <v>59085.37373</v>
      </c>
      <c r="K549" s="50">
        <f>AVERAGE(J549,L549)</f>
        <v/>
      </c>
      <c r="L549" s="50" t="n">
        <v>59085.37373</v>
      </c>
      <c r="M549" s="50">
        <f>AVERAGE(L549,N549)</f>
        <v/>
      </c>
      <c r="N549" s="50" t="n">
        <v>59006.77543</v>
      </c>
      <c r="O549" s="50">
        <f>AVERAGE(N549,P549)</f>
        <v/>
      </c>
      <c r="P549" s="50" t="n">
        <v>58298.01313</v>
      </c>
      <c r="Q549" s="50">
        <f>AVERAGE(P549,R549)</f>
        <v/>
      </c>
      <c r="R549" s="50" t="n">
        <v>56370.54737</v>
      </c>
      <c r="S549" s="50" t="n"/>
      <c r="T549" s="50" t="n"/>
      <c r="U549" s="50" t="n"/>
      <c r="V549" s="50" t="n"/>
      <c r="W549" s="50" t="n"/>
      <c r="X549" s="50" t="n"/>
      <c r="Y549" s="50" t="n"/>
      <c r="Z549" s="50" t="n"/>
      <c r="AA549" s="50" t="n"/>
      <c r="AB549" s="50" t="n"/>
      <c r="AC549" s="50" t="n"/>
      <c r="AD549" s="50" t="n"/>
      <c r="AE549" s="50" t="n"/>
      <c r="AF549" s="50" t="n"/>
      <c r="AG549" s="50" t="n"/>
    </row>
    <row r="550" ht="15.75" customHeight="1">
      <c r="A550" s="50" t="n"/>
      <c r="B550" s="50" t="inlineStr">
        <is>
          <t>RI</t>
        </is>
      </c>
      <c r="C550" s="50" t="inlineStr">
        <is>
          <t>Generation</t>
        </is>
      </c>
      <c r="D550" s="50" t="inlineStr">
        <is>
          <t>NG-CC</t>
        </is>
      </c>
      <c r="E550" s="50">
        <f>LOOKUP(D550,$U$2:$V$15,$V$2:$V$15)</f>
        <v/>
      </c>
      <c r="F550" s="50" t="n">
        <v>1049175.803</v>
      </c>
      <c r="G550" s="50">
        <f>AVERAGE(F550,H550)</f>
        <v/>
      </c>
      <c r="H550" s="50" t="n">
        <v>943482.7703</v>
      </c>
      <c r="I550" s="50">
        <f>AVERAGE(H550,J550)</f>
        <v/>
      </c>
      <c r="J550" s="50" t="n">
        <v>1464770.281</v>
      </c>
      <c r="K550" s="50">
        <f>AVERAGE(J550,L550)</f>
        <v/>
      </c>
      <c r="L550" s="50" t="n">
        <v>651187.2</v>
      </c>
      <c r="M550" s="50">
        <f>AVERAGE(L550,N550)</f>
        <v/>
      </c>
      <c r="N550" s="50" t="n">
        <v>528157.4399999999</v>
      </c>
      <c r="O550" s="50">
        <f>AVERAGE(N550,P550)</f>
        <v/>
      </c>
      <c r="P550" s="50" t="n">
        <v>528157.4399999999</v>
      </c>
      <c r="Q550" s="50">
        <f>AVERAGE(P550,R550)</f>
        <v/>
      </c>
      <c r="R550" s="50" t="n">
        <v>345293.5378</v>
      </c>
      <c r="S550" s="50" t="n"/>
      <c r="T550" s="50" t="n"/>
      <c r="U550" s="50" t="n"/>
      <c r="V550" s="50" t="n"/>
      <c r="W550" s="50" t="n"/>
      <c r="X550" s="50" t="n"/>
      <c r="Y550" s="50" t="n"/>
      <c r="Z550" s="50" t="n"/>
      <c r="AA550" s="50" t="n"/>
      <c r="AB550" s="50" t="n"/>
      <c r="AC550" s="50" t="n"/>
      <c r="AD550" s="50" t="n"/>
      <c r="AE550" s="50" t="n"/>
      <c r="AF550" s="50" t="n"/>
      <c r="AG550" s="50" t="n"/>
    </row>
    <row r="551" ht="15.75" customHeight="1">
      <c r="A551" s="50" t="n"/>
      <c r="B551" s="50" t="inlineStr">
        <is>
          <t>RI</t>
        </is>
      </c>
      <c r="C551" s="50" t="inlineStr">
        <is>
          <t>Generation</t>
        </is>
      </c>
      <c r="D551" s="50" t="inlineStr">
        <is>
          <t>NG-CT</t>
        </is>
      </c>
      <c r="E551" s="50">
        <f>LOOKUP(D551,$U$2:$V$15,$V$2:$V$15)</f>
        <v/>
      </c>
      <c r="F551" s="50" t="n">
        <v>0</v>
      </c>
      <c r="G551" s="50">
        <f>AVERAGE(F551,H551)</f>
        <v/>
      </c>
      <c r="H551" s="50" t="n">
        <v>0</v>
      </c>
      <c r="I551" s="50">
        <f>AVERAGE(H551,J551)</f>
        <v/>
      </c>
      <c r="J551" s="50" t="n">
        <v>0</v>
      </c>
      <c r="K551" s="50">
        <f>AVERAGE(J551,L551)</f>
        <v/>
      </c>
      <c r="L551" s="50" t="n">
        <v>0</v>
      </c>
      <c r="M551" s="50">
        <f>AVERAGE(L551,N551)</f>
        <v/>
      </c>
      <c r="N551" s="50" t="n">
        <v>0</v>
      </c>
      <c r="O551" s="50">
        <f>AVERAGE(N551,P551)</f>
        <v/>
      </c>
      <c r="P551" s="50" t="n">
        <v>0</v>
      </c>
      <c r="Q551" s="50">
        <f>AVERAGE(P551,R551)</f>
        <v/>
      </c>
      <c r="R551" s="50" t="n">
        <v>0</v>
      </c>
      <c r="S551" s="50" t="n"/>
      <c r="T551" s="50" t="n"/>
      <c r="U551" s="50" t="n"/>
      <c r="V551" s="50" t="n"/>
      <c r="W551" s="50" t="n"/>
      <c r="X551" s="50" t="n"/>
      <c r="Y551" s="50" t="n"/>
      <c r="Z551" s="50" t="n"/>
      <c r="AA551" s="50" t="n"/>
      <c r="AB551" s="50" t="n"/>
      <c r="AC551" s="50" t="n"/>
      <c r="AD551" s="50" t="n"/>
      <c r="AE551" s="50" t="n"/>
      <c r="AF551" s="50" t="n"/>
      <c r="AG551" s="50" t="n"/>
    </row>
    <row r="552" ht="15.75" customHeight="1">
      <c r="A552" s="50" t="n"/>
      <c r="B552" s="50" t="inlineStr">
        <is>
          <t>RI</t>
        </is>
      </c>
      <c r="C552" s="50" t="inlineStr">
        <is>
          <t>Generation</t>
        </is>
      </c>
      <c r="D552" s="50" t="inlineStr">
        <is>
          <t>Nuclear</t>
        </is>
      </c>
      <c r="E552" s="50">
        <f>LOOKUP(D552,$U$2:$V$15,$V$2:$V$15)</f>
        <v/>
      </c>
      <c r="F552" s="50" t="n">
        <v>0</v>
      </c>
      <c r="G552" s="50">
        <f>AVERAGE(F552,H552)</f>
        <v/>
      </c>
      <c r="H552" s="50" t="n">
        <v>0</v>
      </c>
      <c r="I552" s="50">
        <f>AVERAGE(H552,J552)</f>
        <v/>
      </c>
      <c r="J552" s="50" t="n">
        <v>0</v>
      </c>
      <c r="K552" s="50">
        <f>AVERAGE(J552,L552)</f>
        <v/>
      </c>
      <c r="L552" s="50" t="n">
        <v>0</v>
      </c>
      <c r="M552" s="50">
        <f>AVERAGE(L552,N552)</f>
        <v/>
      </c>
      <c r="N552" s="50" t="n">
        <v>0</v>
      </c>
      <c r="O552" s="50">
        <f>AVERAGE(N552,P552)</f>
        <v/>
      </c>
      <c r="P552" s="50" t="n">
        <v>0</v>
      </c>
      <c r="Q552" s="50">
        <f>AVERAGE(P552,R552)</f>
        <v/>
      </c>
      <c r="R552" s="50" t="n">
        <v>0</v>
      </c>
      <c r="S552" s="50" t="n"/>
      <c r="T552" s="50" t="n"/>
      <c r="U552" s="50" t="n"/>
      <c r="V552" s="50" t="n"/>
      <c r="W552" s="50" t="n"/>
      <c r="X552" s="50" t="n"/>
      <c r="Y552" s="50" t="n"/>
      <c r="Z552" s="50" t="n"/>
      <c r="AA552" s="50" t="n"/>
      <c r="AB552" s="50" t="n"/>
      <c r="AC552" s="50" t="n"/>
      <c r="AD552" s="50" t="n"/>
      <c r="AE552" s="50" t="n"/>
      <c r="AF552" s="50" t="n"/>
      <c r="AG552" s="50" t="n"/>
    </row>
    <row r="553" ht="15.75" customHeight="1">
      <c r="A553" s="50" t="n"/>
      <c r="B553" s="50" t="inlineStr">
        <is>
          <t>RI</t>
        </is>
      </c>
      <c r="C553" s="50" t="inlineStr">
        <is>
          <t>Generation</t>
        </is>
      </c>
      <c r="D553" s="50" t="inlineStr">
        <is>
          <t>Offshore Wind</t>
        </is>
      </c>
      <c r="E553" s="50">
        <f>LOOKUP(D553,$U$2:$V$15,$V$2:$V$15)</f>
        <v/>
      </c>
      <c r="F553" s="50" t="n">
        <v>95759.76253000001</v>
      </c>
      <c r="G553" s="50">
        <f>AVERAGE(F553,H553)</f>
        <v/>
      </c>
      <c r="H553" s="50" t="n">
        <v>98569.57428</v>
      </c>
      <c r="I553" s="50">
        <f>AVERAGE(H553,J553)</f>
        <v/>
      </c>
      <c r="J553" s="50" t="n">
        <v>98568.37014</v>
      </c>
      <c r="K553" s="50">
        <f>AVERAGE(J553,L553)</f>
        <v/>
      </c>
      <c r="L553" s="50" t="n">
        <v>1721395.589</v>
      </c>
      <c r="M553" s="50">
        <f>AVERAGE(L553,N553)</f>
        <v/>
      </c>
      <c r="N553" s="50" t="n">
        <v>1721395.589</v>
      </c>
      <c r="O553" s="50">
        <f>AVERAGE(N553,P553)</f>
        <v/>
      </c>
      <c r="P553" s="50" t="n">
        <v>1721352.128</v>
      </c>
      <c r="Q553" s="50">
        <f>AVERAGE(P553,R553)</f>
        <v/>
      </c>
      <c r="R553" s="50" t="n">
        <v>1721361.396</v>
      </c>
      <c r="S553" s="50" t="n"/>
      <c r="T553" s="50" t="n"/>
      <c r="U553" s="50" t="n"/>
      <c r="V553" s="50" t="n"/>
      <c r="W553" s="50" t="n"/>
      <c r="X553" s="50" t="n"/>
      <c r="Y553" s="50" t="n"/>
      <c r="Z553" s="50" t="n"/>
      <c r="AA553" s="50" t="n"/>
      <c r="AB553" s="50" t="n"/>
      <c r="AC553" s="50" t="n"/>
      <c r="AD553" s="50" t="n"/>
      <c r="AE553" s="50" t="n"/>
      <c r="AF553" s="50" t="n"/>
      <c r="AG553" s="50" t="n"/>
    </row>
    <row r="554" ht="15.75" customHeight="1">
      <c r="A554" s="50" t="n"/>
      <c r="B554" s="50" t="inlineStr">
        <is>
          <t>RI</t>
        </is>
      </c>
      <c r="C554" s="50" t="inlineStr">
        <is>
          <t>Generation</t>
        </is>
      </c>
      <c r="D554" s="50" t="inlineStr">
        <is>
          <t>Oil-Gas-Steam</t>
        </is>
      </c>
      <c r="E554" s="50">
        <f>LOOKUP(D554,$U$2:$V$15,$V$2:$V$15)</f>
        <v/>
      </c>
      <c r="F554" s="50" t="n">
        <v>168887.1082</v>
      </c>
      <c r="G554" s="50">
        <f>AVERAGE(F554,H554)</f>
        <v/>
      </c>
      <c r="H554" s="50" t="n">
        <v>168887.1082</v>
      </c>
      <c r="I554" s="50">
        <f>AVERAGE(H554,J554)</f>
        <v/>
      </c>
      <c r="J554" s="50" t="n">
        <v>168887.1082</v>
      </c>
      <c r="K554" s="50">
        <f>AVERAGE(J554,L554)</f>
        <v/>
      </c>
      <c r="L554" s="50" t="n">
        <v>168887.1082</v>
      </c>
      <c r="M554" s="50">
        <f>AVERAGE(L554,N554)</f>
        <v/>
      </c>
      <c r="N554" s="50" t="n">
        <v>168887.1082</v>
      </c>
      <c r="O554" s="50">
        <f>AVERAGE(N554,P554)</f>
        <v/>
      </c>
      <c r="P554" s="50" t="n">
        <v>168887.1082</v>
      </c>
      <c r="Q554" s="50">
        <f>AVERAGE(P554,R554)</f>
        <v/>
      </c>
      <c r="R554" s="50" t="n">
        <v>168887.1082</v>
      </c>
      <c r="S554" s="50" t="n"/>
      <c r="T554" s="50" t="n"/>
      <c r="U554" s="50" t="n"/>
      <c r="V554" s="50" t="n"/>
      <c r="W554" s="50" t="n"/>
      <c r="X554" s="50" t="n"/>
      <c r="Y554" s="50" t="n"/>
      <c r="Z554" s="50" t="n"/>
      <c r="AA554" s="50" t="n"/>
      <c r="AB554" s="50" t="n"/>
      <c r="AC554" s="50" t="n"/>
      <c r="AD554" s="50" t="n"/>
      <c r="AE554" s="50" t="n"/>
      <c r="AF554" s="50" t="n"/>
      <c r="AG554" s="50" t="n"/>
    </row>
    <row r="555" ht="15.75" customHeight="1">
      <c r="A555" s="50" t="n"/>
      <c r="B555" s="50" t="inlineStr">
        <is>
          <t>RI</t>
        </is>
      </c>
      <c r="C555" s="50" t="inlineStr">
        <is>
          <t>Generation</t>
        </is>
      </c>
      <c r="D555" s="50" t="inlineStr">
        <is>
          <t>Rooftop PV</t>
        </is>
      </c>
      <c r="E555" s="50">
        <f>LOOKUP(D555,$U$2:$V$15,$V$2:$V$15)</f>
        <v/>
      </c>
      <c r="F555" s="50" t="n">
        <v>118262.6518</v>
      </c>
      <c r="G555" s="50">
        <f>AVERAGE(F555,H555)</f>
        <v/>
      </c>
      <c r="H555" s="50" t="n">
        <v>138848.8453</v>
      </c>
      <c r="I555" s="50">
        <f>AVERAGE(H555,J555)</f>
        <v/>
      </c>
      <c r="J555" s="50" t="n">
        <v>164724.4948</v>
      </c>
      <c r="K555" s="50">
        <f>AVERAGE(J555,L555)</f>
        <v/>
      </c>
      <c r="L555" s="50" t="n">
        <v>181995.7296</v>
      </c>
      <c r="M555" s="50">
        <f>AVERAGE(L555,N555)</f>
        <v/>
      </c>
      <c r="N555" s="50" t="n">
        <v>195669.9345</v>
      </c>
      <c r="O555" s="50">
        <f>AVERAGE(N555,P555)</f>
        <v/>
      </c>
      <c r="P555" s="50" t="n">
        <v>207586.8119</v>
      </c>
      <c r="Q555" s="50">
        <f>AVERAGE(P555,R555)</f>
        <v/>
      </c>
      <c r="R555" s="50" t="n">
        <v>221768.9943</v>
      </c>
      <c r="S555" s="50" t="n"/>
      <c r="T555" s="50" t="n"/>
      <c r="U555" s="50" t="n"/>
      <c r="V555" s="50" t="n"/>
      <c r="W555" s="50" t="n"/>
      <c r="X555" s="50" t="n"/>
      <c r="Y555" s="50" t="n"/>
      <c r="Z555" s="50" t="n"/>
      <c r="AA555" s="50" t="n"/>
      <c r="AB555" s="50" t="n"/>
      <c r="AC555" s="50" t="n"/>
      <c r="AD555" s="50" t="n"/>
      <c r="AE555" s="50" t="n"/>
      <c r="AF555" s="50" t="n"/>
      <c r="AG555" s="50" t="n"/>
    </row>
    <row r="556" ht="15.75" customHeight="1">
      <c r="A556" s="50" t="n"/>
      <c r="B556" s="50" t="inlineStr">
        <is>
          <t>RI</t>
        </is>
      </c>
      <c r="C556" s="50" t="inlineStr">
        <is>
          <t>Generation</t>
        </is>
      </c>
      <c r="D556" s="50" t="inlineStr">
        <is>
          <t>Storage</t>
        </is>
      </c>
      <c r="E556" s="50">
        <f>LOOKUP(D556,$U$2:$V$15,$V$2:$V$15)</f>
        <v/>
      </c>
      <c r="F556" s="50" t="n">
        <v>0</v>
      </c>
      <c r="G556" s="50" t="n">
        <v>0</v>
      </c>
      <c r="H556" s="50" t="n">
        <v>0</v>
      </c>
      <c r="I556" s="50" t="n">
        <v>0</v>
      </c>
      <c r="J556" s="50" t="n">
        <v>0</v>
      </c>
      <c r="K556" s="50" t="n">
        <v>0</v>
      </c>
      <c r="L556" s="50" t="n">
        <v>0</v>
      </c>
      <c r="M556" s="50" t="n">
        <v>0</v>
      </c>
      <c r="N556" s="50" t="n">
        <v>0</v>
      </c>
      <c r="O556" s="50" t="n">
        <v>0</v>
      </c>
      <c r="P556" s="50" t="n">
        <v>0</v>
      </c>
      <c r="Q556" s="50" t="n">
        <v>0</v>
      </c>
      <c r="R556" s="50" t="n">
        <v>0</v>
      </c>
      <c r="S556" s="50" t="n"/>
      <c r="T556" s="50" t="n"/>
      <c r="U556" s="50" t="n"/>
      <c r="V556" s="50" t="n"/>
      <c r="W556" s="50" t="n"/>
      <c r="X556" s="50" t="n"/>
      <c r="Y556" s="50" t="n"/>
      <c r="Z556" s="50" t="n"/>
      <c r="AA556" s="50" t="n"/>
      <c r="AB556" s="50" t="n"/>
      <c r="AC556" s="50" t="n"/>
      <c r="AD556" s="50" t="n"/>
      <c r="AE556" s="50" t="n"/>
      <c r="AF556" s="50" t="n"/>
      <c r="AG556" s="50" t="n"/>
    </row>
    <row r="557" ht="15.75" customHeight="1">
      <c r="A557" s="50" t="n"/>
      <c r="B557" s="50" t="inlineStr">
        <is>
          <t>RI</t>
        </is>
      </c>
      <c r="C557" s="50" t="inlineStr">
        <is>
          <t>Generation</t>
        </is>
      </c>
      <c r="D557" s="50" t="inlineStr">
        <is>
          <t>Utility PV</t>
        </is>
      </c>
      <c r="E557" s="50">
        <f>LOOKUP(D557,$U$2:$V$15,$V$2:$V$15)</f>
        <v/>
      </c>
      <c r="F557" s="50" t="n">
        <v>39139.70159</v>
      </c>
      <c r="G557" s="50">
        <f>AVERAGE(F557,H557)</f>
        <v/>
      </c>
      <c r="H557" s="50" t="n">
        <v>76955.83839</v>
      </c>
      <c r="I557" s="50">
        <f>AVERAGE(H557,J557)</f>
        <v/>
      </c>
      <c r="J557" s="50" t="n">
        <v>76955.83839</v>
      </c>
      <c r="K557" s="50">
        <f>AVERAGE(J557,L557)</f>
        <v/>
      </c>
      <c r="L557" s="50" t="n">
        <v>76188.42896</v>
      </c>
      <c r="M557" s="50">
        <f>AVERAGE(L557,N557)</f>
        <v/>
      </c>
      <c r="N557" s="50" t="n">
        <v>75430.68177</v>
      </c>
      <c r="O557" s="50">
        <f>AVERAGE(N557,P557)</f>
        <v/>
      </c>
      <c r="P557" s="50" t="n">
        <v>74677.03716000001</v>
      </c>
      <c r="Q557" s="50">
        <f>AVERAGE(P557,R557)</f>
        <v/>
      </c>
      <c r="R557" s="50" t="n">
        <v>73931.16190000001</v>
      </c>
      <c r="S557" s="50" t="n"/>
      <c r="T557" s="50" t="n"/>
      <c r="U557" s="50" t="n"/>
      <c r="V557" s="50" t="n"/>
      <c r="W557" s="50" t="n"/>
      <c r="X557" s="50" t="n"/>
      <c r="Y557" s="50" t="n"/>
      <c r="Z557" s="50" t="n"/>
      <c r="AA557" s="50" t="n"/>
      <c r="AB557" s="50" t="n"/>
      <c r="AC557" s="50" t="n"/>
      <c r="AD557" s="50" t="n"/>
      <c r="AE557" s="50" t="n"/>
      <c r="AF557" s="50" t="n"/>
      <c r="AG557" s="50" t="n"/>
    </row>
    <row r="558" ht="15.75" customHeight="1">
      <c r="A558" s="50" t="n"/>
      <c r="B558" s="50" t="inlineStr">
        <is>
          <t>SC</t>
        </is>
      </c>
      <c r="C558" s="50" t="inlineStr">
        <is>
          <t>Generation</t>
        </is>
      </c>
      <c r="D558" s="50" t="inlineStr">
        <is>
          <t>Biopower</t>
        </is>
      </c>
      <c r="E558" s="50">
        <f>LOOKUP(D558,$U$2:$V$15,$V$2:$V$15)</f>
        <v/>
      </c>
      <c r="F558" s="50" t="n">
        <v>0</v>
      </c>
      <c r="G558" s="50">
        <f>AVERAGE(F558,H558)</f>
        <v/>
      </c>
      <c r="H558" s="50" t="n">
        <v>0</v>
      </c>
      <c r="I558" s="50">
        <f>AVERAGE(H558,J558)</f>
        <v/>
      </c>
      <c r="J558" s="50" t="n">
        <v>0</v>
      </c>
      <c r="K558" s="50">
        <f>AVERAGE(J558,L558)</f>
        <v/>
      </c>
      <c r="L558" s="50" t="n">
        <v>0</v>
      </c>
      <c r="M558" s="50">
        <f>AVERAGE(L558,N558)</f>
        <v/>
      </c>
      <c r="N558" s="50" t="n">
        <v>0</v>
      </c>
      <c r="O558" s="50">
        <f>AVERAGE(N558,P558)</f>
        <v/>
      </c>
      <c r="P558" s="50" t="n">
        <v>0</v>
      </c>
      <c r="Q558" s="50">
        <f>AVERAGE(P558,R558)</f>
        <v/>
      </c>
      <c r="R558" s="50" t="n">
        <v>0</v>
      </c>
      <c r="S558" s="50" t="n"/>
      <c r="T558" s="50" t="n"/>
      <c r="U558" s="50" t="n"/>
      <c r="V558" s="50" t="n"/>
      <c r="W558" s="50" t="n"/>
      <c r="X558" s="50" t="n"/>
      <c r="Y558" s="50" t="n"/>
      <c r="Z558" s="50" t="n"/>
      <c r="AA558" s="50" t="n"/>
      <c r="AB558" s="50" t="n"/>
      <c r="AC558" s="50" t="n"/>
      <c r="AD558" s="50" t="n"/>
      <c r="AE558" s="50" t="n"/>
      <c r="AF558" s="50" t="n"/>
      <c r="AG558" s="50" t="n"/>
    </row>
    <row r="559" ht="15.75" customHeight="1">
      <c r="A559" s="50" t="n"/>
      <c r="B559" s="50" t="inlineStr">
        <is>
          <t>SC</t>
        </is>
      </c>
      <c r="C559" s="50" t="inlineStr">
        <is>
          <t>Generation</t>
        </is>
      </c>
      <c r="D559" s="50" t="inlineStr">
        <is>
          <t>Coal</t>
        </is>
      </c>
      <c r="E559" s="50">
        <f>LOOKUP(D559,$U$2:$V$15,$V$2:$V$15)</f>
        <v/>
      </c>
      <c r="F559" s="50" t="n">
        <v>25077374.98</v>
      </c>
      <c r="G559" s="50">
        <f>AVERAGE(F559,H559)</f>
        <v/>
      </c>
      <c r="H559" s="50" t="n">
        <v>22194379.02</v>
      </c>
      <c r="I559" s="50">
        <f>AVERAGE(H559,J559)</f>
        <v/>
      </c>
      <c r="J559" s="50" t="n">
        <v>20767771.01</v>
      </c>
      <c r="K559" s="50">
        <f>AVERAGE(J559,L559)</f>
        <v/>
      </c>
      <c r="L559" s="50" t="n">
        <v>24416981.82</v>
      </c>
      <c r="M559" s="50">
        <f>AVERAGE(L559,N559)</f>
        <v/>
      </c>
      <c r="N559" s="50" t="n">
        <v>24198998.65</v>
      </c>
      <c r="O559" s="50">
        <f>AVERAGE(N559,P559)</f>
        <v/>
      </c>
      <c r="P559" s="50" t="n">
        <v>23757448.22</v>
      </c>
      <c r="Q559" s="50">
        <f>AVERAGE(P559,R559)</f>
        <v/>
      </c>
      <c r="R559" s="50" t="n">
        <v>24158073.27</v>
      </c>
      <c r="S559" s="50" t="n"/>
      <c r="T559" s="50" t="n"/>
      <c r="U559" s="50" t="n"/>
      <c r="V559" s="50" t="n"/>
      <c r="W559" s="50" t="n"/>
      <c r="X559" s="50" t="n"/>
      <c r="Y559" s="50" t="n"/>
      <c r="Z559" s="50" t="n"/>
      <c r="AA559" s="50" t="n"/>
      <c r="AB559" s="50" t="n"/>
      <c r="AC559" s="50" t="n"/>
      <c r="AD559" s="50" t="n"/>
      <c r="AE559" s="50" t="n"/>
      <c r="AF559" s="50" t="n"/>
      <c r="AG559" s="50" t="n"/>
    </row>
    <row r="560" ht="15.75" customHeight="1">
      <c r="A560" s="50" t="n"/>
      <c r="B560" s="50" t="inlineStr">
        <is>
          <t>SC</t>
        </is>
      </c>
      <c r="C560" s="50" t="inlineStr">
        <is>
          <t>Generation</t>
        </is>
      </c>
      <c r="D560" s="50" t="inlineStr">
        <is>
          <t>CSP</t>
        </is>
      </c>
      <c r="E560" s="50">
        <f>LOOKUP(D560,$U$2:$V$15,$V$2:$V$15)</f>
        <v/>
      </c>
      <c r="F560" s="50" t="n">
        <v>0</v>
      </c>
      <c r="G560" s="50">
        <f>AVERAGE(F560,H560)</f>
        <v/>
      </c>
      <c r="H560" s="50" t="n">
        <v>0</v>
      </c>
      <c r="I560" s="50">
        <f>AVERAGE(H560,J560)</f>
        <v/>
      </c>
      <c r="J560" s="50" t="n">
        <v>0</v>
      </c>
      <c r="K560" s="50">
        <f>AVERAGE(J560,L560)</f>
        <v/>
      </c>
      <c r="L560" s="50" t="n">
        <v>0</v>
      </c>
      <c r="M560" s="50">
        <f>AVERAGE(L560,N560)</f>
        <v/>
      </c>
      <c r="N560" s="50" t="n">
        <v>0</v>
      </c>
      <c r="O560" s="50">
        <f>AVERAGE(N560,P560)</f>
        <v/>
      </c>
      <c r="P560" s="50" t="n">
        <v>0</v>
      </c>
      <c r="Q560" s="50">
        <f>AVERAGE(P560,R560)</f>
        <v/>
      </c>
      <c r="R560" s="50" t="n">
        <v>0</v>
      </c>
      <c r="S560" s="50" t="n"/>
      <c r="T560" s="50" t="n"/>
      <c r="U560" s="50" t="n"/>
      <c r="V560" s="50" t="n"/>
      <c r="W560" s="50" t="n"/>
      <c r="X560" s="50" t="n"/>
      <c r="Y560" s="50" t="n"/>
      <c r="Z560" s="50" t="n"/>
      <c r="AA560" s="50" t="n"/>
      <c r="AB560" s="50" t="n"/>
      <c r="AC560" s="50" t="n"/>
      <c r="AD560" s="50" t="n"/>
      <c r="AE560" s="50" t="n"/>
      <c r="AF560" s="50" t="n"/>
      <c r="AG560" s="50" t="n"/>
    </row>
    <row r="561" ht="15.75" customHeight="1">
      <c r="A561" s="50" t="n"/>
      <c r="B561" s="50" t="inlineStr">
        <is>
          <t>SC</t>
        </is>
      </c>
      <c r="C561" s="50" t="inlineStr">
        <is>
          <t>Generation</t>
        </is>
      </c>
      <c r="D561" s="50" t="inlineStr">
        <is>
          <t>Geothermal</t>
        </is>
      </c>
      <c r="E561" s="50">
        <f>LOOKUP(D561,$U$2:$V$15,$V$2:$V$15)</f>
        <v/>
      </c>
      <c r="F561" s="50" t="n">
        <v>0</v>
      </c>
      <c r="G561" s="50">
        <f>AVERAGE(F561,H561)</f>
        <v/>
      </c>
      <c r="H561" s="50" t="n">
        <v>0</v>
      </c>
      <c r="I561" s="50">
        <f>AVERAGE(H561,J561)</f>
        <v/>
      </c>
      <c r="J561" s="50" t="n">
        <v>0</v>
      </c>
      <c r="K561" s="50">
        <f>AVERAGE(J561,L561)</f>
        <v/>
      </c>
      <c r="L561" s="50" t="n">
        <v>0</v>
      </c>
      <c r="M561" s="50">
        <f>AVERAGE(L561,N561)</f>
        <v/>
      </c>
      <c r="N561" s="50" t="n">
        <v>0</v>
      </c>
      <c r="O561" s="50">
        <f>AVERAGE(N561,P561)</f>
        <v/>
      </c>
      <c r="P561" s="50" t="n">
        <v>0</v>
      </c>
      <c r="Q561" s="50">
        <f>AVERAGE(P561,R561)</f>
        <v/>
      </c>
      <c r="R561" s="50" t="n">
        <v>0</v>
      </c>
      <c r="S561" s="50" t="n"/>
      <c r="T561" s="50" t="n"/>
      <c r="U561" s="50" t="n"/>
      <c r="V561" s="50" t="n"/>
      <c r="W561" s="50" t="n"/>
      <c r="X561" s="50" t="n"/>
      <c r="Y561" s="50" t="n"/>
      <c r="Z561" s="50" t="n"/>
      <c r="AA561" s="50" t="n"/>
      <c r="AB561" s="50" t="n"/>
      <c r="AC561" s="50" t="n"/>
      <c r="AD561" s="50" t="n"/>
      <c r="AE561" s="50" t="n"/>
      <c r="AF561" s="50" t="n"/>
      <c r="AG561" s="50" t="n"/>
    </row>
    <row r="562" ht="15.75" customHeight="1">
      <c r="A562" s="50" t="n"/>
      <c r="B562" s="50" t="inlineStr">
        <is>
          <t>SC</t>
        </is>
      </c>
      <c r="C562" s="50" t="inlineStr">
        <is>
          <t>Generation</t>
        </is>
      </c>
      <c r="D562" s="50" t="inlineStr">
        <is>
          <t>Hydro</t>
        </is>
      </c>
      <c r="E562" s="50">
        <f>LOOKUP(D562,$U$2:$V$15,$V$2:$V$15)</f>
        <v/>
      </c>
      <c r="F562" s="50" t="n">
        <v>1921724.649</v>
      </c>
      <c r="G562" s="50">
        <f>AVERAGE(F562,H562)</f>
        <v/>
      </c>
      <c r="H562" s="50" t="n">
        <v>1929827.572</v>
      </c>
      <c r="I562" s="50">
        <f>AVERAGE(H562,J562)</f>
        <v/>
      </c>
      <c r="J562" s="50" t="n">
        <v>1923816.224</v>
      </c>
      <c r="K562" s="50">
        <f>AVERAGE(J562,L562)</f>
        <v/>
      </c>
      <c r="L562" s="50" t="n">
        <v>1929827.572</v>
      </c>
      <c r="M562" s="50">
        <f>AVERAGE(L562,N562)</f>
        <v/>
      </c>
      <c r="N562" s="50" t="n">
        <v>1929827.572</v>
      </c>
      <c r="O562" s="50">
        <f>AVERAGE(N562,P562)</f>
        <v/>
      </c>
      <c r="P562" s="50" t="n">
        <v>1929827.572</v>
      </c>
      <c r="Q562" s="50">
        <f>AVERAGE(P562,R562)</f>
        <v/>
      </c>
      <c r="R562" s="50" t="n">
        <v>1929827.572</v>
      </c>
      <c r="S562" s="50" t="n"/>
      <c r="T562" s="50" t="n"/>
      <c r="U562" s="50" t="n"/>
      <c r="V562" s="50" t="n"/>
      <c r="W562" s="50" t="n"/>
      <c r="X562" s="50" t="n"/>
      <c r="Y562" s="50" t="n"/>
      <c r="Z562" s="50" t="n"/>
      <c r="AA562" s="50" t="n"/>
      <c r="AB562" s="50" t="n"/>
      <c r="AC562" s="50" t="n"/>
      <c r="AD562" s="50" t="n"/>
      <c r="AE562" s="50" t="n"/>
      <c r="AF562" s="50" t="n"/>
      <c r="AG562" s="50" t="n"/>
    </row>
    <row r="563" ht="15.75" customHeight="1">
      <c r="A563" s="50" t="n"/>
      <c r="B563" s="50" t="inlineStr">
        <is>
          <t>SC</t>
        </is>
      </c>
      <c r="C563" s="50" t="inlineStr">
        <is>
          <t>Generation</t>
        </is>
      </c>
      <c r="D563" s="50" t="inlineStr">
        <is>
          <t>Imports</t>
        </is>
      </c>
      <c r="E563" s="50">
        <f>LOOKUP(D563,$U$2:$V$15,$V$2:$V$15)</f>
        <v/>
      </c>
      <c r="F563" s="50" t="n">
        <v>0</v>
      </c>
      <c r="G563" s="50">
        <f>AVERAGE(F563,H563)</f>
        <v/>
      </c>
      <c r="H563" s="50" t="n">
        <v>0</v>
      </c>
      <c r="I563" s="50">
        <f>AVERAGE(H563,J563)</f>
        <v/>
      </c>
      <c r="J563" s="50" t="n">
        <v>0</v>
      </c>
      <c r="K563" s="50">
        <f>AVERAGE(J563,L563)</f>
        <v/>
      </c>
      <c r="L563" s="50" t="n">
        <v>0</v>
      </c>
      <c r="M563" s="50">
        <f>AVERAGE(L563,N563)</f>
        <v/>
      </c>
      <c r="N563" s="50" t="n">
        <v>0</v>
      </c>
      <c r="O563" s="50">
        <f>AVERAGE(N563,P563)</f>
        <v/>
      </c>
      <c r="P563" s="50" t="n">
        <v>0</v>
      </c>
      <c r="Q563" s="50">
        <f>AVERAGE(P563,R563)</f>
        <v/>
      </c>
      <c r="R563" s="50" t="n">
        <v>0</v>
      </c>
      <c r="S563" s="50" t="n"/>
      <c r="T563" s="50" t="n"/>
      <c r="U563" s="50" t="n"/>
      <c r="V563" s="50" t="n"/>
      <c r="W563" s="50" t="n"/>
      <c r="X563" s="50" t="n"/>
      <c r="Y563" s="50" t="n"/>
      <c r="Z563" s="50" t="n"/>
      <c r="AA563" s="50" t="n"/>
      <c r="AB563" s="50" t="n"/>
      <c r="AC563" s="50" t="n"/>
      <c r="AD563" s="50" t="n"/>
      <c r="AE563" s="50" t="n"/>
      <c r="AF563" s="50" t="n"/>
      <c r="AG563" s="50" t="n"/>
    </row>
    <row r="564" ht="15.75" customHeight="1">
      <c r="A564" s="50" t="n"/>
      <c r="B564" s="50" t="inlineStr">
        <is>
          <t>SC</t>
        </is>
      </c>
      <c r="C564" s="50" t="inlineStr">
        <is>
          <t>Generation</t>
        </is>
      </c>
      <c r="D564" s="50" t="inlineStr">
        <is>
          <t>Land-based Wind</t>
        </is>
      </c>
      <c r="E564" s="50">
        <f>LOOKUP(D564,$U$2:$V$15,$V$2:$V$15)</f>
        <v/>
      </c>
      <c r="F564" s="50" t="n">
        <v>0</v>
      </c>
      <c r="G564" s="50">
        <f>AVERAGE(F564,H564)</f>
        <v/>
      </c>
      <c r="H564" s="50" t="n">
        <v>0</v>
      </c>
      <c r="I564" s="50">
        <f>AVERAGE(H564,J564)</f>
        <v/>
      </c>
      <c r="J564" s="50" t="n">
        <v>0</v>
      </c>
      <c r="K564" s="50">
        <f>AVERAGE(J564,L564)</f>
        <v/>
      </c>
      <c r="L564" s="50" t="n">
        <v>0</v>
      </c>
      <c r="M564" s="50">
        <f>AVERAGE(L564,N564)</f>
        <v/>
      </c>
      <c r="N564" s="50" t="n">
        <v>0</v>
      </c>
      <c r="O564" s="50">
        <f>AVERAGE(N564,P564)</f>
        <v/>
      </c>
      <c r="P564" s="50" t="n">
        <v>0</v>
      </c>
      <c r="Q564" s="50">
        <f>AVERAGE(P564,R564)</f>
        <v/>
      </c>
      <c r="R564" s="50" t="n">
        <v>81674.66003</v>
      </c>
      <c r="S564" s="50" t="n"/>
      <c r="T564" s="50" t="n"/>
      <c r="U564" s="50" t="n"/>
      <c r="V564" s="50" t="n"/>
      <c r="W564" s="50" t="n"/>
      <c r="X564" s="50" t="n"/>
      <c r="Y564" s="50" t="n"/>
      <c r="Z564" s="50" t="n"/>
      <c r="AA564" s="50" t="n"/>
      <c r="AB564" s="50" t="n"/>
      <c r="AC564" s="50" t="n"/>
      <c r="AD564" s="50" t="n"/>
      <c r="AE564" s="50" t="n"/>
      <c r="AF564" s="50" t="n"/>
      <c r="AG564" s="50" t="n"/>
    </row>
    <row r="565" ht="15.75" customHeight="1">
      <c r="A565" s="50" t="n"/>
      <c r="B565" s="50" t="inlineStr">
        <is>
          <t>SC</t>
        </is>
      </c>
      <c r="C565" s="50" t="inlineStr">
        <is>
          <t>Generation</t>
        </is>
      </c>
      <c r="D565" s="50" t="inlineStr">
        <is>
          <t>NG-CC</t>
        </is>
      </c>
      <c r="E565" s="50">
        <f>LOOKUP(D565,$U$2:$V$15,$V$2:$V$15)</f>
        <v/>
      </c>
      <c r="F565" s="50" t="n">
        <v>18911743.76</v>
      </c>
      <c r="G565" s="50">
        <f>AVERAGE(F565,H565)</f>
        <v/>
      </c>
      <c r="H565" s="50" t="n">
        <v>18498066.6</v>
      </c>
      <c r="I565" s="50">
        <f>AVERAGE(H565,J565)</f>
        <v/>
      </c>
      <c r="J565" s="50" t="n">
        <v>18632009.36</v>
      </c>
      <c r="K565" s="50">
        <f>AVERAGE(J565,L565)</f>
        <v/>
      </c>
      <c r="L565" s="50" t="n">
        <v>20813901.24</v>
      </c>
      <c r="M565" s="50">
        <f>AVERAGE(L565,N565)</f>
        <v/>
      </c>
      <c r="N565" s="50" t="n">
        <v>26057294.73</v>
      </c>
      <c r="O565" s="50">
        <f>AVERAGE(N565,P565)</f>
        <v/>
      </c>
      <c r="P565" s="50" t="n">
        <v>25385356.39</v>
      </c>
      <c r="Q565" s="50">
        <f>AVERAGE(P565,R565)</f>
        <v/>
      </c>
      <c r="R565" s="50" t="n">
        <v>23823040.49</v>
      </c>
      <c r="S565" s="50" t="n"/>
      <c r="T565" s="50" t="n"/>
      <c r="U565" s="50" t="n"/>
      <c r="V565" s="50" t="n"/>
      <c r="W565" s="50" t="n"/>
      <c r="X565" s="50" t="n"/>
      <c r="Y565" s="50" t="n"/>
      <c r="Z565" s="50" t="n"/>
      <c r="AA565" s="50" t="n"/>
      <c r="AB565" s="50" t="n"/>
      <c r="AC565" s="50" t="n"/>
      <c r="AD565" s="50" t="n"/>
      <c r="AE565" s="50" t="n"/>
      <c r="AF565" s="50" t="n"/>
      <c r="AG565" s="50" t="n"/>
    </row>
    <row r="566" ht="15.75" customHeight="1">
      <c r="A566" s="50" t="n"/>
      <c r="B566" s="50" t="inlineStr">
        <is>
          <t>SC</t>
        </is>
      </c>
      <c r="C566" s="50" t="inlineStr">
        <is>
          <t>Generation</t>
        </is>
      </c>
      <c r="D566" s="50" t="inlineStr">
        <is>
          <t>NG-CT</t>
        </is>
      </c>
      <c r="E566" s="50">
        <f>LOOKUP(D566,$U$2:$V$15,$V$2:$V$15)</f>
        <v/>
      </c>
      <c r="F566" s="50" t="n">
        <v>146859.582</v>
      </c>
      <c r="G566" s="50">
        <f>AVERAGE(F566,H566)</f>
        <v/>
      </c>
      <c r="H566" s="50" t="n">
        <v>145385.182</v>
      </c>
      <c r="I566" s="50">
        <f>AVERAGE(H566,J566)</f>
        <v/>
      </c>
      <c r="J566" s="50" t="n">
        <v>145385.182</v>
      </c>
      <c r="K566" s="50">
        <f>AVERAGE(J566,L566)</f>
        <v/>
      </c>
      <c r="L566" s="50" t="n">
        <v>145385.182</v>
      </c>
      <c r="M566" s="50">
        <f>AVERAGE(L566,N566)</f>
        <v/>
      </c>
      <c r="N566" s="50" t="n">
        <v>145385.182</v>
      </c>
      <c r="O566" s="50">
        <f>AVERAGE(N566,P566)</f>
        <v/>
      </c>
      <c r="P566" s="50" t="n">
        <v>139409.982</v>
      </c>
      <c r="Q566" s="50">
        <f>AVERAGE(P566,R566)</f>
        <v/>
      </c>
      <c r="R566" s="50" t="n">
        <v>86065.71116000001</v>
      </c>
      <c r="S566" s="50" t="n"/>
      <c r="T566" s="50" t="n"/>
      <c r="U566" s="50" t="n"/>
      <c r="V566" s="50" t="n"/>
      <c r="W566" s="50" t="n"/>
      <c r="X566" s="50" t="n"/>
      <c r="Y566" s="50" t="n"/>
      <c r="Z566" s="50" t="n"/>
      <c r="AA566" s="50" t="n"/>
      <c r="AB566" s="50" t="n"/>
      <c r="AC566" s="50" t="n"/>
      <c r="AD566" s="50" t="n"/>
      <c r="AE566" s="50" t="n"/>
      <c r="AF566" s="50" t="n"/>
      <c r="AG566" s="50" t="n"/>
    </row>
    <row r="567" ht="15.75" customHeight="1">
      <c r="A567" s="50" t="n"/>
      <c r="B567" s="50" t="inlineStr">
        <is>
          <t>SC</t>
        </is>
      </c>
      <c r="C567" s="50" t="inlineStr">
        <is>
          <t>Generation</t>
        </is>
      </c>
      <c r="D567" s="50" t="inlineStr">
        <is>
          <t>Nuclear</t>
        </is>
      </c>
      <c r="E567" s="50">
        <f>LOOKUP(D567,$U$2:$V$15,$V$2:$V$15)</f>
        <v/>
      </c>
      <c r="F567" s="50" t="n">
        <v>51985508.13</v>
      </c>
      <c r="G567" s="50">
        <f>AVERAGE(F567,H567)</f>
        <v/>
      </c>
      <c r="H567" s="50" t="n">
        <v>51985508.13</v>
      </c>
      <c r="I567" s="50">
        <f>AVERAGE(H567,J567)</f>
        <v/>
      </c>
      <c r="J567" s="50" t="n">
        <v>51985508.13</v>
      </c>
      <c r="K567" s="50">
        <f>AVERAGE(J567,L567)</f>
        <v/>
      </c>
      <c r="L567" s="50" t="n">
        <v>51985508.13</v>
      </c>
      <c r="M567" s="50">
        <f>AVERAGE(L567,N567)</f>
        <v/>
      </c>
      <c r="N567" s="50" t="n">
        <v>51985508.13</v>
      </c>
      <c r="O567" s="50">
        <f>AVERAGE(N567,P567)</f>
        <v/>
      </c>
      <c r="P567" s="50" t="n">
        <v>51985508.13</v>
      </c>
      <c r="Q567" s="50">
        <f>AVERAGE(P567,R567)</f>
        <v/>
      </c>
      <c r="R567" s="50" t="n">
        <v>51985508.13</v>
      </c>
      <c r="S567" s="50" t="n"/>
      <c r="T567" s="50" t="n"/>
      <c r="U567" s="50" t="n"/>
      <c r="V567" s="50" t="n"/>
      <c r="W567" s="50" t="n"/>
      <c r="X567" s="50" t="n"/>
      <c r="Y567" s="50" t="n"/>
      <c r="Z567" s="50" t="n"/>
      <c r="AA567" s="50" t="n"/>
      <c r="AB567" s="50" t="n"/>
      <c r="AC567" s="50" t="n"/>
      <c r="AD567" s="50" t="n"/>
      <c r="AE567" s="50" t="n"/>
      <c r="AF567" s="50" t="n"/>
      <c r="AG567" s="50" t="n"/>
    </row>
    <row r="568" ht="15.75" customHeight="1">
      <c r="A568" s="50" t="n"/>
      <c r="B568" s="50" t="inlineStr">
        <is>
          <t>SC</t>
        </is>
      </c>
      <c r="C568" s="50" t="inlineStr">
        <is>
          <t>Generation</t>
        </is>
      </c>
      <c r="D568" s="50" t="inlineStr">
        <is>
          <t>Offshore Wind</t>
        </is>
      </c>
      <c r="E568" s="50">
        <f>LOOKUP(D568,$U$2:$V$15,$V$2:$V$15)</f>
        <v/>
      </c>
      <c r="F568" s="50" t="n">
        <v>0</v>
      </c>
      <c r="G568" s="50">
        <f>AVERAGE(F568,H568)</f>
        <v/>
      </c>
      <c r="H568" s="50" t="n">
        <v>0</v>
      </c>
      <c r="I568" s="50">
        <f>AVERAGE(H568,J568)</f>
        <v/>
      </c>
      <c r="J568" s="50" t="n">
        <v>0</v>
      </c>
      <c r="K568" s="50">
        <f>AVERAGE(J568,L568)</f>
        <v/>
      </c>
      <c r="L568" s="50" t="n">
        <v>0</v>
      </c>
      <c r="M568" s="50">
        <f>AVERAGE(L568,N568)</f>
        <v/>
      </c>
      <c r="N568" s="50" t="n">
        <v>0</v>
      </c>
      <c r="O568" s="50">
        <f>AVERAGE(N568,P568)</f>
        <v/>
      </c>
      <c r="P568" s="50" t="n">
        <v>0</v>
      </c>
      <c r="Q568" s="50">
        <f>AVERAGE(P568,R568)</f>
        <v/>
      </c>
      <c r="R568" s="50" t="n">
        <v>0</v>
      </c>
      <c r="S568" s="50" t="n"/>
      <c r="T568" s="50" t="n"/>
      <c r="U568" s="50" t="n"/>
      <c r="V568" s="50" t="n"/>
      <c r="W568" s="50" t="n"/>
      <c r="X568" s="50" t="n"/>
      <c r="Y568" s="50" t="n"/>
      <c r="Z568" s="50" t="n"/>
      <c r="AA568" s="50" t="n"/>
      <c r="AB568" s="50" t="n"/>
      <c r="AC568" s="50" t="n"/>
      <c r="AD568" s="50" t="n"/>
      <c r="AE568" s="50" t="n"/>
      <c r="AF568" s="50" t="n"/>
      <c r="AG568" s="50" t="n"/>
    </row>
    <row r="569" ht="15.75" customHeight="1">
      <c r="A569" s="50" t="n"/>
      <c r="B569" s="50" t="inlineStr">
        <is>
          <t>SC</t>
        </is>
      </c>
      <c r="C569" s="50" t="inlineStr">
        <is>
          <t>Generation</t>
        </is>
      </c>
      <c r="D569" s="50" t="inlineStr">
        <is>
          <t>Oil-Gas-Steam</t>
        </is>
      </c>
      <c r="E569" s="50">
        <f>LOOKUP(D569,$U$2:$V$15,$V$2:$V$15)</f>
        <v/>
      </c>
      <c r="F569" s="50" t="n">
        <v>165225.599</v>
      </c>
      <c r="G569" s="50">
        <f>AVERAGE(F569,H569)</f>
        <v/>
      </c>
      <c r="H569" s="50" t="n">
        <v>165225.599</v>
      </c>
      <c r="I569" s="50">
        <f>AVERAGE(H569,J569)</f>
        <v/>
      </c>
      <c r="J569" s="50" t="n">
        <v>165225.599</v>
      </c>
      <c r="K569" s="50">
        <f>AVERAGE(J569,L569)</f>
        <v/>
      </c>
      <c r="L569" s="50" t="n">
        <v>165225.599</v>
      </c>
      <c r="M569" s="50">
        <f>AVERAGE(L569,N569)</f>
        <v/>
      </c>
      <c r="N569" s="50" t="n">
        <v>165225.599</v>
      </c>
      <c r="O569" s="50">
        <f>AVERAGE(N569,P569)</f>
        <v/>
      </c>
      <c r="P569" s="50" t="n">
        <v>165225.599</v>
      </c>
      <c r="Q569" s="50">
        <f>AVERAGE(P569,R569)</f>
        <v/>
      </c>
      <c r="R569" s="50" t="n">
        <v>165225.599</v>
      </c>
      <c r="S569" s="50" t="n"/>
      <c r="T569" s="50" t="n"/>
      <c r="U569" s="50" t="n"/>
      <c r="V569" s="50" t="n"/>
      <c r="W569" s="50" t="n"/>
      <c r="X569" s="50" t="n"/>
      <c r="Y569" s="50" t="n"/>
      <c r="Z569" s="50" t="n"/>
      <c r="AA569" s="50" t="n"/>
      <c r="AB569" s="50" t="n"/>
      <c r="AC569" s="50" t="n"/>
      <c r="AD569" s="50" t="n"/>
      <c r="AE569" s="50" t="n"/>
      <c r="AF569" s="50" t="n"/>
      <c r="AG569" s="50" t="n"/>
    </row>
    <row r="570" ht="15.75" customHeight="1">
      <c r="A570" s="50" t="n"/>
      <c r="B570" s="50" t="inlineStr">
        <is>
          <t>SC</t>
        </is>
      </c>
      <c r="C570" s="50" t="inlineStr">
        <is>
          <t>Generation</t>
        </is>
      </c>
      <c r="D570" s="50" t="inlineStr">
        <is>
          <t>Rooftop PV</t>
        </is>
      </c>
      <c r="E570" s="50">
        <f>LOOKUP(D570,$U$2:$V$15,$V$2:$V$15)</f>
        <v/>
      </c>
      <c r="F570" s="50" t="n">
        <v>301457.464</v>
      </c>
      <c r="G570" s="50">
        <f>AVERAGE(F570,H570)</f>
        <v/>
      </c>
      <c r="H570" s="50" t="n">
        <v>536840.7553</v>
      </c>
      <c r="I570" s="50">
        <f>AVERAGE(H570,J570)</f>
        <v/>
      </c>
      <c r="J570" s="50" t="n">
        <v>768517.089</v>
      </c>
      <c r="K570" s="50">
        <f>AVERAGE(J570,L570)</f>
        <v/>
      </c>
      <c r="L570" s="50" t="n">
        <v>988733.5516</v>
      </c>
      <c r="M570" s="50">
        <f>AVERAGE(L570,N570)</f>
        <v/>
      </c>
      <c r="N570" s="50" t="n">
        <v>1278256.95</v>
      </c>
      <c r="O570" s="50">
        <f>AVERAGE(N570,P570)</f>
        <v/>
      </c>
      <c r="P570" s="50" t="n">
        <v>1412245.243</v>
      </c>
      <c r="Q570" s="50">
        <f>AVERAGE(P570,R570)</f>
        <v/>
      </c>
      <c r="R570" s="50" t="n">
        <v>1594979.257</v>
      </c>
      <c r="S570" s="50" t="n"/>
      <c r="T570" s="50" t="n"/>
      <c r="U570" s="50" t="n"/>
      <c r="V570" s="50" t="n"/>
      <c r="W570" s="50" t="n"/>
      <c r="X570" s="50" t="n"/>
      <c r="Y570" s="50" t="n"/>
      <c r="Z570" s="50" t="n"/>
      <c r="AA570" s="50" t="n"/>
      <c r="AB570" s="50" t="n"/>
      <c r="AC570" s="50" t="n"/>
      <c r="AD570" s="50" t="n"/>
      <c r="AE570" s="50" t="n"/>
      <c r="AF570" s="50" t="n"/>
      <c r="AG570" s="50" t="n"/>
    </row>
    <row r="571" ht="15.75" customHeight="1">
      <c r="A571" s="50" t="n"/>
      <c r="B571" s="50" t="inlineStr">
        <is>
          <t>SC</t>
        </is>
      </c>
      <c r="C571" s="50" t="inlineStr">
        <is>
          <t>Generation</t>
        </is>
      </c>
      <c r="D571" s="50" t="inlineStr">
        <is>
          <t>Storage</t>
        </is>
      </c>
      <c r="E571" s="50">
        <f>LOOKUP(D571,$U$2:$V$15,$V$2:$V$15)</f>
        <v/>
      </c>
      <c r="F571" s="50" t="n">
        <v>0</v>
      </c>
      <c r="G571" s="50" t="n">
        <v>0</v>
      </c>
      <c r="H571" s="50" t="n">
        <v>0</v>
      </c>
      <c r="I571" s="50" t="n">
        <v>0</v>
      </c>
      <c r="J571" s="50" t="n">
        <v>0</v>
      </c>
      <c r="K571" s="50" t="n">
        <v>0</v>
      </c>
      <c r="L571" s="50" t="n">
        <v>0</v>
      </c>
      <c r="M571" s="50" t="n">
        <v>0</v>
      </c>
      <c r="N571" s="50" t="n">
        <v>0</v>
      </c>
      <c r="O571" s="50" t="n">
        <v>0</v>
      </c>
      <c r="P571" s="50" t="n">
        <v>0</v>
      </c>
      <c r="Q571" s="50" t="n">
        <v>0</v>
      </c>
      <c r="R571" s="50" t="n">
        <v>0</v>
      </c>
      <c r="S571" s="50" t="n"/>
      <c r="T571" s="50" t="n"/>
      <c r="U571" s="50" t="n"/>
      <c r="V571" s="50" t="n"/>
      <c r="W571" s="50" t="n"/>
      <c r="X571" s="50" t="n"/>
      <c r="Y571" s="50" t="n"/>
      <c r="Z571" s="50" t="n"/>
      <c r="AA571" s="50" t="n"/>
      <c r="AB571" s="50" t="n"/>
      <c r="AC571" s="50" t="n"/>
      <c r="AD571" s="50" t="n"/>
      <c r="AE571" s="50" t="n"/>
      <c r="AF571" s="50" t="n"/>
      <c r="AG571" s="50" t="n"/>
    </row>
    <row r="572" ht="15.75" customHeight="1">
      <c r="A572" s="50" t="n"/>
      <c r="B572" s="50" t="inlineStr">
        <is>
          <t>SC</t>
        </is>
      </c>
      <c r="C572" s="50" t="inlineStr">
        <is>
          <t>Generation</t>
        </is>
      </c>
      <c r="D572" s="50" t="inlineStr">
        <is>
          <t>Utility PV</t>
        </is>
      </c>
      <c r="E572" s="50">
        <f>LOOKUP(D572,$U$2:$V$15,$V$2:$V$15)</f>
        <v/>
      </c>
      <c r="F572" s="50" t="n">
        <v>644595.6407</v>
      </c>
      <c r="G572" s="50">
        <f>AVERAGE(F572,H572)</f>
        <v/>
      </c>
      <c r="H572" s="50" t="n">
        <v>1138822.443</v>
      </c>
      <c r="I572" s="50">
        <f>AVERAGE(H572,J572)</f>
        <v/>
      </c>
      <c r="J572" s="50" t="n">
        <v>1138822.443</v>
      </c>
      <c r="K572" s="50">
        <f>AVERAGE(J572,L572)</f>
        <v/>
      </c>
      <c r="L572" s="50" t="n">
        <v>1127495.423</v>
      </c>
      <c r="M572" s="50">
        <f>AVERAGE(L572,N572)</f>
        <v/>
      </c>
      <c r="N572" s="50" t="n">
        <v>1693150.323</v>
      </c>
      <c r="O572" s="50">
        <f>AVERAGE(N572,P572)</f>
        <v/>
      </c>
      <c r="P572" s="50" t="n">
        <v>14408451.05</v>
      </c>
      <c r="Q572" s="50">
        <f>AVERAGE(P572,R572)</f>
        <v/>
      </c>
      <c r="R572" s="50" t="n">
        <v>14264377.42</v>
      </c>
      <c r="S572" s="50" t="n"/>
      <c r="T572" s="50" t="n"/>
      <c r="U572" s="50" t="n"/>
      <c r="V572" s="50" t="n"/>
      <c r="W572" s="50" t="n"/>
      <c r="X572" s="50" t="n"/>
      <c r="Y572" s="50" t="n"/>
      <c r="Z572" s="50" t="n"/>
      <c r="AA572" s="50" t="n"/>
      <c r="AB572" s="50" t="n"/>
      <c r="AC572" s="50" t="n"/>
      <c r="AD572" s="50" t="n"/>
      <c r="AE572" s="50" t="n"/>
      <c r="AF572" s="50" t="n"/>
      <c r="AG572" s="50" t="n"/>
    </row>
    <row r="573" ht="15.75" customHeight="1">
      <c r="A573" s="50" t="n"/>
      <c r="B573" s="50" t="inlineStr">
        <is>
          <t>SD</t>
        </is>
      </c>
      <c r="C573" s="50" t="inlineStr">
        <is>
          <t>Generation</t>
        </is>
      </c>
      <c r="D573" s="50" t="inlineStr">
        <is>
          <t>Biopower</t>
        </is>
      </c>
      <c r="E573" s="50">
        <f>LOOKUP(D573,$U$2:$V$15,$V$2:$V$15)</f>
        <v/>
      </c>
      <c r="F573" s="50" t="n">
        <v>0</v>
      </c>
      <c r="G573" s="50">
        <f>AVERAGE(F573,H573)</f>
        <v/>
      </c>
      <c r="H573" s="50" t="n">
        <v>0</v>
      </c>
      <c r="I573" s="50">
        <f>AVERAGE(H573,J573)</f>
        <v/>
      </c>
      <c r="J573" s="50" t="n">
        <v>0</v>
      </c>
      <c r="K573" s="50">
        <f>AVERAGE(J573,L573)</f>
        <v/>
      </c>
      <c r="L573" s="50" t="n">
        <v>0</v>
      </c>
      <c r="M573" s="50">
        <f>AVERAGE(L573,N573)</f>
        <v/>
      </c>
      <c r="N573" s="50" t="n">
        <v>0</v>
      </c>
      <c r="O573" s="50">
        <f>AVERAGE(N573,P573)</f>
        <v/>
      </c>
      <c r="P573" s="50" t="n">
        <v>0</v>
      </c>
      <c r="Q573" s="50">
        <f>AVERAGE(P573,R573)</f>
        <v/>
      </c>
      <c r="R573" s="50" t="n">
        <v>0</v>
      </c>
      <c r="S573" s="50" t="n"/>
      <c r="T573" s="50" t="n"/>
      <c r="U573" s="50" t="n"/>
      <c r="V573" s="50" t="n"/>
      <c r="W573" s="50" t="n"/>
      <c r="X573" s="50" t="n"/>
      <c r="Y573" s="50" t="n"/>
      <c r="Z573" s="50" t="n"/>
      <c r="AA573" s="50" t="n"/>
      <c r="AB573" s="50" t="n"/>
      <c r="AC573" s="50" t="n"/>
      <c r="AD573" s="50" t="n"/>
      <c r="AE573" s="50" t="n"/>
      <c r="AF573" s="50" t="n"/>
      <c r="AG573" s="50" t="n"/>
    </row>
    <row r="574" ht="15.75" customHeight="1">
      <c r="A574" s="50" t="n"/>
      <c r="B574" s="50" t="inlineStr">
        <is>
          <t>SD</t>
        </is>
      </c>
      <c r="C574" s="50" t="inlineStr">
        <is>
          <t>Generation</t>
        </is>
      </c>
      <c r="D574" s="50" t="inlineStr">
        <is>
          <t>Coal</t>
        </is>
      </c>
      <c r="E574" s="50">
        <f>LOOKUP(D574,$U$2:$V$15,$V$2:$V$15)</f>
        <v/>
      </c>
      <c r="F574" s="50" t="n">
        <v>2496579.619</v>
      </c>
      <c r="G574" s="50">
        <f>AVERAGE(F574,H574)</f>
        <v/>
      </c>
      <c r="H574" s="50" t="n">
        <v>2096991.279</v>
      </c>
      <c r="I574" s="50">
        <f>AVERAGE(H574,J574)</f>
        <v/>
      </c>
      <c r="J574" s="50" t="n">
        <v>2366446.554</v>
      </c>
      <c r="K574" s="50">
        <f>AVERAGE(J574,L574)</f>
        <v/>
      </c>
      <c r="L574" s="50" t="n">
        <v>2918871.978</v>
      </c>
      <c r="M574" s="50">
        <f>AVERAGE(L574,N574)</f>
        <v/>
      </c>
      <c r="N574" s="50" t="n">
        <v>2889964.25</v>
      </c>
      <c r="O574" s="50">
        <f>AVERAGE(N574,P574)</f>
        <v/>
      </c>
      <c r="P574" s="50" t="n">
        <v>2660617.474</v>
      </c>
      <c r="Q574" s="50">
        <f>AVERAGE(P574,R574)</f>
        <v/>
      </c>
      <c r="R574" s="50" t="n">
        <v>2789584.962</v>
      </c>
      <c r="S574" s="50" t="n"/>
      <c r="T574" s="50" t="n"/>
      <c r="U574" s="50" t="n"/>
      <c r="V574" s="50" t="n"/>
      <c r="W574" s="50" t="n"/>
      <c r="X574" s="50" t="n"/>
      <c r="Y574" s="50" t="n"/>
      <c r="Z574" s="50" t="n"/>
      <c r="AA574" s="50" t="n"/>
      <c r="AB574" s="50" t="n"/>
      <c r="AC574" s="50" t="n"/>
      <c r="AD574" s="50" t="n"/>
      <c r="AE574" s="50" t="n"/>
      <c r="AF574" s="50" t="n"/>
      <c r="AG574" s="50" t="n"/>
    </row>
    <row r="575" ht="15.75" customHeight="1">
      <c r="A575" s="50" t="n"/>
      <c r="B575" s="50" t="inlineStr">
        <is>
          <t>SD</t>
        </is>
      </c>
      <c r="C575" s="50" t="inlineStr">
        <is>
          <t>Generation</t>
        </is>
      </c>
      <c r="D575" s="50" t="inlineStr">
        <is>
          <t>CSP</t>
        </is>
      </c>
      <c r="E575" s="50">
        <f>LOOKUP(D575,$U$2:$V$15,$V$2:$V$15)</f>
        <v/>
      </c>
      <c r="F575" s="50" t="n">
        <v>0</v>
      </c>
      <c r="G575" s="50">
        <f>AVERAGE(F575,H575)</f>
        <v/>
      </c>
      <c r="H575" s="50" t="n">
        <v>0</v>
      </c>
      <c r="I575" s="50">
        <f>AVERAGE(H575,J575)</f>
        <v/>
      </c>
      <c r="J575" s="50" t="n">
        <v>0</v>
      </c>
      <c r="K575" s="50">
        <f>AVERAGE(J575,L575)</f>
        <v/>
      </c>
      <c r="L575" s="50" t="n">
        <v>0</v>
      </c>
      <c r="M575" s="50">
        <f>AVERAGE(L575,N575)</f>
        <v/>
      </c>
      <c r="N575" s="50" t="n">
        <v>0</v>
      </c>
      <c r="O575" s="50">
        <f>AVERAGE(N575,P575)</f>
        <v/>
      </c>
      <c r="P575" s="50" t="n">
        <v>0</v>
      </c>
      <c r="Q575" s="50">
        <f>AVERAGE(P575,R575)</f>
        <v/>
      </c>
      <c r="R575" s="50" t="n">
        <v>0</v>
      </c>
      <c r="S575" s="50" t="n"/>
      <c r="T575" s="50" t="n"/>
      <c r="U575" s="50" t="n"/>
      <c r="V575" s="50" t="n"/>
      <c r="W575" s="50" t="n"/>
      <c r="X575" s="50" t="n"/>
      <c r="Y575" s="50" t="n"/>
      <c r="Z575" s="50" t="n"/>
      <c r="AA575" s="50" t="n"/>
      <c r="AB575" s="50" t="n"/>
      <c r="AC575" s="50" t="n"/>
      <c r="AD575" s="50" t="n"/>
      <c r="AE575" s="50" t="n"/>
      <c r="AF575" s="50" t="n"/>
      <c r="AG575" s="50" t="n"/>
    </row>
    <row r="576" ht="15.75" customHeight="1">
      <c r="A576" s="50" t="n"/>
      <c r="B576" s="50" t="inlineStr">
        <is>
          <t>SD</t>
        </is>
      </c>
      <c r="C576" s="50" t="inlineStr">
        <is>
          <t>Generation</t>
        </is>
      </c>
      <c r="D576" s="50" t="inlineStr">
        <is>
          <t>Geothermal</t>
        </is>
      </c>
      <c r="E576" s="50">
        <f>LOOKUP(D576,$U$2:$V$15,$V$2:$V$15)</f>
        <v/>
      </c>
      <c r="F576" s="50" t="n">
        <v>0</v>
      </c>
      <c r="G576" s="50">
        <f>AVERAGE(F576,H576)</f>
        <v/>
      </c>
      <c r="H576" s="50" t="n">
        <v>0</v>
      </c>
      <c r="I576" s="50">
        <f>AVERAGE(H576,J576)</f>
        <v/>
      </c>
      <c r="J576" s="50" t="n">
        <v>0</v>
      </c>
      <c r="K576" s="50">
        <f>AVERAGE(J576,L576)</f>
        <v/>
      </c>
      <c r="L576" s="50" t="n">
        <v>0</v>
      </c>
      <c r="M576" s="50">
        <f>AVERAGE(L576,N576)</f>
        <v/>
      </c>
      <c r="N576" s="50" t="n">
        <v>0</v>
      </c>
      <c r="O576" s="50">
        <f>AVERAGE(N576,P576)</f>
        <v/>
      </c>
      <c r="P576" s="50" t="n">
        <v>0</v>
      </c>
      <c r="Q576" s="50">
        <f>AVERAGE(P576,R576)</f>
        <v/>
      </c>
      <c r="R576" s="50" t="n">
        <v>0</v>
      </c>
      <c r="S576" s="50" t="n"/>
      <c r="T576" s="50" t="n"/>
      <c r="U576" s="50" t="n"/>
      <c r="V576" s="50" t="n"/>
      <c r="W576" s="50" t="n"/>
      <c r="X576" s="50" t="n"/>
      <c r="Y576" s="50" t="n"/>
      <c r="Z576" s="50" t="n"/>
      <c r="AA576" s="50" t="n"/>
      <c r="AB576" s="50" t="n"/>
      <c r="AC576" s="50" t="n"/>
      <c r="AD576" s="50" t="n"/>
      <c r="AE576" s="50" t="n"/>
      <c r="AF576" s="50" t="n"/>
      <c r="AG576" s="50" t="n"/>
    </row>
    <row r="577" ht="15.75" customHeight="1">
      <c r="A577" s="50" t="n"/>
      <c r="B577" s="50" t="inlineStr">
        <is>
          <t>SD</t>
        </is>
      </c>
      <c r="C577" s="50" t="inlineStr">
        <is>
          <t>Generation</t>
        </is>
      </c>
      <c r="D577" s="50" t="inlineStr">
        <is>
          <t>Hydro</t>
        </is>
      </c>
      <c r="E577" s="50">
        <f>LOOKUP(D577,$U$2:$V$15,$V$2:$V$15)</f>
        <v/>
      </c>
      <c r="F577" s="50" t="n">
        <v>3915703.893</v>
      </c>
      <c r="G577" s="50">
        <f>AVERAGE(F577,H577)</f>
        <v/>
      </c>
      <c r="H577" s="50" t="n">
        <v>4242371.904</v>
      </c>
      <c r="I577" s="50">
        <f>AVERAGE(H577,J577)</f>
        <v/>
      </c>
      <c r="J577" s="50" t="n">
        <v>4226365.283</v>
      </c>
      <c r="K577" s="50">
        <f>AVERAGE(J577,L577)</f>
        <v/>
      </c>
      <c r="L577" s="50" t="n">
        <v>4238670.004</v>
      </c>
      <c r="M577" s="50">
        <f>AVERAGE(L577,N577)</f>
        <v/>
      </c>
      <c r="N577" s="50" t="n">
        <v>4237800.042</v>
      </c>
      <c r="O577" s="50">
        <f>AVERAGE(N577,P577)</f>
        <v/>
      </c>
      <c r="P577" s="50" t="n">
        <v>4243610.593</v>
      </c>
      <c r="Q577" s="50">
        <f>AVERAGE(P577,R577)</f>
        <v/>
      </c>
      <c r="R577" s="50" t="n">
        <v>4253761.3</v>
      </c>
      <c r="S577" s="50" t="n"/>
      <c r="T577" s="50" t="n"/>
      <c r="U577" s="50" t="n"/>
      <c r="V577" s="50" t="n"/>
      <c r="W577" s="50" t="n"/>
      <c r="X577" s="50" t="n"/>
      <c r="Y577" s="50" t="n"/>
      <c r="Z577" s="50" t="n"/>
      <c r="AA577" s="50" t="n"/>
      <c r="AB577" s="50" t="n"/>
      <c r="AC577" s="50" t="n"/>
      <c r="AD577" s="50" t="n"/>
      <c r="AE577" s="50" t="n"/>
      <c r="AF577" s="50" t="n"/>
      <c r="AG577" s="50" t="n"/>
    </row>
    <row r="578" ht="15.75" customHeight="1">
      <c r="A578" s="50" t="n"/>
      <c r="B578" s="50" t="inlineStr">
        <is>
          <t>SD</t>
        </is>
      </c>
      <c r="C578" s="50" t="inlineStr">
        <is>
          <t>Generation</t>
        </is>
      </c>
      <c r="D578" s="50" t="inlineStr">
        <is>
          <t>Imports</t>
        </is>
      </c>
      <c r="E578" s="50">
        <f>LOOKUP(D578,$U$2:$V$15,$V$2:$V$15)</f>
        <v/>
      </c>
      <c r="F578" s="50" t="n">
        <v>0</v>
      </c>
      <c r="G578" s="50">
        <f>AVERAGE(F578,H578)</f>
        <v/>
      </c>
      <c r="H578" s="50" t="n">
        <v>0</v>
      </c>
      <c r="I578" s="50">
        <f>AVERAGE(H578,J578)</f>
        <v/>
      </c>
      <c r="J578" s="50" t="n">
        <v>0</v>
      </c>
      <c r="K578" s="50">
        <f>AVERAGE(J578,L578)</f>
        <v/>
      </c>
      <c r="L578" s="50" t="n">
        <v>0</v>
      </c>
      <c r="M578" s="50">
        <f>AVERAGE(L578,N578)</f>
        <v/>
      </c>
      <c r="N578" s="50" t="n">
        <v>0</v>
      </c>
      <c r="O578" s="50">
        <f>AVERAGE(N578,P578)</f>
        <v/>
      </c>
      <c r="P578" s="50" t="n">
        <v>0</v>
      </c>
      <c r="Q578" s="50">
        <f>AVERAGE(P578,R578)</f>
        <v/>
      </c>
      <c r="R578" s="50" t="n">
        <v>0</v>
      </c>
      <c r="S578" s="50" t="n"/>
      <c r="T578" s="50" t="n"/>
      <c r="U578" s="50" t="n"/>
      <c r="V578" s="50" t="n"/>
      <c r="W578" s="50" t="n"/>
      <c r="X578" s="50" t="n"/>
      <c r="Y578" s="50" t="n"/>
      <c r="Z578" s="50" t="n"/>
      <c r="AA578" s="50" t="n"/>
      <c r="AB578" s="50" t="n"/>
      <c r="AC578" s="50" t="n"/>
      <c r="AD578" s="50" t="n"/>
      <c r="AE578" s="50" t="n"/>
      <c r="AF578" s="50" t="n"/>
      <c r="AG578" s="50" t="n"/>
    </row>
    <row r="579" ht="15.75" customHeight="1">
      <c r="A579" s="50" t="n"/>
      <c r="B579" s="50" t="inlineStr">
        <is>
          <t>SD</t>
        </is>
      </c>
      <c r="C579" s="50" t="inlineStr">
        <is>
          <t>Generation</t>
        </is>
      </c>
      <c r="D579" s="50" t="inlineStr">
        <is>
          <t>Land-based Wind</t>
        </is>
      </c>
      <c r="E579" s="50">
        <f>LOOKUP(D579,$U$2:$V$15,$V$2:$V$15)</f>
        <v/>
      </c>
      <c r="F579" s="50" t="n">
        <v>2943960.727</v>
      </c>
      <c r="G579" s="50">
        <f>AVERAGE(F579,H579)</f>
        <v/>
      </c>
      <c r="H579" s="50" t="n">
        <v>5355493.329</v>
      </c>
      <c r="I579" s="50">
        <f>AVERAGE(H579,J579)</f>
        <v/>
      </c>
      <c r="J579" s="50" t="n">
        <v>5375056.455</v>
      </c>
      <c r="K579" s="50">
        <f>AVERAGE(J579,L579)</f>
        <v/>
      </c>
      <c r="L579" s="50" t="n">
        <v>5375450.359</v>
      </c>
      <c r="M579" s="50">
        <f>AVERAGE(L579,N579)</f>
        <v/>
      </c>
      <c r="N579" s="50" t="n">
        <v>5401543.883</v>
      </c>
      <c r="O579" s="50">
        <f>AVERAGE(N579,P579)</f>
        <v/>
      </c>
      <c r="P579" s="50" t="n">
        <v>5822401.556</v>
      </c>
      <c r="Q579" s="50">
        <f>AVERAGE(P579,R579)</f>
        <v/>
      </c>
      <c r="R579" s="50" t="n">
        <v>6228687.216</v>
      </c>
      <c r="S579" s="50" t="n"/>
      <c r="T579" s="50" t="n"/>
      <c r="U579" s="50" t="n"/>
      <c r="V579" s="50" t="n"/>
      <c r="W579" s="50" t="n"/>
      <c r="X579" s="50" t="n"/>
      <c r="Y579" s="50" t="n"/>
      <c r="Z579" s="50" t="n"/>
      <c r="AA579" s="50" t="n"/>
      <c r="AB579" s="50" t="n"/>
      <c r="AC579" s="50" t="n"/>
      <c r="AD579" s="50" t="n"/>
      <c r="AE579" s="50" t="n"/>
      <c r="AF579" s="50" t="n"/>
      <c r="AG579" s="50" t="n"/>
    </row>
    <row r="580" ht="15.75" customHeight="1">
      <c r="A580" s="50" t="n"/>
      <c r="B580" s="50" t="inlineStr">
        <is>
          <t>SD</t>
        </is>
      </c>
      <c r="C580" s="50" t="inlineStr">
        <is>
          <t>Generation</t>
        </is>
      </c>
      <c r="D580" s="50" t="inlineStr">
        <is>
          <t>NG-CC</t>
        </is>
      </c>
      <c r="E580" s="50">
        <f>LOOKUP(D580,$U$2:$V$15,$V$2:$V$15)</f>
        <v/>
      </c>
      <c r="F580" s="50" t="n">
        <v>1489725.652</v>
      </c>
      <c r="G580" s="50">
        <f>AVERAGE(F580,H580)</f>
        <v/>
      </c>
      <c r="H580" s="50" t="n">
        <v>1378035.61</v>
      </c>
      <c r="I580" s="50">
        <f>AVERAGE(H580,J580)</f>
        <v/>
      </c>
      <c r="J580" s="50" t="n">
        <v>1528140.261</v>
      </c>
      <c r="K580" s="50">
        <f>AVERAGE(J580,L580)</f>
        <v/>
      </c>
      <c r="L580" s="50" t="n">
        <v>969253.7307</v>
      </c>
      <c r="M580" s="50">
        <f>AVERAGE(L580,N580)</f>
        <v/>
      </c>
      <c r="N580" s="50" t="n">
        <v>705950.2645</v>
      </c>
      <c r="O580" s="50">
        <f>AVERAGE(N580,P580)</f>
        <v/>
      </c>
      <c r="P580" s="50" t="n">
        <v>700773.4828999999</v>
      </c>
      <c r="Q580" s="50">
        <f>AVERAGE(P580,R580)</f>
        <v/>
      </c>
      <c r="R580" s="50" t="n">
        <v>681437.0468</v>
      </c>
      <c r="S580" s="50" t="n"/>
      <c r="T580" s="50" t="n"/>
      <c r="U580" s="50" t="n"/>
      <c r="V580" s="50" t="n"/>
      <c r="W580" s="50" t="n"/>
      <c r="X580" s="50" t="n"/>
      <c r="Y580" s="50" t="n"/>
      <c r="Z580" s="50" t="n"/>
      <c r="AA580" s="50" t="n"/>
      <c r="AB580" s="50" t="n"/>
      <c r="AC580" s="50" t="n"/>
      <c r="AD580" s="50" t="n"/>
      <c r="AE580" s="50" t="n"/>
      <c r="AF580" s="50" t="n"/>
      <c r="AG580" s="50" t="n"/>
    </row>
    <row r="581" ht="15.75" customHeight="1">
      <c r="A581" s="50" t="n"/>
      <c r="B581" s="50" t="inlineStr">
        <is>
          <t>SD</t>
        </is>
      </c>
      <c r="C581" s="50" t="inlineStr">
        <is>
          <t>Generation</t>
        </is>
      </c>
      <c r="D581" s="50" t="inlineStr">
        <is>
          <t>NG-CT</t>
        </is>
      </c>
      <c r="E581" s="50">
        <f>LOOKUP(D581,$U$2:$V$15,$V$2:$V$15)</f>
        <v/>
      </c>
      <c r="F581" s="50" t="n">
        <v>33486.836</v>
      </c>
      <c r="G581" s="50">
        <f>AVERAGE(F581,H581)</f>
        <v/>
      </c>
      <c r="H581" s="50" t="n">
        <v>25246.02587</v>
      </c>
      <c r="I581" s="50">
        <f>AVERAGE(H581,J581)</f>
        <v/>
      </c>
      <c r="J581" s="50" t="n">
        <v>26378.18</v>
      </c>
      <c r="K581" s="50">
        <f>AVERAGE(J581,L581)</f>
        <v/>
      </c>
      <c r="L581" s="50" t="n">
        <v>24905.72</v>
      </c>
      <c r="M581" s="50">
        <f>AVERAGE(L581,N581)</f>
        <v/>
      </c>
      <c r="N581" s="50" t="n">
        <v>17669.52</v>
      </c>
      <c r="O581" s="50">
        <f>AVERAGE(N581,P581)</f>
        <v/>
      </c>
      <c r="P581" s="50" t="n">
        <v>13886.52</v>
      </c>
      <c r="Q581" s="50">
        <f>AVERAGE(P581,R581)</f>
        <v/>
      </c>
      <c r="R581" s="50" t="n">
        <v>13886.52</v>
      </c>
      <c r="S581" s="50" t="n"/>
      <c r="T581" s="50" t="n"/>
      <c r="U581" s="50" t="n"/>
      <c r="V581" s="50" t="n"/>
      <c r="W581" s="50" t="n"/>
      <c r="X581" s="50" t="n"/>
      <c r="Y581" s="50" t="n"/>
      <c r="Z581" s="50" t="n"/>
      <c r="AA581" s="50" t="n"/>
      <c r="AB581" s="50" t="n"/>
      <c r="AC581" s="50" t="n"/>
      <c r="AD581" s="50" t="n"/>
      <c r="AE581" s="50" t="n"/>
      <c r="AF581" s="50" t="n"/>
      <c r="AG581" s="50" t="n"/>
    </row>
    <row r="582" ht="15.75" customHeight="1">
      <c r="A582" s="50" t="n"/>
      <c r="B582" s="50" t="inlineStr">
        <is>
          <t>SD</t>
        </is>
      </c>
      <c r="C582" s="50" t="inlineStr">
        <is>
          <t>Generation</t>
        </is>
      </c>
      <c r="D582" s="50" t="inlineStr">
        <is>
          <t>Nuclear</t>
        </is>
      </c>
      <c r="E582" s="50">
        <f>LOOKUP(D582,$U$2:$V$15,$V$2:$V$15)</f>
        <v/>
      </c>
      <c r="F582" s="50" t="n">
        <v>0</v>
      </c>
      <c r="G582" s="50">
        <f>AVERAGE(F582,H582)</f>
        <v/>
      </c>
      <c r="H582" s="50" t="n">
        <v>0</v>
      </c>
      <c r="I582" s="50">
        <f>AVERAGE(H582,J582)</f>
        <v/>
      </c>
      <c r="J582" s="50" t="n">
        <v>0</v>
      </c>
      <c r="K582" s="50">
        <f>AVERAGE(J582,L582)</f>
        <v/>
      </c>
      <c r="L582" s="50" t="n">
        <v>0</v>
      </c>
      <c r="M582" s="50">
        <f>AVERAGE(L582,N582)</f>
        <v/>
      </c>
      <c r="N582" s="50" t="n">
        <v>0</v>
      </c>
      <c r="O582" s="50">
        <f>AVERAGE(N582,P582)</f>
        <v/>
      </c>
      <c r="P582" s="50" t="n">
        <v>0</v>
      </c>
      <c r="Q582" s="50">
        <f>AVERAGE(P582,R582)</f>
        <v/>
      </c>
      <c r="R582" s="50" t="n">
        <v>0</v>
      </c>
      <c r="S582" s="50" t="n"/>
      <c r="T582" s="50" t="n"/>
      <c r="U582" s="50" t="n"/>
      <c r="V582" s="50" t="n"/>
      <c r="W582" s="50" t="n"/>
      <c r="X582" s="50" t="n"/>
      <c r="Y582" s="50" t="n"/>
      <c r="Z582" s="50" t="n"/>
      <c r="AA582" s="50" t="n"/>
      <c r="AB582" s="50" t="n"/>
      <c r="AC582" s="50" t="n"/>
      <c r="AD582" s="50" t="n"/>
      <c r="AE582" s="50" t="n"/>
      <c r="AF582" s="50" t="n"/>
      <c r="AG582" s="50" t="n"/>
    </row>
    <row r="583" ht="15.75" customHeight="1">
      <c r="A583" s="50" t="n"/>
      <c r="B583" s="50" t="inlineStr">
        <is>
          <t>SD</t>
        </is>
      </c>
      <c r="C583" s="50" t="inlineStr">
        <is>
          <t>Generation</t>
        </is>
      </c>
      <c r="D583" s="50" t="inlineStr">
        <is>
          <t>Offshore Wind</t>
        </is>
      </c>
      <c r="E583" s="50">
        <f>LOOKUP(D583,$U$2:$V$15,$V$2:$V$15)</f>
        <v/>
      </c>
      <c r="F583" s="50" t="n">
        <v>0</v>
      </c>
      <c r="G583" s="50">
        <f>AVERAGE(F583,H583)</f>
        <v/>
      </c>
      <c r="H583" s="50" t="n">
        <v>0</v>
      </c>
      <c r="I583" s="50">
        <f>AVERAGE(H583,J583)</f>
        <v/>
      </c>
      <c r="J583" s="50" t="n">
        <v>0</v>
      </c>
      <c r="K583" s="50">
        <f>AVERAGE(J583,L583)</f>
        <v/>
      </c>
      <c r="L583" s="50" t="n">
        <v>0</v>
      </c>
      <c r="M583" s="50">
        <f>AVERAGE(L583,N583)</f>
        <v/>
      </c>
      <c r="N583" s="50" t="n">
        <v>0</v>
      </c>
      <c r="O583" s="50">
        <f>AVERAGE(N583,P583)</f>
        <v/>
      </c>
      <c r="P583" s="50" t="n">
        <v>0</v>
      </c>
      <c r="Q583" s="50">
        <f>AVERAGE(P583,R583)</f>
        <v/>
      </c>
      <c r="R583" s="50" t="n">
        <v>0</v>
      </c>
      <c r="S583" s="50" t="n"/>
      <c r="T583" s="50" t="n"/>
      <c r="U583" s="50" t="n"/>
      <c r="V583" s="50" t="n"/>
      <c r="W583" s="50" t="n"/>
      <c r="X583" s="50" t="n"/>
      <c r="Y583" s="50" t="n"/>
      <c r="Z583" s="50" t="n"/>
      <c r="AA583" s="50" t="n"/>
      <c r="AB583" s="50" t="n"/>
      <c r="AC583" s="50" t="n"/>
      <c r="AD583" s="50" t="n"/>
      <c r="AE583" s="50" t="n"/>
      <c r="AF583" s="50" t="n"/>
      <c r="AG583" s="50" t="n"/>
    </row>
    <row r="584" ht="15.75" customHeight="1">
      <c r="A584" s="50" t="n"/>
      <c r="B584" s="50" t="inlineStr">
        <is>
          <t>SD</t>
        </is>
      </c>
      <c r="C584" s="50" t="inlineStr">
        <is>
          <t>Generation</t>
        </is>
      </c>
      <c r="D584" s="50" t="inlineStr">
        <is>
          <t>Oil-Gas-Steam</t>
        </is>
      </c>
      <c r="E584" s="50">
        <f>LOOKUP(D584,$U$2:$V$15,$V$2:$V$15)</f>
        <v/>
      </c>
      <c r="F584" s="50" t="n">
        <v>0</v>
      </c>
      <c r="G584" s="50">
        <f>AVERAGE(F584,H584)</f>
        <v/>
      </c>
      <c r="H584" s="50" t="n">
        <v>0</v>
      </c>
      <c r="I584" s="50">
        <f>AVERAGE(H584,J584)</f>
        <v/>
      </c>
      <c r="J584" s="50" t="n">
        <v>0</v>
      </c>
      <c r="K584" s="50">
        <f>AVERAGE(J584,L584)</f>
        <v/>
      </c>
      <c r="L584" s="50" t="n">
        <v>0</v>
      </c>
      <c r="M584" s="50">
        <f>AVERAGE(L584,N584)</f>
        <v/>
      </c>
      <c r="N584" s="50" t="n">
        <v>0</v>
      </c>
      <c r="O584" s="50">
        <f>AVERAGE(N584,P584)</f>
        <v/>
      </c>
      <c r="P584" s="50" t="n">
        <v>0</v>
      </c>
      <c r="Q584" s="50">
        <f>AVERAGE(P584,R584)</f>
        <v/>
      </c>
      <c r="R584" s="50" t="n">
        <v>0</v>
      </c>
      <c r="S584" s="50" t="n"/>
      <c r="T584" s="50" t="n"/>
      <c r="U584" s="50" t="n"/>
      <c r="V584" s="50" t="n"/>
      <c r="W584" s="50" t="n"/>
      <c r="X584" s="50" t="n"/>
      <c r="Y584" s="50" t="n"/>
      <c r="Z584" s="50" t="n"/>
      <c r="AA584" s="50" t="n"/>
      <c r="AB584" s="50" t="n"/>
      <c r="AC584" s="50" t="n"/>
      <c r="AD584" s="50" t="n"/>
      <c r="AE584" s="50" t="n"/>
      <c r="AF584" s="50" t="n"/>
      <c r="AG584" s="50" t="n"/>
    </row>
    <row r="585" ht="15.75" customHeight="1">
      <c r="A585" s="50" t="n"/>
      <c r="B585" s="50" t="inlineStr">
        <is>
          <t>SD</t>
        </is>
      </c>
      <c r="C585" s="50" t="inlineStr">
        <is>
          <t>Generation</t>
        </is>
      </c>
      <c r="D585" s="50" t="inlineStr">
        <is>
          <t>Rooftop PV</t>
        </is>
      </c>
      <c r="E585" s="50">
        <f>LOOKUP(D585,$U$2:$V$15,$V$2:$V$15)</f>
        <v/>
      </c>
      <c r="F585" s="50" t="n">
        <v>77514.62078</v>
      </c>
      <c r="G585" s="50">
        <f>AVERAGE(F585,H585)</f>
        <v/>
      </c>
      <c r="H585" s="50" t="n">
        <v>81439.17641</v>
      </c>
      <c r="I585" s="50">
        <f>AVERAGE(H585,J585)</f>
        <v/>
      </c>
      <c r="J585" s="50" t="n">
        <v>85099.17614</v>
      </c>
      <c r="K585" s="50">
        <f>AVERAGE(J585,L585)</f>
        <v/>
      </c>
      <c r="L585" s="50" t="n">
        <v>88708.70935999999</v>
      </c>
      <c r="M585" s="50">
        <f>AVERAGE(L585,N585)</f>
        <v/>
      </c>
      <c r="N585" s="50" t="n">
        <v>93764.59087</v>
      </c>
      <c r="O585" s="50">
        <f>AVERAGE(N585,P585)</f>
        <v/>
      </c>
      <c r="P585" s="50" t="n">
        <v>100441.6454</v>
      </c>
      <c r="Q585" s="50">
        <f>AVERAGE(P585,R585)</f>
        <v/>
      </c>
      <c r="R585" s="50" t="n">
        <v>108564.9369</v>
      </c>
      <c r="S585" s="50" t="n"/>
      <c r="T585" s="50" t="n"/>
      <c r="U585" s="50" t="n"/>
      <c r="V585" s="50" t="n"/>
      <c r="W585" s="50" t="n"/>
      <c r="X585" s="50" t="n"/>
      <c r="Y585" s="50" t="n"/>
      <c r="Z585" s="50" t="n"/>
      <c r="AA585" s="50" t="n"/>
      <c r="AB585" s="50" t="n"/>
      <c r="AC585" s="50" t="n"/>
      <c r="AD585" s="50" t="n"/>
      <c r="AE585" s="50" t="n"/>
      <c r="AF585" s="50" t="n"/>
      <c r="AG585" s="50" t="n"/>
    </row>
    <row r="586" ht="15.75" customHeight="1">
      <c r="A586" s="50" t="n"/>
      <c r="B586" s="50" t="inlineStr">
        <is>
          <t>SD</t>
        </is>
      </c>
      <c r="C586" s="50" t="inlineStr">
        <is>
          <t>Generation</t>
        </is>
      </c>
      <c r="D586" s="50" t="inlineStr">
        <is>
          <t>Storage</t>
        </is>
      </c>
      <c r="E586" s="50">
        <f>LOOKUP(D586,$U$2:$V$15,$V$2:$V$15)</f>
        <v/>
      </c>
      <c r="F586" s="50" t="n">
        <v>0</v>
      </c>
      <c r="G586" s="50" t="n">
        <v>0</v>
      </c>
      <c r="H586" s="50" t="n">
        <v>0</v>
      </c>
      <c r="I586" s="50" t="n">
        <v>0</v>
      </c>
      <c r="J586" s="50" t="n">
        <v>0</v>
      </c>
      <c r="K586" s="50" t="n">
        <v>0</v>
      </c>
      <c r="L586" s="50" t="n">
        <v>0</v>
      </c>
      <c r="M586" s="50" t="n">
        <v>0</v>
      </c>
      <c r="N586" s="50" t="n">
        <v>0</v>
      </c>
      <c r="O586" s="50" t="n">
        <v>0</v>
      </c>
      <c r="P586" s="50" t="n">
        <v>0</v>
      </c>
      <c r="Q586" s="50" t="n">
        <v>0</v>
      </c>
      <c r="R586" s="50" t="n">
        <v>0</v>
      </c>
      <c r="S586" s="50" t="n"/>
      <c r="T586" s="50" t="n"/>
      <c r="U586" s="50" t="n"/>
      <c r="V586" s="50" t="n"/>
      <c r="W586" s="50" t="n"/>
      <c r="X586" s="50" t="n"/>
      <c r="Y586" s="50" t="n"/>
      <c r="Z586" s="50" t="n"/>
      <c r="AA586" s="50" t="n"/>
      <c r="AB586" s="50" t="n"/>
      <c r="AC586" s="50" t="n"/>
      <c r="AD586" s="50" t="n"/>
      <c r="AE586" s="50" t="n"/>
      <c r="AF586" s="50" t="n"/>
      <c r="AG586" s="50" t="n"/>
    </row>
    <row r="587" ht="15.75" customHeight="1">
      <c r="A587" s="50" t="n"/>
      <c r="B587" s="50" t="inlineStr">
        <is>
          <t>SD</t>
        </is>
      </c>
      <c r="C587" s="50" t="inlineStr">
        <is>
          <t>Generation</t>
        </is>
      </c>
      <c r="D587" s="50" t="inlineStr">
        <is>
          <t>Utility PV</t>
        </is>
      </c>
      <c r="E587" s="50">
        <f>LOOKUP(D587,$U$2:$V$15,$V$2:$V$15)</f>
        <v/>
      </c>
      <c r="F587" s="50" t="n">
        <v>2155.94561</v>
      </c>
      <c r="G587" s="50">
        <f>AVERAGE(F587,H587)</f>
        <v/>
      </c>
      <c r="H587" s="50" t="n">
        <v>2155.94561</v>
      </c>
      <c r="I587" s="50">
        <f>AVERAGE(H587,J587)</f>
        <v/>
      </c>
      <c r="J587" s="50" t="n">
        <v>2155.94561</v>
      </c>
      <c r="K587" s="50">
        <f>AVERAGE(J587,L587)</f>
        <v/>
      </c>
      <c r="L587" s="50" t="n">
        <v>2134.396955</v>
      </c>
      <c r="M587" s="50">
        <f>AVERAGE(L587,N587)</f>
        <v/>
      </c>
      <c r="N587" s="50" t="n">
        <v>2113.070341</v>
      </c>
      <c r="O587" s="50">
        <f>AVERAGE(N587,P587)</f>
        <v/>
      </c>
      <c r="P587" s="50" t="n">
        <v>113732.7063</v>
      </c>
      <c r="Q587" s="50">
        <f>AVERAGE(P587,R587)</f>
        <v/>
      </c>
      <c r="R587" s="50" t="n">
        <v>112595.4142</v>
      </c>
      <c r="S587" s="50" t="n"/>
      <c r="T587" s="50" t="n"/>
      <c r="U587" s="50" t="n"/>
      <c r="V587" s="50" t="n"/>
      <c r="W587" s="50" t="n"/>
      <c r="X587" s="50" t="n"/>
      <c r="Y587" s="50" t="n"/>
      <c r="Z587" s="50" t="n"/>
      <c r="AA587" s="50" t="n"/>
      <c r="AB587" s="50" t="n"/>
      <c r="AC587" s="50" t="n"/>
      <c r="AD587" s="50" t="n"/>
      <c r="AE587" s="50" t="n"/>
      <c r="AF587" s="50" t="n"/>
      <c r="AG587" s="50" t="n"/>
    </row>
    <row r="588" ht="15.75" customHeight="1">
      <c r="A588" s="50" t="n"/>
      <c r="B588" s="50" t="inlineStr">
        <is>
          <t>TN</t>
        </is>
      </c>
      <c r="C588" s="50" t="inlineStr">
        <is>
          <t>Generation</t>
        </is>
      </c>
      <c r="D588" s="50" t="inlineStr">
        <is>
          <t>Biopower</t>
        </is>
      </c>
      <c r="E588" s="50">
        <f>LOOKUP(D588,$U$2:$V$15,$V$2:$V$15)</f>
        <v/>
      </c>
      <c r="F588" s="50" t="n">
        <v>0</v>
      </c>
      <c r="G588" s="50">
        <f>AVERAGE(F588,H588)</f>
        <v/>
      </c>
      <c r="H588" s="50" t="n">
        <v>0</v>
      </c>
      <c r="I588" s="50">
        <f>AVERAGE(H588,J588)</f>
        <v/>
      </c>
      <c r="J588" s="50" t="n">
        <v>0</v>
      </c>
      <c r="K588" s="50">
        <f>AVERAGE(J588,L588)</f>
        <v/>
      </c>
      <c r="L588" s="50" t="n">
        <v>0</v>
      </c>
      <c r="M588" s="50">
        <f>AVERAGE(L588,N588)</f>
        <v/>
      </c>
      <c r="N588" s="50" t="n">
        <v>0</v>
      </c>
      <c r="O588" s="50">
        <f>AVERAGE(N588,P588)</f>
        <v/>
      </c>
      <c r="P588" s="50" t="n">
        <v>0</v>
      </c>
      <c r="Q588" s="50">
        <f>AVERAGE(P588,R588)</f>
        <v/>
      </c>
      <c r="R588" s="50" t="n">
        <v>0</v>
      </c>
      <c r="S588" s="50" t="n"/>
      <c r="T588" s="50" t="n"/>
      <c r="U588" s="50" t="n"/>
      <c r="V588" s="50" t="n"/>
      <c r="W588" s="50" t="n"/>
      <c r="X588" s="50" t="n"/>
      <c r="Y588" s="50" t="n"/>
      <c r="Z588" s="50" t="n"/>
      <c r="AA588" s="50" t="n"/>
      <c r="AB588" s="50" t="n"/>
      <c r="AC588" s="50" t="n"/>
      <c r="AD588" s="50" t="n"/>
      <c r="AE588" s="50" t="n"/>
      <c r="AF588" s="50" t="n"/>
      <c r="AG588" s="50" t="n"/>
    </row>
    <row r="589" ht="15.75" customHeight="1">
      <c r="A589" s="50" t="n"/>
      <c r="B589" s="50" t="inlineStr">
        <is>
          <t>TN</t>
        </is>
      </c>
      <c r="C589" s="50" t="inlineStr">
        <is>
          <t>Generation</t>
        </is>
      </c>
      <c r="D589" s="50" t="inlineStr">
        <is>
          <t>Coal</t>
        </is>
      </c>
      <c r="E589" s="50">
        <f>LOOKUP(D589,$U$2:$V$15,$V$2:$V$15)</f>
        <v/>
      </c>
      <c r="F589" s="50" t="n">
        <v>30631446.83</v>
      </c>
      <c r="G589" s="50">
        <f>AVERAGE(F589,H589)</f>
        <v/>
      </c>
      <c r="H589" s="50" t="n">
        <v>24058623.92</v>
      </c>
      <c r="I589" s="50">
        <f>AVERAGE(H589,J589)</f>
        <v/>
      </c>
      <c r="J589" s="50" t="n">
        <v>29334439.92</v>
      </c>
      <c r="K589" s="50">
        <f>AVERAGE(J589,L589)</f>
        <v/>
      </c>
      <c r="L589" s="50" t="n">
        <v>31615348.7</v>
      </c>
      <c r="M589" s="50">
        <f>AVERAGE(L589,N589)</f>
        <v/>
      </c>
      <c r="N589" s="50" t="n">
        <v>30572479.71</v>
      </c>
      <c r="O589" s="50">
        <f>AVERAGE(N589,P589)</f>
        <v/>
      </c>
      <c r="P589" s="50" t="n">
        <v>30617649.11</v>
      </c>
      <c r="Q589" s="50">
        <f>AVERAGE(P589,R589)</f>
        <v/>
      </c>
      <c r="R589" s="50" t="n">
        <v>25385151.02</v>
      </c>
      <c r="S589" s="50" t="n"/>
      <c r="T589" s="50" t="n"/>
      <c r="U589" s="50" t="n"/>
      <c r="V589" s="50" t="n"/>
      <c r="W589" s="50" t="n"/>
      <c r="X589" s="50" t="n"/>
      <c r="Y589" s="50" t="n"/>
      <c r="Z589" s="50" t="n"/>
      <c r="AA589" s="50" t="n"/>
      <c r="AB589" s="50" t="n"/>
      <c r="AC589" s="50" t="n"/>
      <c r="AD589" s="50" t="n"/>
      <c r="AE589" s="50" t="n"/>
      <c r="AF589" s="50" t="n"/>
      <c r="AG589" s="50" t="n"/>
    </row>
    <row r="590" ht="15.75" customHeight="1">
      <c r="A590" s="50" t="n"/>
      <c r="B590" s="50" t="inlineStr">
        <is>
          <t>TN</t>
        </is>
      </c>
      <c r="C590" s="50" t="inlineStr">
        <is>
          <t>Generation</t>
        </is>
      </c>
      <c r="D590" s="50" t="inlineStr">
        <is>
          <t>CSP</t>
        </is>
      </c>
      <c r="E590" s="50">
        <f>LOOKUP(D590,$U$2:$V$15,$V$2:$V$15)</f>
        <v/>
      </c>
      <c r="F590" s="50" t="n">
        <v>0</v>
      </c>
      <c r="G590" s="50">
        <f>AVERAGE(F590,H590)</f>
        <v/>
      </c>
      <c r="H590" s="50" t="n">
        <v>0</v>
      </c>
      <c r="I590" s="50">
        <f>AVERAGE(H590,J590)</f>
        <v/>
      </c>
      <c r="J590" s="50" t="n">
        <v>0</v>
      </c>
      <c r="K590" s="50">
        <f>AVERAGE(J590,L590)</f>
        <v/>
      </c>
      <c r="L590" s="50" t="n">
        <v>0</v>
      </c>
      <c r="M590" s="50">
        <f>AVERAGE(L590,N590)</f>
        <v/>
      </c>
      <c r="N590" s="50" t="n">
        <v>0</v>
      </c>
      <c r="O590" s="50">
        <f>AVERAGE(N590,P590)</f>
        <v/>
      </c>
      <c r="P590" s="50" t="n">
        <v>0</v>
      </c>
      <c r="Q590" s="50">
        <f>AVERAGE(P590,R590)</f>
        <v/>
      </c>
      <c r="R590" s="50" t="n">
        <v>0</v>
      </c>
      <c r="S590" s="50" t="n"/>
      <c r="T590" s="50" t="n"/>
      <c r="U590" s="50" t="n"/>
      <c r="V590" s="50" t="n"/>
      <c r="W590" s="50" t="n"/>
      <c r="X590" s="50" t="n"/>
      <c r="Y590" s="50" t="n"/>
      <c r="Z590" s="50" t="n"/>
      <c r="AA590" s="50" t="n"/>
      <c r="AB590" s="50" t="n"/>
      <c r="AC590" s="50" t="n"/>
      <c r="AD590" s="50" t="n"/>
      <c r="AE590" s="50" t="n"/>
      <c r="AF590" s="50" t="n"/>
      <c r="AG590" s="50" t="n"/>
    </row>
    <row r="591" ht="15.75" customHeight="1">
      <c r="A591" s="50" t="n"/>
      <c r="B591" s="50" t="inlineStr">
        <is>
          <t>TN</t>
        </is>
      </c>
      <c r="C591" s="50" t="inlineStr">
        <is>
          <t>Generation</t>
        </is>
      </c>
      <c r="D591" s="50" t="inlineStr">
        <is>
          <t>Geothermal</t>
        </is>
      </c>
      <c r="E591" s="50">
        <f>LOOKUP(D591,$U$2:$V$15,$V$2:$V$15)</f>
        <v/>
      </c>
      <c r="F591" s="50" t="n">
        <v>0</v>
      </c>
      <c r="G591" s="50">
        <f>AVERAGE(F591,H591)</f>
        <v/>
      </c>
      <c r="H591" s="50" t="n">
        <v>0</v>
      </c>
      <c r="I591" s="50">
        <f>AVERAGE(H591,J591)</f>
        <v/>
      </c>
      <c r="J591" s="50" t="n">
        <v>0</v>
      </c>
      <c r="K591" s="50">
        <f>AVERAGE(J591,L591)</f>
        <v/>
      </c>
      <c r="L591" s="50" t="n">
        <v>0</v>
      </c>
      <c r="M591" s="50">
        <f>AVERAGE(L591,N591)</f>
        <v/>
      </c>
      <c r="N591" s="50" t="n">
        <v>0</v>
      </c>
      <c r="O591" s="50">
        <f>AVERAGE(N591,P591)</f>
        <v/>
      </c>
      <c r="P591" s="50" t="n">
        <v>0</v>
      </c>
      <c r="Q591" s="50">
        <f>AVERAGE(P591,R591)</f>
        <v/>
      </c>
      <c r="R591" s="50" t="n">
        <v>0</v>
      </c>
      <c r="S591" s="50" t="n"/>
      <c r="T591" s="50" t="n"/>
      <c r="U591" s="50" t="n"/>
      <c r="V591" s="50" t="n"/>
      <c r="W591" s="50" t="n"/>
      <c r="X591" s="50" t="n"/>
      <c r="Y591" s="50" t="n"/>
      <c r="Z591" s="50" t="n"/>
      <c r="AA591" s="50" t="n"/>
      <c r="AB591" s="50" t="n"/>
      <c r="AC591" s="50" t="n"/>
      <c r="AD591" s="50" t="n"/>
      <c r="AE591" s="50" t="n"/>
      <c r="AF591" s="50" t="n"/>
      <c r="AG591" s="50" t="n"/>
    </row>
    <row r="592" ht="15.75" customHeight="1">
      <c r="A592" s="50" t="n"/>
      <c r="B592" s="50" t="inlineStr">
        <is>
          <t>TN</t>
        </is>
      </c>
      <c r="C592" s="50" t="inlineStr">
        <is>
          <t>Generation</t>
        </is>
      </c>
      <c r="D592" s="50" t="inlineStr">
        <is>
          <t>Hydro</t>
        </is>
      </c>
      <c r="E592" s="50">
        <f>LOOKUP(D592,$U$2:$V$15,$V$2:$V$15)</f>
        <v/>
      </c>
      <c r="F592" s="50" t="n">
        <v>7843297.359</v>
      </c>
      <c r="G592" s="50">
        <f>AVERAGE(F592,H592)</f>
        <v/>
      </c>
      <c r="H592" s="50" t="n">
        <v>8219925.283</v>
      </c>
      <c r="I592" s="50">
        <f>AVERAGE(H592,J592)</f>
        <v/>
      </c>
      <c r="J592" s="50" t="n">
        <v>8216606.653</v>
      </c>
      <c r="K592" s="50">
        <f>AVERAGE(J592,L592)</f>
        <v/>
      </c>
      <c r="L592" s="50" t="n">
        <v>8211315.325</v>
      </c>
      <c r="M592" s="50">
        <f>AVERAGE(L592,N592)</f>
        <v/>
      </c>
      <c r="N592" s="50" t="n">
        <v>8216456.377</v>
      </c>
      <c r="O592" s="50">
        <f>AVERAGE(N592,P592)</f>
        <v/>
      </c>
      <c r="P592" s="50" t="n">
        <v>8244876.894</v>
      </c>
      <c r="Q592" s="50">
        <f>AVERAGE(P592,R592)</f>
        <v/>
      </c>
      <c r="R592" s="50" t="n">
        <v>8244876.894</v>
      </c>
      <c r="S592" s="50" t="n"/>
      <c r="T592" s="50" t="n"/>
      <c r="U592" s="50" t="n"/>
      <c r="V592" s="50" t="n"/>
      <c r="W592" s="50" t="n"/>
      <c r="X592" s="50" t="n"/>
      <c r="Y592" s="50" t="n"/>
      <c r="Z592" s="50" t="n"/>
      <c r="AA592" s="50" t="n"/>
      <c r="AB592" s="50" t="n"/>
      <c r="AC592" s="50" t="n"/>
      <c r="AD592" s="50" t="n"/>
      <c r="AE592" s="50" t="n"/>
      <c r="AF592" s="50" t="n"/>
      <c r="AG592" s="50" t="n"/>
    </row>
    <row r="593" ht="15.75" customHeight="1">
      <c r="A593" s="50" t="n"/>
      <c r="B593" s="50" t="inlineStr">
        <is>
          <t>TN</t>
        </is>
      </c>
      <c r="C593" s="50" t="inlineStr">
        <is>
          <t>Generation</t>
        </is>
      </c>
      <c r="D593" s="50" t="inlineStr">
        <is>
          <t>Imports</t>
        </is>
      </c>
      <c r="E593" s="50">
        <f>LOOKUP(D593,$U$2:$V$15,$V$2:$V$15)</f>
        <v/>
      </c>
      <c r="F593" s="50" t="n">
        <v>0</v>
      </c>
      <c r="G593" s="50">
        <f>AVERAGE(F593,H593)</f>
        <v/>
      </c>
      <c r="H593" s="50" t="n">
        <v>0</v>
      </c>
      <c r="I593" s="50">
        <f>AVERAGE(H593,J593)</f>
        <v/>
      </c>
      <c r="J593" s="50" t="n">
        <v>0</v>
      </c>
      <c r="K593" s="50">
        <f>AVERAGE(J593,L593)</f>
        <v/>
      </c>
      <c r="L593" s="50" t="n">
        <v>0</v>
      </c>
      <c r="M593" s="50">
        <f>AVERAGE(L593,N593)</f>
        <v/>
      </c>
      <c r="N593" s="50" t="n">
        <v>0</v>
      </c>
      <c r="O593" s="50">
        <f>AVERAGE(N593,P593)</f>
        <v/>
      </c>
      <c r="P593" s="50" t="n">
        <v>0</v>
      </c>
      <c r="Q593" s="50">
        <f>AVERAGE(P593,R593)</f>
        <v/>
      </c>
      <c r="R593" s="50" t="n">
        <v>0</v>
      </c>
      <c r="S593" s="50" t="n"/>
      <c r="T593" s="50" t="n"/>
      <c r="U593" s="50" t="n"/>
      <c r="V593" s="50" t="n"/>
      <c r="W593" s="50" t="n"/>
      <c r="X593" s="50" t="n"/>
      <c r="Y593" s="50" t="n"/>
      <c r="Z593" s="50" t="n"/>
      <c r="AA593" s="50" t="n"/>
      <c r="AB593" s="50" t="n"/>
      <c r="AC593" s="50" t="n"/>
      <c r="AD593" s="50" t="n"/>
      <c r="AE593" s="50" t="n"/>
      <c r="AF593" s="50" t="n"/>
      <c r="AG593" s="50" t="n"/>
    </row>
    <row r="594" ht="15.75" customHeight="1">
      <c r="A594" s="50" t="n"/>
      <c r="B594" s="50" t="inlineStr">
        <is>
          <t>TN</t>
        </is>
      </c>
      <c r="C594" s="50" t="inlineStr">
        <is>
          <t>Generation</t>
        </is>
      </c>
      <c r="D594" s="50" t="inlineStr">
        <is>
          <t>Land-based Wind</t>
        </is>
      </c>
      <c r="E594" s="50">
        <f>LOOKUP(D594,$U$2:$V$15,$V$2:$V$15)</f>
        <v/>
      </c>
      <c r="F594" s="50" t="n">
        <v>76764.15265</v>
      </c>
      <c r="G594" s="50">
        <f>AVERAGE(F594,H594)</f>
        <v/>
      </c>
      <c r="H594" s="50" t="n">
        <v>76764.15265</v>
      </c>
      <c r="I594" s="50">
        <f>AVERAGE(H594,J594)</f>
        <v/>
      </c>
      <c r="J594" s="50" t="n">
        <v>76764.15265</v>
      </c>
      <c r="K594" s="50">
        <f>AVERAGE(J594,L594)</f>
        <v/>
      </c>
      <c r="L594" s="50" t="n">
        <v>76764.15265</v>
      </c>
      <c r="M594" s="50">
        <f>AVERAGE(L594,N594)</f>
        <v/>
      </c>
      <c r="N594" s="50" t="n">
        <v>76764.15265</v>
      </c>
      <c r="O594" s="50">
        <f>AVERAGE(N594,P594)</f>
        <v/>
      </c>
      <c r="P594" s="50" t="n">
        <v>76764.15265</v>
      </c>
      <c r="Q594" s="50">
        <f>AVERAGE(P594,R594)</f>
        <v/>
      </c>
      <c r="R594" s="50" t="n">
        <v>71224.47153</v>
      </c>
      <c r="S594" s="50" t="n"/>
      <c r="T594" s="50" t="n"/>
      <c r="U594" s="50" t="n"/>
      <c r="V594" s="50" t="n"/>
      <c r="W594" s="50" t="n"/>
      <c r="X594" s="50" t="n"/>
      <c r="Y594" s="50" t="n"/>
      <c r="Z594" s="50" t="n"/>
      <c r="AA594" s="50" t="n"/>
      <c r="AB594" s="50" t="n"/>
      <c r="AC594" s="50" t="n"/>
      <c r="AD594" s="50" t="n"/>
      <c r="AE594" s="50" t="n"/>
      <c r="AF594" s="50" t="n"/>
      <c r="AG594" s="50" t="n"/>
    </row>
    <row r="595" ht="15.75" customHeight="1">
      <c r="A595" s="50" t="n"/>
      <c r="B595" s="50" t="inlineStr">
        <is>
          <t>TN</t>
        </is>
      </c>
      <c r="C595" s="50" t="inlineStr">
        <is>
          <t>Generation</t>
        </is>
      </c>
      <c r="D595" s="50" t="inlineStr">
        <is>
          <t>NG-CC</t>
        </is>
      </c>
      <c r="E595" s="50">
        <f>LOOKUP(D595,$U$2:$V$15,$V$2:$V$15)</f>
        <v/>
      </c>
      <c r="F595" s="50" t="n">
        <v>19407801.19</v>
      </c>
      <c r="G595" s="50">
        <f>AVERAGE(F595,H595)</f>
        <v/>
      </c>
      <c r="H595" s="50" t="n">
        <v>19407801.19</v>
      </c>
      <c r="I595" s="50">
        <f>AVERAGE(H595,J595)</f>
        <v/>
      </c>
      <c r="J595" s="50" t="n">
        <v>19407801.19</v>
      </c>
      <c r="K595" s="50">
        <f>AVERAGE(J595,L595)</f>
        <v/>
      </c>
      <c r="L595" s="50" t="n">
        <v>20665045.42</v>
      </c>
      <c r="M595" s="50">
        <f>AVERAGE(L595,N595)</f>
        <v/>
      </c>
      <c r="N595" s="50" t="n">
        <v>27758455.05</v>
      </c>
      <c r="O595" s="50">
        <f>AVERAGE(N595,P595)</f>
        <v/>
      </c>
      <c r="P595" s="50" t="n">
        <v>27758455.05</v>
      </c>
      <c r="Q595" s="50">
        <f>AVERAGE(P595,R595)</f>
        <v/>
      </c>
      <c r="R595" s="50" t="n">
        <v>27758455.05</v>
      </c>
      <c r="S595" s="50" t="n"/>
      <c r="T595" s="50" t="n"/>
      <c r="U595" s="50" t="n"/>
      <c r="V595" s="50" t="n"/>
      <c r="W595" s="50" t="n"/>
      <c r="X595" s="50" t="n"/>
      <c r="Y595" s="50" t="n"/>
      <c r="Z595" s="50" t="n"/>
      <c r="AA595" s="50" t="n"/>
      <c r="AB595" s="50" t="n"/>
      <c r="AC595" s="50" t="n"/>
      <c r="AD595" s="50" t="n"/>
      <c r="AE595" s="50" t="n"/>
      <c r="AF595" s="50" t="n"/>
      <c r="AG595" s="50" t="n"/>
    </row>
    <row r="596" ht="15.75" customHeight="1">
      <c r="A596" s="50" t="n"/>
      <c r="B596" s="50" t="inlineStr">
        <is>
          <t>TN</t>
        </is>
      </c>
      <c r="C596" s="50" t="inlineStr">
        <is>
          <t>Generation</t>
        </is>
      </c>
      <c r="D596" s="50" t="inlineStr">
        <is>
          <t>NG-CT</t>
        </is>
      </c>
      <c r="E596" s="50">
        <f>LOOKUP(D596,$U$2:$V$15,$V$2:$V$15)</f>
        <v/>
      </c>
      <c r="F596" s="50" t="n">
        <v>129033.28</v>
      </c>
      <c r="G596" s="50">
        <f>AVERAGE(F596,H596)</f>
        <v/>
      </c>
      <c r="H596" s="50" t="n">
        <v>129033.28</v>
      </c>
      <c r="I596" s="50">
        <f>AVERAGE(H596,J596)</f>
        <v/>
      </c>
      <c r="J596" s="50" t="n">
        <v>129033.28</v>
      </c>
      <c r="K596" s="50">
        <f>AVERAGE(J596,L596)</f>
        <v/>
      </c>
      <c r="L596" s="50" t="n">
        <v>129033.28</v>
      </c>
      <c r="M596" s="50">
        <f>AVERAGE(L596,N596)</f>
        <v/>
      </c>
      <c r="N596" s="50" t="n">
        <v>88696.8</v>
      </c>
      <c r="O596" s="50">
        <f>AVERAGE(N596,P596)</f>
        <v/>
      </c>
      <c r="P596" s="50" t="n">
        <v>88696.8</v>
      </c>
      <c r="Q596" s="50">
        <f>AVERAGE(P596,R596)</f>
        <v/>
      </c>
      <c r="R596" s="50" t="n">
        <v>77305.12</v>
      </c>
      <c r="S596" s="50" t="n"/>
      <c r="T596" s="50" t="n"/>
      <c r="U596" s="50" t="n"/>
      <c r="V596" s="50" t="n"/>
      <c r="W596" s="50" t="n"/>
      <c r="X596" s="50" t="n"/>
      <c r="Y596" s="50" t="n"/>
      <c r="Z596" s="50" t="n"/>
      <c r="AA596" s="50" t="n"/>
      <c r="AB596" s="50" t="n"/>
      <c r="AC596" s="50" t="n"/>
      <c r="AD596" s="50" t="n"/>
      <c r="AE596" s="50" t="n"/>
      <c r="AF596" s="50" t="n"/>
      <c r="AG596" s="50" t="n"/>
    </row>
    <row r="597" ht="15.75" customHeight="1">
      <c r="A597" s="50" t="n"/>
      <c r="B597" s="50" t="inlineStr">
        <is>
          <t>TN</t>
        </is>
      </c>
      <c r="C597" s="50" t="inlineStr">
        <is>
          <t>Generation</t>
        </is>
      </c>
      <c r="D597" s="50" t="inlineStr">
        <is>
          <t>Nuclear</t>
        </is>
      </c>
      <c r="E597" s="50">
        <f>LOOKUP(D597,$U$2:$V$15,$V$2:$V$15)</f>
        <v/>
      </c>
      <c r="F597" s="50" t="n">
        <v>35752377.68</v>
      </c>
      <c r="G597" s="50">
        <f>AVERAGE(F597,H597)</f>
        <v/>
      </c>
      <c r="H597" s="50" t="n">
        <v>35752377.68</v>
      </c>
      <c r="I597" s="50">
        <f>AVERAGE(H597,J597)</f>
        <v/>
      </c>
      <c r="J597" s="50" t="n">
        <v>35752377.68</v>
      </c>
      <c r="K597" s="50">
        <f>AVERAGE(J597,L597)</f>
        <v/>
      </c>
      <c r="L597" s="50" t="n">
        <v>35752377.68</v>
      </c>
      <c r="M597" s="50">
        <f>AVERAGE(L597,N597)</f>
        <v/>
      </c>
      <c r="N597" s="50" t="n">
        <v>35752377.68</v>
      </c>
      <c r="O597" s="50">
        <f>AVERAGE(N597,P597)</f>
        <v/>
      </c>
      <c r="P597" s="50" t="n">
        <v>35752377.68</v>
      </c>
      <c r="Q597" s="50">
        <f>AVERAGE(P597,R597)</f>
        <v/>
      </c>
      <c r="R597" s="50" t="n">
        <v>35752377.68</v>
      </c>
      <c r="S597" s="50" t="n"/>
      <c r="T597" s="50" t="n"/>
      <c r="U597" s="50" t="n"/>
      <c r="V597" s="50" t="n"/>
      <c r="W597" s="50" t="n"/>
      <c r="X597" s="50" t="n"/>
      <c r="Y597" s="50" t="n"/>
      <c r="Z597" s="50" t="n"/>
      <c r="AA597" s="50" t="n"/>
      <c r="AB597" s="50" t="n"/>
      <c r="AC597" s="50" t="n"/>
      <c r="AD597" s="50" t="n"/>
      <c r="AE597" s="50" t="n"/>
      <c r="AF597" s="50" t="n"/>
      <c r="AG597" s="50" t="n"/>
    </row>
    <row r="598" ht="15.75" customHeight="1">
      <c r="A598" s="50" t="n"/>
      <c r="B598" s="50" t="inlineStr">
        <is>
          <t>TN</t>
        </is>
      </c>
      <c r="C598" s="50" t="inlineStr">
        <is>
          <t>Generation</t>
        </is>
      </c>
      <c r="D598" s="50" t="inlineStr">
        <is>
          <t>Offshore Wind</t>
        </is>
      </c>
      <c r="E598" s="50">
        <f>LOOKUP(D598,$U$2:$V$15,$V$2:$V$15)</f>
        <v/>
      </c>
      <c r="F598" s="50" t="n">
        <v>0</v>
      </c>
      <c r="G598" s="50">
        <f>AVERAGE(F598,H598)</f>
        <v/>
      </c>
      <c r="H598" s="50" t="n">
        <v>0</v>
      </c>
      <c r="I598" s="50">
        <f>AVERAGE(H598,J598)</f>
        <v/>
      </c>
      <c r="J598" s="50" t="n">
        <v>0</v>
      </c>
      <c r="K598" s="50">
        <f>AVERAGE(J598,L598)</f>
        <v/>
      </c>
      <c r="L598" s="50" t="n">
        <v>0</v>
      </c>
      <c r="M598" s="50">
        <f>AVERAGE(L598,N598)</f>
        <v/>
      </c>
      <c r="N598" s="50" t="n">
        <v>0</v>
      </c>
      <c r="O598" s="50">
        <f>AVERAGE(N598,P598)</f>
        <v/>
      </c>
      <c r="P598" s="50" t="n">
        <v>0</v>
      </c>
      <c r="Q598" s="50">
        <f>AVERAGE(P598,R598)</f>
        <v/>
      </c>
      <c r="R598" s="50" t="n">
        <v>0</v>
      </c>
      <c r="S598" s="50" t="n"/>
      <c r="T598" s="50" t="n"/>
      <c r="U598" s="50" t="n"/>
      <c r="V598" s="50" t="n"/>
      <c r="W598" s="50" t="n"/>
      <c r="X598" s="50" t="n"/>
      <c r="Y598" s="50" t="n"/>
      <c r="Z598" s="50" t="n"/>
      <c r="AA598" s="50" t="n"/>
      <c r="AB598" s="50" t="n"/>
      <c r="AC598" s="50" t="n"/>
      <c r="AD598" s="50" t="n"/>
      <c r="AE598" s="50" t="n"/>
      <c r="AF598" s="50" t="n"/>
      <c r="AG598" s="50" t="n"/>
    </row>
    <row r="599" ht="15.75" customHeight="1">
      <c r="A599" s="50" t="n"/>
      <c r="B599" s="50" t="inlineStr">
        <is>
          <t>TN</t>
        </is>
      </c>
      <c r="C599" s="50" t="inlineStr">
        <is>
          <t>Generation</t>
        </is>
      </c>
      <c r="D599" s="50" t="inlineStr">
        <is>
          <t>Oil-Gas-Steam</t>
        </is>
      </c>
      <c r="E599" s="50">
        <f>LOOKUP(D599,$U$2:$V$15,$V$2:$V$15)</f>
        <v/>
      </c>
      <c r="F599" s="50" t="n">
        <v>56753.39136</v>
      </c>
      <c r="G599" s="50">
        <f>AVERAGE(F599,H599)</f>
        <v/>
      </c>
      <c r="H599" s="50" t="n">
        <v>56753.39136</v>
      </c>
      <c r="I599" s="50">
        <f>AVERAGE(H599,J599)</f>
        <v/>
      </c>
      <c r="J599" s="50" t="n">
        <v>56753.39136</v>
      </c>
      <c r="K599" s="50">
        <f>AVERAGE(J599,L599)</f>
        <v/>
      </c>
      <c r="L599" s="50" t="n">
        <v>56753.39136</v>
      </c>
      <c r="M599" s="50">
        <f>AVERAGE(L599,N599)</f>
        <v/>
      </c>
      <c r="N599" s="50" t="n">
        <v>56753.39136</v>
      </c>
      <c r="O599" s="50">
        <f>AVERAGE(N599,P599)</f>
        <v/>
      </c>
      <c r="P599" s="50" t="n">
        <v>56753.39136</v>
      </c>
      <c r="Q599" s="50">
        <f>AVERAGE(P599,R599)</f>
        <v/>
      </c>
      <c r="R599" s="50" t="n">
        <v>56753.39136</v>
      </c>
      <c r="S599" s="50" t="n"/>
      <c r="T599" s="50" t="n"/>
      <c r="U599" s="50" t="n"/>
      <c r="V599" s="50" t="n"/>
      <c r="W599" s="50" t="n"/>
      <c r="X599" s="50" t="n"/>
      <c r="Y599" s="50" t="n"/>
      <c r="Z599" s="50" t="n"/>
      <c r="AA599" s="50" t="n"/>
      <c r="AB599" s="50" t="n"/>
      <c r="AC599" s="50" t="n"/>
      <c r="AD599" s="50" t="n"/>
      <c r="AE599" s="50" t="n"/>
      <c r="AF599" s="50" t="n"/>
      <c r="AG599" s="50" t="n"/>
    </row>
    <row r="600" ht="15.75" customHeight="1">
      <c r="A600" s="50" t="n"/>
      <c r="B600" s="50" t="inlineStr">
        <is>
          <t>TN</t>
        </is>
      </c>
      <c r="C600" s="50" t="inlineStr">
        <is>
          <t>Generation</t>
        </is>
      </c>
      <c r="D600" s="50" t="inlineStr">
        <is>
          <t>Rooftop PV</t>
        </is>
      </c>
      <c r="E600" s="50">
        <f>LOOKUP(D600,$U$2:$V$15,$V$2:$V$15)</f>
        <v/>
      </c>
      <c r="F600" s="50" t="n">
        <v>112094.8646</v>
      </c>
      <c r="G600" s="50">
        <f>AVERAGE(F600,H600)</f>
        <v/>
      </c>
      <c r="H600" s="50" t="n">
        <v>122519.3625</v>
      </c>
      <c r="I600" s="50">
        <f>AVERAGE(H600,J600)</f>
        <v/>
      </c>
      <c r="J600" s="50" t="n">
        <v>130150.6743</v>
      </c>
      <c r="K600" s="50">
        <f>AVERAGE(J600,L600)</f>
        <v/>
      </c>
      <c r="L600" s="50" t="n">
        <v>138544.9831</v>
      </c>
      <c r="M600" s="50">
        <f>AVERAGE(L600,N600)</f>
        <v/>
      </c>
      <c r="N600" s="50" t="n">
        <v>150915.1906</v>
      </c>
      <c r="O600" s="50">
        <f>AVERAGE(N600,P600)</f>
        <v/>
      </c>
      <c r="P600" s="50" t="n">
        <v>167931.7687</v>
      </c>
      <c r="Q600" s="50">
        <f>AVERAGE(P600,R600)</f>
        <v/>
      </c>
      <c r="R600" s="50" t="n">
        <v>191651.7254</v>
      </c>
      <c r="S600" s="50" t="n"/>
      <c r="T600" s="50" t="n"/>
      <c r="U600" s="50" t="n"/>
      <c r="V600" s="50" t="n"/>
      <c r="W600" s="50" t="n"/>
      <c r="X600" s="50" t="n"/>
      <c r="Y600" s="50" t="n"/>
      <c r="Z600" s="50" t="n"/>
      <c r="AA600" s="50" t="n"/>
      <c r="AB600" s="50" t="n"/>
      <c r="AC600" s="50" t="n"/>
      <c r="AD600" s="50" t="n"/>
      <c r="AE600" s="50" t="n"/>
      <c r="AF600" s="50" t="n"/>
      <c r="AG600" s="50" t="n"/>
    </row>
    <row r="601" ht="15.75" customHeight="1">
      <c r="A601" s="50" t="n"/>
      <c r="B601" s="50" t="inlineStr">
        <is>
          <t>TN</t>
        </is>
      </c>
      <c r="C601" s="50" t="inlineStr">
        <is>
          <t>Generation</t>
        </is>
      </c>
      <c r="D601" s="50" t="inlineStr">
        <is>
          <t>Storage</t>
        </is>
      </c>
      <c r="E601" s="50">
        <f>LOOKUP(D601,$U$2:$V$15,$V$2:$V$15)</f>
        <v/>
      </c>
      <c r="F601" s="50" t="n">
        <v>0</v>
      </c>
      <c r="G601" s="50" t="n">
        <v>0</v>
      </c>
      <c r="H601" s="50" t="n">
        <v>0</v>
      </c>
      <c r="I601" s="50" t="n">
        <v>0</v>
      </c>
      <c r="J601" s="50" t="n">
        <v>0</v>
      </c>
      <c r="K601" s="50" t="n">
        <v>0</v>
      </c>
      <c r="L601" s="50" t="n">
        <v>0</v>
      </c>
      <c r="M601" s="50" t="n">
        <v>0</v>
      </c>
      <c r="N601" s="50" t="n">
        <v>0</v>
      </c>
      <c r="O601" s="50" t="n">
        <v>0</v>
      </c>
      <c r="P601" s="50" t="n">
        <v>0</v>
      </c>
      <c r="Q601" s="50" t="n">
        <v>0</v>
      </c>
      <c r="R601" s="50" t="n">
        <v>0</v>
      </c>
      <c r="S601" s="50" t="n"/>
      <c r="T601" s="50" t="n"/>
      <c r="U601" s="50" t="n"/>
      <c r="V601" s="50" t="n"/>
      <c r="W601" s="50" t="n"/>
      <c r="X601" s="50" t="n"/>
      <c r="Y601" s="50" t="n"/>
      <c r="Z601" s="50" t="n"/>
      <c r="AA601" s="50" t="n"/>
      <c r="AB601" s="50" t="n"/>
      <c r="AC601" s="50" t="n"/>
      <c r="AD601" s="50" t="n"/>
      <c r="AE601" s="50" t="n"/>
      <c r="AF601" s="50" t="n"/>
      <c r="AG601" s="50" t="n"/>
    </row>
    <row r="602" ht="15.75" customHeight="1">
      <c r="A602" s="50" t="n"/>
      <c r="B602" s="50" t="inlineStr">
        <is>
          <t>TN</t>
        </is>
      </c>
      <c r="C602" s="50" t="inlineStr">
        <is>
          <t>Generation</t>
        </is>
      </c>
      <c r="D602" s="50" t="inlineStr">
        <is>
          <t>Utility PV</t>
        </is>
      </c>
      <c r="E602" s="50">
        <f>LOOKUP(D602,$U$2:$V$15,$V$2:$V$15)</f>
        <v/>
      </c>
      <c r="F602" s="50" t="n">
        <v>317167.4692</v>
      </c>
      <c r="G602" s="50">
        <f>AVERAGE(F602,H602)</f>
        <v/>
      </c>
      <c r="H602" s="50" t="n">
        <v>317167.4692</v>
      </c>
      <c r="I602" s="50">
        <f>AVERAGE(H602,J602)</f>
        <v/>
      </c>
      <c r="J602" s="50" t="n">
        <v>317167.4692</v>
      </c>
      <c r="K602" s="50">
        <f>AVERAGE(J602,L602)</f>
        <v/>
      </c>
      <c r="L602" s="50" t="n">
        <v>314014.7677</v>
      </c>
      <c r="M602" s="50">
        <f>AVERAGE(L602,N602)</f>
        <v/>
      </c>
      <c r="N602" s="50" t="n">
        <v>310877.1296</v>
      </c>
      <c r="O602" s="50">
        <f>AVERAGE(N602,P602)</f>
        <v/>
      </c>
      <c r="P602" s="50" t="n">
        <v>307772.0967</v>
      </c>
      <c r="Q602" s="50">
        <f>AVERAGE(P602,R602)</f>
        <v/>
      </c>
      <c r="R602" s="50" t="n">
        <v>17507608.53</v>
      </c>
      <c r="S602" s="50" t="n"/>
      <c r="T602" s="50" t="n"/>
      <c r="U602" s="50" t="n"/>
      <c r="V602" s="50" t="n"/>
      <c r="W602" s="50" t="n"/>
      <c r="X602" s="50" t="n"/>
      <c r="Y602" s="50" t="n"/>
      <c r="Z602" s="50" t="n"/>
      <c r="AA602" s="50" t="n"/>
      <c r="AB602" s="50" t="n"/>
      <c r="AC602" s="50" t="n"/>
      <c r="AD602" s="50" t="n"/>
      <c r="AE602" s="50" t="n"/>
      <c r="AF602" s="50" t="n"/>
      <c r="AG602" s="50" t="n"/>
    </row>
    <row r="603" ht="15.75" customHeight="1">
      <c r="A603" s="50" t="n"/>
      <c r="B603" s="50" t="inlineStr">
        <is>
          <t>TX</t>
        </is>
      </c>
      <c r="C603" s="50" t="inlineStr">
        <is>
          <t>Generation</t>
        </is>
      </c>
      <c r="D603" s="50" t="inlineStr">
        <is>
          <t>Biopower</t>
        </is>
      </c>
      <c r="E603" s="50">
        <f>LOOKUP(D603,$U$2:$V$15,$V$2:$V$15)</f>
        <v/>
      </c>
      <c r="F603" s="50" t="n">
        <v>0</v>
      </c>
      <c r="G603" s="50">
        <f>AVERAGE(F603,H603)</f>
        <v/>
      </c>
      <c r="H603" s="50" t="n">
        <v>0</v>
      </c>
      <c r="I603" s="50">
        <f>AVERAGE(H603,J603)</f>
        <v/>
      </c>
      <c r="J603" s="50" t="n">
        <v>0</v>
      </c>
      <c r="K603" s="50">
        <f>AVERAGE(J603,L603)</f>
        <v/>
      </c>
      <c r="L603" s="50" t="n">
        <v>0</v>
      </c>
      <c r="M603" s="50">
        <f>AVERAGE(L603,N603)</f>
        <v/>
      </c>
      <c r="N603" s="50" t="n">
        <v>0</v>
      </c>
      <c r="O603" s="50">
        <f>AVERAGE(N603,P603)</f>
        <v/>
      </c>
      <c r="P603" s="50" t="n">
        <v>0</v>
      </c>
      <c r="Q603" s="50">
        <f>AVERAGE(P603,R603)</f>
        <v/>
      </c>
      <c r="R603" s="50" t="n">
        <v>0</v>
      </c>
      <c r="S603" s="50" t="n"/>
      <c r="T603" s="50" t="n"/>
      <c r="U603" s="50" t="n"/>
      <c r="V603" s="50" t="n"/>
      <c r="W603" s="50" t="n"/>
      <c r="X603" s="50" t="n"/>
      <c r="Y603" s="50" t="n"/>
      <c r="Z603" s="50" t="n"/>
      <c r="AA603" s="50" t="n"/>
      <c r="AB603" s="50" t="n"/>
      <c r="AC603" s="50" t="n"/>
      <c r="AD603" s="50" t="n"/>
      <c r="AE603" s="50" t="n"/>
      <c r="AF603" s="50" t="n"/>
      <c r="AG603" s="50" t="n"/>
    </row>
    <row r="604" ht="15.75" customHeight="1">
      <c r="A604" s="50" t="n"/>
      <c r="B604" s="50" t="inlineStr">
        <is>
          <t>TX</t>
        </is>
      </c>
      <c r="C604" s="50" t="inlineStr">
        <is>
          <t>Generation</t>
        </is>
      </c>
      <c r="D604" s="50" t="inlineStr">
        <is>
          <t>Coal</t>
        </is>
      </c>
      <c r="E604" s="50">
        <f>LOOKUP(D604,$U$2:$V$15,$V$2:$V$15)</f>
        <v/>
      </c>
      <c r="F604" s="50" t="n">
        <v>94341916.33</v>
      </c>
      <c r="G604" s="50">
        <f>AVERAGE(F604,H604)</f>
        <v/>
      </c>
      <c r="H604" s="50" t="n">
        <v>87537254.59999999</v>
      </c>
      <c r="I604" s="50">
        <f>AVERAGE(H604,J604)</f>
        <v/>
      </c>
      <c r="J604" s="50" t="n">
        <v>79430767.12</v>
      </c>
      <c r="K604" s="50">
        <f>AVERAGE(J604,L604)</f>
        <v/>
      </c>
      <c r="L604" s="50" t="n">
        <v>96514781.84</v>
      </c>
      <c r="M604" s="50">
        <f>AVERAGE(L604,N604)</f>
        <v/>
      </c>
      <c r="N604" s="50" t="n">
        <v>91649808.81999999</v>
      </c>
      <c r="O604" s="50">
        <f>AVERAGE(N604,P604)</f>
        <v/>
      </c>
      <c r="P604" s="50" t="n">
        <v>94721562.3</v>
      </c>
      <c r="Q604" s="50">
        <f>AVERAGE(P604,R604)</f>
        <v/>
      </c>
      <c r="R604" s="50" t="n">
        <v>93522096.34999999</v>
      </c>
      <c r="S604" s="50" t="n"/>
      <c r="T604" s="50" t="n"/>
      <c r="U604" s="50" t="n"/>
      <c r="V604" s="50" t="n"/>
      <c r="W604" s="50" t="n"/>
      <c r="X604" s="50" t="n"/>
      <c r="Y604" s="50" t="n"/>
      <c r="Z604" s="50" t="n"/>
      <c r="AA604" s="50" t="n"/>
      <c r="AB604" s="50" t="n"/>
      <c r="AC604" s="50" t="n"/>
      <c r="AD604" s="50" t="n"/>
      <c r="AE604" s="50" t="n"/>
      <c r="AF604" s="50" t="n"/>
      <c r="AG604" s="50" t="n"/>
    </row>
    <row r="605" ht="15.75" customHeight="1">
      <c r="A605" s="50" t="n"/>
      <c r="B605" s="50" t="inlineStr">
        <is>
          <t>TX</t>
        </is>
      </c>
      <c r="C605" s="50" t="inlineStr">
        <is>
          <t>Generation</t>
        </is>
      </c>
      <c r="D605" s="50" t="inlineStr">
        <is>
          <t>CSP</t>
        </is>
      </c>
      <c r="E605" s="50">
        <f>LOOKUP(D605,$U$2:$V$15,$V$2:$V$15)</f>
        <v/>
      </c>
      <c r="F605" s="50" t="n">
        <v>0</v>
      </c>
      <c r="G605" s="50">
        <f>AVERAGE(F605,H605)</f>
        <v/>
      </c>
      <c r="H605" s="50" t="n">
        <v>0</v>
      </c>
      <c r="I605" s="50">
        <f>AVERAGE(H605,J605)</f>
        <v/>
      </c>
      <c r="J605" s="50" t="n">
        <v>0</v>
      </c>
      <c r="K605" s="50">
        <f>AVERAGE(J605,L605)</f>
        <v/>
      </c>
      <c r="L605" s="50" t="n">
        <v>0</v>
      </c>
      <c r="M605" s="50">
        <f>AVERAGE(L605,N605)</f>
        <v/>
      </c>
      <c r="N605" s="50" t="n">
        <v>0</v>
      </c>
      <c r="O605" s="50">
        <f>AVERAGE(N605,P605)</f>
        <v/>
      </c>
      <c r="P605" s="50" t="n">
        <v>0</v>
      </c>
      <c r="Q605" s="50">
        <f>AVERAGE(P605,R605)</f>
        <v/>
      </c>
      <c r="R605" s="50" t="n">
        <v>0</v>
      </c>
      <c r="S605" s="50" t="n"/>
      <c r="T605" s="50" t="n"/>
      <c r="U605" s="50" t="n"/>
      <c r="V605" s="50" t="n"/>
      <c r="W605" s="50" t="n"/>
      <c r="X605" s="50" t="n"/>
      <c r="Y605" s="50" t="n"/>
      <c r="Z605" s="50" t="n"/>
      <c r="AA605" s="50" t="n"/>
      <c r="AB605" s="50" t="n"/>
      <c r="AC605" s="50" t="n"/>
      <c r="AD605" s="50" t="n"/>
      <c r="AE605" s="50" t="n"/>
      <c r="AF605" s="50" t="n"/>
      <c r="AG605" s="50" t="n"/>
    </row>
    <row r="606" ht="15.75" customHeight="1">
      <c r="A606" s="50" t="n"/>
      <c r="B606" s="50" t="inlineStr">
        <is>
          <t>TX</t>
        </is>
      </c>
      <c r="C606" s="50" t="inlineStr">
        <is>
          <t>Generation</t>
        </is>
      </c>
      <c r="D606" s="50" t="inlineStr">
        <is>
          <t>Geothermal</t>
        </is>
      </c>
      <c r="E606" s="50">
        <f>LOOKUP(D606,$U$2:$V$15,$V$2:$V$15)</f>
        <v/>
      </c>
      <c r="F606" s="50" t="n">
        <v>0</v>
      </c>
      <c r="G606" s="50">
        <f>AVERAGE(F606,H606)</f>
        <v/>
      </c>
      <c r="H606" s="50" t="n">
        <v>0</v>
      </c>
      <c r="I606" s="50">
        <f>AVERAGE(H606,J606)</f>
        <v/>
      </c>
      <c r="J606" s="50" t="n">
        <v>0</v>
      </c>
      <c r="K606" s="50">
        <f>AVERAGE(J606,L606)</f>
        <v/>
      </c>
      <c r="L606" s="50" t="n">
        <v>0</v>
      </c>
      <c r="M606" s="50">
        <f>AVERAGE(L606,N606)</f>
        <v/>
      </c>
      <c r="N606" s="50" t="n">
        <v>0</v>
      </c>
      <c r="O606" s="50">
        <f>AVERAGE(N606,P606)</f>
        <v/>
      </c>
      <c r="P606" s="50" t="n">
        <v>0</v>
      </c>
      <c r="Q606" s="50">
        <f>AVERAGE(P606,R606)</f>
        <v/>
      </c>
      <c r="R606" s="50" t="n">
        <v>0</v>
      </c>
      <c r="S606" s="50" t="n"/>
      <c r="T606" s="50" t="n"/>
      <c r="U606" s="50" t="n"/>
      <c r="V606" s="50" t="n"/>
      <c r="W606" s="50" t="n"/>
      <c r="X606" s="50" t="n"/>
      <c r="Y606" s="50" t="n"/>
      <c r="Z606" s="50" t="n"/>
      <c r="AA606" s="50" t="n"/>
      <c r="AB606" s="50" t="n"/>
      <c r="AC606" s="50" t="n"/>
      <c r="AD606" s="50" t="n"/>
      <c r="AE606" s="50" t="n"/>
      <c r="AF606" s="50" t="n"/>
      <c r="AG606" s="50" t="n"/>
    </row>
    <row r="607" ht="15.75" customHeight="1">
      <c r="A607" s="50" t="n"/>
      <c r="B607" s="50" t="inlineStr">
        <is>
          <t>TX</t>
        </is>
      </c>
      <c r="C607" s="50" t="inlineStr">
        <is>
          <t>Generation</t>
        </is>
      </c>
      <c r="D607" s="50" t="inlineStr">
        <is>
          <t>Hydro</t>
        </is>
      </c>
      <c r="E607" s="50">
        <f>LOOKUP(D607,$U$2:$V$15,$V$2:$V$15)</f>
        <v/>
      </c>
      <c r="F607" s="50" t="n">
        <v>822041.1448</v>
      </c>
      <c r="G607" s="50">
        <f>AVERAGE(F607,H607)</f>
        <v/>
      </c>
      <c r="H607" s="50" t="n">
        <v>822041.1448</v>
      </c>
      <c r="I607" s="50">
        <f>AVERAGE(H607,J607)</f>
        <v/>
      </c>
      <c r="J607" s="50" t="n">
        <v>820530.9342</v>
      </c>
      <c r="K607" s="50">
        <f>AVERAGE(J607,L607)</f>
        <v/>
      </c>
      <c r="L607" s="50" t="n">
        <v>820710.7986</v>
      </c>
      <c r="M607" s="50">
        <f>AVERAGE(L607,N607)</f>
        <v/>
      </c>
      <c r="N607" s="50" t="n">
        <v>820710.7986</v>
      </c>
      <c r="O607" s="50">
        <f>AVERAGE(N607,P607)</f>
        <v/>
      </c>
      <c r="P607" s="50" t="n">
        <v>820710.7986</v>
      </c>
      <c r="Q607" s="50">
        <f>AVERAGE(P607,R607)</f>
        <v/>
      </c>
      <c r="R607" s="50" t="n">
        <v>824000.9656999999</v>
      </c>
      <c r="S607" s="50" t="n"/>
      <c r="T607" s="50" t="n"/>
      <c r="U607" s="50" t="n"/>
      <c r="V607" s="50" t="n"/>
      <c r="W607" s="50" t="n"/>
      <c r="X607" s="50" t="n"/>
      <c r="Y607" s="50" t="n"/>
      <c r="Z607" s="50" t="n"/>
      <c r="AA607" s="50" t="n"/>
      <c r="AB607" s="50" t="n"/>
      <c r="AC607" s="50" t="n"/>
      <c r="AD607" s="50" t="n"/>
      <c r="AE607" s="50" t="n"/>
      <c r="AF607" s="50" t="n"/>
      <c r="AG607" s="50" t="n"/>
    </row>
    <row r="608" ht="15.75" customHeight="1">
      <c r="A608" s="50" t="n"/>
      <c r="B608" s="50" t="inlineStr">
        <is>
          <t>TX</t>
        </is>
      </c>
      <c r="C608" s="50" t="inlineStr">
        <is>
          <t>Generation</t>
        </is>
      </c>
      <c r="D608" s="50" t="inlineStr">
        <is>
          <t>Imports</t>
        </is>
      </c>
      <c r="E608" s="50">
        <f>LOOKUP(D608,$U$2:$V$15,$V$2:$V$15)</f>
        <v/>
      </c>
      <c r="F608" s="50" t="n">
        <v>0</v>
      </c>
      <c r="G608" s="50">
        <f>AVERAGE(F608,H608)</f>
        <v/>
      </c>
      <c r="H608" s="50" t="n">
        <v>0</v>
      </c>
      <c r="I608" s="50">
        <f>AVERAGE(H608,J608)</f>
        <v/>
      </c>
      <c r="J608" s="50" t="n">
        <v>0</v>
      </c>
      <c r="K608" s="50">
        <f>AVERAGE(J608,L608)</f>
        <v/>
      </c>
      <c r="L608" s="50" t="n">
        <v>0</v>
      </c>
      <c r="M608" s="50">
        <f>AVERAGE(L608,N608)</f>
        <v/>
      </c>
      <c r="N608" s="50" t="n">
        <v>0</v>
      </c>
      <c r="O608" s="50">
        <f>AVERAGE(N608,P608)</f>
        <v/>
      </c>
      <c r="P608" s="50" t="n">
        <v>0</v>
      </c>
      <c r="Q608" s="50">
        <f>AVERAGE(P608,R608)</f>
        <v/>
      </c>
      <c r="R608" s="50" t="n">
        <v>0</v>
      </c>
      <c r="S608" s="50" t="n"/>
      <c r="T608" s="50" t="n"/>
      <c r="U608" s="50" t="n"/>
      <c r="V608" s="50" t="n"/>
      <c r="W608" s="50" t="n"/>
      <c r="X608" s="50" t="n"/>
      <c r="Y608" s="50" t="n"/>
      <c r="Z608" s="50" t="n"/>
      <c r="AA608" s="50" t="n"/>
      <c r="AB608" s="50" t="n"/>
      <c r="AC608" s="50" t="n"/>
      <c r="AD608" s="50" t="n"/>
      <c r="AE608" s="50" t="n"/>
      <c r="AF608" s="50" t="n"/>
      <c r="AG608" s="50" t="n"/>
    </row>
    <row r="609" ht="15.75" customHeight="1">
      <c r="A609" s="50" t="n"/>
      <c r="B609" s="50" t="inlineStr">
        <is>
          <t>TX</t>
        </is>
      </c>
      <c r="C609" s="50" t="inlineStr">
        <is>
          <t>Generation</t>
        </is>
      </c>
      <c r="D609" s="50" t="inlineStr">
        <is>
          <t>Land-based Wind</t>
        </is>
      </c>
      <c r="E609" s="50">
        <f>LOOKUP(D609,$U$2:$V$15,$V$2:$V$15)</f>
        <v/>
      </c>
      <c r="F609" s="50" t="n">
        <v>77552985.66</v>
      </c>
      <c r="G609" s="50">
        <f>AVERAGE(F609,H609)</f>
        <v/>
      </c>
      <c r="H609" s="50" t="n">
        <v>94914458.20999999</v>
      </c>
      <c r="I609" s="50">
        <f>AVERAGE(H609,J609)</f>
        <v/>
      </c>
      <c r="J609" s="50" t="n">
        <v>102649286.7</v>
      </c>
      <c r="K609" s="50">
        <f>AVERAGE(J609,L609)</f>
        <v/>
      </c>
      <c r="L609" s="50" t="n">
        <v>102582114.5</v>
      </c>
      <c r="M609" s="50">
        <f>AVERAGE(L609,N609)</f>
        <v/>
      </c>
      <c r="N609" s="50" t="n">
        <v>102548969.7</v>
      </c>
      <c r="O609" s="50">
        <f>AVERAGE(N609,P609)</f>
        <v/>
      </c>
      <c r="P609" s="50" t="n">
        <v>104460019</v>
      </c>
      <c r="Q609" s="50">
        <f>AVERAGE(P609,R609)</f>
        <v/>
      </c>
      <c r="R609" s="50" t="n">
        <v>127304482.7</v>
      </c>
      <c r="S609" s="50" t="n"/>
      <c r="T609" s="50" t="n"/>
      <c r="U609" s="50" t="n"/>
      <c r="V609" s="50" t="n"/>
      <c r="W609" s="50" t="n"/>
      <c r="X609" s="50" t="n"/>
      <c r="Y609" s="50" t="n"/>
      <c r="Z609" s="50" t="n"/>
      <c r="AA609" s="50" t="n"/>
      <c r="AB609" s="50" t="n"/>
      <c r="AC609" s="50" t="n"/>
      <c r="AD609" s="50" t="n"/>
      <c r="AE609" s="50" t="n"/>
      <c r="AF609" s="50" t="n"/>
      <c r="AG609" s="50" t="n"/>
    </row>
    <row r="610" ht="15.75" customHeight="1">
      <c r="A610" s="50" t="n"/>
      <c r="B610" s="50" t="inlineStr">
        <is>
          <t>TX</t>
        </is>
      </c>
      <c r="C610" s="50" t="inlineStr">
        <is>
          <t>Generation</t>
        </is>
      </c>
      <c r="D610" s="50" t="inlineStr">
        <is>
          <t>NG-CC</t>
        </is>
      </c>
      <c r="E610" s="50">
        <f>LOOKUP(D610,$U$2:$V$15,$V$2:$V$15)</f>
        <v/>
      </c>
      <c r="F610" s="50" t="n">
        <v>201874781.7</v>
      </c>
      <c r="G610" s="50">
        <f>AVERAGE(F610,H610)</f>
        <v/>
      </c>
      <c r="H610" s="50" t="n">
        <v>204652811.1</v>
      </c>
      <c r="I610" s="50">
        <f>AVERAGE(H610,J610)</f>
        <v/>
      </c>
      <c r="J610" s="50" t="n">
        <v>223830423.3</v>
      </c>
      <c r="K610" s="50">
        <f>AVERAGE(J610,L610)</f>
        <v/>
      </c>
      <c r="L610" s="50" t="n">
        <v>213242061.5</v>
      </c>
      <c r="M610" s="50">
        <f>AVERAGE(L610,N610)</f>
        <v/>
      </c>
      <c r="N610" s="50" t="n">
        <v>222059423.6</v>
      </c>
      <c r="O610" s="50">
        <f>AVERAGE(N610,P610)</f>
        <v/>
      </c>
      <c r="P610" s="50" t="n">
        <v>219539624.8</v>
      </c>
      <c r="Q610" s="50">
        <f>AVERAGE(P610,R610)</f>
        <v/>
      </c>
      <c r="R610" s="50" t="n">
        <v>201900461</v>
      </c>
      <c r="S610" s="50" t="n"/>
      <c r="T610" s="50" t="n"/>
      <c r="U610" s="50" t="n"/>
      <c r="V610" s="50" t="n"/>
      <c r="W610" s="50" t="n"/>
      <c r="X610" s="50" t="n"/>
      <c r="Y610" s="50" t="n"/>
      <c r="Z610" s="50" t="n"/>
      <c r="AA610" s="50" t="n"/>
      <c r="AB610" s="50" t="n"/>
      <c r="AC610" s="50" t="n"/>
      <c r="AD610" s="50" t="n"/>
      <c r="AE610" s="50" t="n"/>
      <c r="AF610" s="50" t="n"/>
      <c r="AG610" s="50" t="n"/>
    </row>
    <row r="611" ht="15.75" customHeight="1">
      <c r="A611" s="50" t="n"/>
      <c r="B611" s="50" t="inlineStr">
        <is>
          <t>TX</t>
        </is>
      </c>
      <c r="C611" s="50" t="inlineStr">
        <is>
          <t>Generation</t>
        </is>
      </c>
      <c r="D611" s="50" t="inlineStr">
        <is>
          <t>NG-CT</t>
        </is>
      </c>
      <c r="E611" s="50">
        <f>LOOKUP(D611,$U$2:$V$15,$V$2:$V$15)</f>
        <v/>
      </c>
      <c r="F611" s="50" t="n">
        <v>3174651.176</v>
      </c>
      <c r="G611" s="50">
        <f>AVERAGE(F611,H611)</f>
        <v/>
      </c>
      <c r="H611" s="50" t="n">
        <v>4016819.993</v>
      </c>
      <c r="I611" s="50">
        <f>AVERAGE(H611,J611)</f>
        <v/>
      </c>
      <c r="J611" s="50" t="n">
        <v>2976977.943</v>
      </c>
      <c r="K611" s="50">
        <f>AVERAGE(J611,L611)</f>
        <v/>
      </c>
      <c r="L611" s="50" t="n">
        <v>2417782.641</v>
      </c>
      <c r="M611" s="50">
        <f>AVERAGE(L611,N611)</f>
        <v/>
      </c>
      <c r="N611" s="50" t="n">
        <v>1968301.332</v>
      </c>
      <c r="O611" s="50">
        <f>AVERAGE(N611,P611)</f>
        <v/>
      </c>
      <c r="P611" s="50" t="n">
        <v>1743034.916</v>
      </c>
      <c r="Q611" s="50">
        <f>AVERAGE(P611,R611)</f>
        <v/>
      </c>
      <c r="R611" s="50" t="n">
        <v>1481718.609</v>
      </c>
      <c r="S611" s="50" t="n"/>
      <c r="T611" s="50" t="n"/>
      <c r="U611" s="50" t="n"/>
      <c r="V611" s="50" t="n"/>
      <c r="W611" s="50" t="n"/>
      <c r="X611" s="50" t="n"/>
      <c r="Y611" s="50" t="n"/>
      <c r="Z611" s="50" t="n"/>
      <c r="AA611" s="50" t="n"/>
      <c r="AB611" s="50" t="n"/>
      <c r="AC611" s="50" t="n"/>
      <c r="AD611" s="50" t="n"/>
      <c r="AE611" s="50" t="n"/>
      <c r="AF611" s="50" t="n"/>
      <c r="AG611" s="50" t="n"/>
    </row>
    <row r="612" ht="15.75" customHeight="1">
      <c r="A612" s="50" t="n"/>
      <c r="B612" s="50" t="inlineStr">
        <is>
          <t>TX</t>
        </is>
      </c>
      <c r="C612" s="50" t="inlineStr">
        <is>
          <t>Generation</t>
        </is>
      </c>
      <c r="D612" s="50" t="inlineStr">
        <is>
          <t>Nuclear</t>
        </is>
      </c>
      <c r="E612" s="50">
        <f>LOOKUP(D612,$U$2:$V$15,$V$2:$V$15)</f>
        <v/>
      </c>
      <c r="F612" s="50" t="n">
        <v>39209276.16</v>
      </c>
      <c r="G612" s="50">
        <f>AVERAGE(F612,H612)</f>
        <v/>
      </c>
      <c r="H612" s="50" t="n">
        <v>39209276.16</v>
      </c>
      <c r="I612" s="50">
        <f>AVERAGE(H612,J612)</f>
        <v/>
      </c>
      <c r="J612" s="50" t="n">
        <v>39209276.16</v>
      </c>
      <c r="K612" s="50">
        <f>AVERAGE(J612,L612)</f>
        <v/>
      </c>
      <c r="L612" s="50" t="n">
        <v>39209276.16</v>
      </c>
      <c r="M612" s="50">
        <f>AVERAGE(L612,N612)</f>
        <v/>
      </c>
      <c r="N612" s="50" t="n">
        <v>39209276.16</v>
      </c>
      <c r="O612" s="50">
        <f>AVERAGE(N612,P612)</f>
        <v/>
      </c>
      <c r="P612" s="50" t="n">
        <v>39209276.16</v>
      </c>
      <c r="Q612" s="50">
        <f>AVERAGE(P612,R612)</f>
        <v/>
      </c>
      <c r="R612" s="50" t="n">
        <v>39209276.16</v>
      </c>
      <c r="S612" s="50" t="n"/>
      <c r="T612" s="50" t="n"/>
      <c r="U612" s="50" t="n"/>
      <c r="V612" s="50" t="n"/>
      <c r="W612" s="50" t="n"/>
      <c r="X612" s="50" t="n"/>
      <c r="Y612" s="50" t="n"/>
      <c r="Z612" s="50" t="n"/>
      <c r="AA612" s="50" t="n"/>
      <c r="AB612" s="50" t="n"/>
      <c r="AC612" s="50" t="n"/>
      <c r="AD612" s="50" t="n"/>
      <c r="AE612" s="50" t="n"/>
      <c r="AF612" s="50" t="n"/>
      <c r="AG612" s="50" t="n"/>
    </row>
    <row r="613" ht="15.75" customHeight="1">
      <c r="A613" s="50" t="n"/>
      <c r="B613" s="50" t="inlineStr">
        <is>
          <t>TX</t>
        </is>
      </c>
      <c r="C613" s="50" t="inlineStr">
        <is>
          <t>Generation</t>
        </is>
      </c>
      <c r="D613" s="50" t="inlineStr">
        <is>
          <t>Offshore Wind</t>
        </is>
      </c>
      <c r="E613" s="50">
        <f>LOOKUP(D613,$U$2:$V$15,$V$2:$V$15)</f>
        <v/>
      </c>
      <c r="F613" s="50" t="n">
        <v>0</v>
      </c>
      <c r="G613" s="50">
        <f>AVERAGE(F613,H613)</f>
        <v/>
      </c>
      <c r="H613" s="50" t="n">
        <v>0</v>
      </c>
      <c r="I613" s="50">
        <f>AVERAGE(H613,J613)</f>
        <v/>
      </c>
      <c r="J613" s="50" t="n">
        <v>0</v>
      </c>
      <c r="K613" s="50">
        <f>AVERAGE(J613,L613)</f>
        <v/>
      </c>
      <c r="L613" s="50" t="n">
        <v>0</v>
      </c>
      <c r="M613" s="50">
        <f>AVERAGE(L613,N613)</f>
        <v/>
      </c>
      <c r="N613" s="50" t="n">
        <v>0</v>
      </c>
      <c r="O613" s="50">
        <f>AVERAGE(N613,P613)</f>
        <v/>
      </c>
      <c r="P613" s="50" t="n">
        <v>0</v>
      </c>
      <c r="Q613" s="50">
        <f>AVERAGE(P613,R613)</f>
        <v/>
      </c>
      <c r="R613" s="50" t="n">
        <v>0</v>
      </c>
      <c r="S613" s="50" t="n"/>
      <c r="T613" s="50" t="n"/>
      <c r="U613" s="50" t="n"/>
      <c r="V613" s="50" t="n"/>
      <c r="W613" s="50" t="n"/>
      <c r="X613" s="50" t="n"/>
      <c r="Y613" s="50" t="n"/>
      <c r="Z613" s="50" t="n"/>
      <c r="AA613" s="50" t="n"/>
      <c r="AB613" s="50" t="n"/>
      <c r="AC613" s="50" t="n"/>
      <c r="AD613" s="50" t="n"/>
      <c r="AE613" s="50" t="n"/>
      <c r="AF613" s="50" t="n"/>
      <c r="AG613" s="50" t="n"/>
    </row>
    <row r="614" ht="15.75" customHeight="1">
      <c r="A614" s="50" t="n"/>
      <c r="B614" s="50" t="inlineStr">
        <is>
          <t>TX</t>
        </is>
      </c>
      <c r="C614" s="50" t="inlineStr">
        <is>
          <t>Generation</t>
        </is>
      </c>
      <c r="D614" s="50" t="inlineStr">
        <is>
          <t>Oil-Gas-Steam</t>
        </is>
      </c>
      <c r="E614" s="50">
        <f>LOOKUP(D614,$U$2:$V$15,$V$2:$V$15)</f>
        <v/>
      </c>
      <c r="F614" s="50" t="n">
        <v>5374498.584</v>
      </c>
      <c r="G614" s="50">
        <f>AVERAGE(F614,H614)</f>
        <v/>
      </c>
      <c r="H614" s="50" t="n">
        <v>2061605.015</v>
      </c>
      <c r="I614" s="50">
        <f>AVERAGE(H614,J614)</f>
        <v/>
      </c>
      <c r="J614" s="50" t="n">
        <v>899404.5988</v>
      </c>
      <c r="K614" s="50">
        <f>AVERAGE(J614,L614)</f>
        <v/>
      </c>
      <c r="L614" s="50" t="n">
        <v>626581.0318999999</v>
      </c>
      <c r="M614" s="50">
        <f>AVERAGE(L614,N614)</f>
        <v/>
      </c>
      <c r="N614" s="50" t="n">
        <v>391225.3818</v>
      </c>
      <c r="O614" s="50">
        <f>AVERAGE(N614,P614)</f>
        <v/>
      </c>
      <c r="P614" s="50" t="n">
        <v>373419.7671</v>
      </c>
      <c r="Q614" s="50">
        <f>AVERAGE(P614,R614)</f>
        <v/>
      </c>
      <c r="R614" s="50" t="n">
        <v>352877.9414</v>
      </c>
      <c r="S614" s="50" t="n"/>
      <c r="T614" s="50" t="n"/>
      <c r="U614" s="50" t="n"/>
      <c r="V614" s="50" t="n"/>
      <c r="W614" s="50" t="n"/>
      <c r="X614" s="50" t="n"/>
      <c r="Y614" s="50" t="n"/>
      <c r="Z614" s="50" t="n"/>
      <c r="AA614" s="50" t="n"/>
      <c r="AB614" s="50" t="n"/>
      <c r="AC614" s="50" t="n"/>
      <c r="AD614" s="50" t="n"/>
      <c r="AE614" s="50" t="n"/>
      <c r="AF614" s="50" t="n"/>
      <c r="AG614" s="50" t="n"/>
    </row>
    <row r="615" ht="15.75" customHeight="1">
      <c r="A615" s="50" t="n"/>
      <c r="B615" s="50" t="inlineStr">
        <is>
          <t>TX</t>
        </is>
      </c>
      <c r="C615" s="50" t="inlineStr">
        <is>
          <t>Generation</t>
        </is>
      </c>
      <c r="D615" s="50" t="inlineStr">
        <is>
          <t>Rooftop PV</t>
        </is>
      </c>
      <c r="E615" s="50">
        <f>LOOKUP(D615,$U$2:$V$15,$V$2:$V$15)</f>
        <v/>
      </c>
      <c r="F615" s="50" t="n">
        <v>704638.419</v>
      </c>
      <c r="G615" s="50">
        <f>AVERAGE(F615,H615)</f>
        <v/>
      </c>
      <c r="H615" s="50" t="n">
        <v>820874.5739</v>
      </c>
      <c r="I615" s="50">
        <f>AVERAGE(H615,J615)</f>
        <v/>
      </c>
      <c r="J615" s="50" t="n">
        <v>960076.0966</v>
      </c>
      <c r="K615" s="50">
        <f>AVERAGE(J615,L615)</f>
        <v/>
      </c>
      <c r="L615" s="50" t="n">
        <v>1128220.28</v>
      </c>
      <c r="M615" s="50">
        <f>AVERAGE(L615,N615)</f>
        <v/>
      </c>
      <c r="N615" s="50" t="n">
        <v>1368126.162</v>
      </c>
      <c r="O615" s="50">
        <f>AVERAGE(N615,P615)</f>
        <v/>
      </c>
      <c r="P615" s="50" t="n">
        <v>1687461.211</v>
      </c>
      <c r="Q615" s="50">
        <f>AVERAGE(P615,R615)</f>
        <v/>
      </c>
      <c r="R615" s="50" t="n">
        <v>2087125.376</v>
      </c>
      <c r="S615" s="50" t="n"/>
      <c r="T615" s="50" t="n"/>
      <c r="U615" s="50" t="n"/>
      <c r="V615" s="50" t="n"/>
      <c r="W615" s="50" t="n"/>
      <c r="X615" s="50" t="n"/>
      <c r="Y615" s="50" t="n"/>
      <c r="Z615" s="50" t="n"/>
      <c r="AA615" s="50" t="n"/>
      <c r="AB615" s="50" t="n"/>
      <c r="AC615" s="50" t="n"/>
      <c r="AD615" s="50" t="n"/>
      <c r="AE615" s="50" t="n"/>
      <c r="AF615" s="50" t="n"/>
      <c r="AG615" s="50" t="n"/>
    </row>
    <row r="616" ht="15.75" customHeight="1">
      <c r="A616" s="50" t="n"/>
      <c r="B616" s="50" t="inlineStr">
        <is>
          <t>TX</t>
        </is>
      </c>
      <c r="C616" s="50" t="inlineStr">
        <is>
          <t>Generation</t>
        </is>
      </c>
      <c r="D616" s="50" t="inlineStr">
        <is>
          <t>Storage</t>
        </is>
      </c>
      <c r="E616" s="50">
        <f>LOOKUP(D616,$U$2:$V$15,$V$2:$V$15)</f>
        <v/>
      </c>
      <c r="F616" s="50" t="n">
        <v>0</v>
      </c>
      <c r="G616" s="50" t="n">
        <v>0</v>
      </c>
      <c r="H616" s="50" t="n">
        <v>0</v>
      </c>
      <c r="I616" s="50" t="n">
        <v>0</v>
      </c>
      <c r="J616" s="50" t="n">
        <v>0</v>
      </c>
      <c r="K616" s="50" t="n">
        <v>0</v>
      </c>
      <c r="L616" s="50" t="n">
        <v>0</v>
      </c>
      <c r="M616" s="50" t="n">
        <v>0</v>
      </c>
      <c r="N616" s="50" t="n">
        <v>0</v>
      </c>
      <c r="O616" s="50" t="n">
        <v>0</v>
      </c>
      <c r="P616" s="50" t="n">
        <v>0</v>
      </c>
      <c r="Q616" s="50" t="n">
        <v>0</v>
      </c>
      <c r="R616" s="50" t="n">
        <v>0</v>
      </c>
      <c r="S616" s="50" t="n"/>
      <c r="T616" s="50" t="n"/>
      <c r="U616" s="50" t="n"/>
      <c r="V616" s="50" t="n"/>
      <c r="W616" s="50" t="n"/>
      <c r="X616" s="50" t="n"/>
      <c r="Y616" s="50" t="n"/>
      <c r="Z616" s="50" t="n"/>
      <c r="AA616" s="50" t="n"/>
      <c r="AB616" s="50" t="n"/>
      <c r="AC616" s="50" t="n"/>
      <c r="AD616" s="50" t="n"/>
      <c r="AE616" s="50" t="n"/>
      <c r="AF616" s="50" t="n"/>
      <c r="AG616" s="50" t="n"/>
    </row>
    <row r="617" ht="15.75" customHeight="1">
      <c r="A617" s="50" t="n"/>
      <c r="B617" s="50" t="inlineStr">
        <is>
          <t>TX</t>
        </is>
      </c>
      <c r="C617" s="50" t="inlineStr">
        <is>
          <t>Generation</t>
        </is>
      </c>
      <c r="D617" s="50" t="inlineStr">
        <is>
          <t>Utility PV</t>
        </is>
      </c>
      <c r="E617" s="50">
        <f>LOOKUP(D617,$U$2:$V$15,$V$2:$V$15)</f>
        <v/>
      </c>
      <c r="F617" s="50" t="n">
        <v>5182014.01</v>
      </c>
      <c r="G617" s="50">
        <f>AVERAGE(F617,H617)</f>
        <v/>
      </c>
      <c r="H617" s="50" t="n">
        <v>8931734.209000001</v>
      </c>
      <c r="I617" s="50">
        <f>AVERAGE(H617,J617)</f>
        <v/>
      </c>
      <c r="J617" s="50" t="n">
        <v>8931681.262</v>
      </c>
      <c r="K617" s="50">
        <f>AVERAGE(J617,L617)</f>
        <v/>
      </c>
      <c r="L617" s="50" t="n">
        <v>8842673.745999999</v>
      </c>
      <c r="M617" s="50">
        <f>AVERAGE(L617,N617)</f>
        <v/>
      </c>
      <c r="N617" s="50" t="n">
        <v>9505639.391000001</v>
      </c>
      <c r="O617" s="50">
        <f>AVERAGE(N617,P617)</f>
        <v/>
      </c>
      <c r="P617" s="50" t="n">
        <v>14783217.26</v>
      </c>
      <c r="Q617" s="50">
        <f>AVERAGE(P617,R617)</f>
        <v/>
      </c>
      <c r="R617" s="50" t="n">
        <v>21593493.52</v>
      </c>
      <c r="S617" s="50" t="n"/>
      <c r="T617" s="50" t="n"/>
      <c r="U617" s="50" t="n"/>
      <c r="V617" s="50" t="n"/>
      <c r="W617" s="50" t="n"/>
      <c r="X617" s="50" t="n"/>
      <c r="Y617" s="50" t="n"/>
      <c r="Z617" s="50" t="n"/>
      <c r="AA617" s="50" t="n"/>
      <c r="AB617" s="50" t="n"/>
      <c r="AC617" s="50" t="n"/>
      <c r="AD617" s="50" t="n"/>
      <c r="AE617" s="50" t="n"/>
      <c r="AF617" s="50" t="n"/>
      <c r="AG617" s="50" t="n"/>
    </row>
    <row r="618" ht="15.75" customHeight="1">
      <c r="A618" s="50" t="n"/>
      <c r="B618" s="50" t="inlineStr">
        <is>
          <t>UT</t>
        </is>
      </c>
      <c r="C618" s="50" t="inlineStr">
        <is>
          <t>Generation</t>
        </is>
      </c>
      <c r="D618" s="50" t="inlineStr">
        <is>
          <t>Biopower</t>
        </is>
      </c>
      <c r="E618" s="50">
        <f>LOOKUP(D618,$U$2:$V$15,$V$2:$V$15)</f>
        <v/>
      </c>
      <c r="F618" s="50" t="n">
        <v>0</v>
      </c>
      <c r="G618" s="50">
        <f>AVERAGE(F618,H618)</f>
        <v/>
      </c>
      <c r="H618" s="50" t="n">
        <v>8105.10375</v>
      </c>
      <c r="I618" s="50">
        <f>AVERAGE(H618,J618)</f>
        <v/>
      </c>
      <c r="J618" s="50" t="n">
        <v>22096.62</v>
      </c>
      <c r="K618" s="50">
        <f>AVERAGE(J618,L618)</f>
        <v/>
      </c>
      <c r="L618" s="50" t="n">
        <v>22096.62</v>
      </c>
      <c r="M618" s="50">
        <f>AVERAGE(L618,N618)</f>
        <v/>
      </c>
      <c r="N618" s="50" t="n">
        <v>22096.62</v>
      </c>
      <c r="O618" s="50">
        <f>AVERAGE(N618,P618)</f>
        <v/>
      </c>
      <c r="P618" s="50" t="n">
        <v>22096.62</v>
      </c>
      <c r="Q618" s="50">
        <f>AVERAGE(P618,R618)</f>
        <v/>
      </c>
      <c r="R618" s="50" t="n">
        <v>22096.62</v>
      </c>
      <c r="S618" s="50" t="n"/>
      <c r="T618" s="50" t="n"/>
      <c r="U618" s="50" t="n"/>
      <c r="V618" s="50" t="n"/>
      <c r="W618" s="50" t="n"/>
      <c r="X618" s="50" t="n"/>
      <c r="Y618" s="50" t="n"/>
      <c r="Z618" s="50" t="n"/>
      <c r="AA618" s="50" t="n"/>
      <c r="AB618" s="50" t="n"/>
      <c r="AC618" s="50" t="n"/>
      <c r="AD618" s="50" t="n"/>
      <c r="AE618" s="50" t="n"/>
      <c r="AF618" s="50" t="n"/>
      <c r="AG618" s="50" t="n"/>
    </row>
    <row r="619" ht="15.75" customHeight="1">
      <c r="A619" s="50" t="n"/>
      <c r="B619" s="50" t="inlineStr">
        <is>
          <t>UT</t>
        </is>
      </c>
      <c r="C619" s="50" t="inlineStr">
        <is>
          <t>Generation</t>
        </is>
      </c>
      <c r="D619" s="50" t="inlineStr">
        <is>
          <t>Coal</t>
        </is>
      </c>
      <c r="E619" s="50">
        <f>LOOKUP(D619,$U$2:$V$15,$V$2:$V$15)</f>
        <v/>
      </c>
      <c r="F619" s="50" t="n">
        <v>33791705.67</v>
      </c>
      <c r="G619" s="50">
        <f>AVERAGE(F619,H619)</f>
        <v/>
      </c>
      <c r="H619" s="50" t="n">
        <v>33806360.32</v>
      </c>
      <c r="I619" s="50">
        <f>AVERAGE(H619,J619)</f>
        <v/>
      </c>
      <c r="J619" s="50" t="n">
        <v>33934122.89</v>
      </c>
      <c r="K619" s="50">
        <f>AVERAGE(J619,L619)</f>
        <v/>
      </c>
      <c r="L619" s="50" t="n">
        <v>20594658.41</v>
      </c>
      <c r="M619" s="50">
        <f>AVERAGE(L619,N619)</f>
        <v/>
      </c>
      <c r="N619" s="50" t="n">
        <v>20594658.41</v>
      </c>
      <c r="O619" s="50">
        <f>AVERAGE(N619,P619)</f>
        <v/>
      </c>
      <c r="P619" s="50" t="n">
        <v>20594658.41</v>
      </c>
      <c r="Q619" s="50">
        <f>AVERAGE(P619,R619)</f>
        <v/>
      </c>
      <c r="R619" s="50" t="n">
        <v>20594658.41</v>
      </c>
      <c r="S619" s="50" t="n"/>
      <c r="T619" s="50" t="n"/>
      <c r="U619" s="50" t="n"/>
      <c r="V619" s="50" t="n"/>
      <c r="W619" s="50" t="n"/>
      <c r="X619" s="50" t="n"/>
      <c r="Y619" s="50" t="n"/>
      <c r="Z619" s="50" t="n"/>
      <c r="AA619" s="50" t="n"/>
      <c r="AB619" s="50" t="n"/>
      <c r="AC619" s="50" t="n"/>
      <c r="AD619" s="50" t="n"/>
      <c r="AE619" s="50" t="n"/>
      <c r="AF619" s="50" t="n"/>
      <c r="AG619" s="50" t="n"/>
    </row>
    <row r="620" ht="15.75" customHeight="1">
      <c r="A620" s="50" t="n"/>
      <c r="B620" s="50" t="inlineStr">
        <is>
          <t>UT</t>
        </is>
      </c>
      <c r="C620" s="50" t="inlineStr">
        <is>
          <t>Generation</t>
        </is>
      </c>
      <c r="D620" s="50" t="inlineStr">
        <is>
          <t>CSP</t>
        </is>
      </c>
      <c r="E620" s="50">
        <f>LOOKUP(D620,$U$2:$V$15,$V$2:$V$15)</f>
        <v/>
      </c>
      <c r="F620" s="50" t="n">
        <v>0</v>
      </c>
      <c r="G620" s="50">
        <f>AVERAGE(F620,H620)</f>
        <v/>
      </c>
      <c r="H620" s="50" t="n">
        <v>0</v>
      </c>
      <c r="I620" s="50">
        <f>AVERAGE(H620,J620)</f>
        <v/>
      </c>
      <c r="J620" s="50" t="n">
        <v>0</v>
      </c>
      <c r="K620" s="50">
        <f>AVERAGE(J620,L620)</f>
        <v/>
      </c>
      <c r="L620" s="50" t="n">
        <v>0</v>
      </c>
      <c r="M620" s="50">
        <f>AVERAGE(L620,N620)</f>
        <v/>
      </c>
      <c r="N620" s="50" t="n">
        <v>0</v>
      </c>
      <c r="O620" s="50">
        <f>AVERAGE(N620,P620)</f>
        <v/>
      </c>
      <c r="P620" s="50" t="n">
        <v>0</v>
      </c>
      <c r="Q620" s="50">
        <f>AVERAGE(P620,R620)</f>
        <v/>
      </c>
      <c r="R620" s="50" t="n">
        <v>0</v>
      </c>
      <c r="S620" s="50" t="n"/>
      <c r="T620" s="50" t="n"/>
      <c r="U620" s="50" t="n"/>
      <c r="V620" s="50" t="n"/>
      <c r="W620" s="50" t="n"/>
      <c r="X620" s="50" t="n"/>
      <c r="Y620" s="50" t="n"/>
      <c r="Z620" s="50" t="n"/>
      <c r="AA620" s="50" t="n"/>
      <c r="AB620" s="50" t="n"/>
      <c r="AC620" s="50" t="n"/>
      <c r="AD620" s="50" t="n"/>
      <c r="AE620" s="50" t="n"/>
      <c r="AF620" s="50" t="n"/>
      <c r="AG620" s="50" t="n"/>
    </row>
    <row r="621" ht="15.75" customHeight="1">
      <c r="A621" s="50" t="n"/>
      <c r="B621" s="50" t="inlineStr">
        <is>
          <t>UT</t>
        </is>
      </c>
      <c r="C621" s="50" t="inlineStr">
        <is>
          <t>Generation</t>
        </is>
      </c>
      <c r="D621" s="50" t="inlineStr">
        <is>
          <t>Geothermal</t>
        </is>
      </c>
      <c r="E621" s="50">
        <f>LOOKUP(D621,$U$2:$V$15,$V$2:$V$15)</f>
        <v/>
      </c>
      <c r="F621" s="50" t="n">
        <v>275940</v>
      </c>
      <c r="G621" s="50">
        <f>AVERAGE(F621,H621)</f>
        <v/>
      </c>
      <c r="H621" s="50" t="n">
        <v>275940</v>
      </c>
      <c r="I621" s="50">
        <f>AVERAGE(H621,J621)</f>
        <v/>
      </c>
      <c r="J621" s="50" t="n">
        <v>275940</v>
      </c>
      <c r="K621" s="50">
        <f>AVERAGE(J621,L621)</f>
        <v/>
      </c>
      <c r="L621" s="50" t="n">
        <v>275940</v>
      </c>
      <c r="M621" s="50">
        <f>AVERAGE(L621,N621)</f>
        <v/>
      </c>
      <c r="N621" s="50" t="n">
        <v>275940</v>
      </c>
      <c r="O621" s="50">
        <f>AVERAGE(N621,P621)</f>
        <v/>
      </c>
      <c r="P621" s="50" t="n">
        <v>275940</v>
      </c>
      <c r="Q621" s="50">
        <f>AVERAGE(P621,R621)</f>
        <v/>
      </c>
      <c r="R621" s="50" t="n">
        <v>275940</v>
      </c>
      <c r="S621" s="50" t="n"/>
      <c r="T621" s="50" t="n"/>
      <c r="U621" s="50" t="n"/>
      <c r="V621" s="50" t="n"/>
      <c r="W621" s="50" t="n"/>
      <c r="X621" s="50" t="n"/>
      <c r="Y621" s="50" t="n"/>
      <c r="Z621" s="50" t="n"/>
      <c r="AA621" s="50" t="n"/>
      <c r="AB621" s="50" t="n"/>
      <c r="AC621" s="50" t="n"/>
      <c r="AD621" s="50" t="n"/>
      <c r="AE621" s="50" t="n"/>
      <c r="AF621" s="50" t="n"/>
      <c r="AG621" s="50" t="n"/>
    </row>
    <row r="622" ht="15.75" customHeight="1">
      <c r="A622" s="50" t="n"/>
      <c r="B622" s="50" t="inlineStr">
        <is>
          <t>UT</t>
        </is>
      </c>
      <c r="C622" s="50" t="inlineStr">
        <is>
          <t>Generation</t>
        </is>
      </c>
      <c r="D622" s="50" t="inlineStr">
        <is>
          <t>Hydro</t>
        </is>
      </c>
      <c r="E622" s="50">
        <f>LOOKUP(D622,$U$2:$V$15,$V$2:$V$15)</f>
        <v/>
      </c>
      <c r="F622" s="50" t="n">
        <v>703197.3035</v>
      </c>
      <c r="G622" s="50">
        <f>AVERAGE(F622,H622)</f>
        <v/>
      </c>
      <c r="H622" s="50" t="n">
        <v>703197.3035</v>
      </c>
      <c r="I622" s="50">
        <f>AVERAGE(H622,J622)</f>
        <v/>
      </c>
      <c r="J622" s="50" t="n">
        <v>703197.3035</v>
      </c>
      <c r="K622" s="50">
        <f>AVERAGE(J622,L622)</f>
        <v/>
      </c>
      <c r="L622" s="50" t="n">
        <v>703197.3035</v>
      </c>
      <c r="M622" s="50">
        <f>AVERAGE(L622,N622)</f>
        <v/>
      </c>
      <c r="N622" s="50" t="n">
        <v>703197.3035</v>
      </c>
      <c r="O622" s="50">
        <f>AVERAGE(N622,P622)</f>
        <v/>
      </c>
      <c r="P622" s="50" t="n">
        <v>703197.3035</v>
      </c>
      <c r="Q622" s="50">
        <f>AVERAGE(P622,R622)</f>
        <v/>
      </c>
      <c r="R622" s="50" t="n">
        <v>703197.3035</v>
      </c>
      <c r="S622" s="50" t="n"/>
      <c r="T622" s="50" t="n"/>
      <c r="U622" s="50" t="n"/>
      <c r="V622" s="50" t="n"/>
      <c r="W622" s="50" t="n"/>
      <c r="X622" s="50" t="n"/>
      <c r="Y622" s="50" t="n"/>
      <c r="Z622" s="50" t="n"/>
      <c r="AA622" s="50" t="n"/>
      <c r="AB622" s="50" t="n"/>
      <c r="AC622" s="50" t="n"/>
      <c r="AD622" s="50" t="n"/>
      <c r="AE622" s="50" t="n"/>
      <c r="AF622" s="50" t="n"/>
      <c r="AG622" s="50" t="n"/>
    </row>
    <row r="623" ht="15.75" customHeight="1">
      <c r="A623" s="50" t="n"/>
      <c r="B623" s="50" t="inlineStr">
        <is>
          <t>UT</t>
        </is>
      </c>
      <c r="C623" s="50" t="inlineStr">
        <is>
          <t>Generation</t>
        </is>
      </c>
      <c r="D623" s="50" t="inlineStr">
        <is>
          <t>Imports</t>
        </is>
      </c>
      <c r="E623" s="50">
        <f>LOOKUP(D623,$U$2:$V$15,$V$2:$V$15)</f>
        <v/>
      </c>
      <c r="F623" s="50" t="n">
        <v>0</v>
      </c>
      <c r="G623" s="50">
        <f>AVERAGE(F623,H623)</f>
        <v/>
      </c>
      <c r="H623" s="50" t="n">
        <v>0</v>
      </c>
      <c r="I623" s="50">
        <f>AVERAGE(H623,J623)</f>
        <v/>
      </c>
      <c r="J623" s="50" t="n">
        <v>0</v>
      </c>
      <c r="K623" s="50">
        <f>AVERAGE(J623,L623)</f>
        <v/>
      </c>
      <c r="L623" s="50" t="n">
        <v>0</v>
      </c>
      <c r="M623" s="50">
        <f>AVERAGE(L623,N623)</f>
        <v/>
      </c>
      <c r="N623" s="50" t="n">
        <v>0</v>
      </c>
      <c r="O623" s="50">
        <f>AVERAGE(N623,P623)</f>
        <v/>
      </c>
      <c r="P623" s="50" t="n">
        <v>0</v>
      </c>
      <c r="Q623" s="50">
        <f>AVERAGE(P623,R623)</f>
        <v/>
      </c>
      <c r="R623" s="50" t="n">
        <v>0</v>
      </c>
      <c r="S623" s="50" t="n"/>
      <c r="T623" s="50" t="n"/>
      <c r="U623" s="50" t="n"/>
      <c r="V623" s="50" t="n"/>
      <c r="W623" s="50" t="n"/>
      <c r="X623" s="50" t="n"/>
      <c r="Y623" s="50" t="n"/>
      <c r="Z623" s="50" t="n"/>
      <c r="AA623" s="50" t="n"/>
      <c r="AB623" s="50" t="n"/>
      <c r="AC623" s="50" t="n"/>
      <c r="AD623" s="50" t="n"/>
      <c r="AE623" s="50" t="n"/>
      <c r="AF623" s="50" t="n"/>
      <c r="AG623" s="50" t="n"/>
    </row>
    <row r="624" ht="15.75" customHeight="1">
      <c r="A624" s="50" t="n"/>
      <c r="B624" s="50" t="inlineStr">
        <is>
          <t>UT</t>
        </is>
      </c>
      <c r="C624" s="50" t="inlineStr">
        <is>
          <t>Generation</t>
        </is>
      </c>
      <c r="D624" s="50" t="inlineStr">
        <is>
          <t>Land-based Wind</t>
        </is>
      </c>
      <c r="E624" s="50">
        <f>LOOKUP(D624,$U$2:$V$15,$V$2:$V$15)</f>
        <v/>
      </c>
      <c r="F624" s="50" t="n">
        <v>1022094.603</v>
      </c>
      <c r="G624" s="50">
        <f>AVERAGE(F624,H624)</f>
        <v/>
      </c>
      <c r="H624" s="50" t="n">
        <v>1014008.687</v>
      </c>
      <c r="I624" s="50">
        <f>AVERAGE(H624,J624)</f>
        <v/>
      </c>
      <c r="J624" s="50" t="n">
        <v>1010088.312</v>
      </c>
      <c r="K624" s="50">
        <f>AVERAGE(J624,L624)</f>
        <v/>
      </c>
      <c r="L624" s="50" t="n">
        <v>1008373.563</v>
      </c>
      <c r="M624" s="50">
        <f>AVERAGE(L624,N624)</f>
        <v/>
      </c>
      <c r="N624" s="50" t="n">
        <v>998396.7818</v>
      </c>
      <c r="O624" s="50">
        <f>AVERAGE(N624,P624)</f>
        <v/>
      </c>
      <c r="P624" s="50" t="n">
        <v>1004292.638</v>
      </c>
      <c r="Q624" s="50">
        <f>AVERAGE(P624,R624)</f>
        <v/>
      </c>
      <c r="R624" s="50" t="n">
        <v>979713.9496000001</v>
      </c>
      <c r="S624" s="50" t="n"/>
      <c r="T624" s="50" t="n"/>
      <c r="U624" s="50" t="n"/>
      <c r="V624" s="50" t="n"/>
      <c r="W624" s="50" t="n"/>
      <c r="X624" s="50" t="n"/>
      <c r="Y624" s="50" t="n"/>
      <c r="Z624" s="50" t="n"/>
      <c r="AA624" s="50" t="n"/>
      <c r="AB624" s="50" t="n"/>
      <c r="AC624" s="50" t="n"/>
      <c r="AD624" s="50" t="n"/>
      <c r="AE624" s="50" t="n"/>
      <c r="AF624" s="50" t="n"/>
      <c r="AG624" s="50" t="n"/>
    </row>
    <row r="625" ht="15.75" customHeight="1">
      <c r="A625" s="50" t="n"/>
      <c r="B625" s="50" t="inlineStr">
        <is>
          <t>UT</t>
        </is>
      </c>
      <c r="C625" s="50" t="inlineStr">
        <is>
          <t>Generation</t>
        </is>
      </c>
      <c r="D625" s="50" t="inlineStr">
        <is>
          <t>NG-CC</t>
        </is>
      </c>
      <c r="E625" s="50">
        <f>LOOKUP(D625,$U$2:$V$15,$V$2:$V$15)</f>
        <v/>
      </c>
      <c r="F625" s="50" t="n">
        <v>10798682.69</v>
      </c>
      <c r="G625" s="50">
        <f>AVERAGE(F625,H625)</f>
        <v/>
      </c>
      <c r="H625" s="50" t="n">
        <v>9145195.624</v>
      </c>
      <c r="I625" s="50">
        <f>AVERAGE(H625,J625)</f>
        <v/>
      </c>
      <c r="J625" s="50" t="n">
        <v>7613018.905</v>
      </c>
      <c r="K625" s="50">
        <f>AVERAGE(J625,L625)</f>
        <v/>
      </c>
      <c r="L625" s="50" t="n">
        <v>12554639.04</v>
      </c>
      <c r="M625" s="50">
        <f>AVERAGE(L625,N625)</f>
        <v/>
      </c>
      <c r="N625" s="50" t="n">
        <v>11785114.15</v>
      </c>
      <c r="O625" s="50">
        <f>AVERAGE(N625,P625)</f>
        <v/>
      </c>
      <c r="P625" s="50" t="n">
        <v>15564877.93</v>
      </c>
      <c r="Q625" s="50">
        <f>AVERAGE(P625,R625)</f>
        <v/>
      </c>
      <c r="R625" s="50" t="n">
        <v>14861422.43</v>
      </c>
      <c r="S625" s="50" t="n"/>
      <c r="T625" s="50" t="n"/>
      <c r="U625" s="50" t="n"/>
      <c r="V625" s="50" t="n"/>
      <c r="W625" s="50" t="n"/>
      <c r="X625" s="50" t="n"/>
      <c r="Y625" s="50" t="n"/>
      <c r="Z625" s="50" t="n"/>
      <c r="AA625" s="50" t="n"/>
      <c r="AB625" s="50" t="n"/>
      <c r="AC625" s="50" t="n"/>
      <c r="AD625" s="50" t="n"/>
      <c r="AE625" s="50" t="n"/>
      <c r="AF625" s="50" t="n"/>
      <c r="AG625" s="50" t="n"/>
    </row>
    <row r="626" ht="15.75" customHeight="1">
      <c r="A626" s="50" t="n"/>
      <c r="B626" s="50" t="inlineStr">
        <is>
          <t>UT</t>
        </is>
      </c>
      <c r="C626" s="50" t="inlineStr">
        <is>
          <t>Generation</t>
        </is>
      </c>
      <c r="D626" s="50" t="inlineStr">
        <is>
          <t>NG-CT</t>
        </is>
      </c>
      <c r="E626" s="50">
        <f>LOOKUP(D626,$U$2:$V$15,$V$2:$V$15)</f>
        <v/>
      </c>
      <c r="F626" s="50" t="n">
        <v>3531.07443</v>
      </c>
      <c r="G626" s="50">
        <f>AVERAGE(F626,H626)</f>
        <v/>
      </c>
      <c r="H626" s="50" t="n">
        <v>1511.57085</v>
      </c>
      <c r="I626" s="50">
        <f>AVERAGE(H626,J626)</f>
        <v/>
      </c>
      <c r="J626" s="50" t="n">
        <v>0</v>
      </c>
      <c r="K626" s="50">
        <f>AVERAGE(J626,L626)</f>
        <v/>
      </c>
      <c r="L626" s="50" t="n">
        <v>0</v>
      </c>
      <c r="M626" s="50">
        <f>AVERAGE(L626,N626)</f>
        <v/>
      </c>
      <c r="N626" s="50" t="n">
        <v>0</v>
      </c>
      <c r="O626" s="50">
        <f>AVERAGE(N626,P626)</f>
        <v/>
      </c>
      <c r="P626" s="50" t="n">
        <v>0</v>
      </c>
      <c r="Q626" s="50">
        <f>AVERAGE(P626,R626)</f>
        <v/>
      </c>
      <c r="R626" s="50" t="n">
        <v>0</v>
      </c>
      <c r="S626" s="50" t="n"/>
      <c r="T626" s="50" t="n"/>
      <c r="U626" s="50" t="n"/>
      <c r="V626" s="50" t="n"/>
      <c r="W626" s="50" t="n"/>
      <c r="X626" s="50" t="n"/>
      <c r="Y626" s="50" t="n"/>
      <c r="Z626" s="50" t="n"/>
      <c r="AA626" s="50" t="n"/>
      <c r="AB626" s="50" t="n"/>
      <c r="AC626" s="50" t="n"/>
      <c r="AD626" s="50" t="n"/>
      <c r="AE626" s="50" t="n"/>
      <c r="AF626" s="50" t="n"/>
      <c r="AG626" s="50" t="n"/>
    </row>
    <row r="627" ht="15.75" customHeight="1">
      <c r="A627" s="50" t="n"/>
      <c r="B627" s="50" t="inlineStr">
        <is>
          <t>UT</t>
        </is>
      </c>
      <c r="C627" s="50" t="inlineStr">
        <is>
          <t>Generation</t>
        </is>
      </c>
      <c r="D627" s="50" t="inlineStr">
        <is>
          <t>Nuclear</t>
        </is>
      </c>
      <c r="E627" s="50">
        <f>LOOKUP(D627,$U$2:$V$15,$V$2:$V$15)</f>
        <v/>
      </c>
      <c r="F627" s="50" t="n">
        <v>0</v>
      </c>
      <c r="G627" s="50">
        <f>AVERAGE(F627,H627)</f>
        <v/>
      </c>
      <c r="H627" s="50" t="n">
        <v>0</v>
      </c>
      <c r="I627" s="50">
        <f>AVERAGE(H627,J627)</f>
        <v/>
      </c>
      <c r="J627" s="50" t="n">
        <v>0</v>
      </c>
      <c r="K627" s="50">
        <f>AVERAGE(J627,L627)</f>
        <v/>
      </c>
      <c r="L627" s="50" t="n">
        <v>0</v>
      </c>
      <c r="M627" s="50">
        <f>AVERAGE(L627,N627)</f>
        <v/>
      </c>
      <c r="N627" s="50" t="n">
        <v>0</v>
      </c>
      <c r="O627" s="50">
        <f>AVERAGE(N627,P627)</f>
        <v/>
      </c>
      <c r="P627" s="50" t="n">
        <v>0</v>
      </c>
      <c r="Q627" s="50">
        <f>AVERAGE(P627,R627)</f>
        <v/>
      </c>
      <c r="R627" s="50" t="n">
        <v>0</v>
      </c>
      <c r="S627" s="50" t="n"/>
      <c r="T627" s="50" t="n"/>
      <c r="U627" s="50" t="n"/>
      <c r="V627" s="50" t="n"/>
      <c r="W627" s="50" t="n"/>
      <c r="X627" s="50" t="n"/>
      <c r="Y627" s="50" t="n"/>
      <c r="Z627" s="50" t="n"/>
      <c r="AA627" s="50" t="n"/>
      <c r="AB627" s="50" t="n"/>
      <c r="AC627" s="50" t="n"/>
      <c r="AD627" s="50" t="n"/>
      <c r="AE627" s="50" t="n"/>
      <c r="AF627" s="50" t="n"/>
      <c r="AG627" s="50" t="n"/>
    </row>
    <row r="628" ht="15.75" customHeight="1">
      <c r="A628" s="50" t="n"/>
      <c r="B628" s="50" t="inlineStr">
        <is>
          <t>UT</t>
        </is>
      </c>
      <c r="C628" s="50" t="inlineStr">
        <is>
          <t>Generation</t>
        </is>
      </c>
      <c r="D628" s="50" t="inlineStr">
        <is>
          <t>Offshore Wind</t>
        </is>
      </c>
      <c r="E628" s="50">
        <f>LOOKUP(D628,$U$2:$V$15,$V$2:$V$15)</f>
        <v/>
      </c>
      <c r="F628" s="50" t="n">
        <v>0</v>
      </c>
      <c r="G628" s="50">
        <f>AVERAGE(F628,H628)</f>
        <v/>
      </c>
      <c r="H628" s="50" t="n">
        <v>0</v>
      </c>
      <c r="I628" s="50">
        <f>AVERAGE(H628,J628)</f>
        <v/>
      </c>
      <c r="J628" s="50" t="n">
        <v>0</v>
      </c>
      <c r="K628" s="50">
        <f>AVERAGE(J628,L628)</f>
        <v/>
      </c>
      <c r="L628" s="50" t="n">
        <v>0</v>
      </c>
      <c r="M628" s="50">
        <f>AVERAGE(L628,N628)</f>
        <v/>
      </c>
      <c r="N628" s="50" t="n">
        <v>0</v>
      </c>
      <c r="O628" s="50">
        <f>AVERAGE(N628,P628)</f>
        <v/>
      </c>
      <c r="P628" s="50" t="n">
        <v>0</v>
      </c>
      <c r="Q628" s="50">
        <f>AVERAGE(P628,R628)</f>
        <v/>
      </c>
      <c r="R628" s="50" t="n">
        <v>0</v>
      </c>
      <c r="S628" s="50" t="n"/>
      <c r="T628" s="50" t="n"/>
      <c r="U628" s="50" t="n"/>
      <c r="V628" s="50" t="n"/>
      <c r="W628" s="50" t="n"/>
      <c r="X628" s="50" t="n"/>
      <c r="Y628" s="50" t="n"/>
      <c r="Z628" s="50" t="n"/>
      <c r="AA628" s="50" t="n"/>
      <c r="AB628" s="50" t="n"/>
      <c r="AC628" s="50" t="n"/>
      <c r="AD628" s="50" t="n"/>
      <c r="AE628" s="50" t="n"/>
      <c r="AF628" s="50" t="n"/>
      <c r="AG628" s="50" t="n"/>
    </row>
    <row r="629" ht="15.75" customHeight="1">
      <c r="A629" s="50" t="n"/>
      <c r="B629" s="50" t="inlineStr">
        <is>
          <t>UT</t>
        </is>
      </c>
      <c r="C629" s="50" t="inlineStr">
        <is>
          <t>Generation</t>
        </is>
      </c>
      <c r="D629" s="50" t="inlineStr">
        <is>
          <t>Oil-Gas-Steam</t>
        </is>
      </c>
      <c r="E629" s="50">
        <f>LOOKUP(D629,$U$2:$V$15,$V$2:$V$15)</f>
        <v/>
      </c>
      <c r="F629" s="50" t="n">
        <v>34784.33664</v>
      </c>
      <c r="G629" s="50">
        <f>AVERAGE(F629,H629)</f>
        <v/>
      </c>
      <c r="H629" s="50" t="n">
        <v>34784.33664</v>
      </c>
      <c r="I629" s="50">
        <f>AVERAGE(H629,J629)</f>
        <v/>
      </c>
      <c r="J629" s="50" t="n">
        <v>34784.33664</v>
      </c>
      <c r="K629" s="50">
        <f>AVERAGE(J629,L629)</f>
        <v/>
      </c>
      <c r="L629" s="50" t="n">
        <v>34784.33664</v>
      </c>
      <c r="M629" s="50">
        <f>AVERAGE(L629,N629)</f>
        <v/>
      </c>
      <c r="N629" s="50" t="n">
        <v>34784.33664</v>
      </c>
      <c r="O629" s="50">
        <f>AVERAGE(N629,P629)</f>
        <v/>
      </c>
      <c r="P629" s="50" t="n">
        <v>34784.33664</v>
      </c>
      <c r="Q629" s="50">
        <f>AVERAGE(P629,R629)</f>
        <v/>
      </c>
      <c r="R629" s="50" t="n">
        <v>34784.33664</v>
      </c>
      <c r="S629" s="50" t="n"/>
      <c r="T629" s="50" t="n"/>
      <c r="U629" s="50" t="n"/>
      <c r="V629" s="50" t="n"/>
      <c r="W629" s="50" t="n"/>
      <c r="X629" s="50" t="n"/>
      <c r="Y629" s="50" t="n"/>
      <c r="Z629" s="50" t="n"/>
      <c r="AA629" s="50" t="n"/>
      <c r="AB629" s="50" t="n"/>
      <c r="AC629" s="50" t="n"/>
      <c r="AD629" s="50" t="n"/>
      <c r="AE629" s="50" t="n"/>
      <c r="AF629" s="50" t="n"/>
      <c r="AG629" s="50" t="n"/>
    </row>
    <row r="630" ht="15.75" customHeight="1">
      <c r="A630" s="50" t="n"/>
      <c r="B630" s="50" t="inlineStr">
        <is>
          <t>UT</t>
        </is>
      </c>
      <c r="C630" s="50" t="inlineStr">
        <is>
          <t>Generation</t>
        </is>
      </c>
      <c r="D630" s="50" t="inlineStr">
        <is>
          <t>Rooftop PV</t>
        </is>
      </c>
      <c r="E630" s="50">
        <f>LOOKUP(D630,$U$2:$V$15,$V$2:$V$15)</f>
        <v/>
      </c>
      <c r="F630" s="50" t="n">
        <v>486581.5631</v>
      </c>
      <c r="G630" s="50">
        <f>AVERAGE(F630,H630)</f>
        <v/>
      </c>
      <c r="H630" s="50" t="n">
        <v>610973.3461</v>
      </c>
      <c r="I630" s="50">
        <f>AVERAGE(H630,J630)</f>
        <v/>
      </c>
      <c r="J630" s="50" t="n">
        <v>634155.2547</v>
      </c>
      <c r="K630" s="50">
        <f>AVERAGE(J630,L630)</f>
        <v/>
      </c>
      <c r="L630" s="50" t="n">
        <v>638031.4947</v>
      </c>
      <c r="M630" s="50">
        <f>AVERAGE(L630,N630)</f>
        <v/>
      </c>
      <c r="N630" s="50" t="n">
        <v>640342.9018</v>
      </c>
      <c r="O630" s="50">
        <f>AVERAGE(N630,P630)</f>
        <v/>
      </c>
      <c r="P630" s="50" t="n">
        <v>644587.0325</v>
      </c>
      <c r="Q630" s="50">
        <f>AVERAGE(P630,R630)</f>
        <v/>
      </c>
      <c r="R630" s="50" t="n">
        <v>651163.2476999999</v>
      </c>
      <c r="S630" s="50" t="n"/>
      <c r="T630" s="50" t="n"/>
      <c r="U630" s="50" t="n"/>
      <c r="V630" s="50" t="n"/>
      <c r="W630" s="50" t="n"/>
      <c r="X630" s="50" t="n"/>
      <c r="Y630" s="50" t="n"/>
      <c r="Z630" s="50" t="n"/>
      <c r="AA630" s="50" t="n"/>
      <c r="AB630" s="50" t="n"/>
      <c r="AC630" s="50" t="n"/>
      <c r="AD630" s="50" t="n"/>
      <c r="AE630" s="50" t="n"/>
      <c r="AF630" s="50" t="n"/>
      <c r="AG630" s="50" t="n"/>
    </row>
    <row r="631" ht="15.75" customHeight="1">
      <c r="A631" s="50" t="n"/>
      <c r="B631" s="50" t="inlineStr">
        <is>
          <t>UT</t>
        </is>
      </c>
      <c r="C631" s="50" t="inlineStr">
        <is>
          <t>Generation</t>
        </is>
      </c>
      <c r="D631" s="50" t="inlineStr">
        <is>
          <t>Storage</t>
        </is>
      </c>
      <c r="E631" s="50">
        <f>LOOKUP(D631,$U$2:$V$15,$V$2:$V$15)</f>
        <v/>
      </c>
      <c r="F631" s="50" t="n">
        <v>0</v>
      </c>
      <c r="G631" s="50" t="n">
        <v>0</v>
      </c>
      <c r="H631" s="50" t="n">
        <v>0</v>
      </c>
      <c r="I631" s="50" t="n">
        <v>0</v>
      </c>
      <c r="J631" s="50" t="n">
        <v>0</v>
      </c>
      <c r="K631" s="50" t="n">
        <v>0</v>
      </c>
      <c r="L631" s="50" t="n">
        <v>0</v>
      </c>
      <c r="M631" s="50" t="n">
        <v>0</v>
      </c>
      <c r="N631" s="50" t="n">
        <v>0</v>
      </c>
      <c r="O631" s="50" t="n">
        <v>0</v>
      </c>
      <c r="P631" s="50" t="n">
        <v>0</v>
      </c>
      <c r="Q631" s="50" t="n">
        <v>0</v>
      </c>
      <c r="R631" s="50" t="n">
        <v>0</v>
      </c>
      <c r="S631" s="50" t="n"/>
      <c r="T631" s="50" t="n"/>
      <c r="U631" s="50" t="n"/>
      <c r="V631" s="50" t="n"/>
      <c r="W631" s="50" t="n"/>
      <c r="X631" s="50" t="n"/>
      <c r="Y631" s="50" t="n"/>
      <c r="Z631" s="50" t="n"/>
      <c r="AA631" s="50" t="n"/>
      <c r="AB631" s="50" t="n"/>
      <c r="AC631" s="50" t="n"/>
      <c r="AD631" s="50" t="n"/>
      <c r="AE631" s="50" t="n"/>
      <c r="AF631" s="50" t="n"/>
      <c r="AG631" s="50" t="n"/>
    </row>
    <row r="632" ht="15.75" customHeight="1">
      <c r="A632" s="50" t="n"/>
      <c r="B632" s="50" t="inlineStr">
        <is>
          <t>UT</t>
        </is>
      </c>
      <c r="C632" s="50" t="inlineStr">
        <is>
          <t>Generation</t>
        </is>
      </c>
      <c r="D632" s="50" t="inlineStr">
        <is>
          <t>Utility PV</t>
        </is>
      </c>
      <c r="E632" s="50">
        <f>LOOKUP(D632,$U$2:$V$15,$V$2:$V$15)</f>
        <v/>
      </c>
      <c r="F632" s="50" t="n">
        <v>2028226.15</v>
      </c>
      <c r="G632" s="50">
        <f>AVERAGE(F632,H632)</f>
        <v/>
      </c>
      <c r="H632" s="50" t="n">
        <v>2716953.123</v>
      </c>
      <c r="I632" s="50">
        <f>AVERAGE(H632,J632)</f>
        <v/>
      </c>
      <c r="J632" s="50" t="n">
        <v>2716508.677</v>
      </c>
      <c r="K632" s="50">
        <f>AVERAGE(J632,L632)</f>
        <v/>
      </c>
      <c r="L632" s="50" t="n">
        <v>2689354.406</v>
      </c>
      <c r="M632" s="50">
        <f>AVERAGE(L632,N632)</f>
        <v/>
      </c>
      <c r="N632" s="50" t="n">
        <v>2662546.761</v>
      </c>
      <c r="O632" s="50">
        <f>AVERAGE(N632,P632)</f>
        <v/>
      </c>
      <c r="P632" s="50" t="n">
        <v>2635949.271</v>
      </c>
      <c r="Q632" s="50">
        <f>AVERAGE(P632,R632)</f>
        <v/>
      </c>
      <c r="R632" s="50" t="n">
        <v>2609627.532</v>
      </c>
      <c r="S632" s="50" t="n"/>
      <c r="T632" s="50" t="n"/>
      <c r="U632" s="50" t="n"/>
      <c r="V632" s="50" t="n"/>
      <c r="W632" s="50" t="n"/>
      <c r="X632" s="50" t="n"/>
      <c r="Y632" s="50" t="n"/>
      <c r="Z632" s="50" t="n"/>
      <c r="AA632" s="50" t="n"/>
      <c r="AB632" s="50" t="n"/>
      <c r="AC632" s="50" t="n"/>
      <c r="AD632" s="50" t="n"/>
      <c r="AE632" s="50" t="n"/>
      <c r="AF632" s="50" t="n"/>
      <c r="AG632" s="50" t="n"/>
    </row>
    <row r="633" ht="15.75" customHeight="1">
      <c r="A633" s="50" t="n"/>
      <c r="B633" s="50" t="inlineStr">
        <is>
          <t>VA</t>
        </is>
      </c>
      <c r="C633" s="50" t="inlineStr">
        <is>
          <t>Generation</t>
        </is>
      </c>
      <c r="D633" s="50" t="inlineStr">
        <is>
          <t>Biopower</t>
        </is>
      </c>
      <c r="E633" s="50">
        <f>LOOKUP(D633,$U$2:$V$15,$V$2:$V$15)</f>
        <v/>
      </c>
      <c r="F633" s="50" t="n">
        <v>0</v>
      </c>
      <c r="G633" s="50">
        <f>AVERAGE(F633,H633)</f>
        <v/>
      </c>
      <c r="H633" s="50" t="n">
        <v>0</v>
      </c>
      <c r="I633" s="50">
        <f>AVERAGE(H633,J633)</f>
        <v/>
      </c>
      <c r="J633" s="50" t="n">
        <v>0</v>
      </c>
      <c r="K633" s="50">
        <f>AVERAGE(J633,L633)</f>
        <v/>
      </c>
      <c r="L633" s="50" t="n">
        <v>0</v>
      </c>
      <c r="M633" s="50">
        <f>AVERAGE(L633,N633)</f>
        <v/>
      </c>
      <c r="N633" s="50" t="n">
        <v>0</v>
      </c>
      <c r="O633" s="50">
        <f>AVERAGE(N633,P633)</f>
        <v/>
      </c>
      <c r="P633" s="50" t="n">
        <v>0</v>
      </c>
      <c r="Q633" s="50">
        <f>AVERAGE(P633,R633)</f>
        <v/>
      </c>
      <c r="R633" s="50" t="n">
        <v>0</v>
      </c>
      <c r="S633" s="50" t="n"/>
      <c r="T633" s="50" t="n"/>
      <c r="U633" s="50" t="n"/>
      <c r="V633" s="50" t="n"/>
      <c r="W633" s="50" t="n"/>
      <c r="X633" s="50" t="n"/>
      <c r="Y633" s="50" t="n"/>
      <c r="Z633" s="50" t="n"/>
      <c r="AA633" s="50" t="n"/>
      <c r="AB633" s="50" t="n"/>
      <c r="AC633" s="50" t="n"/>
      <c r="AD633" s="50" t="n"/>
      <c r="AE633" s="50" t="n"/>
      <c r="AF633" s="50" t="n"/>
      <c r="AG633" s="50" t="n"/>
    </row>
    <row r="634" ht="15.75" customHeight="1">
      <c r="A634" s="50" t="n"/>
      <c r="B634" s="50" t="inlineStr">
        <is>
          <t>VA</t>
        </is>
      </c>
      <c r="C634" s="50" t="inlineStr">
        <is>
          <t>Generation</t>
        </is>
      </c>
      <c r="D634" s="50" t="inlineStr">
        <is>
          <t>Coal</t>
        </is>
      </c>
      <c r="E634" s="50">
        <f>LOOKUP(D634,$U$2:$V$15,$V$2:$V$15)</f>
        <v/>
      </c>
      <c r="F634" s="50" t="n">
        <v>14828249.6</v>
      </c>
      <c r="G634" s="50">
        <f>AVERAGE(F634,H634)</f>
        <v/>
      </c>
      <c r="H634" s="50" t="n">
        <v>11455322.57</v>
      </c>
      <c r="I634" s="50">
        <f>AVERAGE(H634,J634)</f>
        <v/>
      </c>
      <c r="J634" s="50" t="n">
        <v>10539512.88</v>
      </c>
      <c r="K634" s="50">
        <f>AVERAGE(J634,L634)</f>
        <v/>
      </c>
      <c r="L634" s="50" t="n">
        <v>11715115.44</v>
      </c>
      <c r="M634" s="50">
        <f>AVERAGE(L634,N634)</f>
        <v/>
      </c>
      <c r="N634" s="50" t="n">
        <v>12121205.48</v>
      </c>
      <c r="O634" s="50">
        <f>AVERAGE(N634,P634)</f>
        <v/>
      </c>
      <c r="P634" s="50" t="n">
        <v>12156713.59</v>
      </c>
      <c r="Q634" s="50">
        <f>AVERAGE(P634,R634)</f>
        <v/>
      </c>
      <c r="R634" s="50" t="n">
        <v>11932234.53</v>
      </c>
      <c r="S634" s="50" t="n"/>
      <c r="T634" s="50" t="n"/>
      <c r="U634" s="50" t="n"/>
      <c r="V634" s="50" t="n"/>
      <c r="W634" s="50" t="n"/>
      <c r="X634" s="50" t="n"/>
      <c r="Y634" s="50" t="n"/>
      <c r="Z634" s="50" t="n"/>
      <c r="AA634" s="50" t="n"/>
      <c r="AB634" s="50" t="n"/>
      <c r="AC634" s="50" t="n"/>
      <c r="AD634" s="50" t="n"/>
      <c r="AE634" s="50" t="n"/>
      <c r="AF634" s="50" t="n"/>
      <c r="AG634" s="50" t="n"/>
    </row>
    <row r="635" ht="15.75" customHeight="1">
      <c r="A635" s="50" t="n"/>
      <c r="B635" s="50" t="inlineStr">
        <is>
          <t>VA</t>
        </is>
      </c>
      <c r="C635" s="50" t="inlineStr">
        <is>
          <t>Generation</t>
        </is>
      </c>
      <c r="D635" s="50" t="inlineStr">
        <is>
          <t>CSP</t>
        </is>
      </c>
      <c r="E635" s="50">
        <f>LOOKUP(D635,$U$2:$V$15,$V$2:$V$15)</f>
        <v/>
      </c>
      <c r="F635" s="50" t="n">
        <v>0</v>
      </c>
      <c r="G635" s="50">
        <f>AVERAGE(F635,H635)</f>
        <v/>
      </c>
      <c r="H635" s="50" t="n">
        <v>0</v>
      </c>
      <c r="I635" s="50">
        <f>AVERAGE(H635,J635)</f>
        <v/>
      </c>
      <c r="J635" s="50" t="n">
        <v>0</v>
      </c>
      <c r="K635" s="50">
        <f>AVERAGE(J635,L635)</f>
        <v/>
      </c>
      <c r="L635" s="50" t="n">
        <v>0</v>
      </c>
      <c r="M635" s="50">
        <f>AVERAGE(L635,N635)</f>
        <v/>
      </c>
      <c r="N635" s="50" t="n">
        <v>0</v>
      </c>
      <c r="O635" s="50">
        <f>AVERAGE(N635,P635)</f>
        <v/>
      </c>
      <c r="P635" s="50" t="n">
        <v>0</v>
      </c>
      <c r="Q635" s="50">
        <f>AVERAGE(P635,R635)</f>
        <v/>
      </c>
      <c r="R635" s="50" t="n">
        <v>0</v>
      </c>
      <c r="S635" s="50" t="n"/>
      <c r="T635" s="50" t="n"/>
      <c r="U635" s="50" t="n"/>
      <c r="V635" s="50" t="n"/>
      <c r="W635" s="50" t="n"/>
      <c r="X635" s="50" t="n"/>
      <c r="Y635" s="50" t="n"/>
      <c r="Z635" s="50" t="n"/>
      <c r="AA635" s="50" t="n"/>
      <c r="AB635" s="50" t="n"/>
      <c r="AC635" s="50" t="n"/>
      <c r="AD635" s="50" t="n"/>
      <c r="AE635" s="50" t="n"/>
      <c r="AF635" s="50" t="n"/>
      <c r="AG635" s="50" t="n"/>
    </row>
    <row r="636" ht="15.75" customHeight="1">
      <c r="A636" s="50" t="n"/>
      <c r="B636" s="50" t="inlineStr">
        <is>
          <t>VA</t>
        </is>
      </c>
      <c r="C636" s="50" t="inlineStr">
        <is>
          <t>Generation</t>
        </is>
      </c>
      <c r="D636" s="50" t="inlineStr">
        <is>
          <t>Geothermal</t>
        </is>
      </c>
      <c r="E636" s="50">
        <f>LOOKUP(D636,$U$2:$V$15,$V$2:$V$15)</f>
        <v/>
      </c>
      <c r="F636" s="50" t="n">
        <v>0</v>
      </c>
      <c r="G636" s="50">
        <f>AVERAGE(F636,H636)</f>
        <v/>
      </c>
      <c r="H636" s="50" t="n">
        <v>0</v>
      </c>
      <c r="I636" s="50">
        <f>AVERAGE(H636,J636)</f>
        <v/>
      </c>
      <c r="J636" s="50" t="n">
        <v>0</v>
      </c>
      <c r="K636" s="50">
        <f>AVERAGE(J636,L636)</f>
        <v/>
      </c>
      <c r="L636" s="50" t="n">
        <v>0</v>
      </c>
      <c r="M636" s="50">
        <f>AVERAGE(L636,N636)</f>
        <v/>
      </c>
      <c r="N636" s="50" t="n">
        <v>0</v>
      </c>
      <c r="O636" s="50">
        <f>AVERAGE(N636,P636)</f>
        <v/>
      </c>
      <c r="P636" s="50" t="n">
        <v>0</v>
      </c>
      <c r="Q636" s="50">
        <f>AVERAGE(P636,R636)</f>
        <v/>
      </c>
      <c r="R636" s="50" t="n">
        <v>0</v>
      </c>
      <c r="S636" s="50" t="n"/>
      <c r="T636" s="50" t="n"/>
      <c r="U636" s="50" t="n"/>
      <c r="V636" s="50" t="n"/>
      <c r="W636" s="50" t="n"/>
      <c r="X636" s="50" t="n"/>
      <c r="Y636" s="50" t="n"/>
      <c r="Z636" s="50" t="n"/>
      <c r="AA636" s="50" t="n"/>
      <c r="AB636" s="50" t="n"/>
      <c r="AC636" s="50" t="n"/>
      <c r="AD636" s="50" t="n"/>
      <c r="AE636" s="50" t="n"/>
      <c r="AF636" s="50" t="n"/>
      <c r="AG636" s="50" t="n"/>
    </row>
    <row r="637" ht="15.75" customHeight="1">
      <c r="A637" s="50" t="n"/>
      <c r="B637" s="50" t="inlineStr">
        <is>
          <t>VA</t>
        </is>
      </c>
      <c r="C637" s="50" t="inlineStr">
        <is>
          <t>Generation</t>
        </is>
      </c>
      <c r="D637" s="50" t="inlineStr">
        <is>
          <t>Hydro</t>
        </is>
      </c>
      <c r="E637" s="50">
        <f>LOOKUP(D637,$U$2:$V$15,$V$2:$V$15)</f>
        <v/>
      </c>
      <c r="F637" s="50" t="n">
        <v>1154255.085</v>
      </c>
      <c r="G637" s="50">
        <f>AVERAGE(F637,H637)</f>
        <v/>
      </c>
      <c r="H637" s="50" t="n">
        <v>1165216.992</v>
      </c>
      <c r="I637" s="50">
        <f>AVERAGE(H637,J637)</f>
        <v/>
      </c>
      <c r="J637" s="50" t="n">
        <v>1154255.085</v>
      </c>
      <c r="K637" s="50">
        <f>AVERAGE(J637,L637)</f>
        <v/>
      </c>
      <c r="L637" s="50" t="n">
        <v>1154255.085</v>
      </c>
      <c r="M637" s="50">
        <f>AVERAGE(L637,N637)</f>
        <v/>
      </c>
      <c r="N637" s="50" t="n">
        <v>1165216.992</v>
      </c>
      <c r="O637" s="50">
        <f>AVERAGE(N637,P637)</f>
        <v/>
      </c>
      <c r="P637" s="50" t="n">
        <v>1165216.992</v>
      </c>
      <c r="Q637" s="50">
        <f>AVERAGE(P637,R637)</f>
        <v/>
      </c>
      <c r="R637" s="50" t="n">
        <v>1165216.992</v>
      </c>
      <c r="S637" s="50" t="n"/>
      <c r="T637" s="50" t="n"/>
      <c r="U637" s="50" t="n"/>
      <c r="V637" s="50" t="n"/>
      <c r="W637" s="50" t="n"/>
      <c r="X637" s="50" t="n"/>
      <c r="Y637" s="50" t="n"/>
      <c r="Z637" s="50" t="n"/>
      <c r="AA637" s="50" t="n"/>
      <c r="AB637" s="50" t="n"/>
      <c r="AC637" s="50" t="n"/>
      <c r="AD637" s="50" t="n"/>
      <c r="AE637" s="50" t="n"/>
      <c r="AF637" s="50" t="n"/>
      <c r="AG637" s="50" t="n"/>
    </row>
    <row r="638" ht="15.75" customHeight="1">
      <c r="A638" s="50" t="n"/>
      <c r="B638" s="50" t="inlineStr">
        <is>
          <t>VA</t>
        </is>
      </c>
      <c r="C638" s="50" t="inlineStr">
        <is>
          <t>Generation</t>
        </is>
      </c>
      <c r="D638" s="50" t="inlineStr">
        <is>
          <t>Imports</t>
        </is>
      </c>
      <c r="E638" s="50">
        <f>LOOKUP(D638,$U$2:$V$15,$V$2:$V$15)</f>
        <v/>
      </c>
      <c r="F638" s="50" t="n">
        <v>0</v>
      </c>
      <c r="G638" s="50">
        <f>AVERAGE(F638,H638)</f>
        <v/>
      </c>
      <c r="H638" s="50" t="n">
        <v>0</v>
      </c>
      <c r="I638" s="50">
        <f>AVERAGE(H638,J638)</f>
        <v/>
      </c>
      <c r="J638" s="50" t="n">
        <v>0</v>
      </c>
      <c r="K638" s="50">
        <f>AVERAGE(J638,L638)</f>
        <v/>
      </c>
      <c r="L638" s="50" t="n">
        <v>0</v>
      </c>
      <c r="M638" s="50">
        <f>AVERAGE(L638,N638)</f>
        <v/>
      </c>
      <c r="N638" s="50" t="n">
        <v>0</v>
      </c>
      <c r="O638" s="50">
        <f>AVERAGE(N638,P638)</f>
        <v/>
      </c>
      <c r="P638" s="50" t="n">
        <v>0</v>
      </c>
      <c r="Q638" s="50">
        <f>AVERAGE(P638,R638)</f>
        <v/>
      </c>
      <c r="R638" s="50" t="n">
        <v>0</v>
      </c>
      <c r="S638" s="50" t="n"/>
      <c r="T638" s="50" t="n"/>
      <c r="U638" s="50" t="n"/>
      <c r="V638" s="50" t="n"/>
      <c r="W638" s="50" t="n"/>
      <c r="X638" s="50" t="n"/>
      <c r="Y638" s="50" t="n"/>
      <c r="Z638" s="50" t="n"/>
      <c r="AA638" s="50" t="n"/>
      <c r="AB638" s="50" t="n"/>
      <c r="AC638" s="50" t="n"/>
      <c r="AD638" s="50" t="n"/>
      <c r="AE638" s="50" t="n"/>
      <c r="AF638" s="50" t="n"/>
      <c r="AG638" s="50" t="n"/>
    </row>
    <row r="639" ht="15.75" customHeight="1">
      <c r="A639" s="50" t="n"/>
      <c r="B639" s="50" t="inlineStr">
        <is>
          <t>VA</t>
        </is>
      </c>
      <c r="C639" s="50" t="inlineStr">
        <is>
          <t>Generation</t>
        </is>
      </c>
      <c r="D639" s="50" t="inlineStr">
        <is>
          <t>Land-based Wind</t>
        </is>
      </c>
      <c r="E639" s="50">
        <f>LOOKUP(D639,$U$2:$V$15,$V$2:$V$15)</f>
        <v/>
      </c>
      <c r="F639" s="50" t="n">
        <v>0</v>
      </c>
      <c r="G639" s="50">
        <f>AVERAGE(F639,H639)</f>
        <v/>
      </c>
      <c r="H639" s="50" t="n">
        <v>854584.0103</v>
      </c>
      <c r="I639" s="50">
        <f>AVERAGE(H639,J639)</f>
        <v/>
      </c>
      <c r="J639" s="50" t="n">
        <v>1041671.828</v>
      </c>
      <c r="K639" s="50">
        <f>AVERAGE(J639,L639)</f>
        <v/>
      </c>
      <c r="L639" s="50" t="n">
        <v>1041671.828</v>
      </c>
      <c r="M639" s="50">
        <f>AVERAGE(L639,N639)</f>
        <v/>
      </c>
      <c r="N639" s="50" t="n">
        <v>1041671.828</v>
      </c>
      <c r="O639" s="50">
        <f>AVERAGE(N639,P639)</f>
        <v/>
      </c>
      <c r="P639" s="50" t="n">
        <v>1041671.828</v>
      </c>
      <c r="Q639" s="50">
        <f>AVERAGE(P639,R639)</f>
        <v/>
      </c>
      <c r="R639" s="50" t="n">
        <v>4290524.25</v>
      </c>
      <c r="S639" s="50" t="n"/>
      <c r="T639" s="50" t="n"/>
      <c r="U639" s="50" t="n"/>
      <c r="V639" s="50" t="n"/>
      <c r="W639" s="50" t="n"/>
      <c r="X639" s="50" t="n"/>
      <c r="Y639" s="50" t="n"/>
      <c r="Z639" s="50" t="n"/>
      <c r="AA639" s="50" t="n"/>
      <c r="AB639" s="50" t="n"/>
      <c r="AC639" s="50" t="n"/>
      <c r="AD639" s="50" t="n"/>
      <c r="AE639" s="50" t="n"/>
      <c r="AF639" s="50" t="n"/>
      <c r="AG639" s="50" t="n"/>
    </row>
    <row r="640" ht="15.75" customHeight="1">
      <c r="A640" s="50" t="n"/>
      <c r="B640" s="50" t="inlineStr">
        <is>
          <t>VA</t>
        </is>
      </c>
      <c r="C640" s="50" t="inlineStr">
        <is>
          <t>Generation</t>
        </is>
      </c>
      <c r="D640" s="50" t="inlineStr">
        <is>
          <t>NG-CC</t>
        </is>
      </c>
      <c r="E640" s="50">
        <f>LOOKUP(D640,$U$2:$V$15,$V$2:$V$15)</f>
        <v/>
      </c>
      <c r="F640" s="50" t="n">
        <v>62015010.04</v>
      </c>
      <c r="G640" s="50">
        <f>AVERAGE(F640,H640)</f>
        <v/>
      </c>
      <c r="H640" s="50" t="n">
        <v>61823071.56</v>
      </c>
      <c r="I640" s="50">
        <f>AVERAGE(H640,J640)</f>
        <v/>
      </c>
      <c r="J640" s="50" t="n">
        <v>61927580.14</v>
      </c>
      <c r="K640" s="50">
        <f>AVERAGE(J640,L640)</f>
        <v/>
      </c>
      <c r="L640" s="50" t="n">
        <v>58395865.87</v>
      </c>
      <c r="M640" s="50">
        <f>AVERAGE(L640,N640)</f>
        <v/>
      </c>
      <c r="N640" s="50" t="n">
        <v>57278429.58</v>
      </c>
      <c r="O640" s="50">
        <f>AVERAGE(N640,P640)</f>
        <v/>
      </c>
      <c r="P640" s="50" t="n">
        <v>55503268.47</v>
      </c>
      <c r="Q640" s="50">
        <f>AVERAGE(P640,R640)</f>
        <v/>
      </c>
      <c r="R640" s="50" t="n">
        <v>54007268.77</v>
      </c>
      <c r="S640" s="50" t="n"/>
      <c r="T640" s="50" t="n"/>
      <c r="U640" s="50" t="n"/>
      <c r="V640" s="50" t="n"/>
      <c r="W640" s="50" t="n"/>
      <c r="X640" s="50" t="n"/>
      <c r="Y640" s="50" t="n"/>
      <c r="Z640" s="50" t="n"/>
      <c r="AA640" s="50" t="n"/>
      <c r="AB640" s="50" t="n"/>
      <c r="AC640" s="50" t="n"/>
      <c r="AD640" s="50" t="n"/>
      <c r="AE640" s="50" t="n"/>
      <c r="AF640" s="50" t="n"/>
      <c r="AG640" s="50" t="n"/>
    </row>
    <row r="641" ht="15.75" customHeight="1">
      <c r="A641" s="50" t="n"/>
      <c r="B641" s="50" t="inlineStr">
        <is>
          <t>VA</t>
        </is>
      </c>
      <c r="C641" s="50" t="inlineStr">
        <is>
          <t>Generation</t>
        </is>
      </c>
      <c r="D641" s="50" t="inlineStr">
        <is>
          <t>NG-CT</t>
        </is>
      </c>
      <c r="E641" s="50">
        <f>LOOKUP(D641,$U$2:$V$15,$V$2:$V$15)</f>
        <v/>
      </c>
      <c r="F641" s="50" t="n">
        <v>188940.1196</v>
      </c>
      <c r="G641" s="50">
        <f>AVERAGE(F641,H641)</f>
        <v/>
      </c>
      <c r="H641" s="50" t="n">
        <v>185836.1196</v>
      </c>
      <c r="I641" s="50">
        <f>AVERAGE(H641,J641)</f>
        <v/>
      </c>
      <c r="J641" s="50" t="n">
        <v>188940.1196</v>
      </c>
      <c r="K641" s="50">
        <f>AVERAGE(J641,L641)</f>
        <v/>
      </c>
      <c r="L641" s="50" t="n">
        <v>185836.1196</v>
      </c>
      <c r="M641" s="50">
        <f>AVERAGE(L641,N641)</f>
        <v/>
      </c>
      <c r="N641" s="50" t="n">
        <v>185836.1196</v>
      </c>
      <c r="O641" s="50">
        <f>AVERAGE(N641,P641)</f>
        <v/>
      </c>
      <c r="P641" s="50" t="n">
        <v>185836.1196</v>
      </c>
      <c r="Q641" s="50">
        <f>AVERAGE(P641,R641)</f>
        <v/>
      </c>
      <c r="R641" s="50" t="n">
        <v>185836.1196</v>
      </c>
      <c r="S641" s="50" t="n"/>
      <c r="T641" s="50" t="n"/>
      <c r="U641" s="50" t="n"/>
      <c r="V641" s="50" t="n"/>
      <c r="W641" s="50" t="n"/>
      <c r="X641" s="50" t="n"/>
      <c r="Y641" s="50" t="n"/>
      <c r="Z641" s="50" t="n"/>
      <c r="AA641" s="50" t="n"/>
      <c r="AB641" s="50" t="n"/>
      <c r="AC641" s="50" t="n"/>
      <c r="AD641" s="50" t="n"/>
      <c r="AE641" s="50" t="n"/>
      <c r="AF641" s="50" t="n"/>
      <c r="AG641" s="50" t="n"/>
    </row>
    <row r="642" ht="15.75" customHeight="1">
      <c r="A642" s="50" t="n"/>
      <c r="B642" s="50" t="inlineStr">
        <is>
          <t>VA</t>
        </is>
      </c>
      <c r="C642" s="50" t="inlineStr">
        <is>
          <t>Generation</t>
        </is>
      </c>
      <c r="D642" s="50" t="inlineStr">
        <is>
          <t>Nuclear</t>
        </is>
      </c>
      <c r="E642" s="50">
        <f>LOOKUP(D642,$U$2:$V$15,$V$2:$V$15)</f>
        <v/>
      </c>
      <c r="F642" s="50" t="n">
        <v>28205382.53</v>
      </c>
      <c r="G642" s="50">
        <f>AVERAGE(F642,H642)</f>
        <v/>
      </c>
      <c r="H642" s="50" t="n">
        <v>28205382.53</v>
      </c>
      <c r="I642" s="50">
        <f>AVERAGE(H642,J642)</f>
        <v/>
      </c>
      <c r="J642" s="50" t="n">
        <v>28205382.53</v>
      </c>
      <c r="K642" s="50">
        <f>AVERAGE(J642,L642)</f>
        <v/>
      </c>
      <c r="L642" s="50" t="n">
        <v>28205382.53</v>
      </c>
      <c r="M642" s="50">
        <f>AVERAGE(L642,N642)</f>
        <v/>
      </c>
      <c r="N642" s="50" t="n">
        <v>28205382.53</v>
      </c>
      <c r="O642" s="50">
        <f>AVERAGE(N642,P642)</f>
        <v/>
      </c>
      <c r="P642" s="50" t="n">
        <v>28205382.53</v>
      </c>
      <c r="Q642" s="50">
        <f>AVERAGE(P642,R642)</f>
        <v/>
      </c>
      <c r="R642" s="50" t="n">
        <v>28205382.53</v>
      </c>
      <c r="S642" s="50" t="n"/>
      <c r="T642" s="50" t="n"/>
      <c r="U642" s="50" t="n"/>
      <c r="V642" s="50" t="n"/>
      <c r="W642" s="50" t="n"/>
      <c r="X642" s="50" t="n"/>
      <c r="Y642" s="50" t="n"/>
      <c r="Z642" s="50" t="n"/>
      <c r="AA642" s="50" t="n"/>
      <c r="AB642" s="50" t="n"/>
      <c r="AC642" s="50" t="n"/>
      <c r="AD642" s="50" t="n"/>
      <c r="AE642" s="50" t="n"/>
      <c r="AF642" s="50" t="n"/>
      <c r="AG642" s="50" t="n"/>
    </row>
    <row r="643" ht="15.75" customHeight="1">
      <c r="A643" s="50" t="n"/>
      <c r="B643" s="50" t="inlineStr">
        <is>
          <t>VA</t>
        </is>
      </c>
      <c r="C643" s="50" t="inlineStr">
        <is>
          <t>Generation</t>
        </is>
      </c>
      <c r="D643" s="50" t="inlineStr">
        <is>
          <t>Offshore Wind</t>
        </is>
      </c>
      <c r="E643" s="50">
        <f>LOOKUP(D643,$U$2:$V$15,$V$2:$V$15)</f>
        <v/>
      </c>
      <c r="F643" s="50" t="n">
        <v>0</v>
      </c>
      <c r="G643" s="50">
        <f>AVERAGE(F643,H643)</f>
        <v/>
      </c>
      <c r="H643" s="50" t="n">
        <v>0</v>
      </c>
      <c r="I643" s="50">
        <f>AVERAGE(H643,J643)</f>
        <v/>
      </c>
      <c r="J643" s="50" t="n">
        <v>44773.22714</v>
      </c>
      <c r="K643" s="50">
        <f>AVERAGE(J643,L643)</f>
        <v/>
      </c>
      <c r="L643" s="50" t="n">
        <v>44773.22714</v>
      </c>
      <c r="M643" s="50">
        <f>AVERAGE(L643,N643)</f>
        <v/>
      </c>
      <c r="N643" s="50" t="n">
        <v>44773.22714</v>
      </c>
      <c r="O643" s="50">
        <f>AVERAGE(N643,P643)</f>
        <v/>
      </c>
      <c r="P643" s="50" t="n">
        <v>44773.22714</v>
      </c>
      <c r="Q643" s="50">
        <f>AVERAGE(P643,R643)</f>
        <v/>
      </c>
      <c r="R643" s="50" t="n">
        <v>44773.22714</v>
      </c>
      <c r="S643" s="50" t="n"/>
      <c r="T643" s="50" t="n"/>
      <c r="U643" s="50" t="n"/>
      <c r="V643" s="50" t="n"/>
      <c r="W643" s="50" t="n"/>
      <c r="X643" s="50" t="n"/>
      <c r="Y643" s="50" t="n"/>
      <c r="Z643" s="50" t="n"/>
      <c r="AA643" s="50" t="n"/>
      <c r="AB643" s="50" t="n"/>
      <c r="AC643" s="50" t="n"/>
      <c r="AD643" s="50" t="n"/>
      <c r="AE643" s="50" t="n"/>
      <c r="AF643" s="50" t="n"/>
      <c r="AG643" s="50" t="n"/>
    </row>
    <row r="644" ht="15.75" customHeight="1">
      <c r="A644" s="50" t="n"/>
      <c r="B644" s="50" t="inlineStr">
        <is>
          <t>VA</t>
        </is>
      </c>
      <c r="C644" s="50" t="inlineStr">
        <is>
          <t>Generation</t>
        </is>
      </c>
      <c r="D644" s="50" t="inlineStr">
        <is>
          <t>Oil-Gas-Steam</t>
        </is>
      </c>
      <c r="E644" s="50">
        <f>LOOKUP(D644,$U$2:$V$15,$V$2:$V$15)</f>
        <v/>
      </c>
      <c r="F644" s="50" t="n">
        <v>1077399.059</v>
      </c>
      <c r="G644" s="50">
        <f>AVERAGE(F644,H644)</f>
        <v/>
      </c>
      <c r="H644" s="50" t="n">
        <v>1077399.059</v>
      </c>
      <c r="I644" s="50">
        <f>AVERAGE(H644,J644)</f>
        <v/>
      </c>
      <c r="J644" s="50" t="n">
        <v>1077399.059</v>
      </c>
      <c r="K644" s="50">
        <f>AVERAGE(J644,L644)</f>
        <v/>
      </c>
      <c r="L644" s="50" t="n">
        <v>1077399.059</v>
      </c>
      <c r="M644" s="50">
        <f>AVERAGE(L644,N644)</f>
        <v/>
      </c>
      <c r="N644" s="50" t="n">
        <v>1077399.059</v>
      </c>
      <c r="O644" s="50">
        <f>AVERAGE(N644,P644)</f>
        <v/>
      </c>
      <c r="P644" s="50" t="n">
        <v>1077399.059</v>
      </c>
      <c r="Q644" s="50">
        <f>AVERAGE(P644,R644)</f>
        <v/>
      </c>
      <c r="R644" s="50" t="n">
        <v>1077399.059</v>
      </c>
      <c r="S644" s="50" t="n"/>
      <c r="T644" s="50" t="n"/>
      <c r="U644" s="50" t="n"/>
      <c r="V644" s="50" t="n"/>
      <c r="W644" s="50" t="n"/>
      <c r="X644" s="50" t="n"/>
      <c r="Y644" s="50" t="n"/>
      <c r="Z644" s="50" t="n"/>
      <c r="AA644" s="50" t="n"/>
      <c r="AB644" s="50" t="n"/>
      <c r="AC644" s="50" t="n"/>
      <c r="AD644" s="50" t="n"/>
      <c r="AE644" s="50" t="n"/>
      <c r="AF644" s="50" t="n"/>
      <c r="AG644" s="50" t="n"/>
    </row>
    <row r="645" ht="15.75" customHeight="1">
      <c r="A645" s="50" t="n"/>
      <c r="B645" s="50" t="inlineStr">
        <is>
          <t>VA</t>
        </is>
      </c>
      <c r="C645" s="50" t="inlineStr">
        <is>
          <t>Generation</t>
        </is>
      </c>
      <c r="D645" s="50" t="inlineStr">
        <is>
          <t>Rooftop PV</t>
        </is>
      </c>
      <c r="E645" s="50">
        <f>LOOKUP(D645,$U$2:$V$15,$V$2:$V$15)</f>
        <v/>
      </c>
      <c r="F645" s="50" t="n">
        <v>95915.57157</v>
      </c>
      <c r="G645" s="50">
        <f>AVERAGE(F645,H645)</f>
        <v/>
      </c>
      <c r="H645" s="50" t="n">
        <v>160973.7986</v>
      </c>
      <c r="I645" s="50">
        <f>AVERAGE(H645,J645)</f>
        <v/>
      </c>
      <c r="J645" s="50" t="n">
        <v>247124.0466</v>
      </c>
      <c r="K645" s="50">
        <f>AVERAGE(J645,L645)</f>
        <v/>
      </c>
      <c r="L645" s="50" t="n">
        <v>369580.9258</v>
      </c>
      <c r="M645" s="50">
        <f>AVERAGE(L645,N645)</f>
        <v/>
      </c>
      <c r="N645" s="50" t="n">
        <v>554359.0156</v>
      </c>
      <c r="O645" s="50">
        <f>AVERAGE(N645,P645)</f>
        <v/>
      </c>
      <c r="P645" s="50" t="n">
        <v>797159.9737</v>
      </c>
      <c r="Q645" s="50">
        <f>AVERAGE(P645,R645)</f>
        <v/>
      </c>
      <c r="R645" s="50" t="n">
        <v>1097870.481</v>
      </c>
      <c r="S645" s="50" t="n"/>
      <c r="T645" s="50" t="n"/>
      <c r="U645" s="50" t="n"/>
      <c r="V645" s="50" t="n"/>
      <c r="W645" s="50" t="n"/>
      <c r="X645" s="50" t="n"/>
      <c r="Y645" s="50" t="n"/>
      <c r="Z645" s="50" t="n"/>
      <c r="AA645" s="50" t="n"/>
      <c r="AB645" s="50" t="n"/>
      <c r="AC645" s="50" t="n"/>
      <c r="AD645" s="50" t="n"/>
      <c r="AE645" s="50" t="n"/>
      <c r="AF645" s="50" t="n"/>
      <c r="AG645" s="50" t="n"/>
    </row>
    <row r="646" ht="15.75" customHeight="1">
      <c r="A646" s="50" t="n"/>
      <c r="B646" s="50" t="inlineStr">
        <is>
          <t>VA</t>
        </is>
      </c>
      <c r="C646" s="50" t="inlineStr">
        <is>
          <t>Generation</t>
        </is>
      </c>
      <c r="D646" s="50" t="inlineStr">
        <is>
          <t>Storage</t>
        </is>
      </c>
      <c r="E646" s="50">
        <f>LOOKUP(D646,$U$2:$V$15,$V$2:$V$15)</f>
        <v/>
      </c>
      <c r="F646" s="50" t="n">
        <v>0</v>
      </c>
      <c r="G646" s="50" t="n">
        <v>0</v>
      </c>
      <c r="H646" s="50" t="n">
        <v>0</v>
      </c>
      <c r="I646" s="50" t="n">
        <v>0</v>
      </c>
      <c r="J646" s="50" t="n">
        <v>0</v>
      </c>
      <c r="K646" s="50" t="n">
        <v>0</v>
      </c>
      <c r="L646" s="50" t="n">
        <v>0</v>
      </c>
      <c r="M646" s="50" t="n">
        <v>0</v>
      </c>
      <c r="N646" s="50" t="n">
        <v>0</v>
      </c>
      <c r="O646" s="50" t="n">
        <v>0</v>
      </c>
      <c r="P646" s="50" t="n">
        <v>0</v>
      </c>
      <c r="Q646" s="50" t="n">
        <v>0</v>
      </c>
      <c r="R646" s="50" t="n">
        <v>0</v>
      </c>
      <c r="S646" s="50" t="n"/>
      <c r="T646" s="50" t="n"/>
      <c r="U646" s="50" t="n"/>
      <c r="V646" s="50" t="n"/>
      <c r="W646" s="50" t="n"/>
      <c r="X646" s="50" t="n"/>
      <c r="Y646" s="50" t="n"/>
      <c r="Z646" s="50" t="n"/>
      <c r="AA646" s="50" t="n"/>
      <c r="AB646" s="50" t="n"/>
      <c r="AC646" s="50" t="n"/>
      <c r="AD646" s="50" t="n"/>
      <c r="AE646" s="50" t="n"/>
      <c r="AF646" s="50" t="n"/>
      <c r="AG646" s="50" t="n"/>
    </row>
    <row r="647" ht="15.75" customHeight="1">
      <c r="A647" s="50" t="n"/>
      <c r="B647" s="50" t="inlineStr">
        <is>
          <t>VA</t>
        </is>
      </c>
      <c r="C647" s="50" t="inlineStr">
        <is>
          <t>Generation</t>
        </is>
      </c>
      <c r="D647" s="50" t="inlineStr">
        <is>
          <t>Utility PV</t>
        </is>
      </c>
      <c r="E647" s="50">
        <f>LOOKUP(D647,$U$2:$V$15,$V$2:$V$15)</f>
        <v/>
      </c>
      <c r="F647" s="50" t="n">
        <v>739720.8432999999</v>
      </c>
      <c r="G647" s="50">
        <f>AVERAGE(F647,H647)</f>
        <v/>
      </c>
      <c r="H647" s="50" t="n">
        <v>831759.3533</v>
      </c>
      <c r="I647" s="50">
        <f>AVERAGE(H647,J647)</f>
        <v/>
      </c>
      <c r="J647" s="50" t="n">
        <v>831758.6677</v>
      </c>
      <c r="K647" s="50">
        <f>AVERAGE(J647,L647)</f>
        <v/>
      </c>
      <c r="L647" s="50" t="n">
        <v>823495.0858</v>
      </c>
      <c r="M647" s="50">
        <f>AVERAGE(L647,N647)</f>
        <v/>
      </c>
      <c r="N647" s="50" t="n">
        <v>1069314.168</v>
      </c>
      <c r="O647" s="50">
        <f>AVERAGE(N647,P647)</f>
        <v/>
      </c>
      <c r="P647" s="50" t="n">
        <v>1642242.91</v>
      </c>
      <c r="Q647" s="50">
        <f>AVERAGE(P647,R647)</f>
        <v/>
      </c>
      <c r="R647" s="50" t="n">
        <v>5609155.662</v>
      </c>
      <c r="S647" s="50" t="n"/>
      <c r="T647" s="50" t="n"/>
      <c r="U647" s="50" t="n"/>
      <c r="V647" s="50" t="n"/>
      <c r="W647" s="50" t="n"/>
      <c r="X647" s="50" t="n"/>
      <c r="Y647" s="50" t="n"/>
      <c r="Z647" s="50" t="n"/>
      <c r="AA647" s="50" t="n"/>
      <c r="AB647" s="50" t="n"/>
      <c r="AC647" s="50" t="n"/>
      <c r="AD647" s="50" t="n"/>
      <c r="AE647" s="50" t="n"/>
      <c r="AF647" s="50" t="n"/>
      <c r="AG647" s="50" t="n"/>
    </row>
    <row r="648" ht="15.75" customHeight="1">
      <c r="A648" s="50" t="n"/>
      <c r="B648" s="50" t="inlineStr">
        <is>
          <t>VT</t>
        </is>
      </c>
      <c r="C648" s="50" t="inlineStr">
        <is>
          <t>Generation</t>
        </is>
      </c>
      <c r="D648" s="50" t="inlineStr">
        <is>
          <t>Biopower</t>
        </is>
      </c>
      <c r="E648" s="50">
        <f>LOOKUP(D648,$U$2:$V$15,$V$2:$V$15)</f>
        <v/>
      </c>
      <c r="F648" s="50" t="n">
        <v>0</v>
      </c>
      <c r="G648" s="50">
        <f>AVERAGE(F648,H648)</f>
        <v/>
      </c>
      <c r="H648" s="50" t="n">
        <v>0</v>
      </c>
      <c r="I648" s="50">
        <f>AVERAGE(H648,J648)</f>
        <v/>
      </c>
      <c r="J648" s="50" t="n">
        <v>0</v>
      </c>
      <c r="K648" s="50">
        <f>AVERAGE(J648,L648)</f>
        <v/>
      </c>
      <c r="L648" s="50" t="n">
        <v>0</v>
      </c>
      <c r="M648" s="50">
        <f>AVERAGE(L648,N648)</f>
        <v/>
      </c>
      <c r="N648" s="50" t="n">
        <v>0</v>
      </c>
      <c r="O648" s="50">
        <f>AVERAGE(N648,P648)</f>
        <v/>
      </c>
      <c r="P648" s="50" t="n">
        <v>0</v>
      </c>
      <c r="Q648" s="50">
        <f>AVERAGE(P648,R648)</f>
        <v/>
      </c>
      <c r="R648" s="50" t="n">
        <v>0</v>
      </c>
      <c r="S648" s="50" t="n"/>
      <c r="T648" s="50" t="n"/>
      <c r="U648" s="50" t="n"/>
      <c r="V648" s="50" t="n"/>
      <c r="W648" s="50" t="n"/>
      <c r="X648" s="50" t="n"/>
      <c r="Y648" s="50" t="n"/>
      <c r="Z648" s="50" t="n"/>
      <c r="AA648" s="50" t="n"/>
      <c r="AB648" s="50" t="n"/>
      <c r="AC648" s="50" t="n"/>
      <c r="AD648" s="50" t="n"/>
      <c r="AE648" s="50" t="n"/>
      <c r="AF648" s="50" t="n"/>
      <c r="AG648" s="50" t="n"/>
    </row>
    <row r="649" ht="15.75" customHeight="1">
      <c r="A649" s="50" t="n"/>
      <c r="B649" s="50" t="inlineStr">
        <is>
          <t>VT</t>
        </is>
      </c>
      <c r="C649" s="50" t="inlineStr">
        <is>
          <t>Generation</t>
        </is>
      </c>
      <c r="D649" s="50" t="inlineStr">
        <is>
          <t>Coal</t>
        </is>
      </c>
      <c r="E649" s="50">
        <f>LOOKUP(D649,$U$2:$V$15,$V$2:$V$15)</f>
        <v/>
      </c>
      <c r="F649" s="50" t="n">
        <v>0</v>
      </c>
      <c r="G649" s="50">
        <f>AVERAGE(F649,H649)</f>
        <v/>
      </c>
      <c r="H649" s="50" t="n">
        <v>0</v>
      </c>
      <c r="I649" s="50">
        <f>AVERAGE(H649,J649)</f>
        <v/>
      </c>
      <c r="J649" s="50" t="n">
        <v>0</v>
      </c>
      <c r="K649" s="50">
        <f>AVERAGE(J649,L649)</f>
        <v/>
      </c>
      <c r="L649" s="50" t="n">
        <v>0</v>
      </c>
      <c r="M649" s="50">
        <f>AVERAGE(L649,N649)</f>
        <v/>
      </c>
      <c r="N649" s="50" t="n">
        <v>0</v>
      </c>
      <c r="O649" s="50">
        <f>AVERAGE(N649,P649)</f>
        <v/>
      </c>
      <c r="P649" s="50" t="n">
        <v>0</v>
      </c>
      <c r="Q649" s="50">
        <f>AVERAGE(P649,R649)</f>
        <v/>
      </c>
      <c r="R649" s="50" t="n">
        <v>0</v>
      </c>
      <c r="S649" s="50" t="n"/>
      <c r="T649" s="50" t="n"/>
      <c r="U649" s="50" t="n"/>
      <c r="V649" s="50" t="n"/>
      <c r="W649" s="50" t="n"/>
      <c r="X649" s="50" t="n"/>
      <c r="Y649" s="50" t="n"/>
      <c r="Z649" s="50" t="n"/>
      <c r="AA649" s="50" t="n"/>
      <c r="AB649" s="50" t="n"/>
      <c r="AC649" s="50" t="n"/>
      <c r="AD649" s="50" t="n"/>
      <c r="AE649" s="50" t="n"/>
      <c r="AF649" s="50" t="n"/>
      <c r="AG649" s="50" t="n"/>
    </row>
    <row r="650" ht="15.75" customHeight="1">
      <c r="A650" s="50" t="n"/>
      <c r="B650" s="50" t="inlineStr">
        <is>
          <t>VT</t>
        </is>
      </c>
      <c r="C650" s="50" t="inlineStr">
        <is>
          <t>Generation</t>
        </is>
      </c>
      <c r="D650" s="50" t="inlineStr">
        <is>
          <t>CSP</t>
        </is>
      </c>
      <c r="E650" s="50">
        <f>LOOKUP(D650,$U$2:$V$15,$V$2:$V$15)</f>
        <v/>
      </c>
      <c r="F650" s="50" t="n">
        <v>0</v>
      </c>
      <c r="G650" s="50">
        <f>AVERAGE(F650,H650)</f>
        <v/>
      </c>
      <c r="H650" s="50" t="n">
        <v>0</v>
      </c>
      <c r="I650" s="50">
        <f>AVERAGE(H650,J650)</f>
        <v/>
      </c>
      <c r="J650" s="50" t="n">
        <v>0</v>
      </c>
      <c r="K650" s="50">
        <f>AVERAGE(J650,L650)</f>
        <v/>
      </c>
      <c r="L650" s="50" t="n">
        <v>0</v>
      </c>
      <c r="M650" s="50">
        <f>AVERAGE(L650,N650)</f>
        <v/>
      </c>
      <c r="N650" s="50" t="n">
        <v>0</v>
      </c>
      <c r="O650" s="50">
        <f>AVERAGE(N650,P650)</f>
        <v/>
      </c>
      <c r="P650" s="50" t="n">
        <v>0</v>
      </c>
      <c r="Q650" s="50">
        <f>AVERAGE(P650,R650)</f>
        <v/>
      </c>
      <c r="R650" s="50" t="n">
        <v>0</v>
      </c>
      <c r="S650" s="50" t="n"/>
      <c r="T650" s="50" t="n"/>
      <c r="U650" s="50" t="n"/>
      <c r="V650" s="50" t="n"/>
      <c r="W650" s="50" t="n"/>
      <c r="X650" s="50" t="n"/>
      <c r="Y650" s="50" t="n"/>
      <c r="Z650" s="50" t="n"/>
      <c r="AA650" s="50" t="n"/>
      <c r="AB650" s="50" t="n"/>
      <c r="AC650" s="50" t="n"/>
      <c r="AD650" s="50" t="n"/>
      <c r="AE650" s="50" t="n"/>
      <c r="AF650" s="50" t="n"/>
      <c r="AG650" s="50" t="n"/>
    </row>
    <row r="651" ht="15.75" customHeight="1">
      <c r="A651" s="50" t="n"/>
      <c r="B651" s="50" t="inlineStr">
        <is>
          <t>VT</t>
        </is>
      </c>
      <c r="C651" s="50" t="inlineStr">
        <is>
          <t>Generation</t>
        </is>
      </c>
      <c r="D651" s="50" t="inlineStr">
        <is>
          <t>Geothermal</t>
        </is>
      </c>
      <c r="E651" s="50">
        <f>LOOKUP(D651,$U$2:$V$15,$V$2:$V$15)</f>
        <v/>
      </c>
      <c r="F651" s="50" t="n">
        <v>0</v>
      </c>
      <c r="G651" s="50">
        <f>AVERAGE(F651,H651)</f>
        <v/>
      </c>
      <c r="H651" s="50" t="n">
        <v>0</v>
      </c>
      <c r="I651" s="50">
        <f>AVERAGE(H651,J651)</f>
        <v/>
      </c>
      <c r="J651" s="50" t="n">
        <v>0</v>
      </c>
      <c r="K651" s="50">
        <f>AVERAGE(J651,L651)</f>
        <v/>
      </c>
      <c r="L651" s="50" t="n">
        <v>0</v>
      </c>
      <c r="M651" s="50">
        <f>AVERAGE(L651,N651)</f>
        <v/>
      </c>
      <c r="N651" s="50" t="n">
        <v>0</v>
      </c>
      <c r="O651" s="50">
        <f>AVERAGE(N651,P651)</f>
        <v/>
      </c>
      <c r="P651" s="50" t="n">
        <v>0</v>
      </c>
      <c r="Q651" s="50">
        <f>AVERAGE(P651,R651)</f>
        <v/>
      </c>
      <c r="R651" s="50" t="n">
        <v>0</v>
      </c>
      <c r="S651" s="50" t="n"/>
      <c r="T651" s="50" t="n"/>
      <c r="U651" s="50" t="n"/>
      <c r="V651" s="50" t="n"/>
      <c r="W651" s="50" t="n"/>
      <c r="X651" s="50" t="n"/>
      <c r="Y651" s="50" t="n"/>
      <c r="Z651" s="50" t="n"/>
      <c r="AA651" s="50" t="n"/>
      <c r="AB651" s="50" t="n"/>
      <c r="AC651" s="50" t="n"/>
      <c r="AD651" s="50" t="n"/>
      <c r="AE651" s="50" t="n"/>
      <c r="AF651" s="50" t="n"/>
      <c r="AG651" s="50" t="n"/>
    </row>
    <row r="652" ht="15.75" customHeight="1">
      <c r="A652" s="50" t="n"/>
      <c r="B652" s="50" t="inlineStr">
        <is>
          <t>VT</t>
        </is>
      </c>
      <c r="C652" s="50" t="inlineStr">
        <is>
          <t>Generation</t>
        </is>
      </c>
      <c r="D652" s="50" t="inlineStr">
        <is>
          <t>Hydro</t>
        </is>
      </c>
      <c r="E652" s="50">
        <f>LOOKUP(D652,$U$2:$V$15,$V$2:$V$15)</f>
        <v/>
      </c>
      <c r="F652" s="50" t="n">
        <v>1240982.93</v>
      </c>
      <c r="G652" s="50">
        <f>AVERAGE(F652,H652)</f>
        <v/>
      </c>
      <c r="H652" s="50" t="n">
        <v>1244591.31</v>
      </c>
      <c r="I652" s="50">
        <f>AVERAGE(H652,J652)</f>
        <v/>
      </c>
      <c r="J652" s="50" t="n">
        <v>1244591.31</v>
      </c>
      <c r="K652" s="50">
        <f>AVERAGE(J652,L652)</f>
        <v/>
      </c>
      <c r="L652" s="50" t="n">
        <v>1244591.31</v>
      </c>
      <c r="M652" s="50">
        <f>AVERAGE(L652,N652)</f>
        <v/>
      </c>
      <c r="N652" s="50" t="n">
        <v>1244591.31</v>
      </c>
      <c r="O652" s="50">
        <f>AVERAGE(N652,P652)</f>
        <v/>
      </c>
      <c r="P652" s="50" t="n">
        <v>1244591.31</v>
      </c>
      <c r="Q652" s="50">
        <f>AVERAGE(P652,R652)</f>
        <v/>
      </c>
      <c r="R652" s="50" t="n">
        <v>1244591.31</v>
      </c>
      <c r="S652" s="50" t="n"/>
      <c r="T652" s="50" t="n"/>
      <c r="U652" s="50" t="n"/>
      <c r="V652" s="50" t="n"/>
      <c r="W652" s="50" t="n"/>
      <c r="X652" s="50" t="n"/>
      <c r="Y652" s="50" t="n"/>
      <c r="Z652" s="50" t="n"/>
      <c r="AA652" s="50" t="n"/>
      <c r="AB652" s="50" t="n"/>
      <c r="AC652" s="50" t="n"/>
      <c r="AD652" s="50" t="n"/>
      <c r="AE652" s="50" t="n"/>
      <c r="AF652" s="50" t="n"/>
      <c r="AG652" s="50" t="n"/>
    </row>
    <row r="653" ht="15.75" customHeight="1">
      <c r="A653" s="50" t="n"/>
      <c r="B653" s="50" t="inlineStr">
        <is>
          <t>VT</t>
        </is>
      </c>
      <c r="C653" s="50" t="inlineStr">
        <is>
          <t>Generation</t>
        </is>
      </c>
      <c r="D653" s="50" t="inlineStr">
        <is>
          <t>Imports</t>
        </is>
      </c>
      <c r="E653" s="50">
        <f>LOOKUP(D653,$U$2:$V$15,$V$2:$V$15)</f>
        <v/>
      </c>
      <c r="F653" s="50" t="n">
        <v>24594713.33</v>
      </c>
      <c r="G653" s="50">
        <f>AVERAGE(F653,H653)</f>
        <v/>
      </c>
      <c r="H653" s="50" t="n">
        <v>24825159.89</v>
      </c>
      <c r="I653" s="50">
        <f>AVERAGE(H653,J653)</f>
        <v/>
      </c>
      <c r="J653" s="50" t="n">
        <v>24070640</v>
      </c>
      <c r="K653" s="50">
        <f>AVERAGE(J653,L653)</f>
        <v/>
      </c>
      <c r="L653" s="50" t="n">
        <v>24121286.67</v>
      </c>
      <c r="M653" s="50">
        <f>AVERAGE(L653,N653)</f>
        <v/>
      </c>
      <c r="N653" s="50" t="n">
        <v>23325926.67</v>
      </c>
      <c r="O653" s="50">
        <f>AVERAGE(N653,P653)</f>
        <v/>
      </c>
      <c r="P653" s="50" t="n">
        <v>23167400</v>
      </c>
      <c r="Q653" s="50">
        <f>AVERAGE(P653,R653)</f>
        <v/>
      </c>
      <c r="R653" s="50" t="n">
        <v>22438906.64</v>
      </c>
      <c r="S653" s="50" t="n"/>
      <c r="T653" s="50" t="n"/>
      <c r="U653" s="50" t="n"/>
      <c r="V653" s="50" t="n"/>
      <c r="W653" s="50" t="n"/>
      <c r="X653" s="50" t="n"/>
      <c r="Y653" s="50" t="n"/>
      <c r="Z653" s="50" t="n"/>
      <c r="AA653" s="50" t="n"/>
      <c r="AB653" s="50" t="n"/>
      <c r="AC653" s="50" t="n"/>
      <c r="AD653" s="50" t="n"/>
      <c r="AE653" s="50" t="n"/>
      <c r="AF653" s="50" t="n"/>
      <c r="AG653" s="50" t="n"/>
    </row>
    <row r="654" ht="15.75" customHeight="1">
      <c r="A654" s="50" t="n"/>
      <c r="B654" s="50" t="inlineStr">
        <is>
          <t>VT</t>
        </is>
      </c>
      <c r="C654" s="50" t="inlineStr">
        <is>
          <t>Generation</t>
        </is>
      </c>
      <c r="D654" s="50" t="inlineStr">
        <is>
          <t>Land-based Wind</t>
        </is>
      </c>
      <c r="E654" s="50">
        <f>LOOKUP(D654,$U$2:$V$15,$V$2:$V$15)</f>
        <v/>
      </c>
      <c r="F654" s="50" t="n">
        <v>519211.486</v>
      </c>
      <c r="G654" s="50">
        <f>AVERAGE(F654,H654)</f>
        <v/>
      </c>
      <c r="H654" s="50" t="n">
        <v>519211.486</v>
      </c>
      <c r="I654" s="50">
        <f>AVERAGE(H654,J654)</f>
        <v/>
      </c>
      <c r="J654" s="50" t="n">
        <v>519211.486</v>
      </c>
      <c r="K654" s="50">
        <f>AVERAGE(J654,L654)</f>
        <v/>
      </c>
      <c r="L654" s="50" t="n">
        <v>519211.486</v>
      </c>
      <c r="M654" s="50">
        <f>AVERAGE(L654,N654)</f>
        <v/>
      </c>
      <c r="N654" s="50" t="n">
        <v>519211.486</v>
      </c>
      <c r="O654" s="50">
        <f>AVERAGE(N654,P654)</f>
        <v/>
      </c>
      <c r="P654" s="50" t="n">
        <v>505518.1772</v>
      </c>
      <c r="Q654" s="50">
        <f>AVERAGE(P654,R654)</f>
        <v/>
      </c>
      <c r="R654" s="50" t="n">
        <v>505518.1772</v>
      </c>
      <c r="S654" s="50" t="n"/>
      <c r="T654" s="50" t="n"/>
      <c r="U654" s="50" t="n"/>
      <c r="V654" s="50" t="n"/>
      <c r="W654" s="50" t="n"/>
      <c r="X654" s="50" t="n"/>
      <c r="Y654" s="50" t="n"/>
      <c r="Z654" s="50" t="n"/>
      <c r="AA654" s="50" t="n"/>
      <c r="AB654" s="50" t="n"/>
      <c r="AC654" s="50" t="n"/>
      <c r="AD654" s="50" t="n"/>
      <c r="AE654" s="50" t="n"/>
      <c r="AF654" s="50" t="n"/>
      <c r="AG654" s="50" t="n"/>
    </row>
    <row r="655" ht="15.75" customHeight="1">
      <c r="A655" s="50" t="n"/>
      <c r="B655" s="50" t="inlineStr">
        <is>
          <t>VT</t>
        </is>
      </c>
      <c r="C655" s="50" t="inlineStr">
        <is>
          <t>Generation</t>
        </is>
      </c>
      <c r="D655" s="50" t="inlineStr">
        <is>
          <t>NG-CC</t>
        </is>
      </c>
      <c r="E655" s="50">
        <f>LOOKUP(D655,$U$2:$V$15,$V$2:$V$15)</f>
        <v/>
      </c>
      <c r="F655" s="50" t="n">
        <v>0</v>
      </c>
      <c r="G655" s="50">
        <f>AVERAGE(F655,H655)</f>
        <v/>
      </c>
      <c r="H655" s="50" t="n">
        <v>0</v>
      </c>
      <c r="I655" s="50">
        <f>AVERAGE(H655,J655)</f>
        <v/>
      </c>
      <c r="J655" s="50" t="n">
        <v>0</v>
      </c>
      <c r="K655" s="50">
        <f>AVERAGE(J655,L655)</f>
        <v/>
      </c>
      <c r="L655" s="50" t="n">
        <v>0</v>
      </c>
      <c r="M655" s="50">
        <f>AVERAGE(L655,N655)</f>
        <v/>
      </c>
      <c r="N655" s="50" t="n">
        <v>0</v>
      </c>
      <c r="O655" s="50">
        <f>AVERAGE(N655,P655)</f>
        <v/>
      </c>
      <c r="P655" s="50" t="n">
        <v>0</v>
      </c>
      <c r="Q655" s="50">
        <f>AVERAGE(P655,R655)</f>
        <v/>
      </c>
      <c r="R655" s="50" t="n">
        <v>0</v>
      </c>
      <c r="S655" s="50" t="n"/>
      <c r="T655" s="50" t="n"/>
      <c r="U655" s="50" t="n"/>
      <c r="V655" s="50" t="n"/>
      <c r="W655" s="50" t="n"/>
      <c r="X655" s="50" t="n"/>
      <c r="Y655" s="50" t="n"/>
      <c r="Z655" s="50" t="n"/>
      <c r="AA655" s="50" t="n"/>
      <c r="AB655" s="50" t="n"/>
      <c r="AC655" s="50" t="n"/>
      <c r="AD655" s="50" t="n"/>
      <c r="AE655" s="50" t="n"/>
      <c r="AF655" s="50" t="n"/>
      <c r="AG655" s="50" t="n"/>
    </row>
    <row r="656" ht="15.75" customHeight="1">
      <c r="A656" s="50" t="n"/>
      <c r="B656" s="50" t="inlineStr">
        <is>
          <t>VT</t>
        </is>
      </c>
      <c r="C656" s="50" t="inlineStr">
        <is>
          <t>Generation</t>
        </is>
      </c>
      <c r="D656" s="50" t="inlineStr">
        <is>
          <t>NG-CT</t>
        </is>
      </c>
      <c r="E656" s="50">
        <f>LOOKUP(D656,$U$2:$V$15,$V$2:$V$15)</f>
        <v/>
      </c>
      <c r="F656" s="50" t="n">
        <v>47055.26009</v>
      </c>
      <c r="G656" s="50">
        <f>AVERAGE(F656,H656)</f>
        <v/>
      </c>
      <c r="H656" s="50" t="n">
        <v>47055.26009</v>
      </c>
      <c r="I656" s="50">
        <f>AVERAGE(H656,J656)</f>
        <v/>
      </c>
      <c r="J656" s="50" t="n">
        <v>47055.26009</v>
      </c>
      <c r="K656" s="50">
        <f>AVERAGE(J656,L656)</f>
        <v/>
      </c>
      <c r="L656" s="50" t="n">
        <v>24681.79412</v>
      </c>
      <c r="M656" s="50">
        <f>AVERAGE(L656,N656)</f>
        <v/>
      </c>
      <c r="N656" s="50" t="n">
        <v>37291.66211</v>
      </c>
      <c r="O656" s="50">
        <f>AVERAGE(N656,P656)</f>
        <v/>
      </c>
      <c r="P656" s="50" t="n">
        <v>38959.26289</v>
      </c>
      <c r="Q656" s="50">
        <f>AVERAGE(P656,R656)</f>
        <v/>
      </c>
      <c r="R656" s="50" t="n">
        <v>28480.73775</v>
      </c>
      <c r="S656" s="50" t="n"/>
      <c r="T656" s="50" t="n"/>
      <c r="U656" s="50" t="n"/>
      <c r="V656" s="50" t="n"/>
      <c r="W656" s="50" t="n"/>
      <c r="X656" s="50" t="n"/>
      <c r="Y656" s="50" t="n"/>
      <c r="Z656" s="50" t="n"/>
      <c r="AA656" s="50" t="n"/>
      <c r="AB656" s="50" t="n"/>
      <c r="AC656" s="50" t="n"/>
      <c r="AD656" s="50" t="n"/>
      <c r="AE656" s="50" t="n"/>
      <c r="AF656" s="50" t="n"/>
      <c r="AG656" s="50" t="n"/>
    </row>
    <row r="657" ht="15.75" customHeight="1">
      <c r="A657" s="50" t="n"/>
      <c r="B657" s="50" t="inlineStr">
        <is>
          <t>VT</t>
        </is>
      </c>
      <c r="C657" s="50" t="inlineStr">
        <is>
          <t>Generation</t>
        </is>
      </c>
      <c r="D657" s="50" t="inlineStr">
        <is>
          <t>Nuclear</t>
        </is>
      </c>
      <c r="E657" s="50">
        <f>LOOKUP(D657,$U$2:$V$15,$V$2:$V$15)</f>
        <v/>
      </c>
      <c r="F657" s="50" t="n">
        <v>0</v>
      </c>
      <c r="G657" s="50">
        <f>AVERAGE(F657,H657)</f>
        <v/>
      </c>
      <c r="H657" s="50" t="n">
        <v>0</v>
      </c>
      <c r="I657" s="50">
        <f>AVERAGE(H657,J657)</f>
        <v/>
      </c>
      <c r="J657" s="50" t="n">
        <v>0</v>
      </c>
      <c r="K657" s="50">
        <f>AVERAGE(J657,L657)</f>
        <v/>
      </c>
      <c r="L657" s="50" t="n">
        <v>0</v>
      </c>
      <c r="M657" s="50">
        <f>AVERAGE(L657,N657)</f>
        <v/>
      </c>
      <c r="N657" s="50" t="n">
        <v>0</v>
      </c>
      <c r="O657" s="50">
        <f>AVERAGE(N657,P657)</f>
        <v/>
      </c>
      <c r="P657" s="50" t="n">
        <v>0</v>
      </c>
      <c r="Q657" s="50">
        <f>AVERAGE(P657,R657)</f>
        <v/>
      </c>
      <c r="R657" s="50" t="n">
        <v>0</v>
      </c>
      <c r="S657" s="50" t="n"/>
      <c r="T657" s="50" t="n"/>
      <c r="U657" s="50" t="n"/>
      <c r="V657" s="50" t="n"/>
      <c r="W657" s="50" t="n"/>
      <c r="X657" s="50" t="n"/>
      <c r="Y657" s="50" t="n"/>
      <c r="Z657" s="50" t="n"/>
      <c r="AA657" s="50" t="n"/>
      <c r="AB657" s="50" t="n"/>
      <c r="AC657" s="50" t="n"/>
      <c r="AD657" s="50" t="n"/>
      <c r="AE657" s="50" t="n"/>
      <c r="AF657" s="50" t="n"/>
      <c r="AG657" s="50" t="n"/>
    </row>
    <row r="658" ht="15.75" customHeight="1">
      <c r="A658" s="50" t="n"/>
      <c r="B658" s="50" t="inlineStr">
        <is>
          <t>VT</t>
        </is>
      </c>
      <c r="C658" s="50" t="inlineStr">
        <is>
          <t>Generation</t>
        </is>
      </c>
      <c r="D658" s="50" t="inlineStr">
        <is>
          <t>Offshore Wind</t>
        </is>
      </c>
      <c r="E658" s="50">
        <f>LOOKUP(D658,$U$2:$V$15,$V$2:$V$15)</f>
        <v/>
      </c>
      <c r="F658" s="50" t="n">
        <v>0</v>
      </c>
      <c r="G658" s="50">
        <f>AVERAGE(F658,H658)</f>
        <v/>
      </c>
      <c r="H658" s="50" t="n">
        <v>0</v>
      </c>
      <c r="I658" s="50">
        <f>AVERAGE(H658,J658)</f>
        <v/>
      </c>
      <c r="J658" s="50" t="n">
        <v>0</v>
      </c>
      <c r="K658" s="50">
        <f>AVERAGE(J658,L658)</f>
        <v/>
      </c>
      <c r="L658" s="50" t="n">
        <v>0</v>
      </c>
      <c r="M658" s="50">
        <f>AVERAGE(L658,N658)</f>
        <v/>
      </c>
      <c r="N658" s="50" t="n">
        <v>0</v>
      </c>
      <c r="O658" s="50">
        <f>AVERAGE(N658,P658)</f>
        <v/>
      </c>
      <c r="P658" s="50" t="n">
        <v>0</v>
      </c>
      <c r="Q658" s="50">
        <f>AVERAGE(P658,R658)</f>
        <v/>
      </c>
      <c r="R658" s="50" t="n">
        <v>0</v>
      </c>
      <c r="S658" s="50" t="n"/>
      <c r="T658" s="50" t="n"/>
      <c r="U658" s="50" t="n"/>
      <c r="V658" s="50" t="n"/>
      <c r="W658" s="50" t="n"/>
      <c r="X658" s="50" t="n"/>
      <c r="Y658" s="50" t="n"/>
      <c r="Z658" s="50" t="n"/>
      <c r="AA658" s="50" t="n"/>
      <c r="AB658" s="50" t="n"/>
      <c r="AC658" s="50" t="n"/>
      <c r="AD658" s="50" t="n"/>
      <c r="AE658" s="50" t="n"/>
      <c r="AF658" s="50" t="n"/>
      <c r="AG658" s="50" t="n"/>
    </row>
    <row r="659" ht="15.75" customHeight="1">
      <c r="A659" s="50" t="n"/>
      <c r="B659" s="50" t="inlineStr">
        <is>
          <t>VT</t>
        </is>
      </c>
      <c r="C659" s="50" t="inlineStr">
        <is>
          <t>Generation</t>
        </is>
      </c>
      <c r="D659" s="50" t="inlineStr">
        <is>
          <t>Oil-Gas-Steam</t>
        </is>
      </c>
      <c r="E659" s="50">
        <f>LOOKUP(D659,$U$2:$V$15,$V$2:$V$15)</f>
        <v/>
      </c>
      <c r="F659" s="50" t="n">
        <v>7323.01824</v>
      </c>
      <c r="G659" s="50">
        <f>AVERAGE(F659,H659)</f>
        <v/>
      </c>
      <c r="H659" s="50" t="n">
        <v>7323.01824</v>
      </c>
      <c r="I659" s="50">
        <f>AVERAGE(H659,J659)</f>
        <v/>
      </c>
      <c r="J659" s="50" t="n">
        <v>7323.01824</v>
      </c>
      <c r="K659" s="50">
        <f>AVERAGE(J659,L659)</f>
        <v/>
      </c>
      <c r="L659" s="50" t="n">
        <v>7323.01824</v>
      </c>
      <c r="M659" s="50">
        <f>AVERAGE(L659,N659)</f>
        <v/>
      </c>
      <c r="N659" s="50" t="n">
        <v>7323.01824</v>
      </c>
      <c r="O659" s="50">
        <f>AVERAGE(N659,P659)</f>
        <v/>
      </c>
      <c r="P659" s="50" t="n">
        <v>7323.01824</v>
      </c>
      <c r="Q659" s="50">
        <f>AVERAGE(P659,R659)</f>
        <v/>
      </c>
      <c r="R659" s="50" t="n">
        <v>7323.01824</v>
      </c>
      <c r="S659" s="50" t="n"/>
      <c r="T659" s="50" t="n"/>
      <c r="U659" s="50" t="n"/>
      <c r="V659" s="50" t="n"/>
      <c r="W659" s="50" t="n"/>
      <c r="X659" s="50" t="n"/>
      <c r="Y659" s="50" t="n"/>
      <c r="Z659" s="50" t="n"/>
      <c r="AA659" s="50" t="n"/>
      <c r="AB659" s="50" t="n"/>
      <c r="AC659" s="50" t="n"/>
      <c r="AD659" s="50" t="n"/>
      <c r="AE659" s="50" t="n"/>
      <c r="AF659" s="50" t="n"/>
      <c r="AG659" s="50" t="n"/>
    </row>
    <row r="660" ht="15.75" customHeight="1">
      <c r="A660" s="50" t="n"/>
      <c r="B660" s="50" t="inlineStr">
        <is>
          <t>VT</t>
        </is>
      </c>
      <c r="C660" s="50" t="inlineStr">
        <is>
          <t>Generation</t>
        </is>
      </c>
      <c r="D660" s="50" t="inlineStr">
        <is>
          <t>Rooftop PV</t>
        </is>
      </c>
      <c r="E660" s="50">
        <f>LOOKUP(D660,$U$2:$V$15,$V$2:$V$15)</f>
        <v/>
      </c>
      <c r="F660" s="50" t="n">
        <v>165785.8724</v>
      </c>
      <c r="G660" s="50">
        <f>AVERAGE(F660,H660)</f>
        <v/>
      </c>
      <c r="H660" s="50" t="n">
        <v>181869.208</v>
      </c>
      <c r="I660" s="50">
        <f>AVERAGE(H660,J660)</f>
        <v/>
      </c>
      <c r="J660" s="50" t="n">
        <v>192778.4706</v>
      </c>
      <c r="K660" s="50">
        <f>AVERAGE(J660,L660)</f>
        <v/>
      </c>
      <c r="L660" s="50" t="n">
        <v>202701.5648</v>
      </c>
      <c r="M660" s="50">
        <f>AVERAGE(L660,N660)</f>
        <v/>
      </c>
      <c r="N660" s="50" t="n">
        <v>217300.2293</v>
      </c>
      <c r="O660" s="50">
        <f>AVERAGE(N660,P660)</f>
        <v/>
      </c>
      <c r="P660" s="50" t="n">
        <v>236616.6079</v>
      </c>
      <c r="Q660" s="50">
        <f>AVERAGE(P660,R660)</f>
        <v/>
      </c>
      <c r="R660" s="50" t="n">
        <v>261981.2456</v>
      </c>
      <c r="S660" s="50" t="n"/>
      <c r="T660" s="50" t="n"/>
      <c r="U660" s="50" t="n"/>
      <c r="V660" s="50" t="n"/>
      <c r="W660" s="50" t="n"/>
      <c r="X660" s="50" t="n"/>
      <c r="Y660" s="50" t="n"/>
      <c r="Z660" s="50" t="n"/>
      <c r="AA660" s="50" t="n"/>
      <c r="AB660" s="50" t="n"/>
      <c r="AC660" s="50" t="n"/>
      <c r="AD660" s="50" t="n"/>
      <c r="AE660" s="50" t="n"/>
      <c r="AF660" s="50" t="n"/>
      <c r="AG660" s="50" t="n"/>
    </row>
    <row r="661" ht="15.75" customHeight="1">
      <c r="A661" s="50" t="n"/>
      <c r="B661" s="50" t="inlineStr">
        <is>
          <t>VT</t>
        </is>
      </c>
      <c r="C661" s="50" t="inlineStr">
        <is>
          <t>Generation</t>
        </is>
      </c>
      <c r="D661" s="50" t="inlineStr">
        <is>
          <t>Storage</t>
        </is>
      </c>
      <c r="E661" s="50">
        <f>LOOKUP(D661,$U$2:$V$15,$V$2:$V$15)</f>
        <v/>
      </c>
      <c r="F661" s="50" t="n">
        <v>0</v>
      </c>
      <c r="G661" s="50" t="n">
        <v>0</v>
      </c>
      <c r="H661" s="50" t="n">
        <v>0</v>
      </c>
      <c r="I661" s="50" t="n">
        <v>0</v>
      </c>
      <c r="J661" s="50" t="n">
        <v>0</v>
      </c>
      <c r="K661" s="50" t="n">
        <v>0</v>
      </c>
      <c r="L661" s="50" t="n">
        <v>0</v>
      </c>
      <c r="M661" s="50" t="n">
        <v>0</v>
      </c>
      <c r="N661" s="50" t="n">
        <v>0</v>
      </c>
      <c r="O661" s="50" t="n">
        <v>0</v>
      </c>
      <c r="P661" s="50" t="n">
        <v>0</v>
      </c>
      <c r="Q661" s="50" t="n">
        <v>0</v>
      </c>
      <c r="R661" s="50" t="n">
        <v>0</v>
      </c>
      <c r="S661" s="50" t="n"/>
      <c r="T661" s="50" t="n"/>
      <c r="U661" s="50" t="n"/>
      <c r="V661" s="50" t="n"/>
      <c r="W661" s="50" t="n"/>
      <c r="X661" s="50" t="n"/>
      <c r="Y661" s="50" t="n"/>
      <c r="Z661" s="50" t="n"/>
      <c r="AA661" s="50" t="n"/>
      <c r="AB661" s="50" t="n"/>
      <c r="AC661" s="50" t="n"/>
      <c r="AD661" s="50" t="n"/>
      <c r="AE661" s="50" t="n"/>
      <c r="AF661" s="50" t="n"/>
      <c r="AG661" s="50" t="n"/>
    </row>
    <row r="662" ht="15.75" customHeight="1">
      <c r="A662" s="50" t="n"/>
      <c r="B662" s="50" t="inlineStr">
        <is>
          <t>VT</t>
        </is>
      </c>
      <c r="C662" s="50" t="inlineStr">
        <is>
          <t>Generation</t>
        </is>
      </c>
      <c r="D662" s="50" t="inlineStr">
        <is>
          <t>Utility PV</t>
        </is>
      </c>
      <c r="E662" s="50">
        <f>LOOKUP(D662,$U$2:$V$15,$V$2:$V$15)</f>
        <v/>
      </c>
      <c r="F662" s="50" t="n">
        <v>178694.6489</v>
      </c>
      <c r="G662" s="50">
        <f>AVERAGE(F662,H662)</f>
        <v/>
      </c>
      <c r="H662" s="50" t="n">
        <v>187747.0627</v>
      </c>
      <c r="I662" s="50">
        <f>AVERAGE(H662,J662)</f>
        <v/>
      </c>
      <c r="J662" s="50" t="n">
        <v>187747.0627</v>
      </c>
      <c r="K662" s="50">
        <f>AVERAGE(J662,L662)</f>
        <v/>
      </c>
      <c r="L662" s="50" t="n">
        <v>185876.4883</v>
      </c>
      <c r="M662" s="50">
        <f>AVERAGE(L662,N662)</f>
        <v/>
      </c>
      <c r="N662" s="50" t="n">
        <v>184020.2447</v>
      </c>
      <c r="O662" s="50">
        <f>AVERAGE(N662,P662)</f>
        <v/>
      </c>
      <c r="P662" s="50" t="n">
        <v>182182.4454</v>
      </c>
      <c r="Q662" s="50">
        <f>AVERAGE(P662,R662)</f>
        <v/>
      </c>
      <c r="R662" s="50" t="n">
        <v>180363.7997</v>
      </c>
      <c r="S662" s="50" t="n"/>
      <c r="T662" s="50" t="n"/>
      <c r="U662" s="50" t="n"/>
      <c r="V662" s="50" t="n"/>
      <c r="W662" s="50" t="n"/>
      <c r="X662" s="50" t="n"/>
      <c r="Y662" s="50" t="n"/>
      <c r="Z662" s="50" t="n"/>
      <c r="AA662" s="50" t="n"/>
      <c r="AB662" s="50" t="n"/>
      <c r="AC662" s="50" t="n"/>
      <c r="AD662" s="50" t="n"/>
      <c r="AE662" s="50" t="n"/>
      <c r="AF662" s="50" t="n"/>
      <c r="AG662" s="50" t="n"/>
    </row>
    <row r="663" ht="15.75" customHeight="1">
      <c r="A663" s="50" t="n"/>
      <c r="B663" s="50" t="inlineStr">
        <is>
          <t>WA</t>
        </is>
      </c>
      <c r="C663" s="50" t="inlineStr">
        <is>
          <t>Generation</t>
        </is>
      </c>
      <c r="D663" s="50" t="inlineStr">
        <is>
          <t>Biopower</t>
        </is>
      </c>
      <c r="E663" s="50">
        <f>LOOKUP(D663,$U$2:$V$15,$V$2:$V$15)</f>
        <v/>
      </c>
      <c r="F663" s="50" t="n">
        <v>0</v>
      </c>
      <c r="G663" s="50">
        <f>AVERAGE(F663,H663)</f>
        <v/>
      </c>
      <c r="H663" s="50" t="n">
        <v>0</v>
      </c>
      <c r="I663" s="50">
        <f>AVERAGE(H663,J663)</f>
        <v/>
      </c>
      <c r="J663" s="50" t="n">
        <v>0</v>
      </c>
      <c r="K663" s="50">
        <f>AVERAGE(J663,L663)</f>
        <v/>
      </c>
      <c r="L663" s="50" t="n">
        <v>0</v>
      </c>
      <c r="M663" s="50">
        <f>AVERAGE(L663,N663)</f>
        <v/>
      </c>
      <c r="N663" s="50" t="n">
        <v>0</v>
      </c>
      <c r="O663" s="50">
        <f>AVERAGE(N663,P663)</f>
        <v/>
      </c>
      <c r="P663" s="50" t="n">
        <v>0</v>
      </c>
      <c r="Q663" s="50">
        <f>AVERAGE(P663,R663)</f>
        <v/>
      </c>
      <c r="R663" s="50" t="n">
        <v>142371.6479</v>
      </c>
      <c r="S663" s="50" t="n"/>
      <c r="T663" s="50" t="n"/>
      <c r="U663" s="50" t="n"/>
      <c r="V663" s="50" t="n"/>
      <c r="W663" s="50" t="n"/>
      <c r="X663" s="50" t="n"/>
      <c r="Y663" s="50" t="n"/>
      <c r="Z663" s="50" t="n"/>
      <c r="AA663" s="50" t="n"/>
      <c r="AB663" s="50" t="n"/>
      <c r="AC663" s="50" t="n"/>
      <c r="AD663" s="50" t="n"/>
      <c r="AE663" s="50" t="n"/>
      <c r="AF663" s="50" t="n"/>
      <c r="AG663" s="50" t="n"/>
    </row>
    <row r="664" ht="15.75" customHeight="1">
      <c r="A664" s="50" t="n"/>
      <c r="B664" s="50" t="inlineStr">
        <is>
          <t>WA</t>
        </is>
      </c>
      <c r="C664" s="50" t="inlineStr">
        <is>
          <t>Generation</t>
        </is>
      </c>
      <c r="D664" s="50" t="inlineStr">
        <is>
          <t>Coal</t>
        </is>
      </c>
      <c r="E664" s="50">
        <f>LOOKUP(D664,$U$2:$V$15,$V$2:$V$15)</f>
        <v/>
      </c>
      <c r="F664" s="50" t="n">
        <v>7285791.136</v>
      </c>
      <c r="G664" s="50">
        <f>AVERAGE(F664,H664)</f>
        <v/>
      </c>
      <c r="H664" s="50" t="n">
        <v>3241519.901</v>
      </c>
      <c r="I664" s="50">
        <f>AVERAGE(H664,J664)</f>
        <v/>
      </c>
      <c r="J664" s="50" t="n">
        <v>4696459.869</v>
      </c>
      <c r="K664" s="50">
        <f>AVERAGE(J664,L664)</f>
        <v/>
      </c>
      <c r="L664" s="50" t="n">
        <v>4965245.112</v>
      </c>
      <c r="M664" s="50">
        <f>AVERAGE(L664,N664)</f>
        <v/>
      </c>
      <c r="N664" s="50" t="n">
        <v>0</v>
      </c>
      <c r="O664" s="50">
        <f>AVERAGE(N664,P664)</f>
        <v/>
      </c>
      <c r="P664" s="50" t="n">
        <v>0</v>
      </c>
      <c r="Q664" s="50">
        <f>AVERAGE(P664,R664)</f>
        <v/>
      </c>
      <c r="R664" s="50" t="n">
        <v>0</v>
      </c>
      <c r="S664" s="50" t="n"/>
      <c r="T664" s="50" t="n"/>
      <c r="U664" s="50" t="n"/>
      <c r="V664" s="50" t="n"/>
      <c r="W664" s="50" t="n"/>
      <c r="X664" s="50" t="n"/>
      <c r="Y664" s="50" t="n"/>
      <c r="Z664" s="50" t="n"/>
      <c r="AA664" s="50" t="n"/>
      <c r="AB664" s="50" t="n"/>
      <c r="AC664" s="50" t="n"/>
      <c r="AD664" s="50" t="n"/>
      <c r="AE664" s="50" t="n"/>
      <c r="AF664" s="50" t="n"/>
      <c r="AG664" s="50" t="n"/>
    </row>
    <row r="665" ht="15.75" customHeight="1">
      <c r="A665" s="50" t="n"/>
      <c r="B665" s="50" t="inlineStr">
        <is>
          <t>WA</t>
        </is>
      </c>
      <c r="C665" s="50" t="inlineStr">
        <is>
          <t>Generation</t>
        </is>
      </c>
      <c r="D665" s="50" t="inlineStr">
        <is>
          <t>CSP</t>
        </is>
      </c>
      <c r="E665" s="50">
        <f>LOOKUP(D665,$U$2:$V$15,$V$2:$V$15)</f>
        <v/>
      </c>
      <c r="F665" s="50" t="n">
        <v>0</v>
      </c>
      <c r="G665" s="50">
        <f>AVERAGE(F665,H665)</f>
        <v/>
      </c>
      <c r="H665" s="50" t="n">
        <v>0</v>
      </c>
      <c r="I665" s="50">
        <f>AVERAGE(H665,J665)</f>
        <v/>
      </c>
      <c r="J665" s="50" t="n">
        <v>0</v>
      </c>
      <c r="K665" s="50">
        <f>AVERAGE(J665,L665)</f>
        <v/>
      </c>
      <c r="L665" s="50" t="n">
        <v>0</v>
      </c>
      <c r="M665" s="50">
        <f>AVERAGE(L665,N665)</f>
        <v/>
      </c>
      <c r="N665" s="50" t="n">
        <v>0</v>
      </c>
      <c r="O665" s="50">
        <f>AVERAGE(N665,P665)</f>
        <v/>
      </c>
      <c r="P665" s="50" t="n">
        <v>0</v>
      </c>
      <c r="Q665" s="50">
        <f>AVERAGE(P665,R665)</f>
        <v/>
      </c>
      <c r="R665" s="50" t="n">
        <v>0</v>
      </c>
      <c r="S665" s="50" t="n"/>
      <c r="T665" s="50" t="n"/>
      <c r="U665" s="50" t="n"/>
      <c r="V665" s="50" t="n"/>
      <c r="W665" s="50" t="n"/>
      <c r="X665" s="50" t="n"/>
      <c r="Y665" s="50" t="n"/>
      <c r="Z665" s="50" t="n"/>
      <c r="AA665" s="50" t="n"/>
      <c r="AB665" s="50" t="n"/>
      <c r="AC665" s="50" t="n"/>
      <c r="AD665" s="50" t="n"/>
      <c r="AE665" s="50" t="n"/>
      <c r="AF665" s="50" t="n"/>
      <c r="AG665" s="50" t="n"/>
    </row>
    <row r="666" ht="15.75" customHeight="1">
      <c r="A666" s="50" t="n"/>
      <c r="B666" s="50" t="inlineStr">
        <is>
          <t>WA</t>
        </is>
      </c>
      <c r="C666" s="50" t="inlineStr">
        <is>
          <t>Generation</t>
        </is>
      </c>
      <c r="D666" s="50" t="inlineStr">
        <is>
          <t>Geothermal</t>
        </is>
      </c>
      <c r="E666" s="50">
        <f>LOOKUP(D666,$U$2:$V$15,$V$2:$V$15)</f>
        <v/>
      </c>
      <c r="F666" s="50" t="n">
        <v>0</v>
      </c>
      <c r="G666" s="50">
        <f>AVERAGE(F666,H666)</f>
        <v/>
      </c>
      <c r="H666" s="50" t="n">
        <v>0</v>
      </c>
      <c r="I666" s="50">
        <f>AVERAGE(H666,J666)</f>
        <v/>
      </c>
      <c r="J666" s="50" t="n">
        <v>0</v>
      </c>
      <c r="K666" s="50">
        <f>AVERAGE(J666,L666)</f>
        <v/>
      </c>
      <c r="L666" s="50" t="n">
        <v>0</v>
      </c>
      <c r="M666" s="50">
        <f>AVERAGE(L666,N666)</f>
        <v/>
      </c>
      <c r="N666" s="50" t="n">
        <v>0</v>
      </c>
      <c r="O666" s="50">
        <f>AVERAGE(N666,P666)</f>
        <v/>
      </c>
      <c r="P666" s="50" t="n">
        <v>0</v>
      </c>
      <c r="Q666" s="50">
        <f>AVERAGE(P666,R666)</f>
        <v/>
      </c>
      <c r="R666" s="50" t="n">
        <v>0</v>
      </c>
      <c r="S666" s="50" t="n"/>
      <c r="T666" s="50" t="n"/>
      <c r="U666" s="50" t="n"/>
      <c r="V666" s="50" t="n"/>
      <c r="W666" s="50" t="n"/>
      <c r="X666" s="50" t="n"/>
      <c r="Y666" s="50" t="n"/>
      <c r="Z666" s="50" t="n"/>
      <c r="AA666" s="50" t="n"/>
      <c r="AB666" s="50" t="n"/>
      <c r="AC666" s="50" t="n"/>
      <c r="AD666" s="50" t="n"/>
      <c r="AE666" s="50" t="n"/>
      <c r="AF666" s="50" t="n"/>
      <c r="AG666" s="50" t="n"/>
    </row>
    <row r="667" ht="15.75" customHeight="1">
      <c r="A667" s="50" t="n"/>
      <c r="B667" s="50" t="inlineStr">
        <is>
          <t>WA</t>
        </is>
      </c>
      <c r="C667" s="50" t="inlineStr">
        <is>
          <t>Generation</t>
        </is>
      </c>
      <c r="D667" s="50" t="inlineStr">
        <is>
          <t>Hydro</t>
        </is>
      </c>
      <c r="E667" s="50">
        <f>LOOKUP(D667,$U$2:$V$15,$V$2:$V$15)</f>
        <v/>
      </c>
      <c r="F667" s="50" t="n">
        <v>79438621.63</v>
      </c>
      <c r="G667" s="50">
        <f>AVERAGE(F667,H667)</f>
        <v/>
      </c>
      <c r="H667" s="50" t="n">
        <v>83182420.84</v>
      </c>
      <c r="I667" s="50">
        <f>AVERAGE(H667,J667)</f>
        <v/>
      </c>
      <c r="J667" s="50" t="n">
        <v>83182420.84</v>
      </c>
      <c r="K667" s="50">
        <f>AVERAGE(J667,L667)</f>
        <v/>
      </c>
      <c r="L667" s="50" t="n">
        <v>83182420.84</v>
      </c>
      <c r="M667" s="50">
        <f>AVERAGE(L667,N667)</f>
        <v/>
      </c>
      <c r="N667" s="50" t="n">
        <v>83182420.84</v>
      </c>
      <c r="O667" s="50">
        <f>AVERAGE(N667,P667)</f>
        <v/>
      </c>
      <c r="P667" s="50" t="n">
        <v>83182420.84</v>
      </c>
      <c r="Q667" s="50">
        <f>AVERAGE(P667,R667)</f>
        <v/>
      </c>
      <c r="R667" s="50" t="n">
        <v>83182420.84</v>
      </c>
      <c r="S667" s="50" t="n"/>
      <c r="T667" s="50" t="n"/>
      <c r="U667" s="50" t="n"/>
      <c r="V667" s="50" t="n"/>
      <c r="W667" s="50" t="n"/>
      <c r="X667" s="50" t="n"/>
      <c r="Y667" s="50" t="n"/>
      <c r="Z667" s="50" t="n"/>
      <c r="AA667" s="50" t="n"/>
      <c r="AB667" s="50" t="n"/>
      <c r="AC667" s="50" t="n"/>
      <c r="AD667" s="50" t="n"/>
      <c r="AE667" s="50" t="n"/>
      <c r="AF667" s="50" t="n"/>
      <c r="AG667" s="50" t="n"/>
    </row>
    <row r="668" ht="15.75" customHeight="1">
      <c r="A668" s="50" t="n"/>
      <c r="B668" s="50" t="inlineStr">
        <is>
          <t>WA</t>
        </is>
      </c>
      <c r="C668" s="50" t="inlineStr">
        <is>
          <t>Generation</t>
        </is>
      </c>
      <c r="D668" s="50" t="inlineStr">
        <is>
          <t>Imports</t>
        </is>
      </c>
      <c r="E668" s="50">
        <f>LOOKUP(D668,$U$2:$V$15,$V$2:$V$15)</f>
        <v/>
      </c>
      <c r="F668" s="50" t="n">
        <v>10414453.32</v>
      </c>
      <c r="G668" s="50">
        <f>AVERAGE(F668,H668)</f>
        <v/>
      </c>
      <c r="H668" s="50" t="n">
        <v>9999999.923</v>
      </c>
      <c r="I668" s="50">
        <f>AVERAGE(H668,J668)</f>
        <v/>
      </c>
      <c r="J668" s="50" t="n">
        <v>9309479.942</v>
      </c>
      <c r="K668" s="50">
        <f>AVERAGE(J668,L668)</f>
        <v/>
      </c>
      <c r="L668" s="50" t="n">
        <v>8717420</v>
      </c>
      <c r="M668" s="50">
        <f>AVERAGE(L668,N668)</f>
        <v/>
      </c>
      <c r="N668" s="50" t="n">
        <v>10603850</v>
      </c>
      <c r="O668" s="50">
        <f>AVERAGE(N668,P668)</f>
        <v/>
      </c>
      <c r="P668" s="50" t="n">
        <v>10421879.88</v>
      </c>
      <c r="Q668" s="50">
        <f>AVERAGE(P668,R668)</f>
        <v/>
      </c>
      <c r="R668" s="50" t="n">
        <v>10231469.86</v>
      </c>
      <c r="S668" s="50" t="n"/>
      <c r="T668" s="50" t="n"/>
      <c r="U668" s="50" t="n"/>
      <c r="V668" s="50" t="n"/>
      <c r="W668" s="50" t="n"/>
      <c r="X668" s="50" t="n"/>
      <c r="Y668" s="50" t="n"/>
      <c r="Z668" s="50" t="n"/>
      <c r="AA668" s="50" t="n"/>
      <c r="AB668" s="50" t="n"/>
      <c r="AC668" s="50" t="n"/>
      <c r="AD668" s="50" t="n"/>
      <c r="AE668" s="50" t="n"/>
      <c r="AF668" s="50" t="n"/>
      <c r="AG668" s="50" t="n"/>
    </row>
    <row r="669" ht="15.75" customHeight="1">
      <c r="A669" s="50" t="n"/>
      <c r="B669" s="50" t="inlineStr">
        <is>
          <t>WA</t>
        </is>
      </c>
      <c r="C669" s="50" t="inlineStr">
        <is>
          <t>Generation</t>
        </is>
      </c>
      <c r="D669" s="50" t="inlineStr">
        <is>
          <t>Land-based Wind</t>
        </is>
      </c>
      <c r="E669" s="50">
        <f>LOOKUP(D669,$U$2:$V$15,$V$2:$V$15)</f>
        <v/>
      </c>
      <c r="F669" s="50" t="n">
        <v>8401499.164000001</v>
      </c>
      <c r="G669" s="50">
        <f>AVERAGE(F669,H669)</f>
        <v/>
      </c>
      <c r="H669" s="50" t="n">
        <v>8913365.475</v>
      </c>
      <c r="I669" s="50">
        <f>AVERAGE(H669,J669)</f>
        <v/>
      </c>
      <c r="J669" s="50" t="n">
        <v>8963743.175000001</v>
      </c>
      <c r="K669" s="50">
        <f>AVERAGE(J669,L669)</f>
        <v/>
      </c>
      <c r="L669" s="50" t="n">
        <v>8963548.505000001</v>
      </c>
      <c r="M669" s="50">
        <f>AVERAGE(L669,N669)</f>
        <v/>
      </c>
      <c r="N669" s="50" t="n">
        <v>8961731.952</v>
      </c>
      <c r="O669" s="50">
        <f>AVERAGE(N669,P669)</f>
        <v/>
      </c>
      <c r="P669" s="50" t="n">
        <v>8956744.762</v>
      </c>
      <c r="Q669" s="50">
        <f>AVERAGE(P669,R669)</f>
        <v/>
      </c>
      <c r="R669" s="50" t="n">
        <v>12450591.79</v>
      </c>
      <c r="S669" s="50" t="n"/>
      <c r="T669" s="50" t="n"/>
      <c r="U669" s="50" t="n"/>
      <c r="V669" s="50" t="n"/>
      <c r="W669" s="50" t="n"/>
      <c r="X669" s="50" t="n"/>
      <c r="Y669" s="50" t="n"/>
      <c r="Z669" s="50" t="n"/>
      <c r="AA669" s="50" t="n"/>
      <c r="AB669" s="50" t="n"/>
      <c r="AC669" s="50" t="n"/>
      <c r="AD669" s="50" t="n"/>
      <c r="AE669" s="50" t="n"/>
      <c r="AF669" s="50" t="n"/>
      <c r="AG669" s="50" t="n"/>
    </row>
    <row r="670" ht="15.75" customHeight="1">
      <c r="A670" s="50" t="n"/>
      <c r="B670" s="50" t="inlineStr">
        <is>
          <t>WA</t>
        </is>
      </c>
      <c r="C670" s="50" t="inlineStr">
        <is>
          <t>Generation</t>
        </is>
      </c>
      <c r="D670" s="50" t="inlineStr">
        <is>
          <t>NG-CC</t>
        </is>
      </c>
      <c r="E670" s="50">
        <f>LOOKUP(D670,$U$2:$V$15,$V$2:$V$15)</f>
        <v/>
      </c>
      <c r="F670" s="50" t="n">
        <v>6889597.796</v>
      </c>
      <c r="G670" s="50">
        <f>AVERAGE(F670,H670)</f>
        <v/>
      </c>
      <c r="H670" s="50" t="n">
        <v>5339039.935</v>
      </c>
      <c r="I670" s="50">
        <f>AVERAGE(H670,J670)</f>
        <v/>
      </c>
      <c r="J670" s="50" t="n">
        <v>7768732.38</v>
      </c>
      <c r="K670" s="50">
        <f>AVERAGE(J670,L670)</f>
        <v/>
      </c>
      <c r="L670" s="50" t="n">
        <v>8326779.855</v>
      </c>
      <c r="M670" s="50">
        <f>AVERAGE(L670,N670)</f>
        <v/>
      </c>
      <c r="N670" s="50" t="n">
        <v>19211001.38</v>
      </c>
      <c r="O670" s="50">
        <f>AVERAGE(N670,P670)</f>
        <v/>
      </c>
      <c r="P670" s="50" t="n">
        <v>22748663.77</v>
      </c>
      <c r="Q670" s="50">
        <f>AVERAGE(P670,R670)</f>
        <v/>
      </c>
      <c r="R670" s="50" t="n">
        <v>18155559.58</v>
      </c>
      <c r="S670" s="50" t="n"/>
      <c r="T670" s="50" t="n"/>
      <c r="U670" s="50" t="n"/>
      <c r="V670" s="50" t="n"/>
      <c r="W670" s="50" t="n"/>
      <c r="X670" s="50" t="n"/>
      <c r="Y670" s="50" t="n"/>
      <c r="Z670" s="50" t="n"/>
      <c r="AA670" s="50" t="n"/>
      <c r="AB670" s="50" t="n"/>
      <c r="AC670" s="50" t="n"/>
      <c r="AD670" s="50" t="n"/>
      <c r="AE670" s="50" t="n"/>
      <c r="AF670" s="50" t="n"/>
      <c r="AG670" s="50" t="n"/>
    </row>
    <row r="671" ht="15.75" customHeight="1">
      <c r="A671" s="50" t="n"/>
      <c r="B671" s="50" t="inlineStr">
        <is>
          <t>WA</t>
        </is>
      </c>
      <c r="C671" s="50" t="inlineStr">
        <is>
          <t>Generation</t>
        </is>
      </c>
      <c r="D671" s="50" t="inlineStr">
        <is>
          <t>NG-CT</t>
        </is>
      </c>
      <c r="E671" s="50">
        <f>LOOKUP(D671,$U$2:$V$15,$V$2:$V$15)</f>
        <v/>
      </c>
      <c r="F671" s="50" t="n">
        <v>0</v>
      </c>
      <c r="G671" s="50">
        <f>AVERAGE(F671,H671)</f>
        <v/>
      </c>
      <c r="H671" s="50" t="n">
        <v>0</v>
      </c>
      <c r="I671" s="50">
        <f>AVERAGE(H671,J671)</f>
        <v/>
      </c>
      <c r="J671" s="50" t="n">
        <v>0</v>
      </c>
      <c r="K671" s="50">
        <f>AVERAGE(J671,L671)</f>
        <v/>
      </c>
      <c r="L671" s="50" t="n">
        <v>0</v>
      </c>
      <c r="M671" s="50">
        <f>AVERAGE(L671,N671)</f>
        <v/>
      </c>
      <c r="N671" s="50" t="n">
        <v>0</v>
      </c>
      <c r="O671" s="50">
        <f>AVERAGE(N671,P671)</f>
        <v/>
      </c>
      <c r="P671" s="50" t="n">
        <v>0</v>
      </c>
      <c r="Q671" s="50">
        <f>AVERAGE(P671,R671)</f>
        <v/>
      </c>
      <c r="R671" s="50" t="n">
        <v>0</v>
      </c>
      <c r="S671" s="50" t="n"/>
      <c r="T671" s="50" t="n"/>
      <c r="U671" s="50" t="n"/>
      <c r="V671" s="50" t="n"/>
      <c r="W671" s="50" t="n"/>
      <c r="X671" s="50" t="n"/>
      <c r="Y671" s="50" t="n"/>
      <c r="Z671" s="50" t="n"/>
      <c r="AA671" s="50" t="n"/>
      <c r="AB671" s="50" t="n"/>
      <c r="AC671" s="50" t="n"/>
      <c r="AD671" s="50" t="n"/>
      <c r="AE671" s="50" t="n"/>
      <c r="AF671" s="50" t="n"/>
      <c r="AG671" s="50" t="n"/>
    </row>
    <row r="672" ht="15.75" customHeight="1">
      <c r="A672" s="50" t="n"/>
      <c r="B672" s="50" t="inlineStr">
        <is>
          <t>WA</t>
        </is>
      </c>
      <c r="C672" s="50" t="inlineStr">
        <is>
          <t>Generation</t>
        </is>
      </c>
      <c r="D672" s="50" t="inlineStr">
        <is>
          <t>Nuclear</t>
        </is>
      </c>
      <c r="E672" s="50">
        <f>LOOKUP(D672,$U$2:$V$15,$V$2:$V$15)</f>
        <v/>
      </c>
      <c r="F672" s="50" t="n">
        <v>9454494.816</v>
      </c>
      <c r="G672" s="50">
        <f>AVERAGE(F672,H672)</f>
        <v/>
      </c>
      <c r="H672" s="50" t="n">
        <v>9454494.816</v>
      </c>
      <c r="I672" s="50">
        <f>AVERAGE(H672,J672)</f>
        <v/>
      </c>
      <c r="J672" s="50" t="n">
        <v>9454494.816</v>
      </c>
      <c r="K672" s="50">
        <f>AVERAGE(J672,L672)</f>
        <v/>
      </c>
      <c r="L672" s="50" t="n">
        <v>9454494.816</v>
      </c>
      <c r="M672" s="50">
        <f>AVERAGE(L672,N672)</f>
        <v/>
      </c>
      <c r="N672" s="50" t="n">
        <v>9454494.816</v>
      </c>
      <c r="O672" s="50">
        <f>AVERAGE(N672,P672)</f>
        <v/>
      </c>
      <c r="P672" s="50" t="n">
        <v>9454494.816</v>
      </c>
      <c r="Q672" s="50">
        <f>AVERAGE(P672,R672)</f>
        <v/>
      </c>
      <c r="R672" s="50" t="n">
        <v>9454494.816</v>
      </c>
      <c r="S672" s="50" t="n"/>
      <c r="T672" s="50" t="n"/>
      <c r="U672" s="50" t="n"/>
      <c r="V672" s="50" t="n"/>
      <c r="W672" s="50" t="n"/>
      <c r="X672" s="50" t="n"/>
      <c r="Y672" s="50" t="n"/>
      <c r="Z672" s="50" t="n"/>
      <c r="AA672" s="50" t="n"/>
      <c r="AB672" s="50" t="n"/>
      <c r="AC672" s="50" t="n"/>
      <c r="AD672" s="50" t="n"/>
      <c r="AE672" s="50" t="n"/>
      <c r="AF672" s="50" t="n"/>
      <c r="AG672" s="50" t="n"/>
    </row>
    <row r="673" ht="15.75" customHeight="1">
      <c r="A673" s="50" t="n"/>
      <c r="B673" s="50" t="inlineStr">
        <is>
          <t>WA</t>
        </is>
      </c>
      <c r="C673" s="50" t="inlineStr">
        <is>
          <t>Generation</t>
        </is>
      </c>
      <c r="D673" s="50" t="inlineStr">
        <is>
          <t>Offshore Wind</t>
        </is>
      </c>
      <c r="E673" s="50">
        <f>LOOKUP(D673,$U$2:$V$15,$V$2:$V$15)</f>
        <v/>
      </c>
      <c r="F673" s="50" t="n">
        <v>0</v>
      </c>
      <c r="G673" s="50">
        <f>AVERAGE(F673,H673)</f>
        <v/>
      </c>
      <c r="H673" s="50" t="n">
        <v>0</v>
      </c>
      <c r="I673" s="50">
        <f>AVERAGE(H673,J673)</f>
        <v/>
      </c>
      <c r="J673" s="50" t="n">
        <v>0</v>
      </c>
      <c r="K673" s="50">
        <f>AVERAGE(J673,L673)</f>
        <v/>
      </c>
      <c r="L673" s="50" t="n">
        <v>0</v>
      </c>
      <c r="M673" s="50">
        <f>AVERAGE(L673,N673)</f>
        <v/>
      </c>
      <c r="N673" s="50" t="n">
        <v>0</v>
      </c>
      <c r="O673" s="50">
        <f>AVERAGE(N673,P673)</f>
        <v/>
      </c>
      <c r="P673" s="50" t="n">
        <v>0</v>
      </c>
      <c r="Q673" s="50">
        <f>AVERAGE(P673,R673)</f>
        <v/>
      </c>
      <c r="R673" s="50" t="n">
        <v>0</v>
      </c>
      <c r="S673" s="50" t="n"/>
      <c r="T673" s="50" t="n"/>
      <c r="U673" s="50" t="n"/>
      <c r="V673" s="50" t="n"/>
      <c r="W673" s="50" t="n"/>
      <c r="X673" s="50" t="n"/>
      <c r="Y673" s="50" t="n"/>
      <c r="Z673" s="50" t="n"/>
      <c r="AA673" s="50" t="n"/>
      <c r="AB673" s="50" t="n"/>
      <c r="AC673" s="50" t="n"/>
      <c r="AD673" s="50" t="n"/>
      <c r="AE673" s="50" t="n"/>
      <c r="AF673" s="50" t="n"/>
      <c r="AG673" s="50" t="n"/>
    </row>
    <row r="674" ht="15.75" customHeight="1">
      <c r="A674" s="50" t="n"/>
      <c r="B674" s="50" t="inlineStr">
        <is>
          <t>WA</t>
        </is>
      </c>
      <c r="C674" s="50" t="inlineStr">
        <is>
          <t>Generation</t>
        </is>
      </c>
      <c r="D674" s="50" t="inlineStr">
        <is>
          <t>Oil-Gas-Steam</t>
        </is>
      </c>
      <c r="E674" s="50">
        <f>LOOKUP(D674,$U$2:$V$15,$V$2:$V$15)</f>
        <v/>
      </c>
      <c r="F674" s="50" t="n">
        <v>316262.8502</v>
      </c>
      <c r="G674" s="50">
        <f>AVERAGE(F674,H674)</f>
        <v/>
      </c>
      <c r="H674" s="50" t="n">
        <v>316262.8502</v>
      </c>
      <c r="I674" s="50">
        <f>AVERAGE(H674,J674)</f>
        <v/>
      </c>
      <c r="J674" s="50" t="n">
        <v>316262.8502</v>
      </c>
      <c r="K674" s="50">
        <f>AVERAGE(J674,L674)</f>
        <v/>
      </c>
      <c r="L674" s="50" t="n">
        <v>316262.8502</v>
      </c>
      <c r="M674" s="50">
        <f>AVERAGE(L674,N674)</f>
        <v/>
      </c>
      <c r="N674" s="50" t="n">
        <v>316262.8502</v>
      </c>
      <c r="O674" s="50">
        <f>AVERAGE(N674,P674)</f>
        <v/>
      </c>
      <c r="P674" s="50" t="n">
        <v>316262.8502</v>
      </c>
      <c r="Q674" s="50">
        <f>AVERAGE(P674,R674)</f>
        <v/>
      </c>
      <c r="R674" s="50" t="n">
        <v>316262.8502</v>
      </c>
      <c r="S674" s="50" t="n"/>
      <c r="T674" s="50" t="n"/>
      <c r="U674" s="50" t="n"/>
      <c r="V674" s="50" t="n"/>
      <c r="W674" s="50" t="n"/>
      <c r="X674" s="50" t="n"/>
      <c r="Y674" s="50" t="n"/>
      <c r="Z674" s="50" t="n"/>
      <c r="AA674" s="50" t="n"/>
      <c r="AB674" s="50" t="n"/>
      <c r="AC674" s="50" t="n"/>
      <c r="AD674" s="50" t="n"/>
      <c r="AE674" s="50" t="n"/>
      <c r="AF674" s="50" t="n"/>
      <c r="AG674" s="50" t="n"/>
    </row>
    <row r="675" ht="15.75" customHeight="1">
      <c r="A675" s="50" t="n"/>
      <c r="B675" s="50" t="inlineStr">
        <is>
          <t>WA</t>
        </is>
      </c>
      <c r="C675" s="50" t="inlineStr">
        <is>
          <t>Generation</t>
        </is>
      </c>
      <c r="D675" s="50" t="inlineStr">
        <is>
          <t>Rooftop PV</t>
        </is>
      </c>
      <c r="E675" s="50">
        <f>LOOKUP(D675,$U$2:$V$15,$V$2:$V$15)</f>
        <v/>
      </c>
      <c r="F675" s="50" t="n">
        <v>172066.4424</v>
      </c>
      <c r="G675" s="50">
        <f>AVERAGE(F675,H675)</f>
        <v/>
      </c>
      <c r="H675" s="50" t="n">
        <v>197107.0648</v>
      </c>
      <c r="I675" s="50">
        <f>AVERAGE(H675,J675)</f>
        <v/>
      </c>
      <c r="J675" s="50" t="n">
        <v>204942.9988</v>
      </c>
      <c r="K675" s="50">
        <f>AVERAGE(J675,L675)</f>
        <v/>
      </c>
      <c r="L675" s="50" t="n">
        <v>209585.4933</v>
      </c>
      <c r="M675" s="50">
        <f>AVERAGE(L675,N675)</f>
        <v/>
      </c>
      <c r="N675" s="50" t="n">
        <v>228269.1823</v>
      </c>
      <c r="O675" s="50">
        <f>AVERAGE(N675,P675)</f>
        <v/>
      </c>
      <c r="P675" s="50" t="n">
        <v>272808.7718</v>
      </c>
      <c r="Q675" s="50">
        <f>AVERAGE(P675,R675)</f>
        <v/>
      </c>
      <c r="R675" s="50" t="n">
        <v>387348.9234</v>
      </c>
      <c r="S675" s="50" t="n"/>
      <c r="T675" s="50" t="n"/>
      <c r="U675" s="50" t="n"/>
      <c r="V675" s="50" t="n"/>
      <c r="W675" s="50" t="n"/>
      <c r="X675" s="50" t="n"/>
      <c r="Y675" s="50" t="n"/>
      <c r="Z675" s="50" t="n"/>
      <c r="AA675" s="50" t="n"/>
      <c r="AB675" s="50" t="n"/>
      <c r="AC675" s="50" t="n"/>
      <c r="AD675" s="50" t="n"/>
      <c r="AE675" s="50" t="n"/>
      <c r="AF675" s="50" t="n"/>
      <c r="AG675" s="50" t="n"/>
    </row>
    <row r="676" ht="15.75" customHeight="1">
      <c r="A676" s="50" t="n"/>
      <c r="B676" s="50" t="inlineStr">
        <is>
          <t>WA</t>
        </is>
      </c>
      <c r="C676" s="50" t="inlineStr">
        <is>
          <t>Generation</t>
        </is>
      </c>
      <c r="D676" s="50" t="inlineStr">
        <is>
          <t>Storage</t>
        </is>
      </c>
      <c r="E676" s="50">
        <f>LOOKUP(D676,$U$2:$V$15,$V$2:$V$15)</f>
        <v/>
      </c>
      <c r="F676" s="50" t="n">
        <v>0</v>
      </c>
      <c r="G676" s="50" t="n">
        <v>0</v>
      </c>
      <c r="H676" s="50" t="n">
        <v>0</v>
      </c>
      <c r="I676" s="50" t="n">
        <v>0</v>
      </c>
      <c r="J676" s="50" t="n">
        <v>0</v>
      </c>
      <c r="K676" s="50" t="n">
        <v>0</v>
      </c>
      <c r="L676" s="50" t="n">
        <v>0</v>
      </c>
      <c r="M676" s="50" t="n">
        <v>0</v>
      </c>
      <c r="N676" s="50" t="n">
        <v>0</v>
      </c>
      <c r="O676" s="50" t="n">
        <v>0</v>
      </c>
      <c r="P676" s="50" t="n">
        <v>0</v>
      </c>
      <c r="Q676" s="50" t="n">
        <v>0</v>
      </c>
      <c r="R676" s="50" t="n">
        <v>0</v>
      </c>
      <c r="S676" s="50" t="n"/>
      <c r="T676" s="50" t="n"/>
      <c r="U676" s="50" t="n"/>
      <c r="V676" s="50" t="n"/>
      <c r="W676" s="50" t="n"/>
      <c r="X676" s="50" t="n"/>
      <c r="Y676" s="50" t="n"/>
      <c r="Z676" s="50" t="n"/>
      <c r="AA676" s="50" t="n"/>
      <c r="AB676" s="50" t="n"/>
      <c r="AC676" s="50" t="n"/>
      <c r="AD676" s="50" t="n"/>
      <c r="AE676" s="50" t="n"/>
      <c r="AF676" s="50" t="n"/>
      <c r="AG676" s="50" t="n"/>
    </row>
    <row r="677" ht="15.75" customHeight="1">
      <c r="A677" s="50" t="n"/>
      <c r="B677" s="50" t="inlineStr">
        <is>
          <t>WA</t>
        </is>
      </c>
      <c r="C677" s="50" t="inlineStr">
        <is>
          <t>Generation</t>
        </is>
      </c>
      <c r="D677" s="50" t="inlineStr">
        <is>
          <t>Utility PV</t>
        </is>
      </c>
      <c r="E677" s="50">
        <f>LOOKUP(D677,$U$2:$V$15,$V$2:$V$15)</f>
        <v/>
      </c>
      <c r="F677" s="50" t="n">
        <v>38126.47081</v>
      </c>
      <c r="G677" s="50">
        <f>AVERAGE(F677,H677)</f>
        <v/>
      </c>
      <c r="H677" s="50" t="n">
        <v>38126.47081</v>
      </c>
      <c r="I677" s="50">
        <f>AVERAGE(H677,J677)</f>
        <v/>
      </c>
      <c r="J677" s="50" t="n">
        <v>38126.47081</v>
      </c>
      <c r="K677" s="50">
        <f>AVERAGE(J677,L677)</f>
        <v/>
      </c>
      <c r="L677" s="50" t="n">
        <v>37748.97674</v>
      </c>
      <c r="M677" s="50">
        <f>AVERAGE(L677,N677)</f>
        <v/>
      </c>
      <c r="N677" s="50" t="n">
        <v>37371.69557</v>
      </c>
      <c r="O677" s="50">
        <f>AVERAGE(N677,P677)</f>
        <v/>
      </c>
      <c r="P677" s="50" t="n">
        <v>36998.30711</v>
      </c>
      <c r="Q677" s="50">
        <f>AVERAGE(P677,R677)</f>
        <v/>
      </c>
      <c r="R677" s="50" t="n">
        <v>9279872.465</v>
      </c>
      <c r="S677" s="50" t="n"/>
      <c r="T677" s="50" t="n"/>
      <c r="U677" s="50" t="n"/>
      <c r="V677" s="50" t="n"/>
      <c r="W677" s="50" t="n"/>
      <c r="X677" s="50" t="n"/>
      <c r="Y677" s="50" t="n"/>
      <c r="Z677" s="50" t="n"/>
      <c r="AA677" s="50" t="n"/>
      <c r="AB677" s="50" t="n"/>
      <c r="AC677" s="50" t="n"/>
      <c r="AD677" s="50" t="n"/>
      <c r="AE677" s="50" t="n"/>
      <c r="AF677" s="50" t="n"/>
      <c r="AG677" s="50" t="n"/>
    </row>
    <row r="678" ht="15.75" customHeight="1">
      <c r="A678" s="50" t="n"/>
      <c r="B678" s="50" t="inlineStr">
        <is>
          <t>WI</t>
        </is>
      </c>
      <c r="C678" s="50" t="inlineStr">
        <is>
          <t>Generation</t>
        </is>
      </c>
      <c r="D678" s="50" t="inlineStr">
        <is>
          <t>Biopower</t>
        </is>
      </c>
      <c r="E678" s="50">
        <f>LOOKUP(D678,$U$2:$V$15,$V$2:$V$15)</f>
        <v/>
      </c>
      <c r="F678" s="50" t="n">
        <v>0</v>
      </c>
      <c r="G678" s="50">
        <f>AVERAGE(F678,H678)</f>
        <v/>
      </c>
      <c r="H678" s="50" t="n">
        <v>21097.44</v>
      </c>
      <c r="I678" s="50">
        <f>AVERAGE(H678,J678)</f>
        <v/>
      </c>
      <c r="J678" s="50" t="n">
        <v>0</v>
      </c>
      <c r="K678" s="50">
        <f>AVERAGE(J678,L678)</f>
        <v/>
      </c>
      <c r="L678" s="50" t="n">
        <v>0</v>
      </c>
      <c r="M678" s="50">
        <f>AVERAGE(L678,N678)</f>
        <v/>
      </c>
      <c r="N678" s="50" t="n">
        <v>0</v>
      </c>
      <c r="O678" s="50">
        <f>AVERAGE(N678,P678)</f>
        <v/>
      </c>
      <c r="P678" s="50" t="n">
        <v>0</v>
      </c>
      <c r="Q678" s="50">
        <f>AVERAGE(P678,R678)</f>
        <v/>
      </c>
      <c r="R678" s="50" t="n">
        <v>0</v>
      </c>
      <c r="S678" s="50" t="n"/>
      <c r="T678" s="50" t="n"/>
      <c r="U678" s="50" t="n"/>
      <c r="V678" s="50" t="n"/>
      <c r="W678" s="50" t="n"/>
      <c r="X678" s="50" t="n"/>
      <c r="Y678" s="50" t="n"/>
      <c r="Z678" s="50" t="n"/>
      <c r="AA678" s="50" t="n"/>
      <c r="AB678" s="50" t="n"/>
      <c r="AC678" s="50" t="n"/>
      <c r="AD678" s="50" t="n"/>
      <c r="AE678" s="50" t="n"/>
      <c r="AF678" s="50" t="n"/>
      <c r="AG678" s="50" t="n"/>
    </row>
    <row r="679" ht="15.75" customHeight="1">
      <c r="A679" s="50" t="n"/>
      <c r="B679" s="50" t="inlineStr">
        <is>
          <t>WI</t>
        </is>
      </c>
      <c r="C679" s="50" t="inlineStr">
        <is>
          <t>Generation</t>
        </is>
      </c>
      <c r="D679" s="50" t="inlineStr">
        <is>
          <t>Coal</t>
        </is>
      </c>
      <c r="E679" s="50">
        <f>LOOKUP(D679,$U$2:$V$15,$V$2:$V$15)</f>
        <v/>
      </c>
      <c r="F679" s="50" t="n">
        <v>31520703.24</v>
      </c>
      <c r="G679" s="50">
        <f>AVERAGE(F679,H679)</f>
        <v/>
      </c>
      <c r="H679" s="50" t="n">
        <v>29708749.37</v>
      </c>
      <c r="I679" s="50">
        <f>AVERAGE(H679,J679)</f>
        <v/>
      </c>
      <c r="J679" s="50" t="n">
        <v>30687816.13</v>
      </c>
      <c r="K679" s="50">
        <f>AVERAGE(J679,L679)</f>
        <v/>
      </c>
      <c r="L679" s="50" t="n">
        <v>32589384.54</v>
      </c>
      <c r="M679" s="50">
        <f>AVERAGE(L679,N679)</f>
        <v/>
      </c>
      <c r="N679" s="50" t="n">
        <v>32792446.75</v>
      </c>
      <c r="O679" s="50">
        <f>AVERAGE(N679,P679)</f>
        <v/>
      </c>
      <c r="P679" s="50" t="n">
        <v>32976216.05</v>
      </c>
      <c r="Q679" s="50">
        <f>AVERAGE(P679,R679)</f>
        <v/>
      </c>
      <c r="R679" s="50" t="n">
        <v>33427827.38</v>
      </c>
      <c r="S679" s="50" t="n"/>
      <c r="T679" s="50" t="n"/>
      <c r="U679" s="50" t="n"/>
      <c r="V679" s="50" t="n"/>
      <c r="W679" s="50" t="n"/>
      <c r="X679" s="50" t="n"/>
      <c r="Y679" s="50" t="n"/>
      <c r="Z679" s="50" t="n"/>
      <c r="AA679" s="50" t="n"/>
      <c r="AB679" s="50" t="n"/>
      <c r="AC679" s="50" t="n"/>
      <c r="AD679" s="50" t="n"/>
      <c r="AE679" s="50" t="n"/>
      <c r="AF679" s="50" t="n"/>
      <c r="AG679" s="50" t="n"/>
    </row>
    <row r="680" ht="15.75" customHeight="1">
      <c r="A680" s="50" t="n"/>
      <c r="B680" s="50" t="inlineStr">
        <is>
          <t>WI</t>
        </is>
      </c>
      <c r="C680" s="50" t="inlineStr">
        <is>
          <t>Generation</t>
        </is>
      </c>
      <c r="D680" s="50" t="inlineStr">
        <is>
          <t>CSP</t>
        </is>
      </c>
      <c r="E680" s="50">
        <f>LOOKUP(D680,$U$2:$V$15,$V$2:$V$15)</f>
        <v/>
      </c>
      <c r="F680" s="50" t="n">
        <v>0</v>
      </c>
      <c r="G680" s="50">
        <f>AVERAGE(F680,H680)</f>
        <v/>
      </c>
      <c r="H680" s="50" t="n">
        <v>0</v>
      </c>
      <c r="I680" s="50">
        <f>AVERAGE(H680,J680)</f>
        <v/>
      </c>
      <c r="J680" s="50" t="n">
        <v>0</v>
      </c>
      <c r="K680" s="50">
        <f>AVERAGE(J680,L680)</f>
        <v/>
      </c>
      <c r="L680" s="50" t="n">
        <v>0</v>
      </c>
      <c r="M680" s="50">
        <f>AVERAGE(L680,N680)</f>
        <v/>
      </c>
      <c r="N680" s="50" t="n">
        <v>0</v>
      </c>
      <c r="O680" s="50">
        <f>AVERAGE(N680,P680)</f>
        <v/>
      </c>
      <c r="P680" s="50" t="n">
        <v>0</v>
      </c>
      <c r="Q680" s="50">
        <f>AVERAGE(P680,R680)</f>
        <v/>
      </c>
      <c r="R680" s="50" t="n">
        <v>0</v>
      </c>
      <c r="S680" s="50" t="n"/>
      <c r="T680" s="50" t="n"/>
      <c r="U680" s="50" t="n"/>
      <c r="V680" s="50" t="n"/>
      <c r="W680" s="50" t="n"/>
      <c r="X680" s="50" t="n"/>
      <c r="Y680" s="50" t="n"/>
      <c r="Z680" s="50" t="n"/>
      <c r="AA680" s="50" t="n"/>
      <c r="AB680" s="50" t="n"/>
      <c r="AC680" s="50" t="n"/>
      <c r="AD680" s="50" t="n"/>
      <c r="AE680" s="50" t="n"/>
      <c r="AF680" s="50" t="n"/>
      <c r="AG680" s="50" t="n"/>
    </row>
    <row r="681" ht="15.75" customHeight="1">
      <c r="A681" s="50" t="n"/>
      <c r="B681" s="50" t="inlineStr">
        <is>
          <t>WI</t>
        </is>
      </c>
      <c r="C681" s="50" t="inlineStr">
        <is>
          <t>Generation</t>
        </is>
      </c>
      <c r="D681" s="50" t="inlineStr">
        <is>
          <t>Geothermal</t>
        </is>
      </c>
      <c r="E681" s="50">
        <f>LOOKUP(D681,$U$2:$V$15,$V$2:$V$15)</f>
        <v/>
      </c>
      <c r="F681" s="50" t="n">
        <v>0</v>
      </c>
      <c r="G681" s="50">
        <f>AVERAGE(F681,H681)</f>
        <v/>
      </c>
      <c r="H681" s="50" t="n">
        <v>0</v>
      </c>
      <c r="I681" s="50">
        <f>AVERAGE(H681,J681)</f>
        <v/>
      </c>
      <c r="J681" s="50" t="n">
        <v>0</v>
      </c>
      <c r="K681" s="50">
        <f>AVERAGE(J681,L681)</f>
        <v/>
      </c>
      <c r="L681" s="50" t="n">
        <v>0</v>
      </c>
      <c r="M681" s="50">
        <f>AVERAGE(L681,N681)</f>
        <v/>
      </c>
      <c r="N681" s="50" t="n">
        <v>0</v>
      </c>
      <c r="O681" s="50">
        <f>AVERAGE(N681,P681)</f>
        <v/>
      </c>
      <c r="P681" s="50" t="n">
        <v>0</v>
      </c>
      <c r="Q681" s="50">
        <f>AVERAGE(P681,R681)</f>
        <v/>
      </c>
      <c r="R681" s="50" t="n">
        <v>0</v>
      </c>
      <c r="S681" s="50" t="n"/>
      <c r="T681" s="50" t="n"/>
      <c r="U681" s="50" t="n"/>
      <c r="V681" s="50" t="n"/>
      <c r="W681" s="50" t="n"/>
      <c r="X681" s="50" t="n"/>
      <c r="Y681" s="50" t="n"/>
      <c r="Z681" s="50" t="n"/>
      <c r="AA681" s="50" t="n"/>
      <c r="AB681" s="50" t="n"/>
      <c r="AC681" s="50" t="n"/>
      <c r="AD681" s="50" t="n"/>
      <c r="AE681" s="50" t="n"/>
      <c r="AF681" s="50" t="n"/>
      <c r="AG681" s="50" t="n"/>
    </row>
    <row r="682" ht="15.75" customHeight="1">
      <c r="A682" s="50" t="n"/>
      <c r="B682" s="50" t="inlineStr">
        <is>
          <t>WI</t>
        </is>
      </c>
      <c r="C682" s="50" t="inlineStr">
        <is>
          <t>Generation</t>
        </is>
      </c>
      <c r="D682" s="50" t="inlineStr">
        <is>
          <t>Hydro</t>
        </is>
      </c>
      <c r="E682" s="50">
        <f>LOOKUP(D682,$U$2:$V$15,$V$2:$V$15)</f>
        <v/>
      </c>
      <c r="F682" s="50" t="n">
        <v>1710358.27</v>
      </c>
      <c r="G682" s="50">
        <f>AVERAGE(F682,H682)</f>
        <v/>
      </c>
      <c r="H682" s="50" t="n">
        <v>1862865.948</v>
      </c>
      <c r="I682" s="50">
        <f>AVERAGE(H682,J682)</f>
        <v/>
      </c>
      <c r="J682" s="50" t="n">
        <v>1860905.847</v>
      </c>
      <c r="K682" s="50">
        <f>AVERAGE(J682,L682)</f>
        <v/>
      </c>
      <c r="L682" s="50" t="n">
        <v>1862005.477</v>
      </c>
      <c r="M682" s="50">
        <f>AVERAGE(L682,N682)</f>
        <v/>
      </c>
      <c r="N682" s="50" t="n">
        <v>1862005.477</v>
      </c>
      <c r="O682" s="50">
        <f>AVERAGE(N682,P682)</f>
        <v/>
      </c>
      <c r="P682" s="50" t="n">
        <v>1862005.477</v>
      </c>
      <c r="Q682" s="50">
        <f>AVERAGE(P682,R682)</f>
        <v/>
      </c>
      <c r="R682" s="50" t="n">
        <v>1859791.076</v>
      </c>
      <c r="S682" s="50" t="n"/>
      <c r="T682" s="50" t="n"/>
      <c r="U682" s="50" t="n"/>
      <c r="V682" s="50" t="n"/>
      <c r="W682" s="50" t="n"/>
      <c r="X682" s="50" t="n"/>
      <c r="Y682" s="50" t="n"/>
      <c r="Z682" s="50" t="n"/>
      <c r="AA682" s="50" t="n"/>
      <c r="AB682" s="50" t="n"/>
      <c r="AC682" s="50" t="n"/>
      <c r="AD682" s="50" t="n"/>
      <c r="AE682" s="50" t="n"/>
      <c r="AF682" s="50" t="n"/>
      <c r="AG682" s="50" t="n"/>
    </row>
    <row r="683" ht="15.75" customHeight="1">
      <c r="A683" s="50" t="n"/>
      <c r="B683" s="50" t="inlineStr">
        <is>
          <t>WI</t>
        </is>
      </c>
      <c r="C683" s="50" t="inlineStr">
        <is>
          <t>Generation</t>
        </is>
      </c>
      <c r="D683" s="50" t="inlineStr">
        <is>
          <t>Imports</t>
        </is>
      </c>
      <c r="E683" s="50">
        <f>LOOKUP(D683,$U$2:$V$15,$V$2:$V$15)</f>
        <v/>
      </c>
      <c r="F683" s="50" t="n">
        <v>0</v>
      </c>
      <c r="G683" s="50">
        <f>AVERAGE(F683,H683)</f>
        <v/>
      </c>
      <c r="H683" s="50" t="n">
        <v>0</v>
      </c>
      <c r="I683" s="50">
        <f>AVERAGE(H683,J683)</f>
        <v/>
      </c>
      <c r="J683" s="50" t="n">
        <v>0</v>
      </c>
      <c r="K683" s="50">
        <f>AVERAGE(J683,L683)</f>
        <v/>
      </c>
      <c r="L683" s="50" t="n">
        <v>0</v>
      </c>
      <c r="M683" s="50">
        <f>AVERAGE(L683,N683)</f>
        <v/>
      </c>
      <c r="N683" s="50" t="n">
        <v>0</v>
      </c>
      <c r="O683" s="50">
        <f>AVERAGE(N683,P683)</f>
        <v/>
      </c>
      <c r="P683" s="50" t="n">
        <v>0</v>
      </c>
      <c r="Q683" s="50">
        <f>AVERAGE(P683,R683)</f>
        <v/>
      </c>
      <c r="R683" s="50" t="n">
        <v>0</v>
      </c>
      <c r="S683" s="50" t="n"/>
      <c r="T683" s="50" t="n"/>
      <c r="U683" s="50" t="n"/>
      <c r="V683" s="50" t="n"/>
      <c r="W683" s="50" t="n"/>
      <c r="X683" s="50" t="n"/>
      <c r="Y683" s="50" t="n"/>
      <c r="Z683" s="50" t="n"/>
      <c r="AA683" s="50" t="n"/>
      <c r="AB683" s="50" t="n"/>
      <c r="AC683" s="50" t="n"/>
      <c r="AD683" s="50" t="n"/>
      <c r="AE683" s="50" t="n"/>
      <c r="AF683" s="50" t="n"/>
      <c r="AG683" s="50" t="n"/>
    </row>
    <row r="684" ht="15.75" customHeight="1">
      <c r="A684" s="50" t="n"/>
      <c r="B684" s="50" t="inlineStr">
        <is>
          <t>WI</t>
        </is>
      </c>
      <c r="C684" s="50" t="inlineStr">
        <is>
          <t>Generation</t>
        </is>
      </c>
      <c r="D684" s="50" t="inlineStr">
        <is>
          <t>Land-based Wind</t>
        </is>
      </c>
      <c r="E684" s="50">
        <f>LOOKUP(D684,$U$2:$V$15,$V$2:$V$15)</f>
        <v/>
      </c>
      <c r="F684" s="50" t="n">
        <v>1220134.947</v>
      </c>
      <c r="G684" s="50">
        <f>AVERAGE(F684,H684)</f>
        <v/>
      </c>
      <c r="H684" s="50" t="n">
        <v>1930968.929</v>
      </c>
      <c r="I684" s="50">
        <f>AVERAGE(H684,J684)</f>
        <v/>
      </c>
      <c r="J684" s="50" t="n">
        <v>1958026.117</v>
      </c>
      <c r="K684" s="50">
        <f>AVERAGE(J684,L684)</f>
        <v/>
      </c>
      <c r="L684" s="50" t="n">
        <v>1954377.779</v>
      </c>
      <c r="M684" s="50">
        <f>AVERAGE(L684,N684)</f>
        <v/>
      </c>
      <c r="N684" s="50" t="n">
        <v>1964993.194</v>
      </c>
      <c r="O684" s="50">
        <f>AVERAGE(N684,P684)</f>
        <v/>
      </c>
      <c r="P684" s="50" t="n">
        <v>1964362.072</v>
      </c>
      <c r="Q684" s="50">
        <f>AVERAGE(P684,R684)</f>
        <v/>
      </c>
      <c r="R684" s="50" t="n">
        <v>5704495.377</v>
      </c>
      <c r="S684" s="50" t="n"/>
      <c r="T684" s="50" t="n"/>
      <c r="U684" s="50" t="n"/>
      <c r="V684" s="50" t="n"/>
      <c r="W684" s="50" t="n"/>
      <c r="X684" s="50" t="n"/>
      <c r="Y684" s="50" t="n"/>
      <c r="Z684" s="50" t="n"/>
      <c r="AA684" s="50" t="n"/>
      <c r="AB684" s="50" t="n"/>
      <c r="AC684" s="50" t="n"/>
      <c r="AD684" s="50" t="n"/>
      <c r="AE684" s="50" t="n"/>
      <c r="AF684" s="50" t="n"/>
      <c r="AG684" s="50" t="n"/>
    </row>
    <row r="685" ht="15.75" customHeight="1">
      <c r="A685" s="50" t="n"/>
      <c r="B685" s="50" t="inlineStr">
        <is>
          <t>WI</t>
        </is>
      </c>
      <c r="C685" s="50" t="inlineStr">
        <is>
          <t>Generation</t>
        </is>
      </c>
      <c r="D685" s="50" t="inlineStr">
        <is>
          <t>NG-CC</t>
        </is>
      </c>
      <c r="E685" s="50">
        <f>LOOKUP(D685,$U$2:$V$15,$V$2:$V$15)</f>
        <v/>
      </c>
      <c r="F685" s="50" t="n">
        <v>18598974.52</v>
      </c>
      <c r="G685" s="50">
        <f>AVERAGE(F685,H685)</f>
        <v/>
      </c>
      <c r="H685" s="50" t="n">
        <v>23483170.73</v>
      </c>
      <c r="I685" s="50">
        <f>AVERAGE(H685,J685)</f>
        <v/>
      </c>
      <c r="J685" s="50" t="n">
        <v>21753711.19</v>
      </c>
      <c r="K685" s="50">
        <f>AVERAGE(J685,L685)</f>
        <v/>
      </c>
      <c r="L685" s="50" t="n">
        <v>20023237.81</v>
      </c>
      <c r="M685" s="50">
        <f>AVERAGE(L685,N685)</f>
        <v/>
      </c>
      <c r="N685" s="50" t="n">
        <v>22859906.53</v>
      </c>
      <c r="O685" s="50">
        <f>AVERAGE(N685,P685)</f>
        <v/>
      </c>
      <c r="P685" s="50" t="n">
        <v>22538527.64</v>
      </c>
      <c r="Q685" s="50">
        <f>AVERAGE(P685,R685)</f>
        <v/>
      </c>
      <c r="R685" s="50" t="n">
        <v>20253858.09</v>
      </c>
      <c r="S685" s="50" t="n"/>
      <c r="T685" s="50" t="n"/>
      <c r="U685" s="50" t="n"/>
      <c r="V685" s="50" t="n"/>
      <c r="W685" s="50" t="n"/>
      <c r="X685" s="50" t="n"/>
      <c r="Y685" s="50" t="n"/>
      <c r="Z685" s="50" t="n"/>
      <c r="AA685" s="50" t="n"/>
      <c r="AB685" s="50" t="n"/>
      <c r="AC685" s="50" t="n"/>
      <c r="AD685" s="50" t="n"/>
      <c r="AE685" s="50" t="n"/>
      <c r="AF685" s="50" t="n"/>
      <c r="AG685" s="50" t="n"/>
    </row>
    <row r="686" ht="15.75" customHeight="1">
      <c r="A686" s="50" t="n"/>
      <c r="B686" s="50" t="inlineStr">
        <is>
          <t>WI</t>
        </is>
      </c>
      <c r="C686" s="50" t="inlineStr">
        <is>
          <t>Generation</t>
        </is>
      </c>
      <c r="D686" s="50" t="inlineStr">
        <is>
          <t>NG-CT</t>
        </is>
      </c>
      <c r="E686" s="50">
        <f>LOOKUP(D686,$U$2:$V$15,$V$2:$V$15)</f>
        <v/>
      </c>
      <c r="F686" s="50" t="n">
        <v>335920.8465</v>
      </c>
      <c r="G686" s="50">
        <f>AVERAGE(F686,H686)</f>
        <v/>
      </c>
      <c r="H686" s="50" t="n">
        <v>220033.6897</v>
      </c>
      <c r="I686" s="50">
        <f>AVERAGE(H686,J686)</f>
        <v/>
      </c>
      <c r="J686" s="50" t="n">
        <v>225204.2874</v>
      </c>
      <c r="K686" s="50">
        <f>AVERAGE(J686,L686)</f>
        <v/>
      </c>
      <c r="L686" s="50" t="n">
        <v>154838.439</v>
      </c>
      <c r="M686" s="50">
        <f>AVERAGE(L686,N686)</f>
        <v/>
      </c>
      <c r="N686" s="50" t="n">
        <v>144134.5242</v>
      </c>
      <c r="O686" s="50">
        <f>AVERAGE(N686,P686)</f>
        <v/>
      </c>
      <c r="P686" s="50" t="n">
        <v>140720.9799</v>
      </c>
      <c r="Q686" s="50">
        <f>AVERAGE(P686,R686)</f>
        <v/>
      </c>
      <c r="R686" s="50" t="n">
        <v>144230.0277</v>
      </c>
      <c r="S686" s="50" t="n"/>
      <c r="T686" s="50" t="n"/>
      <c r="U686" s="50" t="n"/>
      <c r="V686" s="50" t="n"/>
      <c r="W686" s="50" t="n"/>
      <c r="X686" s="50" t="n"/>
      <c r="Y686" s="50" t="n"/>
      <c r="Z686" s="50" t="n"/>
      <c r="AA686" s="50" t="n"/>
      <c r="AB686" s="50" t="n"/>
      <c r="AC686" s="50" t="n"/>
      <c r="AD686" s="50" t="n"/>
      <c r="AE686" s="50" t="n"/>
      <c r="AF686" s="50" t="n"/>
      <c r="AG686" s="50" t="n"/>
    </row>
    <row r="687" ht="15.75" customHeight="1">
      <c r="A687" s="50" t="n"/>
      <c r="B687" s="50" t="inlineStr">
        <is>
          <t>WI</t>
        </is>
      </c>
      <c r="C687" s="50" t="inlineStr">
        <is>
          <t>Generation</t>
        </is>
      </c>
      <c r="D687" s="50" t="inlineStr">
        <is>
          <t>Nuclear</t>
        </is>
      </c>
      <c r="E687" s="50">
        <f>LOOKUP(D687,$U$2:$V$15,$V$2:$V$15)</f>
        <v/>
      </c>
      <c r="F687" s="50" t="n">
        <v>9432360.547</v>
      </c>
      <c r="G687" s="50">
        <f>AVERAGE(F687,H687)</f>
        <v/>
      </c>
      <c r="H687" s="50" t="n">
        <v>9432360.547</v>
      </c>
      <c r="I687" s="50">
        <f>AVERAGE(H687,J687)</f>
        <v/>
      </c>
      <c r="J687" s="50" t="n">
        <v>9432360.547</v>
      </c>
      <c r="K687" s="50">
        <f>AVERAGE(J687,L687)</f>
        <v/>
      </c>
      <c r="L687" s="50" t="n">
        <v>9432360.547</v>
      </c>
      <c r="M687" s="50">
        <f>AVERAGE(L687,N687)</f>
        <v/>
      </c>
      <c r="N687" s="50" t="n">
        <v>9432360.547</v>
      </c>
      <c r="O687" s="50">
        <f>AVERAGE(N687,P687)</f>
        <v/>
      </c>
      <c r="P687" s="50" t="n">
        <v>9432360.547</v>
      </c>
      <c r="Q687" s="50">
        <f>AVERAGE(P687,R687)</f>
        <v/>
      </c>
      <c r="R687" s="50" t="n">
        <v>4735152.504</v>
      </c>
      <c r="S687" s="50" t="n"/>
      <c r="T687" s="50" t="n"/>
      <c r="U687" s="50" t="n"/>
      <c r="V687" s="50" t="n"/>
      <c r="W687" s="50" t="n"/>
      <c r="X687" s="50" t="n"/>
      <c r="Y687" s="50" t="n"/>
      <c r="Z687" s="50" t="n"/>
      <c r="AA687" s="50" t="n"/>
      <c r="AB687" s="50" t="n"/>
      <c r="AC687" s="50" t="n"/>
      <c r="AD687" s="50" t="n"/>
      <c r="AE687" s="50" t="n"/>
      <c r="AF687" s="50" t="n"/>
      <c r="AG687" s="50" t="n"/>
    </row>
    <row r="688" ht="15.75" customHeight="1">
      <c r="A688" s="50" t="n"/>
      <c r="B688" s="50" t="inlineStr">
        <is>
          <t>WI</t>
        </is>
      </c>
      <c r="C688" s="50" t="inlineStr">
        <is>
          <t>Generation</t>
        </is>
      </c>
      <c r="D688" s="50" t="inlineStr">
        <is>
          <t>Offshore Wind</t>
        </is>
      </c>
      <c r="E688" s="50">
        <f>LOOKUP(D688,$U$2:$V$15,$V$2:$V$15)</f>
        <v/>
      </c>
      <c r="F688" s="50" t="n">
        <v>0</v>
      </c>
      <c r="G688" s="50">
        <f>AVERAGE(F688,H688)</f>
        <v/>
      </c>
      <c r="H688" s="50" t="n">
        <v>0</v>
      </c>
      <c r="I688" s="50">
        <f>AVERAGE(H688,J688)</f>
        <v/>
      </c>
      <c r="J688" s="50" t="n">
        <v>0</v>
      </c>
      <c r="K688" s="50">
        <f>AVERAGE(J688,L688)</f>
        <v/>
      </c>
      <c r="L688" s="50" t="n">
        <v>0</v>
      </c>
      <c r="M688" s="50">
        <f>AVERAGE(L688,N688)</f>
        <v/>
      </c>
      <c r="N688" s="50" t="n">
        <v>0</v>
      </c>
      <c r="O688" s="50">
        <f>AVERAGE(N688,P688)</f>
        <v/>
      </c>
      <c r="P688" s="50" t="n">
        <v>0</v>
      </c>
      <c r="Q688" s="50">
        <f>AVERAGE(P688,R688)</f>
        <v/>
      </c>
      <c r="R688" s="50" t="n">
        <v>0</v>
      </c>
      <c r="S688" s="50" t="n"/>
      <c r="T688" s="50" t="n"/>
      <c r="U688" s="50" t="n"/>
      <c r="V688" s="50" t="n"/>
      <c r="W688" s="50" t="n"/>
      <c r="X688" s="50" t="n"/>
      <c r="Y688" s="50" t="n"/>
      <c r="Z688" s="50" t="n"/>
      <c r="AA688" s="50" t="n"/>
      <c r="AB688" s="50" t="n"/>
      <c r="AC688" s="50" t="n"/>
      <c r="AD688" s="50" t="n"/>
      <c r="AE688" s="50" t="n"/>
      <c r="AF688" s="50" t="n"/>
      <c r="AG688" s="50" t="n"/>
    </row>
    <row r="689" ht="15.75" customHeight="1">
      <c r="A689" s="50" t="n"/>
      <c r="B689" s="50" t="inlineStr">
        <is>
          <t>WI</t>
        </is>
      </c>
      <c r="C689" s="50" t="inlineStr">
        <is>
          <t>Generation</t>
        </is>
      </c>
      <c r="D689" s="50" t="inlineStr">
        <is>
          <t>Oil-Gas-Steam</t>
        </is>
      </c>
      <c r="E689" s="50">
        <f>LOOKUP(D689,$U$2:$V$15,$V$2:$V$15)</f>
        <v/>
      </c>
      <c r="F689" s="50" t="n">
        <v>330451.1981</v>
      </c>
      <c r="G689" s="50">
        <f>AVERAGE(F689,H689)</f>
        <v/>
      </c>
      <c r="H689" s="50" t="n">
        <v>330451.1981</v>
      </c>
      <c r="I689" s="50">
        <f>AVERAGE(H689,J689)</f>
        <v/>
      </c>
      <c r="J689" s="50" t="n">
        <v>330451.1981</v>
      </c>
      <c r="K689" s="50">
        <f>AVERAGE(J689,L689)</f>
        <v/>
      </c>
      <c r="L689" s="50" t="n">
        <v>330451.1981</v>
      </c>
      <c r="M689" s="50">
        <f>AVERAGE(L689,N689)</f>
        <v/>
      </c>
      <c r="N689" s="50" t="n">
        <v>330451.1981</v>
      </c>
      <c r="O689" s="50">
        <f>AVERAGE(N689,P689)</f>
        <v/>
      </c>
      <c r="P689" s="50" t="n">
        <v>330451.1981</v>
      </c>
      <c r="Q689" s="50">
        <f>AVERAGE(P689,R689)</f>
        <v/>
      </c>
      <c r="R689" s="50" t="n">
        <v>330451.1981</v>
      </c>
      <c r="S689" s="50" t="n"/>
      <c r="T689" s="50" t="n"/>
      <c r="U689" s="50" t="n"/>
      <c r="V689" s="50" t="n"/>
      <c r="W689" s="50" t="n"/>
      <c r="X689" s="50" t="n"/>
      <c r="Y689" s="50" t="n"/>
      <c r="Z689" s="50" t="n"/>
      <c r="AA689" s="50" t="n"/>
      <c r="AB689" s="50" t="n"/>
      <c r="AC689" s="50" t="n"/>
      <c r="AD689" s="50" t="n"/>
      <c r="AE689" s="50" t="n"/>
      <c r="AF689" s="50" t="n"/>
      <c r="AG689" s="50" t="n"/>
    </row>
    <row r="690" ht="15.75" customHeight="1">
      <c r="A690" s="50" t="n"/>
      <c r="B690" s="50" t="inlineStr">
        <is>
          <t>WI</t>
        </is>
      </c>
      <c r="C690" s="50" t="inlineStr">
        <is>
          <t>Generation</t>
        </is>
      </c>
      <c r="D690" s="50" t="inlineStr">
        <is>
          <t>Rooftop PV</t>
        </is>
      </c>
      <c r="E690" s="50">
        <f>LOOKUP(D690,$U$2:$V$15,$V$2:$V$15)</f>
        <v/>
      </c>
      <c r="F690" s="50" t="n">
        <v>70070.35634</v>
      </c>
      <c r="G690" s="50">
        <f>AVERAGE(F690,H690)</f>
        <v/>
      </c>
      <c r="H690" s="50" t="n">
        <v>88793.11181</v>
      </c>
      <c r="I690" s="50">
        <f>AVERAGE(H690,J690)</f>
        <v/>
      </c>
      <c r="J690" s="50" t="n">
        <v>115420.2059</v>
      </c>
      <c r="K690" s="50">
        <f>AVERAGE(J690,L690)</f>
        <v/>
      </c>
      <c r="L690" s="50" t="n">
        <v>156300.4107</v>
      </c>
      <c r="M690" s="50">
        <f>AVERAGE(L690,N690)</f>
        <v/>
      </c>
      <c r="N690" s="50" t="n">
        <v>220567.7019</v>
      </c>
      <c r="O690" s="50">
        <f>AVERAGE(N690,P690)</f>
        <v/>
      </c>
      <c r="P690" s="50" t="n">
        <v>313933.1884</v>
      </c>
      <c r="Q690" s="50">
        <f>AVERAGE(P690,R690)</f>
        <v/>
      </c>
      <c r="R690" s="50" t="n">
        <v>443486.8803</v>
      </c>
      <c r="S690" s="50" t="n"/>
      <c r="T690" s="50" t="n"/>
      <c r="U690" s="50" t="n"/>
      <c r="V690" s="50" t="n"/>
      <c r="W690" s="50" t="n"/>
      <c r="X690" s="50" t="n"/>
      <c r="Y690" s="50" t="n"/>
      <c r="Z690" s="50" t="n"/>
      <c r="AA690" s="50" t="n"/>
      <c r="AB690" s="50" t="n"/>
      <c r="AC690" s="50" t="n"/>
      <c r="AD690" s="50" t="n"/>
      <c r="AE690" s="50" t="n"/>
      <c r="AF690" s="50" t="n"/>
      <c r="AG690" s="50" t="n"/>
    </row>
    <row r="691" ht="15.75" customHeight="1">
      <c r="A691" s="50" t="n"/>
      <c r="B691" s="50" t="inlineStr">
        <is>
          <t>WI</t>
        </is>
      </c>
      <c r="C691" s="50" t="inlineStr">
        <is>
          <t>Generation</t>
        </is>
      </c>
      <c r="D691" s="50" t="inlineStr">
        <is>
          <t>Storage</t>
        </is>
      </c>
      <c r="E691" s="50">
        <f>LOOKUP(D691,$U$2:$V$15,$V$2:$V$15)</f>
        <v/>
      </c>
      <c r="F691" s="50" t="n">
        <v>0</v>
      </c>
      <c r="G691" s="50" t="n">
        <v>0</v>
      </c>
      <c r="H691" s="50" t="n">
        <v>0</v>
      </c>
      <c r="I691" s="50" t="n">
        <v>0</v>
      </c>
      <c r="J691" s="50" t="n">
        <v>0</v>
      </c>
      <c r="K691" s="50" t="n">
        <v>0</v>
      </c>
      <c r="L691" s="50" t="n">
        <v>0</v>
      </c>
      <c r="M691" s="50" t="n">
        <v>0</v>
      </c>
      <c r="N691" s="50" t="n">
        <v>0</v>
      </c>
      <c r="O691" s="50" t="n">
        <v>0</v>
      </c>
      <c r="P691" s="50" t="n">
        <v>0</v>
      </c>
      <c r="Q691" s="50" t="n">
        <v>0</v>
      </c>
      <c r="R691" s="50" t="n">
        <v>0</v>
      </c>
      <c r="S691" s="50" t="n"/>
      <c r="T691" s="50" t="n"/>
      <c r="U691" s="50" t="n"/>
      <c r="V691" s="50" t="n"/>
      <c r="W691" s="50" t="n"/>
      <c r="X691" s="50" t="n"/>
      <c r="Y691" s="50" t="n"/>
      <c r="Z691" s="50" t="n"/>
      <c r="AA691" s="50" t="n"/>
      <c r="AB691" s="50" t="n"/>
      <c r="AC691" s="50" t="n"/>
      <c r="AD691" s="50" t="n"/>
      <c r="AE691" s="50" t="n"/>
      <c r="AF691" s="50" t="n"/>
      <c r="AG691" s="50" t="n"/>
    </row>
    <row r="692" ht="15.75" customHeight="1">
      <c r="A692" s="50" t="n"/>
      <c r="B692" s="50" t="inlineStr">
        <is>
          <t>WI</t>
        </is>
      </c>
      <c r="C692" s="50" t="inlineStr">
        <is>
          <t>Generation</t>
        </is>
      </c>
      <c r="D692" s="50" t="inlineStr">
        <is>
          <t>Utility PV</t>
        </is>
      </c>
      <c r="E692" s="50">
        <f>LOOKUP(D692,$U$2:$V$15,$V$2:$V$15)</f>
        <v/>
      </c>
      <c r="F692" s="50" t="n">
        <v>43224.83018</v>
      </c>
      <c r="G692" s="50">
        <f>AVERAGE(F692,H692)</f>
        <v/>
      </c>
      <c r="H692" s="50" t="n">
        <v>47371.25136</v>
      </c>
      <c r="I692" s="50">
        <f>AVERAGE(H692,J692)</f>
        <v/>
      </c>
      <c r="J692" s="50" t="n">
        <v>47374.58631</v>
      </c>
      <c r="K692" s="50">
        <f>AVERAGE(J692,L692)</f>
        <v/>
      </c>
      <c r="L692" s="50" t="n">
        <v>58062.47258</v>
      </c>
      <c r="M692" s="50">
        <f>AVERAGE(L692,N692)</f>
        <v/>
      </c>
      <c r="N692" s="50" t="n">
        <v>784642.6133</v>
      </c>
      <c r="O692" s="50">
        <f>AVERAGE(N692,P692)</f>
        <v/>
      </c>
      <c r="P692" s="50" t="n">
        <v>2898349.736</v>
      </c>
      <c r="Q692" s="50">
        <f>AVERAGE(P692,R692)</f>
        <v/>
      </c>
      <c r="R692" s="50" t="n">
        <v>6395109.975</v>
      </c>
      <c r="S692" s="50" t="n"/>
      <c r="T692" s="50" t="n"/>
      <c r="U692" s="50" t="n"/>
      <c r="V692" s="50" t="n"/>
      <c r="W692" s="50" t="n"/>
      <c r="X692" s="50" t="n"/>
      <c r="Y692" s="50" t="n"/>
      <c r="Z692" s="50" t="n"/>
      <c r="AA692" s="50" t="n"/>
      <c r="AB692" s="50" t="n"/>
      <c r="AC692" s="50" t="n"/>
      <c r="AD692" s="50" t="n"/>
      <c r="AE692" s="50" t="n"/>
      <c r="AF692" s="50" t="n"/>
      <c r="AG692" s="50" t="n"/>
    </row>
    <row r="693" ht="15.75" customHeight="1">
      <c r="A693" s="50" t="n"/>
      <c r="B693" s="50" t="inlineStr">
        <is>
          <t>WV</t>
        </is>
      </c>
      <c r="C693" s="50" t="inlineStr">
        <is>
          <t>Generation</t>
        </is>
      </c>
      <c r="D693" s="50" t="inlineStr">
        <is>
          <t>Biopower</t>
        </is>
      </c>
      <c r="E693" s="50">
        <f>LOOKUP(D693,$U$2:$V$15,$V$2:$V$15)</f>
        <v/>
      </c>
      <c r="F693" s="50" t="n">
        <v>0</v>
      </c>
      <c r="G693" s="50">
        <f>AVERAGE(F693,H693)</f>
        <v/>
      </c>
      <c r="H693" s="50" t="n">
        <v>0</v>
      </c>
      <c r="I693" s="50">
        <f>AVERAGE(H693,J693)</f>
        <v/>
      </c>
      <c r="J693" s="50" t="n">
        <v>0</v>
      </c>
      <c r="K693" s="50">
        <f>AVERAGE(J693,L693)</f>
        <v/>
      </c>
      <c r="L693" s="50" t="n">
        <v>0</v>
      </c>
      <c r="M693" s="50">
        <f>AVERAGE(L693,N693)</f>
        <v/>
      </c>
      <c r="N693" s="50" t="n">
        <v>0</v>
      </c>
      <c r="O693" s="50">
        <f>AVERAGE(N693,P693)</f>
        <v/>
      </c>
      <c r="P693" s="50" t="n">
        <v>0</v>
      </c>
      <c r="Q693" s="50">
        <f>AVERAGE(P693,R693)</f>
        <v/>
      </c>
      <c r="R693" s="50" t="n">
        <v>0</v>
      </c>
      <c r="S693" s="50" t="n"/>
      <c r="T693" s="50" t="n"/>
      <c r="U693" s="50" t="n"/>
      <c r="V693" s="50" t="n"/>
      <c r="W693" s="50" t="n"/>
      <c r="X693" s="50" t="n"/>
      <c r="Y693" s="50" t="n"/>
      <c r="Z693" s="50" t="n"/>
      <c r="AA693" s="50" t="n"/>
      <c r="AB693" s="50" t="n"/>
      <c r="AC693" s="50" t="n"/>
      <c r="AD693" s="50" t="n"/>
      <c r="AE693" s="50" t="n"/>
      <c r="AF693" s="50" t="n"/>
      <c r="AG693" s="50" t="n"/>
    </row>
    <row r="694" ht="15.75" customHeight="1">
      <c r="A694" s="50" t="n"/>
      <c r="B694" s="50" t="inlineStr">
        <is>
          <t>WV</t>
        </is>
      </c>
      <c r="C694" s="50" t="inlineStr">
        <is>
          <t>Generation</t>
        </is>
      </c>
      <c r="D694" s="50" t="inlineStr">
        <is>
          <t>Coal</t>
        </is>
      </c>
      <c r="E694" s="50">
        <f>LOOKUP(D694,$U$2:$V$15,$V$2:$V$15)</f>
        <v/>
      </c>
      <c r="F694" s="50" t="n">
        <v>36726219.31</v>
      </c>
      <c r="G694" s="50">
        <f>AVERAGE(F694,H694)</f>
        <v/>
      </c>
      <c r="H694" s="50" t="n">
        <v>24970680.57</v>
      </c>
      <c r="I694" s="50">
        <f>AVERAGE(H694,J694)</f>
        <v/>
      </c>
      <c r="J694" s="50" t="n">
        <v>21667086.64</v>
      </c>
      <c r="K694" s="50">
        <f>AVERAGE(J694,L694)</f>
        <v/>
      </c>
      <c r="L694" s="50" t="n">
        <v>20472878.24</v>
      </c>
      <c r="M694" s="50">
        <f>AVERAGE(L694,N694)</f>
        <v/>
      </c>
      <c r="N694" s="50" t="n">
        <v>22712424.87</v>
      </c>
      <c r="O694" s="50">
        <f>AVERAGE(N694,P694)</f>
        <v/>
      </c>
      <c r="P694" s="50" t="n">
        <v>22705894.4</v>
      </c>
      <c r="Q694" s="50">
        <f>AVERAGE(P694,R694)</f>
        <v/>
      </c>
      <c r="R694" s="50" t="n">
        <v>23218259.8</v>
      </c>
      <c r="S694" s="50" t="n"/>
      <c r="T694" s="50" t="n"/>
      <c r="U694" s="50" t="n"/>
      <c r="V694" s="50" t="n"/>
      <c r="W694" s="50" t="n"/>
      <c r="X694" s="50" t="n"/>
      <c r="Y694" s="50" t="n"/>
      <c r="Z694" s="50" t="n"/>
      <c r="AA694" s="50" t="n"/>
      <c r="AB694" s="50" t="n"/>
      <c r="AC694" s="50" t="n"/>
      <c r="AD694" s="50" t="n"/>
      <c r="AE694" s="50" t="n"/>
      <c r="AF694" s="50" t="n"/>
      <c r="AG694" s="50" t="n"/>
    </row>
    <row r="695" ht="15.75" customHeight="1">
      <c r="A695" s="50" t="n"/>
      <c r="B695" s="50" t="inlineStr">
        <is>
          <t>WV</t>
        </is>
      </c>
      <c r="C695" s="50" t="inlineStr">
        <is>
          <t>Generation</t>
        </is>
      </c>
      <c r="D695" s="50" t="inlineStr">
        <is>
          <t>CSP</t>
        </is>
      </c>
      <c r="E695" s="50">
        <f>LOOKUP(D695,$U$2:$V$15,$V$2:$V$15)</f>
        <v/>
      </c>
      <c r="F695" s="50" t="n">
        <v>0</v>
      </c>
      <c r="G695" s="50">
        <f>AVERAGE(F695,H695)</f>
        <v/>
      </c>
      <c r="H695" s="50" t="n">
        <v>0</v>
      </c>
      <c r="I695" s="50">
        <f>AVERAGE(H695,J695)</f>
        <v/>
      </c>
      <c r="J695" s="50" t="n">
        <v>0</v>
      </c>
      <c r="K695" s="50">
        <f>AVERAGE(J695,L695)</f>
        <v/>
      </c>
      <c r="L695" s="50" t="n">
        <v>0</v>
      </c>
      <c r="M695" s="50">
        <f>AVERAGE(L695,N695)</f>
        <v/>
      </c>
      <c r="N695" s="50" t="n">
        <v>0</v>
      </c>
      <c r="O695" s="50">
        <f>AVERAGE(N695,P695)</f>
        <v/>
      </c>
      <c r="P695" s="50" t="n">
        <v>0</v>
      </c>
      <c r="Q695" s="50">
        <f>AVERAGE(P695,R695)</f>
        <v/>
      </c>
      <c r="R695" s="50" t="n">
        <v>0</v>
      </c>
      <c r="S695" s="50" t="n"/>
      <c r="T695" s="50" t="n"/>
      <c r="U695" s="50" t="n"/>
      <c r="V695" s="50" t="n"/>
      <c r="W695" s="50" t="n"/>
      <c r="X695" s="50" t="n"/>
      <c r="Y695" s="50" t="n"/>
      <c r="Z695" s="50" t="n"/>
      <c r="AA695" s="50" t="n"/>
      <c r="AB695" s="50" t="n"/>
      <c r="AC695" s="50" t="n"/>
      <c r="AD695" s="50" t="n"/>
      <c r="AE695" s="50" t="n"/>
      <c r="AF695" s="50" t="n"/>
      <c r="AG695" s="50" t="n"/>
    </row>
    <row r="696" ht="15.75" customHeight="1">
      <c r="A696" s="50" t="n"/>
      <c r="B696" s="50" t="inlineStr">
        <is>
          <t>WV</t>
        </is>
      </c>
      <c r="C696" s="50" t="inlineStr">
        <is>
          <t>Generation</t>
        </is>
      </c>
      <c r="D696" s="50" t="inlineStr">
        <is>
          <t>Geothermal</t>
        </is>
      </c>
      <c r="E696" s="50">
        <f>LOOKUP(D696,$U$2:$V$15,$V$2:$V$15)</f>
        <v/>
      </c>
      <c r="F696" s="50" t="n">
        <v>0</v>
      </c>
      <c r="G696" s="50">
        <f>AVERAGE(F696,H696)</f>
        <v/>
      </c>
      <c r="H696" s="50" t="n">
        <v>0</v>
      </c>
      <c r="I696" s="50">
        <f>AVERAGE(H696,J696)</f>
        <v/>
      </c>
      <c r="J696" s="50" t="n">
        <v>0</v>
      </c>
      <c r="K696" s="50">
        <f>AVERAGE(J696,L696)</f>
        <v/>
      </c>
      <c r="L696" s="50" t="n">
        <v>0</v>
      </c>
      <c r="M696" s="50">
        <f>AVERAGE(L696,N696)</f>
        <v/>
      </c>
      <c r="N696" s="50" t="n">
        <v>0</v>
      </c>
      <c r="O696" s="50">
        <f>AVERAGE(N696,P696)</f>
        <v/>
      </c>
      <c r="P696" s="50" t="n">
        <v>0</v>
      </c>
      <c r="Q696" s="50">
        <f>AVERAGE(P696,R696)</f>
        <v/>
      </c>
      <c r="R696" s="50" t="n">
        <v>0</v>
      </c>
      <c r="S696" s="50" t="n"/>
      <c r="T696" s="50" t="n"/>
      <c r="U696" s="50" t="n"/>
      <c r="V696" s="50" t="n"/>
      <c r="W696" s="50" t="n"/>
      <c r="X696" s="50" t="n"/>
      <c r="Y696" s="50" t="n"/>
      <c r="Z696" s="50" t="n"/>
      <c r="AA696" s="50" t="n"/>
      <c r="AB696" s="50" t="n"/>
      <c r="AC696" s="50" t="n"/>
      <c r="AD696" s="50" t="n"/>
      <c r="AE696" s="50" t="n"/>
      <c r="AF696" s="50" t="n"/>
      <c r="AG696" s="50" t="n"/>
    </row>
    <row r="697" ht="15.75" customHeight="1">
      <c r="A697" s="50" t="n"/>
      <c r="B697" s="50" t="inlineStr">
        <is>
          <t>WV</t>
        </is>
      </c>
      <c r="C697" s="50" t="inlineStr">
        <is>
          <t>Generation</t>
        </is>
      </c>
      <c r="D697" s="50" t="inlineStr">
        <is>
          <t>Hydro</t>
        </is>
      </c>
      <c r="E697" s="50">
        <f>LOOKUP(D697,$U$2:$V$15,$V$2:$V$15)</f>
        <v/>
      </c>
      <c r="F697" s="50" t="n">
        <v>1522657.093</v>
      </c>
      <c r="G697" s="50">
        <f>AVERAGE(F697,H697)</f>
        <v/>
      </c>
      <c r="H697" s="50" t="n">
        <v>1871533.741</v>
      </c>
      <c r="I697" s="50">
        <f>AVERAGE(H697,J697)</f>
        <v/>
      </c>
      <c r="J697" s="50" t="n">
        <v>1871533.741</v>
      </c>
      <c r="K697" s="50">
        <f>AVERAGE(J697,L697)</f>
        <v/>
      </c>
      <c r="L697" s="50" t="n">
        <v>1871533.741</v>
      </c>
      <c r="M697" s="50">
        <f>AVERAGE(L697,N697)</f>
        <v/>
      </c>
      <c r="N697" s="50" t="n">
        <v>1871533.741</v>
      </c>
      <c r="O697" s="50">
        <f>AVERAGE(N697,P697)</f>
        <v/>
      </c>
      <c r="P697" s="50" t="n">
        <v>1871533.741</v>
      </c>
      <c r="Q697" s="50">
        <f>AVERAGE(P697,R697)</f>
        <v/>
      </c>
      <c r="R697" s="50" t="n">
        <v>1871533.741</v>
      </c>
      <c r="S697" s="50" t="n"/>
      <c r="T697" s="50" t="n"/>
      <c r="U697" s="50" t="n"/>
      <c r="V697" s="50" t="n"/>
      <c r="W697" s="50" t="n"/>
      <c r="X697" s="50" t="n"/>
      <c r="Y697" s="50" t="n"/>
      <c r="Z697" s="50" t="n"/>
      <c r="AA697" s="50" t="n"/>
      <c r="AB697" s="50" t="n"/>
      <c r="AC697" s="50" t="n"/>
      <c r="AD697" s="50" t="n"/>
      <c r="AE697" s="50" t="n"/>
      <c r="AF697" s="50" t="n"/>
      <c r="AG697" s="50" t="n"/>
    </row>
    <row r="698" ht="15.75" customHeight="1">
      <c r="A698" s="50" t="n"/>
      <c r="B698" s="50" t="inlineStr">
        <is>
          <t>WV</t>
        </is>
      </c>
      <c r="C698" s="50" t="inlineStr">
        <is>
          <t>Generation</t>
        </is>
      </c>
      <c r="D698" s="50" t="inlineStr">
        <is>
          <t>Imports</t>
        </is>
      </c>
      <c r="E698" s="50">
        <f>LOOKUP(D698,$U$2:$V$15,$V$2:$V$15)</f>
        <v/>
      </c>
      <c r="F698" s="50" t="n">
        <v>0</v>
      </c>
      <c r="G698" s="50">
        <f>AVERAGE(F698,H698)</f>
        <v/>
      </c>
      <c r="H698" s="50" t="n">
        <v>0</v>
      </c>
      <c r="I698" s="50">
        <f>AVERAGE(H698,J698)</f>
        <v/>
      </c>
      <c r="J698" s="50" t="n">
        <v>0</v>
      </c>
      <c r="K698" s="50">
        <f>AVERAGE(J698,L698)</f>
        <v/>
      </c>
      <c r="L698" s="50" t="n">
        <v>0</v>
      </c>
      <c r="M698" s="50">
        <f>AVERAGE(L698,N698)</f>
        <v/>
      </c>
      <c r="N698" s="50" t="n">
        <v>0</v>
      </c>
      <c r="O698" s="50">
        <f>AVERAGE(N698,P698)</f>
        <v/>
      </c>
      <c r="P698" s="50" t="n">
        <v>0</v>
      </c>
      <c r="Q698" s="50">
        <f>AVERAGE(P698,R698)</f>
        <v/>
      </c>
      <c r="R698" s="50" t="n">
        <v>0</v>
      </c>
      <c r="S698" s="50" t="n"/>
      <c r="T698" s="50" t="n"/>
      <c r="U698" s="50" t="n"/>
      <c r="V698" s="50" t="n"/>
      <c r="W698" s="50" t="n"/>
      <c r="X698" s="50" t="n"/>
      <c r="Y698" s="50" t="n"/>
      <c r="Z698" s="50" t="n"/>
      <c r="AA698" s="50" t="n"/>
      <c r="AB698" s="50" t="n"/>
      <c r="AC698" s="50" t="n"/>
      <c r="AD698" s="50" t="n"/>
      <c r="AE698" s="50" t="n"/>
      <c r="AF698" s="50" t="n"/>
      <c r="AG698" s="50" t="n"/>
    </row>
    <row r="699" ht="15.75" customHeight="1">
      <c r="A699" s="50" t="n"/>
      <c r="B699" s="50" t="inlineStr">
        <is>
          <t>WV</t>
        </is>
      </c>
      <c r="C699" s="50" t="inlineStr">
        <is>
          <t>Generation</t>
        </is>
      </c>
      <c r="D699" s="50" t="inlineStr">
        <is>
          <t>Land-based Wind</t>
        </is>
      </c>
      <c r="E699" s="50">
        <f>LOOKUP(D699,$U$2:$V$15,$V$2:$V$15)</f>
        <v/>
      </c>
      <c r="F699" s="50" t="n">
        <v>2090843.388</v>
      </c>
      <c r="G699" s="50">
        <f>AVERAGE(F699,H699)</f>
        <v/>
      </c>
      <c r="H699" s="50" t="n">
        <v>2090843.388</v>
      </c>
      <c r="I699" s="50">
        <f>AVERAGE(H699,J699)</f>
        <v/>
      </c>
      <c r="J699" s="50" t="n">
        <v>2090843.388</v>
      </c>
      <c r="K699" s="50">
        <f>AVERAGE(J699,L699)</f>
        <v/>
      </c>
      <c r="L699" s="50" t="n">
        <v>2090843.388</v>
      </c>
      <c r="M699" s="50">
        <f>AVERAGE(L699,N699)</f>
        <v/>
      </c>
      <c r="N699" s="50" t="n">
        <v>2090843.388</v>
      </c>
      <c r="O699" s="50">
        <f>AVERAGE(N699,P699)</f>
        <v/>
      </c>
      <c r="P699" s="50" t="n">
        <v>2090843.388</v>
      </c>
      <c r="Q699" s="50">
        <f>AVERAGE(P699,R699)</f>
        <v/>
      </c>
      <c r="R699" s="50" t="n">
        <v>2392384.117</v>
      </c>
      <c r="S699" s="50" t="n"/>
      <c r="T699" s="50" t="n"/>
      <c r="U699" s="50" t="n"/>
      <c r="V699" s="50" t="n"/>
      <c r="W699" s="50" t="n"/>
      <c r="X699" s="50" t="n"/>
      <c r="Y699" s="50" t="n"/>
      <c r="Z699" s="50" t="n"/>
      <c r="AA699" s="50" t="n"/>
      <c r="AB699" s="50" t="n"/>
      <c r="AC699" s="50" t="n"/>
      <c r="AD699" s="50" t="n"/>
      <c r="AE699" s="50" t="n"/>
      <c r="AF699" s="50" t="n"/>
      <c r="AG699" s="50" t="n"/>
    </row>
    <row r="700" ht="15.75" customHeight="1">
      <c r="A700" s="50" t="n"/>
      <c r="B700" s="50" t="inlineStr">
        <is>
          <t>WV</t>
        </is>
      </c>
      <c r="C700" s="50" t="inlineStr">
        <is>
          <t>Generation</t>
        </is>
      </c>
      <c r="D700" s="50" t="inlineStr">
        <is>
          <t>NG-CC</t>
        </is>
      </c>
      <c r="E700" s="50">
        <f>LOOKUP(D700,$U$2:$V$15,$V$2:$V$15)</f>
        <v/>
      </c>
      <c r="F700" s="50" t="n">
        <v>0</v>
      </c>
      <c r="G700" s="50">
        <f>AVERAGE(F700,H700)</f>
        <v/>
      </c>
      <c r="H700" s="50" t="n">
        <v>7980194.412</v>
      </c>
      <c r="I700" s="50">
        <f>AVERAGE(H700,J700)</f>
        <v/>
      </c>
      <c r="J700" s="50" t="n">
        <v>7980194.412</v>
      </c>
      <c r="K700" s="50">
        <f>AVERAGE(J700,L700)</f>
        <v/>
      </c>
      <c r="L700" s="50" t="n">
        <v>7980194.412</v>
      </c>
      <c r="M700" s="50">
        <f>AVERAGE(L700,N700)</f>
        <v/>
      </c>
      <c r="N700" s="50" t="n">
        <v>7980194.412</v>
      </c>
      <c r="O700" s="50">
        <f>AVERAGE(N700,P700)</f>
        <v/>
      </c>
      <c r="P700" s="50" t="n">
        <v>7980194.412</v>
      </c>
      <c r="Q700" s="50">
        <f>AVERAGE(P700,R700)</f>
        <v/>
      </c>
      <c r="R700" s="50" t="n">
        <v>7980194.412</v>
      </c>
      <c r="S700" s="50" t="n"/>
      <c r="T700" s="50" t="n"/>
      <c r="U700" s="50" t="n"/>
      <c r="V700" s="50" t="n"/>
      <c r="W700" s="50" t="n"/>
      <c r="X700" s="50" t="n"/>
      <c r="Y700" s="50" t="n"/>
      <c r="Z700" s="50" t="n"/>
      <c r="AA700" s="50" t="n"/>
      <c r="AB700" s="50" t="n"/>
      <c r="AC700" s="50" t="n"/>
      <c r="AD700" s="50" t="n"/>
      <c r="AE700" s="50" t="n"/>
      <c r="AF700" s="50" t="n"/>
      <c r="AG700" s="50" t="n"/>
    </row>
    <row r="701" ht="15.75" customHeight="1">
      <c r="A701" s="50" t="n"/>
      <c r="B701" s="50" t="inlineStr">
        <is>
          <t>WV</t>
        </is>
      </c>
      <c r="C701" s="50" t="inlineStr">
        <is>
          <t>Generation</t>
        </is>
      </c>
      <c r="D701" s="50" t="inlineStr">
        <is>
          <t>NG-CT</t>
        </is>
      </c>
      <c r="E701" s="50">
        <f>LOOKUP(D701,$U$2:$V$15,$V$2:$V$15)</f>
        <v/>
      </c>
      <c r="F701" s="50" t="n">
        <v>29926.44</v>
      </c>
      <c r="G701" s="50">
        <f>AVERAGE(F701,H701)</f>
        <v/>
      </c>
      <c r="H701" s="50" t="n">
        <v>29926.44</v>
      </c>
      <c r="I701" s="50">
        <f>AVERAGE(H701,J701)</f>
        <v/>
      </c>
      <c r="J701" s="50" t="n">
        <v>29926.44</v>
      </c>
      <c r="K701" s="50">
        <f>AVERAGE(J701,L701)</f>
        <v/>
      </c>
      <c r="L701" s="50" t="n">
        <v>29926.44</v>
      </c>
      <c r="M701" s="50">
        <f>AVERAGE(L701,N701)</f>
        <v/>
      </c>
      <c r="N701" s="50" t="n">
        <v>29926.44</v>
      </c>
      <c r="O701" s="50">
        <f>AVERAGE(N701,P701)</f>
        <v/>
      </c>
      <c r="P701" s="50" t="n">
        <v>29926.44</v>
      </c>
      <c r="Q701" s="50">
        <f>AVERAGE(P701,R701)</f>
        <v/>
      </c>
      <c r="R701" s="50" t="n">
        <v>29926.44</v>
      </c>
      <c r="S701" s="50" t="n"/>
      <c r="T701" s="50" t="n"/>
      <c r="U701" s="50" t="n"/>
      <c r="V701" s="50" t="n"/>
      <c r="W701" s="50" t="n"/>
      <c r="X701" s="50" t="n"/>
      <c r="Y701" s="50" t="n"/>
      <c r="Z701" s="50" t="n"/>
      <c r="AA701" s="50" t="n"/>
      <c r="AB701" s="50" t="n"/>
      <c r="AC701" s="50" t="n"/>
      <c r="AD701" s="50" t="n"/>
      <c r="AE701" s="50" t="n"/>
      <c r="AF701" s="50" t="n"/>
      <c r="AG701" s="50" t="n"/>
    </row>
    <row r="702" ht="15.75" customHeight="1">
      <c r="A702" s="50" t="n"/>
      <c r="B702" s="50" t="inlineStr">
        <is>
          <t>WV</t>
        </is>
      </c>
      <c r="C702" s="50" t="inlineStr">
        <is>
          <t>Generation</t>
        </is>
      </c>
      <c r="D702" s="50" t="inlineStr">
        <is>
          <t>Nuclear</t>
        </is>
      </c>
      <c r="E702" s="50">
        <f>LOOKUP(D702,$U$2:$V$15,$V$2:$V$15)</f>
        <v/>
      </c>
      <c r="F702" s="50" t="n">
        <v>0</v>
      </c>
      <c r="G702" s="50">
        <f>AVERAGE(F702,H702)</f>
        <v/>
      </c>
      <c r="H702" s="50" t="n">
        <v>0</v>
      </c>
      <c r="I702" s="50">
        <f>AVERAGE(H702,J702)</f>
        <v/>
      </c>
      <c r="J702" s="50" t="n">
        <v>0</v>
      </c>
      <c r="K702" s="50">
        <f>AVERAGE(J702,L702)</f>
        <v/>
      </c>
      <c r="L702" s="50" t="n">
        <v>0</v>
      </c>
      <c r="M702" s="50">
        <f>AVERAGE(L702,N702)</f>
        <v/>
      </c>
      <c r="N702" s="50" t="n">
        <v>0</v>
      </c>
      <c r="O702" s="50">
        <f>AVERAGE(N702,P702)</f>
        <v/>
      </c>
      <c r="P702" s="50" t="n">
        <v>0</v>
      </c>
      <c r="Q702" s="50">
        <f>AVERAGE(P702,R702)</f>
        <v/>
      </c>
      <c r="R702" s="50" t="n">
        <v>0</v>
      </c>
      <c r="S702" s="50" t="n"/>
      <c r="T702" s="50" t="n"/>
      <c r="U702" s="50" t="n"/>
      <c r="V702" s="50" t="n"/>
      <c r="W702" s="50" t="n"/>
      <c r="X702" s="50" t="n"/>
      <c r="Y702" s="50" t="n"/>
      <c r="Z702" s="50" t="n"/>
      <c r="AA702" s="50" t="n"/>
      <c r="AB702" s="50" t="n"/>
      <c r="AC702" s="50" t="n"/>
      <c r="AD702" s="50" t="n"/>
      <c r="AE702" s="50" t="n"/>
      <c r="AF702" s="50" t="n"/>
      <c r="AG702" s="50" t="n"/>
    </row>
    <row r="703" ht="15.75" customHeight="1">
      <c r="A703" s="50" t="n"/>
      <c r="B703" s="50" t="inlineStr">
        <is>
          <t>WV</t>
        </is>
      </c>
      <c r="C703" s="50" t="inlineStr">
        <is>
          <t>Generation</t>
        </is>
      </c>
      <c r="D703" s="50" t="inlineStr">
        <is>
          <t>Offshore Wind</t>
        </is>
      </c>
      <c r="E703" s="50">
        <f>LOOKUP(D703,$U$2:$V$15,$V$2:$V$15)</f>
        <v/>
      </c>
      <c r="F703" s="50" t="n">
        <v>0</v>
      </c>
      <c r="G703" s="50">
        <f>AVERAGE(F703,H703)</f>
        <v/>
      </c>
      <c r="H703" s="50" t="n">
        <v>0</v>
      </c>
      <c r="I703" s="50">
        <f>AVERAGE(H703,J703)</f>
        <v/>
      </c>
      <c r="J703" s="50" t="n">
        <v>0</v>
      </c>
      <c r="K703" s="50">
        <f>AVERAGE(J703,L703)</f>
        <v/>
      </c>
      <c r="L703" s="50" t="n">
        <v>0</v>
      </c>
      <c r="M703" s="50">
        <f>AVERAGE(L703,N703)</f>
        <v/>
      </c>
      <c r="N703" s="50" t="n">
        <v>0</v>
      </c>
      <c r="O703" s="50">
        <f>AVERAGE(N703,P703)</f>
        <v/>
      </c>
      <c r="P703" s="50" t="n">
        <v>0</v>
      </c>
      <c r="Q703" s="50">
        <f>AVERAGE(P703,R703)</f>
        <v/>
      </c>
      <c r="R703" s="50" t="n">
        <v>0</v>
      </c>
      <c r="S703" s="50" t="n"/>
      <c r="T703" s="50" t="n"/>
      <c r="U703" s="50" t="n"/>
      <c r="V703" s="50" t="n"/>
      <c r="W703" s="50" t="n"/>
      <c r="X703" s="50" t="n"/>
      <c r="Y703" s="50" t="n"/>
      <c r="Z703" s="50" t="n"/>
      <c r="AA703" s="50" t="n"/>
      <c r="AB703" s="50" t="n"/>
      <c r="AC703" s="50" t="n"/>
      <c r="AD703" s="50" t="n"/>
      <c r="AE703" s="50" t="n"/>
      <c r="AF703" s="50" t="n"/>
      <c r="AG703" s="50" t="n"/>
    </row>
    <row r="704" ht="15.75" customHeight="1">
      <c r="A704" s="50" t="n"/>
      <c r="B704" s="50" t="inlineStr">
        <is>
          <t>WV</t>
        </is>
      </c>
      <c r="C704" s="50" t="inlineStr">
        <is>
          <t>Generation</t>
        </is>
      </c>
      <c r="D704" s="50" t="inlineStr">
        <is>
          <t>Oil-Gas-Steam</t>
        </is>
      </c>
      <c r="E704" s="50">
        <f>LOOKUP(D704,$U$2:$V$15,$V$2:$V$15)</f>
        <v/>
      </c>
      <c r="F704" s="50" t="n">
        <v>10069.15008</v>
      </c>
      <c r="G704" s="50">
        <f>AVERAGE(F704,H704)</f>
        <v/>
      </c>
      <c r="H704" s="50" t="n">
        <v>10069.15008</v>
      </c>
      <c r="I704" s="50">
        <f>AVERAGE(H704,J704)</f>
        <v/>
      </c>
      <c r="J704" s="50" t="n">
        <v>10069.15008</v>
      </c>
      <c r="K704" s="50">
        <f>AVERAGE(J704,L704)</f>
        <v/>
      </c>
      <c r="L704" s="50" t="n">
        <v>10069.15008</v>
      </c>
      <c r="M704" s="50">
        <f>AVERAGE(L704,N704)</f>
        <v/>
      </c>
      <c r="N704" s="50" t="n">
        <v>10069.15008</v>
      </c>
      <c r="O704" s="50">
        <f>AVERAGE(N704,P704)</f>
        <v/>
      </c>
      <c r="P704" s="50" t="n">
        <v>10069.15008</v>
      </c>
      <c r="Q704" s="50">
        <f>AVERAGE(P704,R704)</f>
        <v/>
      </c>
      <c r="R704" s="50" t="n">
        <v>10069.15008</v>
      </c>
      <c r="S704" s="50" t="n"/>
      <c r="T704" s="50" t="n"/>
      <c r="U704" s="50" t="n"/>
      <c r="V704" s="50" t="n"/>
      <c r="W704" s="50" t="n"/>
      <c r="X704" s="50" t="n"/>
      <c r="Y704" s="50" t="n"/>
      <c r="Z704" s="50" t="n"/>
      <c r="AA704" s="50" t="n"/>
      <c r="AB704" s="50" t="n"/>
      <c r="AC704" s="50" t="n"/>
      <c r="AD704" s="50" t="n"/>
      <c r="AE704" s="50" t="n"/>
      <c r="AF704" s="50" t="n"/>
      <c r="AG704" s="50" t="n"/>
    </row>
    <row r="705" ht="15.75" customHeight="1">
      <c r="A705" s="50" t="n"/>
      <c r="B705" s="50" t="inlineStr">
        <is>
          <t>WV</t>
        </is>
      </c>
      <c r="C705" s="50" t="inlineStr">
        <is>
          <t>Generation</t>
        </is>
      </c>
      <c r="D705" s="50" t="inlineStr">
        <is>
          <t>Rooftop PV</t>
        </is>
      </c>
      <c r="E705" s="50">
        <f>LOOKUP(D705,$U$2:$V$15,$V$2:$V$15)</f>
        <v/>
      </c>
      <c r="F705" s="50" t="n">
        <v>70458.54827</v>
      </c>
      <c r="G705" s="50">
        <f>AVERAGE(F705,H705)</f>
        <v/>
      </c>
      <c r="H705" s="50" t="n">
        <v>71312.85304</v>
      </c>
      <c r="I705" s="50">
        <f>AVERAGE(H705,J705)</f>
        <v/>
      </c>
      <c r="J705" s="50" t="n">
        <v>72047.09089000001</v>
      </c>
      <c r="K705" s="50">
        <f>AVERAGE(J705,L705)</f>
        <v/>
      </c>
      <c r="L705" s="50" t="n">
        <v>73039.16628</v>
      </c>
      <c r="M705" s="50">
        <f>AVERAGE(L705,N705)</f>
        <v/>
      </c>
      <c r="N705" s="50" t="n">
        <v>74740.25924</v>
      </c>
      <c r="O705" s="50">
        <f>AVERAGE(N705,P705)</f>
        <v/>
      </c>
      <c r="P705" s="50" t="n">
        <v>77614.04667</v>
      </c>
      <c r="Q705" s="50">
        <f>AVERAGE(P705,R705)</f>
        <v/>
      </c>
      <c r="R705" s="50" t="n">
        <v>82454.44585</v>
      </c>
      <c r="S705" s="50" t="n"/>
      <c r="T705" s="50" t="n"/>
      <c r="U705" s="50" t="n"/>
      <c r="V705" s="50" t="n"/>
      <c r="W705" s="50" t="n"/>
      <c r="X705" s="50" t="n"/>
      <c r="Y705" s="50" t="n"/>
      <c r="Z705" s="50" t="n"/>
      <c r="AA705" s="50" t="n"/>
      <c r="AB705" s="50" t="n"/>
      <c r="AC705" s="50" t="n"/>
      <c r="AD705" s="50" t="n"/>
      <c r="AE705" s="50" t="n"/>
      <c r="AF705" s="50" t="n"/>
      <c r="AG705" s="50" t="n"/>
    </row>
    <row r="706" ht="15.75" customHeight="1">
      <c r="A706" s="50" t="n"/>
      <c r="B706" s="50" t="inlineStr">
        <is>
          <t>WV</t>
        </is>
      </c>
      <c r="C706" s="50" t="inlineStr">
        <is>
          <t>Generation</t>
        </is>
      </c>
      <c r="D706" s="50" t="inlineStr">
        <is>
          <t>Storage</t>
        </is>
      </c>
      <c r="E706" s="50">
        <f>LOOKUP(D706,$U$2:$V$15,$V$2:$V$15)</f>
        <v/>
      </c>
      <c r="F706" s="50" t="n">
        <v>0</v>
      </c>
      <c r="G706" s="50" t="n">
        <v>0</v>
      </c>
      <c r="H706" s="50" t="n">
        <v>0</v>
      </c>
      <c r="I706" s="50" t="n">
        <v>0</v>
      </c>
      <c r="J706" s="50" t="n">
        <v>0</v>
      </c>
      <c r="K706" s="50" t="n">
        <v>0</v>
      </c>
      <c r="L706" s="50" t="n">
        <v>0</v>
      </c>
      <c r="M706" s="50" t="n">
        <v>0</v>
      </c>
      <c r="N706" s="50" t="n">
        <v>0</v>
      </c>
      <c r="O706" s="50" t="n">
        <v>0</v>
      </c>
      <c r="P706" s="50" t="n">
        <v>0</v>
      </c>
      <c r="Q706" s="50" t="n">
        <v>0</v>
      </c>
      <c r="R706" s="50" t="n">
        <v>0</v>
      </c>
      <c r="S706" s="50" t="n"/>
      <c r="T706" s="50" t="n"/>
      <c r="U706" s="50" t="n"/>
      <c r="V706" s="50" t="n"/>
      <c r="W706" s="50" t="n"/>
      <c r="X706" s="50" t="n"/>
      <c r="Y706" s="50" t="n"/>
      <c r="Z706" s="50" t="n"/>
      <c r="AA706" s="50" t="n"/>
      <c r="AB706" s="50" t="n"/>
      <c r="AC706" s="50" t="n"/>
      <c r="AD706" s="50" t="n"/>
      <c r="AE706" s="50" t="n"/>
      <c r="AF706" s="50" t="n"/>
      <c r="AG706" s="50" t="n"/>
    </row>
    <row r="707" ht="15.75" customHeight="1">
      <c r="A707" s="50" t="n"/>
      <c r="B707" s="50" t="inlineStr">
        <is>
          <t>WV</t>
        </is>
      </c>
      <c r="C707" s="50" t="inlineStr">
        <is>
          <t>Generation</t>
        </is>
      </c>
      <c r="D707" s="50" t="inlineStr">
        <is>
          <t>Utility PV</t>
        </is>
      </c>
      <c r="E707" s="50">
        <f>LOOKUP(D707,$U$2:$V$15,$V$2:$V$15)</f>
        <v/>
      </c>
      <c r="F707" s="50" t="n">
        <v>0</v>
      </c>
      <c r="G707" s="50">
        <f>AVERAGE(F707,H707)</f>
        <v/>
      </c>
      <c r="H707" s="50" t="n">
        <v>0</v>
      </c>
      <c r="I707" s="50">
        <f>AVERAGE(H707,J707)</f>
        <v/>
      </c>
      <c r="J707" s="50" t="n">
        <v>0</v>
      </c>
      <c r="K707" s="50">
        <f>AVERAGE(J707,L707)</f>
        <v/>
      </c>
      <c r="L707" s="50" t="n">
        <v>0</v>
      </c>
      <c r="M707" s="50">
        <f>AVERAGE(L707,N707)</f>
        <v/>
      </c>
      <c r="N707" s="50" t="n">
        <v>0</v>
      </c>
      <c r="O707" s="50">
        <f>AVERAGE(N707,P707)</f>
        <v/>
      </c>
      <c r="P707" s="50" t="n">
        <v>0</v>
      </c>
      <c r="Q707" s="50">
        <f>AVERAGE(P707,R707)</f>
        <v/>
      </c>
      <c r="R707" s="50" t="n">
        <v>0</v>
      </c>
      <c r="S707" s="50" t="n"/>
      <c r="T707" s="50" t="n"/>
      <c r="U707" s="50" t="n"/>
      <c r="V707" s="50" t="n"/>
      <c r="W707" s="50" t="n"/>
      <c r="X707" s="50" t="n"/>
      <c r="Y707" s="50" t="n"/>
      <c r="Z707" s="50" t="n"/>
      <c r="AA707" s="50" t="n"/>
      <c r="AB707" s="50" t="n"/>
      <c r="AC707" s="50" t="n"/>
      <c r="AD707" s="50" t="n"/>
      <c r="AE707" s="50" t="n"/>
      <c r="AF707" s="50" t="n"/>
      <c r="AG707" s="50" t="n"/>
    </row>
    <row r="708" ht="15.75" customHeight="1">
      <c r="A708" s="50" t="n"/>
      <c r="B708" s="50" t="inlineStr">
        <is>
          <t>WY</t>
        </is>
      </c>
      <c r="C708" s="50" t="inlineStr">
        <is>
          <t>Generation</t>
        </is>
      </c>
      <c r="D708" s="50" t="inlineStr">
        <is>
          <t>Biopower</t>
        </is>
      </c>
      <c r="E708" s="50">
        <f>LOOKUP(D708,$U$2:$V$15,$V$2:$V$15)</f>
        <v/>
      </c>
      <c r="F708" s="50" t="n">
        <v>0</v>
      </c>
      <c r="G708" s="50">
        <f>AVERAGE(F708,H708)</f>
        <v/>
      </c>
      <c r="H708" s="50" t="n">
        <v>0</v>
      </c>
      <c r="I708" s="50">
        <f>AVERAGE(H708,J708)</f>
        <v/>
      </c>
      <c r="J708" s="50" t="n">
        <v>0</v>
      </c>
      <c r="K708" s="50">
        <f>AVERAGE(J708,L708)</f>
        <v/>
      </c>
      <c r="L708" s="50" t="n">
        <v>0</v>
      </c>
      <c r="M708" s="50">
        <f>AVERAGE(L708,N708)</f>
        <v/>
      </c>
      <c r="N708" s="50" t="n">
        <v>0</v>
      </c>
      <c r="O708" s="50">
        <f>AVERAGE(N708,P708)</f>
        <v/>
      </c>
      <c r="P708" s="50" t="n">
        <v>0</v>
      </c>
      <c r="Q708" s="50">
        <f>AVERAGE(P708,R708)</f>
        <v/>
      </c>
      <c r="R708" s="50" t="n">
        <v>0</v>
      </c>
      <c r="S708" s="50" t="n"/>
      <c r="T708" s="50" t="n"/>
      <c r="U708" s="50" t="n"/>
      <c r="V708" s="50" t="n"/>
      <c r="W708" s="50" t="n"/>
      <c r="X708" s="50" t="n"/>
      <c r="Y708" s="50" t="n"/>
      <c r="Z708" s="50" t="n"/>
      <c r="AA708" s="50" t="n"/>
      <c r="AB708" s="50" t="n"/>
      <c r="AC708" s="50" t="n"/>
      <c r="AD708" s="50" t="n"/>
      <c r="AE708" s="50" t="n"/>
      <c r="AF708" s="50" t="n"/>
      <c r="AG708" s="50" t="n"/>
    </row>
    <row r="709" ht="15.75" customHeight="1">
      <c r="A709" s="50" t="n"/>
      <c r="B709" s="50" t="inlineStr">
        <is>
          <t>WY</t>
        </is>
      </c>
      <c r="C709" s="50" t="inlineStr">
        <is>
          <t>Generation</t>
        </is>
      </c>
      <c r="D709" s="50" t="inlineStr">
        <is>
          <t>Coal</t>
        </is>
      </c>
      <c r="E709" s="50">
        <f>LOOKUP(D709,$U$2:$V$15,$V$2:$V$15)</f>
        <v/>
      </c>
      <c r="F709" s="50" t="n">
        <v>40979288.34</v>
      </c>
      <c r="G709" s="50">
        <f>AVERAGE(F709,H709)</f>
        <v/>
      </c>
      <c r="H709" s="50" t="n">
        <v>41179223.97</v>
      </c>
      <c r="I709" s="50">
        <f>AVERAGE(H709,J709)</f>
        <v/>
      </c>
      <c r="J709" s="50" t="n">
        <v>45358006.73</v>
      </c>
      <c r="K709" s="50">
        <f>AVERAGE(J709,L709)</f>
        <v/>
      </c>
      <c r="L709" s="50" t="n">
        <v>46560781.36</v>
      </c>
      <c r="M709" s="50">
        <f>AVERAGE(L709,N709)</f>
        <v/>
      </c>
      <c r="N709" s="50" t="n">
        <v>47207183.07</v>
      </c>
      <c r="O709" s="50">
        <f>AVERAGE(N709,P709)</f>
        <v/>
      </c>
      <c r="P709" s="50" t="n">
        <v>43228034.79</v>
      </c>
      <c r="Q709" s="50">
        <f>AVERAGE(P709,R709)</f>
        <v/>
      </c>
      <c r="R709" s="50" t="n">
        <v>43029660.4</v>
      </c>
      <c r="S709" s="50" t="n"/>
      <c r="T709" s="50" t="n"/>
      <c r="U709" s="50" t="n"/>
      <c r="V709" s="50" t="n"/>
      <c r="W709" s="50" t="n"/>
      <c r="X709" s="50" t="n"/>
      <c r="Y709" s="50" t="n"/>
      <c r="Z709" s="50" t="n"/>
      <c r="AA709" s="50" t="n"/>
      <c r="AB709" s="50" t="n"/>
      <c r="AC709" s="50" t="n"/>
      <c r="AD709" s="50" t="n"/>
      <c r="AE709" s="50" t="n"/>
      <c r="AF709" s="50" t="n"/>
      <c r="AG709" s="50" t="n"/>
    </row>
    <row r="710" ht="15.75" customHeight="1">
      <c r="A710" s="50" t="n"/>
      <c r="B710" s="50" t="inlineStr">
        <is>
          <t>WY</t>
        </is>
      </c>
      <c r="C710" s="50" t="inlineStr">
        <is>
          <t>Generation</t>
        </is>
      </c>
      <c r="D710" s="50" t="inlineStr">
        <is>
          <t>CSP</t>
        </is>
      </c>
      <c r="E710" s="50">
        <f>LOOKUP(D710,$U$2:$V$15,$V$2:$V$15)</f>
        <v/>
      </c>
      <c r="F710" s="50" t="n">
        <v>0</v>
      </c>
      <c r="G710" s="50">
        <f>AVERAGE(F710,H710)</f>
        <v/>
      </c>
      <c r="H710" s="50" t="n">
        <v>0</v>
      </c>
      <c r="I710" s="50">
        <f>AVERAGE(H710,J710)</f>
        <v/>
      </c>
      <c r="J710" s="50" t="n">
        <v>0</v>
      </c>
      <c r="K710" s="50">
        <f>AVERAGE(J710,L710)</f>
        <v/>
      </c>
      <c r="L710" s="50" t="n">
        <v>0</v>
      </c>
      <c r="M710" s="50">
        <f>AVERAGE(L710,N710)</f>
        <v/>
      </c>
      <c r="N710" s="50" t="n">
        <v>0</v>
      </c>
      <c r="O710" s="50">
        <f>AVERAGE(N710,P710)</f>
        <v/>
      </c>
      <c r="P710" s="50" t="n">
        <v>0</v>
      </c>
      <c r="Q710" s="50">
        <f>AVERAGE(P710,R710)</f>
        <v/>
      </c>
      <c r="R710" s="50" t="n">
        <v>0</v>
      </c>
      <c r="S710" s="50" t="n"/>
      <c r="T710" s="50" t="n"/>
      <c r="U710" s="50" t="n"/>
      <c r="V710" s="50" t="n"/>
      <c r="W710" s="50" t="n"/>
      <c r="X710" s="50" t="n"/>
      <c r="Y710" s="50" t="n"/>
      <c r="Z710" s="50" t="n"/>
      <c r="AA710" s="50" t="n"/>
      <c r="AB710" s="50" t="n"/>
      <c r="AC710" s="50" t="n"/>
      <c r="AD710" s="50" t="n"/>
      <c r="AE710" s="50" t="n"/>
      <c r="AF710" s="50" t="n"/>
      <c r="AG710" s="50" t="n"/>
    </row>
    <row r="711" ht="15.75" customHeight="1">
      <c r="A711" s="50" t="n"/>
      <c r="B711" s="50" t="inlineStr">
        <is>
          <t>WY</t>
        </is>
      </c>
      <c r="C711" s="50" t="inlineStr">
        <is>
          <t>Generation</t>
        </is>
      </c>
      <c r="D711" s="50" t="inlineStr">
        <is>
          <t>Geothermal</t>
        </is>
      </c>
      <c r="E711" s="50">
        <f>LOOKUP(D711,$U$2:$V$15,$V$2:$V$15)</f>
        <v/>
      </c>
      <c r="F711" s="50" t="n">
        <v>0</v>
      </c>
      <c r="G711" s="50">
        <f>AVERAGE(F711,H711)</f>
        <v/>
      </c>
      <c r="H711" s="50" t="n">
        <v>0</v>
      </c>
      <c r="I711" s="50">
        <f>AVERAGE(H711,J711)</f>
        <v/>
      </c>
      <c r="J711" s="50" t="n">
        <v>0</v>
      </c>
      <c r="K711" s="50">
        <f>AVERAGE(J711,L711)</f>
        <v/>
      </c>
      <c r="L711" s="50" t="n">
        <v>0</v>
      </c>
      <c r="M711" s="50">
        <f>AVERAGE(L711,N711)</f>
        <v/>
      </c>
      <c r="N711" s="50" t="n">
        <v>0</v>
      </c>
      <c r="O711" s="50">
        <f>AVERAGE(N711,P711)</f>
        <v/>
      </c>
      <c r="P711" s="50" t="n">
        <v>0</v>
      </c>
      <c r="Q711" s="50">
        <f>AVERAGE(P711,R711)</f>
        <v/>
      </c>
      <c r="R711" s="50" t="n">
        <v>0</v>
      </c>
      <c r="S711" s="50" t="n"/>
      <c r="T711" s="50" t="n"/>
      <c r="U711" s="50" t="n"/>
      <c r="V711" s="50" t="n"/>
      <c r="W711" s="50" t="n"/>
      <c r="X711" s="50" t="n"/>
      <c r="Y711" s="50" t="n"/>
      <c r="Z711" s="50" t="n"/>
      <c r="AA711" s="50" t="n"/>
      <c r="AB711" s="50" t="n"/>
      <c r="AC711" s="50" t="n"/>
      <c r="AD711" s="50" t="n"/>
      <c r="AE711" s="50" t="n"/>
      <c r="AF711" s="50" t="n"/>
      <c r="AG711" s="50" t="n"/>
    </row>
    <row r="712" ht="15.75" customHeight="1">
      <c r="A712" s="50" t="n"/>
      <c r="B712" s="50" t="inlineStr">
        <is>
          <t>WY</t>
        </is>
      </c>
      <c r="C712" s="50" t="inlineStr">
        <is>
          <t>Generation</t>
        </is>
      </c>
      <c r="D712" s="50" t="inlineStr">
        <is>
          <t>Hydro</t>
        </is>
      </c>
      <c r="E712" s="50">
        <f>LOOKUP(D712,$U$2:$V$15,$V$2:$V$15)</f>
        <v/>
      </c>
      <c r="F712" s="50" t="n">
        <v>835584.9081</v>
      </c>
      <c r="G712" s="50">
        <f>AVERAGE(F712,H712)</f>
        <v/>
      </c>
      <c r="H712" s="50" t="n">
        <v>835584.9081</v>
      </c>
      <c r="I712" s="50">
        <f>AVERAGE(H712,J712)</f>
        <v/>
      </c>
      <c r="J712" s="50" t="n">
        <v>835584.9081</v>
      </c>
      <c r="K712" s="50">
        <f>AVERAGE(J712,L712)</f>
        <v/>
      </c>
      <c r="L712" s="50" t="n">
        <v>835584.9081</v>
      </c>
      <c r="M712" s="50">
        <f>AVERAGE(L712,N712)</f>
        <v/>
      </c>
      <c r="N712" s="50" t="n">
        <v>835584.9081</v>
      </c>
      <c r="O712" s="50">
        <f>AVERAGE(N712,P712)</f>
        <v/>
      </c>
      <c r="P712" s="50" t="n">
        <v>835584.9081</v>
      </c>
      <c r="Q712" s="50">
        <f>AVERAGE(P712,R712)</f>
        <v/>
      </c>
      <c r="R712" s="50" t="n">
        <v>835584.9081</v>
      </c>
      <c r="S712" s="50" t="n"/>
      <c r="T712" s="50" t="n"/>
      <c r="U712" s="50" t="n"/>
      <c r="V712" s="50" t="n"/>
      <c r="W712" s="50" t="n"/>
      <c r="X712" s="50" t="n"/>
      <c r="Y712" s="50" t="n"/>
      <c r="Z712" s="50" t="n"/>
      <c r="AA712" s="50" t="n"/>
      <c r="AB712" s="50" t="n"/>
      <c r="AC712" s="50" t="n"/>
      <c r="AD712" s="50" t="n"/>
      <c r="AE712" s="50" t="n"/>
      <c r="AF712" s="50" t="n"/>
      <c r="AG712" s="50" t="n"/>
    </row>
    <row r="713" ht="15.75" customHeight="1">
      <c r="A713" s="50" t="n"/>
      <c r="B713" s="50" t="inlineStr">
        <is>
          <t>WY</t>
        </is>
      </c>
      <c r="C713" s="50" t="inlineStr">
        <is>
          <t>Generation</t>
        </is>
      </c>
      <c r="D713" s="50" t="inlineStr">
        <is>
          <t>Imports</t>
        </is>
      </c>
      <c r="E713" s="50">
        <f>LOOKUP(D713,$U$2:$V$15,$V$2:$V$15)</f>
        <v/>
      </c>
      <c r="F713" s="50" t="n">
        <v>0</v>
      </c>
      <c r="G713" s="50">
        <f>AVERAGE(F713,H713)</f>
        <v/>
      </c>
      <c r="H713" s="50" t="n">
        <v>0</v>
      </c>
      <c r="I713" s="50">
        <f>AVERAGE(H713,J713)</f>
        <v/>
      </c>
      <c r="J713" s="50" t="n">
        <v>0</v>
      </c>
      <c r="K713" s="50">
        <f>AVERAGE(J713,L713)</f>
        <v/>
      </c>
      <c r="L713" s="50" t="n">
        <v>0</v>
      </c>
      <c r="M713" s="50">
        <f>AVERAGE(L713,N713)</f>
        <v/>
      </c>
      <c r="N713" s="50" t="n">
        <v>0</v>
      </c>
      <c r="O713" s="50">
        <f>AVERAGE(N713,P713)</f>
        <v/>
      </c>
      <c r="P713" s="50" t="n">
        <v>0</v>
      </c>
      <c r="Q713" s="50">
        <f>AVERAGE(P713,R713)</f>
        <v/>
      </c>
      <c r="R713" s="50" t="n">
        <v>0</v>
      </c>
      <c r="S713" s="50" t="n"/>
      <c r="T713" s="50" t="n"/>
      <c r="U713" s="50" t="n"/>
      <c r="V713" s="50" t="n"/>
      <c r="W713" s="50" t="n"/>
      <c r="X713" s="50" t="n"/>
      <c r="Y713" s="50" t="n"/>
      <c r="Z713" s="50" t="n"/>
      <c r="AA713" s="50" t="n"/>
      <c r="AB713" s="50" t="n"/>
      <c r="AC713" s="50" t="n"/>
      <c r="AD713" s="50" t="n"/>
      <c r="AE713" s="50" t="n"/>
      <c r="AF713" s="50" t="n"/>
      <c r="AG713" s="50" t="n"/>
    </row>
    <row r="714" ht="15.75" customHeight="1">
      <c r="A714" s="50" t="n"/>
      <c r="B714" s="50" t="inlineStr">
        <is>
          <t>WY</t>
        </is>
      </c>
      <c r="C714" s="50" t="inlineStr">
        <is>
          <t>Generation</t>
        </is>
      </c>
      <c r="D714" s="50" t="inlineStr">
        <is>
          <t>Land-based Wind</t>
        </is>
      </c>
      <c r="E714" s="50">
        <f>LOOKUP(D714,$U$2:$V$15,$V$2:$V$15)</f>
        <v/>
      </c>
      <c r="F714" s="50" t="n">
        <v>4286595.855</v>
      </c>
      <c r="G714" s="50">
        <f>AVERAGE(F714,H714)</f>
        <v/>
      </c>
      <c r="H714" s="50" t="n">
        <v>7204834.54</v>
      </c>
      <c r="I714" s="50">
        <f>AVERAGE(H714,J714)</f>
        <v/>
      </c>
      <c r="J714" s="50" t="n">
        <v>7209019.994</v>
      </c>
      <c r="K714" s="50">
        <f>AVERAGE(J714,L714)</f>
        <v/>
      </c>
      <c r="L714" s="50" t="n">
        <v>7228091.929</v>
      </c>
      <c r="M714" s="50">
        <f>AVERAGE(L714,N714)</f>
        <v/>
      </c>
      <c r="N714" s="50" t="n">
        <v>7230148.092</v>
      </c>
      <c r="O714" s="50">
        <f>AVERAGE(N714,P714)</f>
        <v/>
      </c>
      <c r="P714" s="50" t="n">
        <v>8811656.257999999</v>
      </c>
      <c r="Q714" s="50">
        <f>AVERAGE(P714,R714)</f>
        <v/>
      </c>
      <c r="R714" s="50" t="n">
        <v>8576640.517000001</v>
      </c>
      <c r="S714" s="50" t="n"/>
      <c r="T714" s="50" t="n"/>
      <c r="U714" s="50" t="n"/>
      <c r="V714" s="50" t="n"/>
      <c r="W714" s="50" t="n"/>
      <c r="X714" s="50" t="n"/>
      <c r="Y714" s="50" t="n"/>
      <c r="Z714" s="50" t="n"/>
      <c r="AA714" s="50" t="n"/>
      <c r="AB714" s="50" t="n"/>
      <c r="AC714" s="50" t="n"/>
      <c r="AD714" s="50" t="n"/>
      <c r="AE714" s="50" t="n"/>
      <c r="AF714" s="50" t="n"/>
      <c r="AG714" s="50" t="n"/>
    </row>
    <row r="715" ht="15.75" customHeight="1">
      <c r="A715" s="50" t="n"/>
      <c r="B715" s="50" t="inlineStr">
        <is>
          <t>WY</t>
        </is>
      </c>
      <c r="C715" s="50" t="inlineStr">
        <is>
          <t>Generation</t>
        </is>
      </c>
      <c r="D715" s="50" t="inlineStr">
        <is>
          <t>NG-CC</t>
        </is>
      </c>
      <c r="E715" s="50">
        <f>LOOKUP(D715,$U$2:$V$15,$V$2:$V$15)</f>
        <v/>
      </c>
      <c r="F715" s="50" t="n">
        <v>743079.024</v>
      </c>
      <c r="G715" s="50">
        <f>AVERAGE(F715,H715)</f>
        <v/>
      </c>
      <c r="H715" s="50" t="n">
        <v>681989.552</v>
      </c>
      <c r="I715" s="50">
        <f>AVERAGE(H715,J715)</f>
        <v/>
      </c>
      <c r="J715" s="50" t="n">
        <v>411387.992</v>
      </c>
      <c r="K715" s="50">
        <f>AVERAGE(J715,L715)</f>
        <v/>
      </c>
      <c r="L715" s="50" t="n">
        <v>388479.44</v>
      </c>
      <c r="M715" s="50">
        <f>AVERAGE(L715,N715)</f>
        <v/>
      </c>
      <c r="N715" s="50" t="n">
        <v>353037.586</v>
      </c>
      <c r="O715" s="50">
        <f>AVERAGE(N715,P715)</f>
        <v/>
      </c>
      <c r="P715" s="50" t="n">
        <v>220927.5692</v>
      </c>
      <c r="Q715" s="50">
        <f>AVERAGE(P715,R715)</f>
        <v/>
      </c>
      <c r="R715" s="50" t="n">
        <v>185360.386</v>
      </c>
      <c r="S715" s="50" t="n"/>
      <c r="T715" s="50" t="n"/>
      <c r="U715" s="50" t="n"/>
      <c r="V715" s="50" t="n"/>
      <c r="W715" s="50" t="n"/>
      <c r="X715" s="50" t="n"/>
      <c r="Y715" s="50" t="n"/>
      <c r="Z715" s="50" t="n"/>
      <c r="AA715" s="50" t="n"/>
      <c r="AB715" s="50" t="n"/>
      <c r="AC715" s="50" t="n"/>
      <c r="AD715" s="50" t="n"/>
      <c r="AE715" s="50" t="n"/>
      <c r="AF715" s="50" t="n"/>
      <c r="AG715" s="50" t="n"/>
    </row>
    <row r="716" ht="15.75" customHeight="1">
      <c r="A716" s="50" t="n"/>
      <c r="B716" s="50" t="inlineStr">
        <is>
          <t>WY</t>
        </is>
      </c>
      <c r="C716" s="50" t="inlineStr">
        <is>
          <t>Generation</t>
        </is>
      </c>
      <c r="D716" s="50" t="inlineStr">
        <is>
          <t>NG-CT</t>
        </is>
      </c>
      <c r="E716" s="50">
        <f>LOOKUP(D716,$U$2:$V$15,$V$2:$V$15)</f>
        <v/>
      </c>
      <c r="F716" s="50" t="n">
        <v>0</v>
      </c>
      <c r="G716" s="50">
        <f>AVERAGE(F716,H716)</f>
        <v/>
      </c>
      <c r="H716" s="50" t="n">
        <v>0</v>
      </c>
      <c r="I716" s="50">
        <f>AVERAGE(H716,J716)</f>
        <v/>
      </c>
      <c r="J716" s="50" t="n">
        <v>0</v>
      </c>
      <c r="K716" s="50">
        <f>AVERAGE(J716,L716)</f>
        <v/>
      </c>
      <c r="L716" s="50" t="n">
        <v>0</v>
      </c>
      <c r="M716" s="50">
        <f>AVERAGE(L716,N716)</f>
        <v/>
      </c>
      <c r="N716" s="50" t="n">
        <v>1435.6</v>
      </c>
      <c r="O716" s="50">
        <f>AVERAGE(N716,P716)</f>
        <v/>
      </c>
      <c r="P716" s="50" t="n">
        <v>0</v>
      </c>
      <c r="Q716" s="50">
        <f>AVERAGE(P716,R716)</f>
        <v/>
      </c>
      <c r="R716" s="50" t="n">
        <v>0</v>
      </c>
      <c r="S716" s="50" t="n"/>
      <c r="T716" s="50" t="n"/>
      <c r="U716" s="50" t="n"/>
      <c r="V716" s="50" t="n"/>
      <c r="W716" s="50" t="n"/>
      <c r="X716" s="50" t="n"/>
      <c r="Y716" s="50" t="n"/>
      <c r="Z716" s="50" t="n"/>
      <c r="AA716" s="50" t="n"/>
      <c r="AB716" s="50" t="n"/>
      <c r="AC716" s="50" t="n"/>
      <c r="AD716" s="50" t="n"/>
      <c r="AE716" s="50" t="n"/>
      <c r="AF716" s="50" t="n"/>
      <c r="AG716" s="50" t="n"/>
    </row>
    <row r="717" ht="15.75" customHeight="1">
      <c r="A717" s="50" t="n"/>
      <c r="B717" s="50" t="inlineStr">
        <is>
          <t>WY</t>
        </is>
      </c>
      <c r="C717" s="50" t="inlineStr">
        <is>
          <t>Generation</t>
        </is>
      </c>
      <c r="D717" s="50" t="inlineStr">
        <is>
          <t>Nuclear</t>
        </is>
      </c>
      <c r="E717" s="50">
        <f>LOOKUP(D717,$U$2:$V$15,$V$2:$V$15)</f>
        <v/>
      </c>
      <c r="F717" s="50" t="n">
        <v>0</v>
      </c>
      <c r="G717" s="50">
        <f>AVERAGE(F717,H717)</f>
        <v/>
      </c>
      <c r="H717" s="50" t="n">
        <v>0</v>
      </c>
      <c r="I717" s="50">
        <f>AVERAGE(H717,J717)</f>
        <v/>
      </c>
      <c r="J717" s="50" t="n">
        <v>0</v>
      </c>
      <c r="K717" s="50">
        <f>AVERAGE(J717,L717)</f>
        <v/>
      </c>
      <c r="L717" s="50" t="n">
        <v>0</v>
      </c>
      <c r="M717" s="50">
        <f>AVERAGE(L717,N717)</f>
        <v/>
      </c>
      <c r="N717" s="50" t="n">
        <v>0</v>
      </c>
      <c r="O717" s="50">
        <f>AVERAGE(N717,P717)</f>
        <v/>
      </c>
      <c r="P717" s="50" t="n">
        <v>0</v>
      </c>
      <c r="Q717" s="50">
        <f>AVERAGE(P717,R717)</f>
        <v/>
      </c>
      <c r="R717" s="50" t="n">
        <v>0</v>
      </c>
      <c r="S717" s="50" t="n"/>
      <c r="T717" s="50" t="n"/>
      <c r="U717" s="50" t="n"/>
      <c r="V717" s="50" t="n"/>
      <c r="W717" s="50" t="n"/>
      <c r="X717" s="50" t="n"/>
      <c r="Y717" s="50" t="n"/>
      <c r="Z717" s="50" t="n"/>
      <c r="AA717" s="50" t="n"/>
      <c r="AB717" s="50" t="n"/>
      <c r="AC717" s="50" t="n"/>
      <c r="AD717" s="50" t="n"/>
      <c r="AE717" s="50" t="n"/>
      <c r="AF717" s="50" t="n"/>
      <c r="AG717" s="50" t="n"/>
    </row>
    <row r="718" ht="15.75" customHeight="1">
      <c r="A718" s="50" t="n"/>
      <c r="B718" s="50" t="inlineStr">
        <is>
          <t>WY</t>
        </is>
      </c>
      <c r="C718" s="50" t="inlineStr">
        <is>
          <t>Generation</t>
        </is>
      </c>
      <c r="D718" s="50" t="inlineStr">
        <is>
          <t>Offshore Wind</t>
        </is>
      </c>
      <c r="E718" s="50">
        <f>LOOKUP(D718,$U$2:$V$15,$V$2:$V$15)</f>
        <v/>
      </c>
      <c r="F718" s="50" t="n">
        <v>0</v>
      </c>
      <c r="G718" s="50">
        <f>AVERAGE(F718,H718)</f>
        <v/>
      </c>
      <c r="H718" s="50" t="n">
        <v>0</v>
      </c>
      <c r="I718" s="50">
        <f>AVERAGE(H718,J718)</f>
        <v/>
      </c>
      <c r="J718" s="50" t="n">
        <v>0</v>
      </c>
      <c r="K718" s="50">
        <f>AVERAGE(J718,L718)</f>
        <v/>
      </c>
      <c r="L718" s="50" t="n">
        <v>0</v>
      </c>
      <c r="M718" s="50">
        <f>AVERAGE(L718,N718)</f>
        <v/>
      </c>
      <c r="N718" s="50" t="n">
        <v>0</v>
      </c>
      <c r="O718" s="50">
        <f>AVERAGE(N718,P718)</f>
        <v/>
      </c>
      <c r="P718" s="50" t="n">
        <v>0</v>
      </c>
      <c r="Q718" s="50">
        <f>AVERAGE(P718,R718)</f>
        <v/>
      </c>
      <c r="R718" s="50" t="n">
        <v>0</v>
      </c>
      <c r="S718" s="50" t="n"/>
      <c r="T718" s="50" t="n"/>
      <c r="U718" s="50" t="n"/>
      <c r="V718" s="50" t="n"/>
      <c r="W718" s="50" t="n"/>
      <c r="X718" s="50" t="n"/>
      <c r="Y718" s="50" t="n"/>
      <c r="Z718" s="50" t="n"/>
      <c r="AA718" s="50" t="n"/>
      <c r="AB718" s="50" t="n"/>
      <c r="AC718" s="50" t="n"/>
      <c r="AD718" s="50" t="n"/>
      <c r="AE718" s="50" t="n"/>
      <c r="AF718" s="50" t="n"/>
      <c r="AG718" s="50" t="n"/>
    </row>
    <row r="719" ht="15.75" customHeight="1">
      <c r="A719" s="50" t="n"/>
      <c r="B719" s="50" t="inlineStr">
        <is>
          <t>WY</t>
        </is>
      </c>
      <c r="C719" s="50" t="inlineStr">
        <is>
          <t>Generation</t>
        </is>
      </c>
      <c r="D719" s="50" t="inlineStr">
        <is>
          <t>Oil-Gas-Steam</t>
        </is>
      </c>
      <c r="E719" s="50">
        <f>LOOKUP(D719,$U$2:$V$15,$V$2:$V$15)</f>
        <v/>
      </c>
      <c r="F719" s="50" t="n">
        <v>0</v>
      </c>
      <c r="G719" s="50">
        <f>AVERAGE(F719,H719)</f>
        <v/>
      </c>
      <c r="H719" s="50" t="n">
        <v>0</v>
      </c>
      <c r="I719" s="50">
        <f>AVERAGE(H719,J719)</f>
        <v/>
      </c>
      <c r="J719" s="50" t="n">
        <v>0</v>
      </c>
      <c r="K719" s="50">
        <f>AVERAGE(J719,L719)</f>
        <v/>
      </c>
      <c r="L719" s="50" t="n">
        <v>0</v>
      </c>
      <c r="M719" s="50">
        <f>AVERAGE(L719,N719)</f>
        <v/>
      </c>
      <c r="N719" s="50" t="n">
        <v>0</v>
      </c>
      <c r="O719" s="50">
        <f>AVERAGE(N719,P719)</f>
        <v/>
      </c>
      <c r="P719" s="50" t="n">
        <v>0</v>
      </c>
      <c r="Q719" s="50">
        <f>AVERAGE(P719,R719)</f>
        <v/>
      </c>
      <c r="R719" s="50" t="n">
        <v>0</v>
      </c>
      <c r="S719" s="50" t="n"/>
      <c r="T719" s="50" t="n"/>
      <c r="U719" s="50" t="n"/>
      <c r="V719" s="50" t="n"/>
      <c r="W719" s="50" t="n"/>
      <c r="X719" s="50" t="n"/>
      <c r="Y719" s="50" t="n"/>
      <c r="Z719" s="50" t="n"/>
      <c r="AA719" s="50" t="n"/>
      <c r="AB719" s="50" t="n"/>
      <c r="AC719" s="50" t="n"/>
      <c r="AD719" s="50" t="n"/>
      <c r="AE719" s="50" t="n"/>
      <c r="AF719" s="50" t="n"/>
      <c r="AG719" s="50" t="n"/>
    </row>
    <row r="720" ht="15.75" customHeight="1">
      <c r="A720" s="50" t="n"/>
      <c r="B720" s="50" t="inlineStr">
        <is>
          <t>WY</t>
        </is>
      </c>
      <c r="C720" s="50" t="inlineStr">
        <is>
          <t>Generation</t>
        </is>
      </c>
      <c r="D720" s="50" t="inlineStr">
        <is>
          <t>Rooftop PV</t>
        </is>
      </c>
      <c r="E720" s="50">
        <f>LOOKUP(D720,$U$2:$V$15,$V$2:$V$15)</f>
        <v/>
      </c>
      <c r="F720" s="50" t="n">
        <v>4844.274566</v>
      </c>
      <c r="G720" s="50">
        <f>AVERAGE(F720,H720)</f>
        <v/>
      </c>
      <c r="H720" s="50" t="n">
        <v>7811.964643</v>
      </c>
      <c r="I720" s="50">
        <f>AVERAGE(H720,J720)</f>
        <v/>
      </c>
      <c r="J720" s="50" t="n">
        <v>11720.32002</v>
      </c>
      <c r="K720" s="50">
        <f>AVERAGE(J720,L720)</f>
        <v/>
      </c>
      <c r="L720" s="50" t="n">
        <v>16688.13755</v>
      </c>
      <c r="M720" s="50">
        <f>AVERAGE(L720,N720)</f>
        <v/>
      </c>
      <c r="N720" s="50" t="n">
        <v>23005.1342</v>
      </c>
      <c r="O720" s="50">
        <f>AVERAGE(N720,P720)</f>
        <v/>
      </c>
      <c r="P720" s="50" t="n">
        <v>30299.70523</v>
      </c>
      <c r="Q720" s="50">
        <f>AVERAGE(P720,R720)</f>
        <v/>
      </c>
      <c r="R720" s="50" t="n">
        <v>38035.96319</v>
      </c>
      <c r="S720" s="50" t="n"/>
      <c r="T720" s="50" t="n"/>
      <c r="U720" s="50" t="n"/>
      <c r="V720" s="50" t="n"/>
      <c r="W720" s="50" t="n"/>
      <c r="X720" s="50" t="n"/>
      <c r="Y720" s="50" t="n"/>
      <c r="Z720" s="50" t="n"/>
      <c r="AA720" s="50" t="n"/>
      <c r="AB720" s="50" t="n"/>
      <c r="AC720" s="50" t="n"/>
      <c r="AD720" s="50" t="n"/>
      <c r="AE720" s="50" t="n"/>
      <c r="AF720" s="50" t="n"/>
      <c r="AG720" s="50" t="n"/>
    </row>
    <row r="721" ht="15.75" customHeight="1">
      <c r="A721" s="50" t="n"/>
      <c r="B721" s="50" t="inlineStr">
        <is>
          <t>WY</t>
        </is>
      </c>
      <c r="C721" s="50" t="inlineStr">
        <is>
          <t>Generation</t>
        </is>
      </c>
      <c r="D721" s="50" t="inlineStr">
        <is>
          <t>Storage</t>
        </is>
      </c>
      <c r="E721" s="50">
        <f>LOOKUP(D721,$U$2:$V$15,$V$2:$V$15)</f>
        <v/>
      </c>
      <c r="F721" s="50" t="n">
        <v>0</v>
      </c>
      <c r="G721" s="50" t="n">
        <v>0</v>
      </c>
      <c r="H721" s="50" t="n">
        <v>0</v>
      </c>
      <c r="I721" s="50" t="n">
        <v>0</v>
      </c>
      <c r="J721" s="50" t="n">
        <v>0</v>
      </c>
      <c r="K721" s="50" t="n">
        <v>0</v>
      </c>
      <c r="L721" s="50" t="n">
        <v>0</v>
      </c>
      <c r="M721" s="50" t="n">
        <v>0</v>
      </c>
      <c r="N721" s="50" t="n">
        <v>0</v>
      </c>
      <c r="O721" s="50" t="n">
        <v>0</v>
      </c>
      <c r="P721" s="50" t="n">
        <v>0</v>
      </c>
      <c r="Q721" s="50" t="n">
        <v>0</v>
      </c>
      <c r="R721" s="50" t="n">
        <v>0</v>
      </c>
      <c r="S721" s="50" t="n"/>
      <c r="T721" s="50" t="n"/>
      <c r="U721" s="50" t="n"/>
      <c r="V721" s="50" t="n"/>
      <c r="W721" s="50" t="n"/>
      <c r="X721" s="50" t="n"/>
      <c r="Y721" s="50" t="n"/>
      <c r="Z721" s="50" t="n"/>
      <c r="AA721" s="50" t="n"/>
      <c r="AB721" s="50" t="n"/>
      <c r="AC721" s="50" t="n"/>
      <c r="AD721" s="50" t="n"/>
      <c r="AE721" s="50" t="n"/>
      <c r="AF721" s="50" t="n"/>
      <c r="AG721" s="50" t="n"/>
    </row>
    <row r="722" ht="15.75" customHeight="1">
      <c r="A722" s="50" t="n"/>
      <c r="B722" s="50" t="inlineStr">
        <is>
          <t>WY</t>
        </is>
      </c>
      <c r="C722" s="50" t="inlineStr">
        <is>
          <t>Generation</t>
        </is>
      </c>
      <c r="D722" s="50" t="inlineStr">
        <is>
          <t>Utility PV</t>
        </is>
      </c>
      <c r="E722" s="50">
        <f>LOOKUP(D722,$U$2:$V$15,$V$2:$V$15)</f>
        <v/>
      </c>
      <c r="F722" s="50" t="n">
        <v>210297.9783</v>
      </c>
      <c r="G722" s="50">
        <f>AVERAGE(F722,H722)</f>
        <v/>
      </c>
      <c r="H722" s="50" t="n">
        <v>210122.6077</v>
      </c>
      <c r="I722" s="50">
        <f>AVERAGE(H722,J722)</f>
        <v/>
      </c>
      <c r="J722" s="50" t="n">
        <v>209948.9909</v>
      </c>
      <c r="K722" s="50">
        <f>AVERAGE(J722,L722)</f>
        <v/>
      </c>
      <c r="L722" s="50" t="n">
        <v>207870.7411</v>
      </c>
      <c r="M722" s="50">
        <f>AVERAGE(L722,N722)</f>
        <v/>
      </c>
      <c r="N722" s="50" t="n">
        <v>205793.0695</v>
      </c>
      <c r="O722" s="50">
        <f>AVERAGE(N722,P722)</f>
        <v/>
      </c>
      <c r="P722" s="50" t="n">
        <v>203736.8133</v>
      </c>
      <c r="Q722" s="50">
        <f>AVERAGE(P722,R722)</f>
        <v/>
      </c>
      <c r="R722" s="50" t="n">
        <v>201701.7797</v>
      </c>
      <c r="S722" s="50" t="n"/>
      <c r="T722" s="50" t="n"/>
      <c r="U722" s="50" t="n"/>
      <c r="V722" s="50" t="n"/>
      <c r="W722" s="50" t="n"/>
      <c r="X722" s="50" t="n"/>
      <c r="Y722" s="50" t="n"/>
      <c r="Z722" s="50" t="n"/>
      <c r="AA722" s="50" t="n"/>
      <c r="AB722" s="50" t="n"/>
      <c r="AC722" s="50" t="n"/>
      <c r="AD722" s="50" t="n"/>
      <c r="AE722" s="50" t="n"/>
      <c r="AF722" s="50" t="n"/>
      <c r="AG722" s="50" t="n"/>
    </row>
    <row r="723" ht="15.75" customHeight="1"/>
    <row r="724" ht="15.75" customHeight="1"/>
    <row r="725" ht="15.75" customHeight="1"/>
    <row r="726" ht="15.75" customHeight="1"/>
    <row r="727" ht="15.75" customHeight="1">
      <c r="A727" s="77" t="inlineStr">
        <is>
          <t>Converted to Fraction and weighed by transmission capacity (in Calculations tab)</t>
        </is>
      </c>
    </row>
    <row r="728" ht="15.75" customHeight="1">
      <c r="B728" s="52" t="inlineStr">
        <is>
          <t>State</t>
        </is>
      </c>
      <c r="C728" s="52" t="inlineStr">
        <is>
          <t>Generation</t>
        </is>
      </c>
      <c r="D728" s="52" t="inlineStr">
        <is>
          <t>Tech</t>
        </is>
      </c>
      <c r="E728" s="52" t="inlineStr">
        <is>
          <t>Tech grouped</t>
        </is>
      </c>
      <c r="F728" s="53" t="n">
        <v>2018</v>
      </c>
      <c r="G728" s="53" t="n">
        <v>2019</v>
      </c>
      <c r="H728" s="53" t="n">
        <v>2020</v>
      </c>
      <c r="I728" s="53" t="n">
        <v>2021</v>
      </c>
      <c r="J728" s="53" t="n">
        <v>2022</v>
      </c>
      <c r="K728" s="53" t="n">
        <v>2023</v>
      </c>
      <c r="L728" s="53" t="n">
        <v>2024</v>
      </c>
      <c r="M728" s="53" t="n">
        <v>2025</v>
      </c>
      <c r="N728" s="53" t="n">
        <v>2026</v>
      </c>
      <c r="O728" s="53" t="n">
        <v>2027</v>
      </c>
      <c r="P728" s="53" t="n">
        <v>2028</v>
      </c>
      <c r="Q728" s="53" t="n">
        <v>2029</v>
      </c>
      <c r="R728" s="53" t="n">
        <v>2030</v>
      </c>
    </row>
    <row r="729" ht="15.75" customHeight="1">
      <c r="B729" s="50" t="inlineStr">
        <is>
          <t>AL</t>
        </is>
      </c>
      <c r="C729" s="50" t="inlineStr">
        <is>
          <t>Generation</t>
        </is>
      </c>
      <c r="D729" s="50" t="inlineStr">
        <is>
          <t>Biopower</t>
        </is>
      </c>
      <c r="E729" s="50">
        <f>LOOKUP(D729,$U$2:$V$15,$V$2:$V$15)</f>
        <v/>
      </c>
      <c r="F729" s="50">
        <f>F3/SUMIFS(F$3:F$722,$B$3:$B$722,$B729)*SUMIFS(Calculations!$E$3:$E$53,Calculations!$A$3:$A$53,$B729)</f>
        <v/>
      </c>
      <c r="G729" s="50">
        <f>G3/SUMIFS(G$3:G$722,$B$3:$B$722,$B729)*SUMIFS(Calculations!$E$3:$E$53,Calculations!$A$3:$A$53,$B729)</f>
        <v/>
      </c>
      <c r="H729" s="50">
        <f>H3/SUMIFS(H$3:H$722,$B$3:$B$722,$B729)*SUMIFS(Calculations!$E$3:$E$53,Calculations!$A$3:$A$53,$B729)</f>
        <v/>
      </c>
      <c r="I729" s="50">
        <f>I3/SUMIFS(I$3:I$722,$B$3:$B$722,$B729)*SUMIFS(Calculations!$E$3:$E$53,Calculations!$A$3:$A$53,$B729)</f>
        <v/>
      </c>
      <c r="J729" s="50">
        <f>J3/SUMIFS(J$3:J$722,$B$3:$B$722,$B729)*SUMIFS(Calculations!$E$3:$E$53,Calculations!$A$3:$A$53,$B729)</f>
        <v/>
      </c>
      <c r="K729" s="50">
        <f>K3/SUMIFS(K$3:K$722,$B$3:$B$722,$B729)*SUMIFS(Calculations!$E$3:$E$53,Calculations!$A$3:$A$53,$B729)</f>
        <v/>
      </c>
      <c r="L729" s="50">
        <f>L3/SUMIFS(L$3:L$722,$B$3:$B$722,$B729)*SUMIFS(Calculations!$E$3:$E$53,Calculations!$A$3:$A$53,$B729)</f>
        <v/>
      </c>
      <c r="M729" s="50">
        <f>M3/SUMIFS(M$3:M$722,$B$3:$B$722,$B729)*SUMIFS(Calculations!$E$3:$E$53,Calculations!$A$3:$A$53,$B729)</f>
        <v/>
      </c>
      <c r="N729" s="50">
        <f>N3/SUMIFS(N$3:N$722,$B$3:$B$722,$B729)*SUMIFS(Calculations!$E$3:$E$53,Calculations!$A$3:$A$53,$B729)</f>
        <v/>
      </c>
      <c r="O729" s="50">
        <f>O3/SUMIFS(O$3:O$722,$B$3:$B$722,$B729)*SUMIFS(Calculations!$E$3:$E$53,Calculations!$A$3:$A$53,$B729)</f>
        <v/>
      </c>
      <c r="P729" s="50">
        <f>P3/SUMIFS(P$3:P$722,$B$3:$B$722,$B729)*SUMIFS(Calculations!$E$3:$E$53,Calculations!$A$3:$A$53,$B729)</f>
        <v/>
      </c>
      <c r="Q729" s="50">
        <f>Q3/SUMIFS(Q$3:Q$722,$B$3:$B$722,$B729)*SUMIFS(Calculations!$E$3:$E$53,Calculations!$A$3:$A$53,$B729)</f>
        <v/>
      </c>
      <c r="R729" s="50">
        <f>R3/SUMIFS(R$3:R$722,$B$3:$B$722,$B729)*SUMIFS(Calculations!$E$3:$E$53,Calculations!$A$3:$A$53,$B729)</f>
        <v/>
      </c>
    </row>
    <row r="730" ht="15.75" customHeight="1">
      <c r="B730" s="50" t="inlineStr">
        <is>
          <t>AL</t>
        </is>
      </c>
      <c r="C730" s="50" t="inlineStr">
        <is>
          <t>Generation</t>
        </is>
      </c>
      <c r="D730" s="50" t="inlineStr">
        <is>
          <t>Coal</t>
        </is>
      </c>
      <c r="E730" s="50">
        <f>LOOKUP(D730,$U$2:$V$15,$V$2:$V$15)</f>
        <v/>
      </c>
      <c r="F730" s="50">
        <f>F4/SUMIFS(F$3:F$722,$B$3:$B$722,$B730)*SUMIFS(Calculations!$E$3:$E$53,Calculations!$A$3:$A$53,$B730)</f>
        <v/>
      </c>
      <c r="G730" s="50">
        <f>G4/SUMIFS(G$3:G$722,$B$3:$B$722,$B730)*SUMIFS(Calculations!$E$3:$E$53,Calculations!$A$3:$A$53,$B730)</f>
        <v/>
      </c>
      <c r="H730" s="50">
        <f>H4/SUMIFS(H$3:H$722,$B$3:$B$722,$B730)*SUMIFS(Calculations!$E$3:$E$53,Calculations!$A$3:$A$53,$B730)</f>
        <v/>
      </c>
      <c r="I730" s="50">
        <f>I4/SUMIFS(I$3:I$722,$B$3:$B$722,$B730)*SUMIFS(Calculations!$E$3:$E$53,Calculations!$A$3:$A$53,$B730)</f>
        <v/>
      </c>
      <c r="J730" s="50">
        <f>J4/SUMIFS(J$3:J$722,$B$3:$B$722,$B730)*SUMIFS(Calculations!$E$3:$E$53,Calculations!$A$3:$A$53,$B730)</f>
        <v/>
      </c>
      <c r="K730" s="50">
        <f>K4/SUMIFS(K$3:K$722,$B$3:$B$722,$B730)*SUMIFS(Calculations!$E$3:$E$53,Calculations!$A$3:$A$53,$B730)</f>
        <v/>
      </c>
      <c r="L730" s="50">
        <f>L4/SUMIFS(L$3:L$722,$B$3:$B$722,$B730)*SUMIFS(Calculations!$E$3:$E$53,Calculations!$A$3:$A$53,$B730)</f>
        <v/>
      </c>
      <c r="M730" s="50">
        <f>M4/SUMIFS(M$3:M$722,$B$3:$B$722,$B730)*SUMIFS(Calculations!$E$3:$E$53,Calculations!$A$3:$A$53,$B730)</f>
        <v/>
      </c>
      <c r="N730" s="50">
        <f>N4/SUMIFS(N$3:N$722,$B$3:$B$722,$B730)*SUMIFS(Calculations!$E$3:$E$53,Calculations!$A$3:$A$53,$B730)</f>
        <v/>
      </c>
      <c r="O730" s="50">
        <f>O4/SUMIFS(O$3:O$722,$B$3:$B$722,$B730)*SUMIFS(Calculations!$E$3:$E$53,Calculations!$A$3:$A$53,$B730)</f>
        <v/>
      </c>
      <c r="P730" s="50">
        <f>P4/SUMIFS(P$3:P$722,$B$3:$B$722,$B730)*SUMIFS(Calculations!$E$3:$E$53,Calculations!$A$3:$A$53,$B730)</f>
        <v/>
      </c>
      <c r="Q730" s="50">
        <f>Q4/SUMIFS(Q$3:Q$722,$B$3:$B$722,$B730)*SUMIFS(Calculations!$E$3:$E$53,Calculations!$A$3:$A$53,$B730)</f>
        <v/>
      </c>
      <c r="R730" s="50">
        <f>R4/SUMIFS(R$3:R$722,$B$3:$B$722,$B730)*SUMIFS(Calculations!$E$3:$E$53,Calculations!$A$3:$A$53,$B730)</f>
        <v/>
      </c>
    </row>
    <row r="731" ht="15.75" customHeight="1">
      <c r="B731" s="50" t="inlineStr">
        <is>
          <t>AL</t>
        </is>
      </c>
      <c r="C731" s="50" t="inlineStr">
        <is>
          <t>Generation</t>
        </is>
      </c>
      <c r="D731" s="50" t="inlineStr">
        <is>
          <t>CSP</t>
        </is>
      </c>
      <c r="E731" s="50">
        <f>LOOKUP(D731,$U$2:$V$15,$V$2:$V$15)</f>
        <v/>
      </c>
      <c r="F731" s="50">
        <f>F5/SUMIFS(F$3:F$722,$B$3:$B$722,$B731)*SUMIFS(Calculations!$E$3:$E$53,Calculations!$A$3:$A$53,$B731)</f>
        <v/>
      </c>
      <c r="G731" s="50">
        <f>G5/SUMIFS(G$3:G$722,$B$3:$B$722,$B731)*SUMIFS(Calculations!$E$3:$E$53,Calculations!$A$3:$A$53,$B731)</f>
        <v/>
      </c>
      <c r="H731" s="50">
        <f>H5/SUMIFS(H$3:H$722,$B$3:$B$722,$B731)*SUMIFS(Calculations!$E$3:$E$53,Calculations!$A$3:$A$53,$B731)</f>
        <v/>
      </c>
      <c r="I731" s="50">
        <f>I5/SUMIFS(I$3:I$722,$B$3:$B$722,$B731)*SUMIFS(Calculations!$E$3:$E$53,Calculations!$A$3:$A$53,$B731)</f>
        <v/>
      </c>
      <c r="J731" s="50">
        <f>J5/SUMIFS(J$3:J$722,$B$3:$B$722,$B731)*SUMIFS(Calculations!$E$3:$E$53,Calculations!$A$3:$A$53,$B731)</f>
        <v/>
      </c>
      <c r="K731" s="50">
        <f>K5/SUMIFS(K$3:K$722,$B$3:$B$722,$B731)*SUMIFS(Calculations!$E$3:$E$53,Calculations!$A$3:$A$53,$B731)</f>
        <v/>
      </c>
      <c r="L731" s="50">
        <f>L5/SUMIFS(L$3:L$722,$B$3:$B$722,$B731)*SUMIFS(Calculations!$E$3:$E$53,Calculations!$A$3:$A$53,$B731)</f>
        <v/>
      </c>
      <c r="M731" s="50">
        <f>M5/SUMIFS(M$3:M$722,$B$3:$B$722,$B731)*SUMIFS(Calculations!$E$3:$E$53,Calculations!$A$3:$A$53,$B731)</f>
        <v/>
      </c>
      <c r="N731" s="50">
        <f>N5/SUMIFS(N$3:N$722,$B$3:$B$722,$B731)*SUMIFS(Calculations!$E$3:$E$53,Calculations!$A$3:$A$53,$B731)</f>
        <v/>
      </c>
      <c r="O731" s="50">
        <f>O5/SUMIFS(O$3:O$722,$B$3:$B$722,$B731)*SUMIFS(Calculations!$E$3:$E$53,Calculations!$A$3:$A$53,$B731)</f>
        <v/>
      </c>
      <c r="P731" s="50">
        <f>P5/SUMIFS(P$3:P$722,$B$3:$B$722,$B731)*SUMIFS(Calculations!$E$3:$E$53,Calculations!$A$3:$A$53,$B731)</f>
        <v/>
      </c>
      <c r="Q731" s="50">
        <f>Q5/SUMIFS(Q$3:Q$722,$B$3:$B$722,$B731)*SUMIFS(Calculations!$E$3:$E$53,Calculations!$A$3:$A$53,$B731)</f>
        <v/>
      </c>
      <c r="R731" s="50">
        <f>R5/SUMIFS(R$3:R$722,$B$3:$B$722,$B731)*SUMIFS(Calculations!$E$3:$E$53,Calculations!$A$3:$A$53,$B731)</f>
        <v/>
      </c>
    </row>
    <row r="732" ht="15.75" customHeight="1">
      <c r="B732" s="50" t="inlineStr">
        <is>
          <t>AL</t>
        </is>
      </c>
      <c r="C732" s="50" t="inlineStr">
        <is>
          <t>Generation</t>
        </is>
      </c>
      <c r="D732" s="50" t="inlineStr">
        <is>
          <t>Geothermal</t>
        </is>
      </c>
      <c r="E732" s="50">
        <f>LOOKUP(D732,$U$2:$V$15,$V$2:$V$15)</f>
        <v/>
      </c>
      <c r="F732" s="50">
        <f>F6/SUMIFS(F$3:F$722,$B$3:$B$722,$B732)*SUMIFS(Calculations!$E$3:$E$53,Calculations!$A$3:$A$53,$B732)</f>
        <v/>
      </c>
      <c r="G732" s="50">
        <f>G6/SUMIFS(G$3:G$722,$B$3:$B$722,$B732)*SUMIFS(Calculations!$E$3:$E$53,Calculations!$A$3:$A$53,$B732)</f>
        <v/>
      </c>
      <c r="H732" s="50">
        <f>H6/SUMIFS(H$3:H$722,$B$3:$B$722,$B732)*SUMIFS(Calculations!$E$3:$E$53,Calculations!$A$3:$A$53,$B732)</f>
        <v/>
      </c>
      <c r="I732" s="50">
        <f>I6/SUMIFS(I$3:I$722,$B$3:$B$722,$B732)*SUMIFS(Calculations!$E$3:$E$53,Calculations!$A$3:$A$53,$B732)</f>
        <v/>
      </c>
      <c r="J732" s="50">
        <f>J6/SUMIFS(J$3:J$722,$B$3:$B$722,$B732)*SUMIFS(Calculations!$E$3:$E$53,Calculations!$A$3:$A$53,$B732)</f>
        <v/>
      </c>
      <c r="K732" s="50">
        <f>K6/SUMIFS(K$3:K$722,$B$3:$B$722,$B732)*SUMIFS(Calculations!$E$3:$E$53,Calculations!$A$3:$A$53,$B732)</f>
        <v/>
      </c>
      <c r="L732" s="50">
        <f>L6/SUMIFS(L$3:L$722,$B$3:$B$722,$B732)*SUMIFS(Calculations!$E$3:$E$53,Calculations!$A$3:$A$53,$B732)</f>
        <v/>
      </c>
      <c r="M732" s="50">
        <f>M6/SUMIFS(M$3:M$722,$B$3:$B$722,$B732)*SUMIFS(Calculations!$E$3:$E$53,Calculations!$A$3:$A$53,$B732)</f>
        <v/>
      </c>
      <c r="N732" s="50">
        <f>N6/SUMIFS(N$3:N$722,$B$3:$B$722,$B732)*SUMIFS(Calculations!$E$3:$E$53,Calculations!$A$3:$A$53,$B732)</f>
        <v/>
      </c>
      <c r="O732" s="50">
        <f>O6/SUMIFS(O$3:O$722,$B$3:$B$722,$B732)*SUMIFS(Calculations!$E$3:$E$53,Calculations!$A$3:$A$53,$B732)</f>
        <v/>
      </c>
      <c r="P732" s="50">
        <f>P6/SUMIFS(P$3:P$722,$B$3:$B$722,$B732)*SUMIFS(Calculations!$E$3:$E$53,Calculations!$A$3:$A$53,$B732)</f>
        <v/>
      </c>
      <c r="Q732" s="50">
        <f>Q6/SUMIFS(Q$3:Q$722,$B$3:$B$722,$B732)*SUMIFS(Calculations!$E$3:$E$53,Calculations!$A$3:$A$53,$B732)</f>
        <v/>
      </c>
      <c r="R732" s="50">
        <f>R6/SUMIFS(R$3:R$722,$B$3:$B$722,$B732)*SUMIFS(Calculations!$E$3:$E$53,Calculations!$A$3:$A$53,$B732)</f>
        <v/>
      </c>
    </row>
    <row r="733" ht="15.75" customHeight="1">
      <c r="B733" s="50" t="inlineStr">
        <is>
          <t>AL</t>
        </is>
      </c>
      <c r="C733" s="50" t="inlineStr">
        <is>
          <t>Generation</t>
        </is>
      </c>
      <c r="D733" s="50" t="inlineStr">
        <is>
          <t>Hydro</t>
        </is>
      </c>
      <c r="E733" s="50">
        <f>LOOKUP(D733,$U$2:$V$15,$V$2:$V$15)</f>
        <v/>
      </c>
      <c r="F733" s="50">
        <f>F7/SUMIFS(F$3:F$722,$B$3:$B$722,$B733)*SUMIFS(Calculations!$E$3:$E$53,Calculations!$A$3:$A$53,$B733)</f>
        <v/>
      </c>
      <c r="G733" s="50">
        <f>G7/SUMIFS(G$3:G$722,$B$3:$B$722,$B733)*SUMIFS(Calculations!$E$3:$E$53,Calculations!$A$3:$A$53,$B733)</f>
        <v/>
      </c>
      <c r="H733" s="50">
        <f>H7/SUMIFS(H$3:H$722,$B$3:$B$722,$B733)*SUMIFS(Calculations!$E$3:$E$53,Calculations!$A$3:$A$53,$B733)</f>
        <v/>
      </c>
      <c r="I733" s="50">
        <f>I7/SUMIFS(I$3:I$722,$B$3:$B$722,$B733)*SUMIFS(Calculations!$E$3:$E$53,Calculations!$A$3:$A$53,$B733)</f>
        <v/>
      </c>
      <c r="J733" s="50">
        <f>J7/SUMIFS(J$3:J$722,$B$3:$B$722,$B733)*SUMIFS(Calculations!$E$3:$E$53,Calculations!$A$3:$A$53,$B733)</f>
        <v/>
      </c>
      <c r="K733" s="50">
        <f>K7/SUMIFS(K$3:K$722,$B$3:$B$722,$B733)*SUMIFS(Calculations!$E$3:$E$53,Calculations!$A$3:$A$53,$B733)</f>
        <v/>
      </c>
      <c r="L733" s="50">
        <f>L7/SUMIFS(L$3:L$722,$B$3:$B$722,$B733)*SUMIFS(Calculations!$E$3:$E$53,Calculations!$A$3:$A$53,$B733)</f>
        <v/>
      </c>
      <c r="M733" s="50">
        <f>M7/SUMIFS(M$3:M$722,$B$3:$B$722,$B733)*SUMIFS(Calculations!$E$3:$E$53,Calculations!$A$3:$A$53,$B733)</f>
        <v/>
      </c>
      <c r="N733" s="50">
        <f>N7/SUMIFS(N$3:N$722,$B$3:$B$722,$B733)*SUMIFS(Calculations!$E$3:$E$53,Calculations!$A$3:$A$53,$B733)</f>
        <v/>
      </c>
      <c r="O733" s="50">
        <f>O7/SUMIFS(O$3:O$722,$B$3:$B$722,$B733)*SUMIFS(Calculations!$E$3:$E$53,Calculations!$A$3:$A$53,$B733)</f>
        <v/>
      </c>
      <c r="P733" s="50">
        <f>P7/SUMIFS(P$3:P$722,$B$3:$B$722,$B733)*SUMIFS(Calculations!$E$3:$E$53,Calculations!$A$3:$A$53,$B733)</f>
        <v/>
      </c>
      <c r="Q733" s="50">
        <f>Q7/SUMIFS(Q$3:Q$722,$B$3:$B$722,$B733)*SUMIFS(Calculations!$E$3:$E$53,Calculations!$A$3:$A$53,$B733)</f>
        <v/>
      </c>
      <c r="R733" s="50">
        <f>R7/SUMIFS(R$3:R$722,$B$3:$B$722,$B733)*SUMIFS(Calculations!$E$3:$E$53,Calculations!$A$3:$A$53,$B733)</f>
        <v/>
      </c>
    </row>
    <row r="734" ht="15.75" customHeight="1">
      <c r="B734" s="50" t="inlineStr">
        <is>
          <t>AL</t>
        </is>
      </c>
      <c r="C734" s="50" t="inlineStr">
        <is>
          <t>Generation</t>
        </is>
      </c>
      <c r="D734" s="50" t="inlineStr">
        <is>
          <t>Imports</t>
        </is>
      </c>
      <c r="E734" s="50">
        <f>LOOKUP(D734,$U$2:$V$15,$V$2:$V$15)</f>
        <v/>
      </c>
      <c r="F734" s="50">
        <f>F8/SUMIFS(F$3:F$722,$B$3:$B$722,$B734)*SUMIFS(Calculations!$E$3:$E$53,Calculations!$A$3:$A$53,$B734)</f>
        <v/>
      </c>
      <c r="G734" s="50">
        <f>G8/SUMIFS(G$3:G$722,$B$3:$B$722,$B734)*SUMIFS(Calculations!$E$3:$E$53,Calculations!$A$3:$A$53,$B734)</f>
        <v/>
      </c>
      <c r="H734" s="50">
        <f>H8/SUMIFS(H$3:H$722,$B$3:$B$722,$B734)*SUMIFS(Calculations!$E$3:$E$53,Calculations!$A$3:$A$53,$B734)</f>
        <v/>
      </c>
      <c r="I734" s="50">
        <f>I8/SUMIFS(I$3:I$722,$B$3:$B$722,$B734)*SUMIFS(Calculations!$E$3:$E$53,Calculations!$A$3:$A$53,$B734)</f>
        <v/>
      </c>
      <c r="J734" s="50">
        <f>J8/SUMIFS(J$3:J$722,$B$3:$B$722,$B734)*SUMIFS(Calculations!$E$3:$E$53,Calculations!$A$3:$A$53,$B734)</f>
        <v/>
      </c>
      <c r="K734" s="50">
        <f>K8/SUMIFS(K$3:K$722,$B$3:$B$722,$B734)*SUMIFS(Calculations!$E$3:$E$53,Calculations!$A$3:$A$53,$B734)</f>
        <v/>
      </c>
      <c r="L734" s="50">
        <f>L8/SUMIFS(L$3:L$722,$B$3:$B$722,$B734)*SUMIFS(Calculations!$E$3:$E$53,Calculations!$A$3:$A$53,$B734)</f>
        <v/>
      </c>
      <c r="M734" s="50">
        <f>M8/SUMIFS(M$3:M$722,$B$3:$B$722,$B734)*SUMIFS(Calculations!$E$3:$E$53,Calculations!$A$3:$A$53,$B734)</f>
        <v/>
      </c>
      <c r="N734" s="50">
        <f>N8/SUMIFS(N$3:N$722,$B$3:$B$722,$B734)*SUMIFS(Calculations!$E$3:$E$53,Calculations!$A$3:$A$53,$B734)</f>
        <v/>
      </c>
      <c r="O734" s="50">
        <f>O8/SUMIFS(O$3:O$722,$B$3:$B$722,$B734)*SUMIFS(Calculations!$E$3:$E$53,Calculations!$A$3:$A$53,$B734)</f>
        <v/>
      </c>
      <c r="P734" s="50">
        <f>P8/SUMIFS(P$3:P$722,$B$3:$B$722,$B734)*SUMIFS(Calculations!$E$3:$E$53,Calculations!$A$3:$A$53,$B734)</f>
        <v/>
      </c>
      <c r="Q734" s="50">
        <f>Q8/SUMIFS(Q$3:Q$722,$B$3:$B$722,$B734)*SUMIFS(Calculations!$E$3:$E$53,Calculations!$A$3:$A$53,$B734)</f>
        <v/>
      </c>
      <c r="R734" s="50">
        <f>R8/SUMIFS(R$3:R$722,$B$3:$B$722,$B734)*SUMIFS(Calculations!$E$3:$E$53,Calculations!$A$3:$A$53,$B734)</f>
        <v/>
      </c>
    </row>
    <row r="735" ht="15.75" customHeight="1">
      <c r="B735" s="50" t="inlineStr">
        <is>
          <t>AL</t>
        </is>
      </c>
      <c r="C735" s="50" t="inlineStr">
        <is>
          <t>Generation</t>
        </is>
      </c>
      <c r="D735" s="50" t="inlineStr">
        <is>
          <t>Land-based Wind</t>
        </is>
      </c>
      <c r="E735" s="50">
        <f>LOOKUP(D735,$U$2:$V$15,$V$2:$V$15)</f>
        <v/>
      </c>
      <c r="F735" s="50">
        <f>F9/SUMIFS(F$3:F$722,$B$3:$B$722,$B735)*SUMIFS(Calculations!$E$3:$E$53,Calculations!$A$3:$A$53,$B735)</f>
        <v/>
      </c>
      <c r="G735" s="50">
        <f>G9/SUMIFS(G$3:G$722,$B$3:$B$722,$B735)*SUMIFS(Calculations!$E$3:$E$53,Calculations!$A$3:$A$53,$B735)</f>
        <v/>
      </c>
      <c r="H735" s="50">
        <f>H9/SUMIFS(H$3:H$722,$B$3:$B$722,$B735)*SUMIFS(Calculations!$E$3:$E$53,Calculations!$A$3:$A$53,$B735)</f>
        <v/>
      </c>
      <c r="I735" s="50">
        <f>I9/SUMIFS(I$3:I$722,$B$3:$B$722,$B735)*SUMIFS(Calculations!$E$3:$E$53,Calculations!$A$3:$A$53,$B735)</f>
        <v/>
      </c>
      <c r="J735" s="50">
        <f>J9/SUMIFS(J$3:J$722,$B$3:$B$722,$B735)*SUMIFS(Calculations!$E$3:$E$53,Calculations!$A$3:$A$53,$B735)</f>
        <v/>
      </c>
      <c r="K735" s="50">
        <f>K9/SUMIFS(K$3:K$722,$B$3:$B$722,$B735)*SUMIFS(Calculations!$E$3:$E$53,Calculations!$A$3:$A$53,$B735)</f>
        <v/>
      </c>
      <c r="L735" s="50">
        <f>L9/SUMIFS(L$3:L$722,$B$3:$B$722,$B735)*SUMIFS(Calculations!$E$3:$E$53,Calculations!$A$3:$A$53,$B735)</f>
        <v/>
      </c>
      <c r="M735" s="50">
        <f>M9/SUMIFS(M$3:M$722,$B$3:$B$722,$B735)*SUMIFS(Calculations!$E$3:$E$53,Calculations!$A$3:$A$53,$B735)</f>
        <v/>
      </c>
      <c r="N735" s="50">
        <f>N9/SUMIFS(N$3:N$722,$B$3:$B$722,$B735)*SUMIFS(Calculations!$E$3:$E$53,Calculations!$A$3:$A$53,$B735)</f>
        <v/>
      </c>
      <c r="O735" s="50">
        <f>O9/SUMIFS(O$3:O$722,$B$3:$B$722,$B735)*SUMIFS(Calculations!$E$3:$E$53,Calculations!$A$3:$A$53,$B735)</f>
        <v/>
      </c>
      <c r="P735" s="50">
        <f>P9/SUMIFS(P$3:P$722,$B$3:$B$722,$B735)*SUMIFS(Calculations!$E$3:$E$53,Calculations!$A$3:$A$53,$B735)</f>
        <v/>
      </c>
      <c r="Q735" s="50">
        <f>Q9/SUMIFS(Q$3:Q$722,$B$3:$B$722,$B735)*SUMIFS(Calculations!$E$3:$E$53,Calculations!$A$3:$A$53,$B735)</f>
        <v/>
      </c>
      <c r="R735" s="50">
        <f>R9/SUMIFS(R$3:R$722,$B$3:$B$722,$B735)*SUMIFS(Calculations!$E$3:$E$53,Calculations!$A$3:$A$53,$B735)</f>
        <v/>
      </c>
    </row>
    <row r="736" ht="15.75" customHeight="1">
      <c r="B736" s="50" t="inlineStr">
        <is>
          <t>AL</t>
        </is>
      </c>
      <c r="C736" s="50" t="inlineStr">
        <is>
          <t>Generation</t>
        </is>
      </c>
      <c r="D736" s="50" t="inlineStr">
        <is>
          <t>NG-CC</t>
        </is>
      </c>
      <c r="E736" s="50">
        <f>LOOKUP(D736,$U$2:$V$15,$V$2:$V$15)</f>
        <v/>
      </c>
      <c r="F736" s="50">
        <f>F10/SUMIFS(F$3:F$722,$B$3:$B$722,$B736)*SUMIFS(Calculations!$E$3:$E$53,Calculations!$A$3:$A$53,$B736)</f>
        <v/>
      </c>
      <c r="G736" s="50">
        <f>G10/SUMIFS(G$3:G$722,$B$3:$B$722,$B736)*SUMIFS(Calculations!$E$3:$E$53,Calculations!$A$3:$A$53,$B736)</f>
        <v/>
      </c>
      <c r="H736" s="50">
        <f>H10/SUMIFS(H$3:H$722,$B$3:$B$722,$B736)*SUMIFS(Calculations!$E$3:$E$53,Calculations!$A$3:$A$53,$B736)</f>
        <v/>
      </c>
      <c r="I736" s="50">
        <f>I10/SUMIFS(I$3:I$722,$B$3:$B$722,$B736)*SUMIFS(Calculations!$E$3:$E$53,Calculations!$A$3:$A$53,$B736)</f>
        <v/>
      </c>
      <c r="J736" s="50">
        <f>J10/SUMIFS(J$3:J$722,$B$3:$B$722,$B736)*SUMIFS(Calculations!$E$3:$E$53,Calculations!$A$3:$A$53,$B736)</f>
        <v/>
      </c>
      <c r="K736" s="50">
        <f>K10/SUMIFS(K$3:K$722,$B$3:$B$722,$B736)*SUMIFS(Calculations!$E$3:$E$53,Calculations!$A$3:$A$53,$B736)</f>
        <v/>
      </c>
      <c r="L736" s="50">
        <f>L10/SUMIFS(L$3:L$722,$B$3:$B$722,$B736)*SUMIFS(Calculations!$E$3:$E$53,Calculations!$A$3:$A$53,$B736)</f>
        <v/>
      </c>
      <c r="M736" s="50">
        <f>M10/SUMIFS(M$3:M$722,$B$3:$B$722,$B736)*SUMIFS(Calculations!$E$3:$E$53,Calculations!$A$3:$A$53,$B736)</f>
        <v/>
      </c>
      <c r="N736" s="50">
        <f>N10/SUMIFS(N$3:N$722,$B$3:$B$722,$B736)*SUMIFS(Calculations!$E$3:$E$53,Calculations!$A$3:$A$53,$B736)</f>
        <v/>
      </c>
      <c r="O736" s="50">
        <f>O10/SUMIFS(O$3:O$722,$B$3:$B$722,$B736)*SUMIFS(Calculations!$E$3:$E$53,Calculations!$A$3:$A$53,$B736)</f>
        <v/>
      </c>
      <c r="P736" s="50">
        <f>P10/SUMIFS(P$3:P$722,$B$3:$B$722,$B736)*SUMIFS(Calculations!$E$3:$E$53,Calculations!$A$3:$A$53,$B736)</f>
        <v/>
      </c>
      <c r="Q736" s="50">
        <f>Q10/SUMIFS(Q$3:Q$722,$B$3:$B$722,$B736)*SUMIFS(Calculations!$E$3:$E$53,Calculations!$A$3:$A$53,$B736)</f>
        <v/>
      </c>
      <c r="R736" s="50">
        <f>R10/SUMIFS(R$3:R$722,$B$3:$B$722,$B736)*SUMIFS(Calculations!$E$3:$E$53,Calculations!$A$3:$A$53,$B736)</f>
        <v/>
      </c>
    </row>
    <row r="737" ht="15.75" customHeight="1">
      <c r="B737" s="50" t="inlineStr">
        <is>
          <t>AL</t>
        </is>
      </c>
      <c r="C737" s="50" t="inlineStr">
        <is>
          <t>Generation</t>
        </is>
      </c>
      <c r="D737" s="50" t="inlineStr">
        <is>
          <t>NG-CT</t>
        </is>
      </c>
      <c r="E737" s="50">
        <f>LOOKUP(D737,$U$2:$V$15,$V$2:$V$15)</f>
        <v/>
      </c>
      <c r="F737" s="50">
        <f>F11/SUMIFS(F$3:F$722,$B$3:$B$722,$B737)*SUMIFS(Calculations!$E$3:$E$53,Calculations!$A$3:$A$53,$B737)</f>
        <v/>
      </c>
      <c r="G737" s="50">
        <f>G11/SUMIFS(G$3:G$722,$B$3:$B$722,$B737)*SUMIFS(Calculations!$E$3:$E$53,Calculations!$A$3:$A$53,$B737)</f>
        <v/>
      </c>
      <c r="H737" s="50">
        <f>H11/SUMIFS(H$3:H$722,$B$3:$B$722,$B737)*SUMIFS(Calculations!$E$3:$E$53,Calculations!$A$3:$A$53,$B737)</f>
        <v/>
      </c>
      <c r="I737" s="50">
        <f>I11/SUMIFS(I$3:I$722,$B$3:$B$722,$B737)*SUMIFS(Calculations!$E$3:$E$53,Calculations!$A$3:$A$53,$B737)</f>
        <v/>
      </c>
      <c r="J737" s="50">
        <f>J11/SUMIFS(J$3:J$722,$B$3:$B$722,$B737)*SUMIFS(Calculations!$E$3:$E$53,Calculations!$A$3:$A$53,$B737)</f>
        <v/>
      </c>
      <c r="K737" s="50">
        <f>K11/SUMIFS(K$3:K$722,$B$3:$B$722,$B737)*SUMIFS(Calculations!$E$3:$E$53,Calculations!$A$3:$A$53,$B737)</f>
        <v/>
      </c>
      <c r="L737" s="50">
        <f>L11/SUMIFS(L$3:L$722,$B$3:$B$722,$B737)*SUMIFS(Calculations!$E$3:$E$53,Calculations!$A$3:$A$53,$B737)</f>
        <v/>
      </c>
      <c r="M737" s="50">
        <f>M11/SUMIFS(M$3:M$722,$B$3:$B$722,$B737)*SUMIFS(Calculations!$E$3:$E$53,Calculations!$A$3:$A$53,$B737)</f>
        <v/>
      </c>
      <c r="N737" s="50">
        <f>N11/SUMIFS(N$3:N$722,$B$3:$B$722,$B737)*SUMIFS(Calculations!$E$3:$E$53,Calculations!$A$3:$A$53,$B737)</f>
        <v/>
      </c>
      <c r="O737" s="50">
        <f>O11/SUMIFS(O$3:O$722,$B$3:$B$722,$B737)*SUMIFS(Calculations!$E$3:$E$53,Calculations!$A$3:$A$53,$B737)</f>
        <v/>
      </c>
      <c r="P737" s="50">
        <f>P11/SUMIFS(P$3:P$722,$B$3:$B$722,$B737)*SUMIFS(Calculations!$E$3:$E$53,Calculations!$A$3:$A$53,$B737)</f>
        <v/>
      </c>
      <c r="Q737" s="50">
        <f>Q11/SUMIFS(Q$3:Q$722,$B$3:$B$722,$B737)*SUMIFS(Calculations!$E$3:$E$53,Calculations!$A$3:$A$53,$B737)</f>
        <v/>
      </c>
      <c r="R737" s="50">
        <f>R11/SUMIFS(R$3:R$722,$B$3:$B$722,$B737)*SUMIFS(Calculations!$E$3:$E$53,Calculations!$A$3:$A$53,$B737)</f>
        <v/>
      </c>
    </row>
    <row r="738" ht="15.75" customHeight="1">
      <c r="B738" s="50" t="inlineStr">
        <is>
          <t>AL</t>
        </is>
      </c>
      <c r="C738" s="50" t="inlineStr">
        <is>
          <t>Generation</t>
        </is>
      </c>
      <c r="D738" s="50" t="inlineStr">
        <is>
          <t>Nuclear</t>
        </is>
      </c>
      <c r="E738" s="50">
        <f>LOOKUP(D738,$U$2:$V$15,$V$2:$V$15)</f>
        <v/>
      </c>
      <c r="F738" s="50">
        <f>F12/SUMIFS(F$3:F$722,$B$3:$B$722,$B738)*SUMIFS(Calculations!$E$3:$E$53,Calculations!$A$3:$A$53,$B738)</f>
        <v/>
      </c>
      <c r="G738" s="50">
        <f>G12/SUMIFS(G$3:G$722,$B$3:$B$722,$B738)*SUMIFS(Calculations!$E$3:$E$53,Calculations!$A$3:$A$53,$B738)</f>
        <v/>
      </c>
      <c r="H738" s="50">
        <f>H12/SUMIFS(H$3:H$722,$B$3:$B$722,$B738)*SUMIFS(Calculations!$E$3:$E$53,Calculations!$A$3:$A$53,$B738)</f>
        <v/>
      </c>
      <c r="I738" s="50">
        <f>I12/SUMIFS(I$3:I$722,$B$3:$B$722,$B738)*SUMIFS(Calculations!$E$3:$E$53,Calculations!$A$3:$A$53,$B738)</f>
        <v/>
      </c>
      <c r="J738" s="50">
        <f>J12/SUMIFS(J$3:J$722,$B$3:$B$722,$B738)*SUMIFS(Calculations!$E$3:$E$53,Calculations!$A$3:$A$53,$B738)</f>
        <v/>
      </c>
      <c r="K738" s="50">
        <f>K12/SUMIFS(K$3:K$722,$B$3:$B$722,$B738)*SUMIFS(Calculations!$E$3:$E$53,Calculations!$A$3:$A$53,$B738)</f>
        <v/>
      </c>
      <c r="L738" s="50">
        <f>L12/SUMIFS(L$3:L$722,$B$3:$B$722,$B738)*SUMIFS(Calculations!$E$3:$E$53,Calculations!$A$3:$A$53,$B738)</f>
        <v/>
      </c>
      <c r="M738" s="50">
        <f>M12/SUMIFS(M$3:M$722,$B$3:$B$722,$B738)*SUMIFS(Calculations!$E$3:$E$53,Calculations!$A$3:$A$53,$B738)</f>
        <v/>
      </c>
      <c r="N738" s="50">
        <f>N12/SUMIFS(N$3:N$722,$B$3:$B$722,$B738)*SUMIFS(Calculations!$E$3:$E$53,Calculations!$A$3:$A$53,$B738)</f>
        <v/>
      </c>
      <c r="O738" s="50">
        <f>O12/SUMIFS(O$3:O$722,$B$3:$B$722,$B738)*SUMIFS(Calculations!$E$3:$E$53,Calculations!$A$3:$A$53,$B738)</f>
        <v/>
      </c>
      <c r="P738" s="50">
        <f>P12/SUMIFS(P$3:P$722,$B$3:$B$722,$B738)*SUMIFS(Calculations!$E$3:$E$53,Calculations!$A$3:$A$53,$B738)</f>
        <v/>
      </c>
      <c r="Q738" s="50">
        <f>Q12/SUMIFS(Q$3:Q$722,$B$3:$B$722,$B738)*SUMIFS(Calculations!$E$3:$E$53,Calculations!$A$3:$A$53,$B738)</f>
        <v/>
      </c>
      <c r="R738" s="50">
        <f>R12/SUMIFS(R$3:R$722,$B$3:$B$722,$B738)*SUMIFS(Calculations!$E$3:$E$53,Calculations!$A$3:$A$53,$B738)</f>
        <v/>
      </c>
    </row>
    <row r="739" ht="15.75" customHeight="1">
      <c r="B739" s="50" t="inlineStr">
        <is>
          <t>AL</t>
        </is>
      </c>
      <c r="C739" s="50" t="inlineStr">
        <is>
          <t>Generation</t>
        </is>
      </c>
      <c r="D739" s="50" t="inlineStr">
        <is>
          <t>Offshore Wind</t>
        </is>
      </c>
      <c r="E739" s="50">
        <f>LOOKUP(D739,$U$2:$V$15,$V$2:$V$15)</f>
        <v/>
      </c>
      <c r="F739" s="50">
        <f>F13/SUMIFS(F$3:F$722,$B$3:$B$722,$B739)*SUMIFS(Calculations!$E$3:$E$53,Calculations!$A$3:$A$53,$B739)</f>
        <v/>
      </c>
      <c r="G739" s="50">
        <f>G13/SUMIFS(G$3:G$722,$B$3:$B$722,$B739)*SUMIFS(Calculations!$E$3:$E$53,Calculations!$A$3:$A$53,$B739)</f>
        <v/>
      </c>
      <c r="H739" s="50">
        <f>H13/SUMIFS(H$3:H$722,$B$3:$B$722,$B739)*SUMIFS(Calculations!$E$3:$E$53,Calculations!$A$3:$A$53,$B739)</f>
        <v/>
      </c>
      <c r="I739" s="50">
        <f>I13/SUMIFS(I$3:I$722,$B$3:$B$722,$B739)*SUMIFS(Calculations!$E$3:$E$53,Calculations!$A$3:$A$53,$B739)</f>
        <v/>
      </c>
      <c r="J739" s="50">
        <f>J13/SUMIFS(J$3:J$722,$B$3:$B$722,$B739)*SUMIFS(Calculations!$E$3:$E$53,Calculations!$A$3:$A$53,$B739)</f>
        <v/>
      </c>
      <c r="K739" s="50">
        <f>K13/SUMIFS(K$3:K$722,$B$3:$B$722,$B739)*SUMIFS(Calculations!$E$3:$E$53,Calculations!$A$3:$A$53,$B739)</f>
        <v/>
      </c>
      <c r="L739" s="50">
        <f>L13/SUMIFS(L$3:L$722,$B$3:$B$722,$B739)*SUMIFS(Calculations!$E$3:$E$53,Calculations!$A$3:$A$53,$B739)</f>
        <v/>
      </c>
      <c r="M739" s="50">
        <f>M13/SUMIFS(M$3:M$722,$B$3:$B$722,$B739)*SUMIFS(Calculations!$E$3:$E$53,Calculations!$A$3:$A$53,$B739)</f>
        <v/>
      </c>
      <c r="N739" s="50">
        <f>N13/SUMIFS(N$3:N$722,$B$3:$B$722,$B739)*SUMIFS(Calculations!$E$3:$E$53,Calculations!$A$3:$A$53,$B739)</f>
        <v/>
      </c>
      <c r="O739" s="50">
        <f>O13/SUMIFS(O$3:O$722,$B$3:$B$722,$B739)*SUMIFS(Calculations!$E$3:$E$53,Calculations!$A$3:$A$53,$B739)</f>
        <v/>
      </c>
      <c r="P739" s="50">
        <f>P13/SUMIFS(P$3:P$722,$B$3:$B$722,$B739)*SUMIFS(Calculations!$E$3:$E$53,Calculations!$A$3:$A$53,$B739)</f>
        <v/>
      </c>
      <c r="Q739" s="50">
        <f>Q13/SUMIFS(Q$3:Q$722,$B$3:$B$722,$B739)*SUMIFS(Calculations!$E$3:$E$53,Calculations!$A$3:$A$53,$B739)</f>
        <v/>
      </c>
      <c r="R739" s="50">
        <f>R13/SUMIFS(R$3:R$722,$B$3:$B$722,$B739)*SUMIFS(Calculations!$E$3:$E$53,Calculations!$A$3:$A$53,$B739)</f>
        <v/>
      </c>
    </row>
    <row r="740" ht="15.75" customHeight="1">
      <c r="B740" s="50" t="inlineStr">
        <is>
          <t>AL</t>
        </is>
      </c>
      <c r="C740" s="50" t="inlineStr">
        <is>
          <t>Generation</t>
        </is>
      </c>
      <c r="D740" s="50" t="inlineStr">
        <is>
          <t>Oil-Gas-Steam</t>
        </is>
      </c>
      <c r="E740" s="50">
        <f>LOOKUP(D740,$U$2:$V$15,$V$2:$V$15)</f>
        <v/>
      </c>
      <c r="F740" s="50">
        <f>F14/SUMIFS(F$3:F$722,$B$3:$B$722,$B740)*SUMIFS(Calculations!$E$3:$E$53,Calculations!$A$3:$A$53,$B740)</f>
        <v/>
      </c>
      <c r="G740" s="50">
        <f>G14/SUMIFS(G$3:G$722,$B$3:$B$722,$B740)*SUMIFS(Calculations!$E$3:$E$53,Calculations!$A$3:$A$53,$B740)</f>
        <v/>
      </c>
      <c r="H740" s="50">
        <f>H14/SUMIFS(H$3:H$722,$B$3:$B$722,$B740)*SUMIFS(Calculations!$E$3:$E$53,Calculations!$A$3:$A$53,$B740)</f>
        <v/>
      </c>
      <c r="I740" s="50">
        <f>I14/SUMIFS(I$3:I$722,$B$3:$B$722,$B740)*SUMIFS(Calculations!$E$3:$E$53,Calculations!$A$3:$A$53,$B740)</f>
        <v/>
      </c>
      <c r="J740" s="50">
        <f>J14/SUMIFS(J$3:J$722,$B$3:$B$722,$B740)*SUMIFS(Calculations!$E$3:$E$53,Calculations!$A$3:$A$53,$B740)</f>
        <v/>
      </c>
      <c r="K740" s="50">
        <f>K14/SUMIFS(K$3:K$722,$B$3:$B$722,$B740)*SUMIFS(Calculations!$E$3:$E$53,Calculations!$A$3:$A$53,$B740)</f>
        <v/>
      </c>
      <c r="L740" s="50">
        <f>L14/SUMIFS(L$3:L$722,$B$3:$B$722,$B740)*SUMIFS(Calculations!$E$3:$E$53,Calculations!$A$3:$A$53,$B740)</f>
        <v/>
      </c>
      <c r="M740" s="50">
        <f>M14/SUMIFS(M$3:M$722,$B$3:$B$722,$B740)*SUMIFS(Calculations!$E$3:$E$53,Calculations!$A$3:$A$53,$B740)</f>
        <v/>
      </c>
      <c r="N740" s="50">
        <f>N14/SUMIFS(N$3:N$722,$B$3:$B$722,$B740)*SUMIFS(Calculations!$E$3:$E$53,Calculations!$A$3:$A$53,$B740)</f>
        <v/>
      </c>
      <c r="O740" s="50">
        <f>O14/SUMIFS(O$3:O$722,$B$3:$B$722,$B740)*SUMIFS(Calculations!$E$3:$E$53,Calculations!$A$3:$A$53,$B740)</f>
        <v/>
      </c>
      <c r="P740" s="50">
        <f>P14/SUMIFS(P$3:P$722,$B$3:$B$722,$B740)*SUMIFS(Calculations!$E$3:$E$53,Calculations!$A$3:$A$53,$B740)</f>
        <v/>
      </c>
      <c r="Q740" s="50">
        <f>Q14/SUMIFS(Q$3:Q$722,$B$3:$B$722,$B740)*SUMIFS(Calculations!$E$3:$E$53,Calculations!$A$3:$A$53,$B740)</f>
        <v/>
      </c>
      <c r="R740" s="50">
        <f>R14/SUMIFS(R$3:R$722,$B$3:$B$722,$B740)*SUMIFS(Calculations!$E$3:$E$53,Calculations!$A$3:$A$53,$B740)</f>
        <v/>
      </c>
    </row>
    <row r="741" ht="15.75" customHeight="1">
      <c r="B741" s="50" t="inlineStr">
        <is>
          <t>AL</t>
        </is>
      </c>
      <c r="C741" s="50" t="inlineStr">
        <is>
          <t>Generation</t>
        </is>
      </c>
      <c r="D741" s="50" t="inlineStr">
        <is>
          <t>Rooftop PV</t>
        </is>
      </c>
      <c r="E741" s="50">
        <f>LOOKUP(D741,$U$2:$V$15,$V$2:$V$15)</f>
        <v/>
      </c>
      <c r="F741" s="50">
        <f>F15/SUMIFS(F$3:F$722,$B$3:$B$722,$B741)*SUMIFS(Calculations!$E$3:$E$53,Calculations!$A$3:$A$53,$B741)</f>
        <v/>
      </c>
      <c r="G741" s="50">
        <f>G15/SUMIFS(G$3:G$722,$B$3:$B$722,$B741)*SUMIFS(Calculations!$E$3:$E$53,Calculations!$A$3:$A$53,$B741)</f>
        <v/>
      </c>
      <c r="H741" s="50">
        <f>H15/SUMIFS(H$3:H$722,$B$3:$B$722,$B741)*SUMIFS(Calculations!$E$3:$E$53,Calculations!$A$3:$A$53,$B741)</f>
        <v/>
      </c>
      <c r="I741" s="50">
        <f>I15/SUMIFS(I$3:I$722,$B$3:$B$722,$B741)*SUMIFS(Calculations!$E$3:$E$53,Calculations!$A$3:$A$53,$B741)</f>
        <v/>
      </c>
      <c r="J741" s="50">
        <f>J15/SUMIFS(J$3:J$722,$B$3:$B$722,$B741)*SUMIFS(Calculations!$E$3:$E$53,Calculations!$A$3:$A$53,$B741)</f>
        <v/>
      </c>
      <c r="K741" s="50">
        <f>K15/SUMIFS(K$3:K$722,$B$3:$B$722,$B741)*SUMIFS(Calculations!$E$3:$E$53,Calculations!$A$3:$A$53,$B741)</f>
        <v/>
      </c>
      <c r="L741" s="50">
        <f>L15/SUMIFS(L$3:L$722,$B$3:$B$722,$B741)*SUMIFS(Calculations!$E$3:$E$53,Calculations!$A$3:$A$53,$B741)</f>
        <v/>
      </c>
      <c r="M741" s="50">
        <f>M15/SUMIFS(M$3:M$722,$B$3:$B$722,$B741)*SUMIFS(Calculations!$E$3:$E$53,Calculations!$A$3:$A$53,$B741)</f>
        <v/>
      </c>
      <c r="N741" s="50">
        <f>N15/SUMIFS(N$3:N$722,$B$3:$B$722,$B741)*SUMIFS(Calculations!$E$3:$E$53,Calculations!$A$3:$A$53,$B741)</f>
        <v/>
      </c>
      <c r="O741" s="50">
        <f>O15/SUMIFS(O$3:O$722,$B$3:$B$722,$B741)*SUMIFS(Calculations!$E$3:$E$53,Calculations!$A$3:$A$53,$B741)</f>
        <v/>
      </c>
      <c r="P741" s="50">
        <f>P15/SUMIFS(P$3:P$722,$B$3:$B$722,$B741)*SUMIFS(Calculations!$E$3:$E$53,Calculations!$A$3:$A$53,$B741)</f>
        <v/>
      </c>
      <c r="Q741" s="50">
        <f>Q15/SUMIFS(Q$3:Q$722,$B$3:$B$722,$B741)*SUMIFS(Calculations!$E$3:$E$53,Calculations!$A$3:$A$53,$B741)</f>
        <v/>
      </c>
      <c r="R741" s="50">
        <f>R15/SUMIFS(R$3:R$722,$B$3:$B$722,$B741)*SUMIFS(Calculations!$E$3:$E$53,Calculations!$A$3:$A$53,$B741)</f>
        <v/>
      </c>
    </row>
    <row r="742" ht="15.75" customHeight="1">
      <c r="B742" s="50" t="inlineStr">
        <is>
          <t>AL</t>
        </is>
      </c>
      <c r="C742" s="50" t="inlineStr">
        <is>
          <t>Generation</t>
        </is>
      </c>
      <c r="D742" s="50" t="inlineStr">
        <is>
          <t>Storage</t>
        </is>
      </c>
      <c r="E742" s="50">
        <f>LOOKUP(D742,$U$2:$V$15,$V$2:$V$15)</f>
        <v/>
      </c>
      <c r="F742" s="50">
        <f>F16/SUMIFS(F$3:F$722,$B$3:$B$722,$B742)*SUMIFS(Calculations!$E$3:$E$53,Calculations!$A$3:$A$53,$B742)</f>
        <v/>
      </c>
      <c r="G742" s="50">
        <f>G16/SUMIFS(G$3:G$722,$B$3:$B$722,$B742)*SUMIFS(Calculations!$E$3:$E$53,Calculations!$A$3:$A$53,$B742)</f>
        <v/>
      </c>
      <c r="H742" s="50">
        <f>H16/SUMIFS(H$3:H$722,$B$3:$B$722,$B742)*SUMIFS(Calculations!$E$3:$E$53,Calculations!$A$3:$A$53,$B742)</f>
        <v/>
      </c>
      <c r="I742" s="50">
        <f>I16/SUMIFS(I$3:I$722,$B$3:$B$722,$B742)*SUMIFS(Calculations!$E$3:$E$53,Calculations!$A$3:$A$53,$B742)</f>
        <v/>
      </c>
      <c r="J742" s="50">
        <f>J16/SUMIFS(J$3:J$722,$B$3:$B$722,$B742)*SUMIFS(Calculations!$E$3:$E$53,Calculations!$A$3:$A$53,$B742)</f>
        <v/>
      </c>
      <c r="K742" s="50">
        <f>K16/SUMIFS(K$3:K$722,$B$3:$B$722,$B742)*SUMIFS(Calculations!$E$3:$E$53,Calculations!$A$3:$A$53,$B742)</f>
        <v/>
      </c>
      <c r="L742" s="50">
        <f>L16/SUMIFS(L$3:L$722,$B$3:$B$722,$B742)*SUMIFS(Calculations!$E$3:$E$53,Calculations!$A$3:$A$53,$B742)</f>
        <v/>
      </c>
      <c r="M742" s="50">
        <f>M16/SUMIFS(M$3:M$722,$B$3:$B$722,$B742)*SUMIFS(Calculations!$E$3:$E$53,Calculations!$A$3:$A$53,$B742)</f>
        <v/>
      </c>
      <c r="N742" s="50">
        <f>N16/SUMIFS(N$3:N$722,$B$3:$B$722,$B742)*SUMIFS(Calculations!$E$3:$E$53,Calculations!$A$3:$A$53,$B742)</f>
        <v/>
      </c>
      <c r="O742" s="50">
        <f>O16/SUMIFS(O$3:O$722,$B$3:$B$722,$B742)*SUMIFS(Calculations!$E$3:$E$53,Calculations!$A$3:$A$53,$B742)</f>
        <v/>
      </c>
      <c r="P742" s="50">
        <f>P16/SUMIFS(P$3:P$722,$B$3:$B$722,$B742)*SUMIFS(Calculations!$E$3:$E$53,Calculations!$A$3:$A$53,$B742)</f>
        <v/>
      </c>
      <c r="Q742" s="50">
        <f>Q16/SUMIFS(Q$3:Q$722,$B$3:$B$722,$B742)*SUMIFS(Calculations!$E$3:$E$53,Calculations!$A$3:$A$53,$B742)</f>
        <v/>
      </c>
      <c r="R742" s="50">
        <f>R16/SUMIFS(R$3:R$722,$B$3:$B$722,$B742)*SUMIFS(Calculations!$E$3:$E$53,Calculations!$A$3:$A$53,$B742)</f>
        <v/>
      </c>
    </row>
    <row r="743" ht="15.75" customHeight="1">
      <c r="B743" s="50" t="inlineStr">
        <is>
          <t>AL</t>
        </is>
      </c>
      <c r="C743" s="50" t="inlineStr">
        <is>
          <t>Generation</t>
        </is>
      </c>
      <c r="D743" s="50" t="inlineStr">
        <is>
          <t>Utility PV</t>
        </is>
      </c>
      <c r="E743" s="50">
        <f>LOOKUP(D743,$U$2:$V$15,$V$2:$V$15)</f>
        <v/>
      </c>
      <c r="F743" s="50">
        <f>F17/SUMIFS(F$3:F$722,$B$3:$B$722,$B743)*SUMIFS(Calculations!$E$3:$E$53,Calculations!$A$3:$A$53,$B743)</f>
        <v/>
      </c>
      <c r="G743" s="50">
        <f>G17/SUMIFS(G$3:G$722,$B$3:$B$722,$B743)*SUMIFS(Calculations!$E$3:$E$53,Calculations!$A$3:$A$53,$B743)</f>
        <v/>
      </c>
      <c r="H743" s="50">
        <f>H17/SUMIFS(H$3:H$722,$B$3:$B$722,$B743)*SUMIFS(Calculations!$E$3:$E$53,Calculations!$A$3:$A$53,$B743)</f>
        <v/>
      </c>
      <c r="I743" s="50">
        <f>I17/SUMIFS(I$3:I$722,$B$3:$B$722,$B743)*SUMIFS(Calculations!$E$3:$E$53,Calculations!$A$3:$A$53,$B743)</f>
        <v/>
      </c>
      <c r="J743" s="50">
        <f>J17/SUMIFS(J$3:J$722,$B$3:$B$722,$B743)*SUMIFS(Calculations!$E$3:$E$53,Calculations!$A$3:$A$53,$B743)</f>
        <v/>
      </c>
      <c r="K743" s="50">
        <f>K17/SUMIFS(K$3:K$722,$B$3:$B$722,$B743)*SUMIFS(Calculations!$E$3:$E$53,Calculations!$A$3:$A$53,$B743)</f>
        <v/>
      </c>
      <c r="L743" s="50">
        <f>L17/SUMIFS(L$3:L$722,$B$3:$B$722,$B743)*SUMIFS(Calculations!$E$3:$E$53,Calculations!$A$3:$A$53,$B743)</f>
        <v/>
      </c>
      <c r="M743" s="50">
        <f>M17/SUMIFS(M$3:M$722,$B$3:$B$722,$B743)*SUMIFS(Calculations!$E$3:$E$53,Calculations!$A$3:$A$53,$B743)</f>
        <v/>
      </c>
      <c r="N743" s="50">
        <f>N17/SUMIFS(N$3:N$722,$B$3:$B$722,$B743)*SUMIFS(Calculations!$E$3:$E$53,Calculations!$A$3:$A$53,$B743)</f>
        <v/>
      </c>
      <c r="O743" s="50">
        <f>O17/SUMIFS(O$3:O$722,$B$3:$B$722,$B743)*SUMIFS(Calculations!$E$3:$E$53,Calculations!$A$3:$A$53,$B743)</f>
        <v/>
      </c>
      <c r="P743" s="50">
        <f>P17/SUMIFS(P$3:P$722,$B$3:$B$722,$B743)*SUMIFS(Calculations!$E$3:$E$53,Calculations!$A$3:$A$53,$B743)</f>
        <v/>
      </c>
      <c r="Q743" s="50">
        <f>Q17/SUMIFS(Q$3:Q$722,$B$3:$B$722,$B743)*SUMIFS(Calculations!$E$3:$E$53,Calculations!$A$3:$A$53,$B743)</f>
        <v/>
      </c>
      <c r="R743" s="50">
        <f>R17/SUMIFS(R$3:R$722,$B$3:$B$722,$B743)*SUMIFS(Calculations!$E$3:$E$53,Calculations!$A$3:$A$53,$B743)</f>
        <v/>
      </c>
    </row>
    <row r="744" ht="15.75" customHeight="1">
      <c r="B744" s="50" t="inlineStr">
        <is>
          <t>AR</t>
        </is>
      </c>
      <c r="C744" s="50" t="inlineStr">
        <is>
          <t>Generation</t>
        </is>
      </c>
      <c r="D744" s="50" t="inlineStr">
        <is>
          <t>Biopower</t>
        </is>
      </c>
      <c r="E744" s="50">
        <f>LOOKUP(D744,$U$2:$V$15,$V$2:$V$15)</f>
        <v/>
      </c>
      <c r="F744" s="50">
        <f>F18/SUMIFS(F$3:F$722,$B$3:$B$722,$B744)*SUMIFS(Calculations!$E$3:$E$53,Calculations!$A$3:$A$53,$B744)</f>
        <v/>
      </c>
      <c r="G744" s="50">
        <f>G18/SUMIFS(G$3:G$722,$B$3:$B$722,$B744)*SUMIFS(Calculations!$E$3:$E$53,Calculations!$A$3:$A$53,$B744)</f>
        <v/>
      </c>
      <c r="H744" s="50">
        <f>H18/SUMIFS(H$3:H$722,$B$3:$B$722,$B744)*SUMIFS(Calculations!$E$3:$E$53,Calculations!$A$3:$A$53,$B744)</f>
        <v/>
      </c>
      <c r="I744" s="50">
        <f>I18/SUMIFS(I$3:I$722,$B$3:$B$722,$B744)*SUMIFS(Calculations!$E$3:$E$53,Calculations!$A$3:$A$53,$B744)</f>
        <v/>
      </c>
      <c r="J744" s="50">
        <f>J18/SUMIFS(J$3:J$722,$B$3:$B$722,$B744)*SUMIFS(Calculations!$E$3:$E$53,Calculations!$A$3:$A$53,$B744)</f>
        <v/>
      </c>
      <c r="K744" s="50">
        <f>K18/SUMIFS(K$3:K$722,$B$3:$B$722,$B744)*SUMIFS(Calculations!$E$3:$E$53,Calculations!$A$3:$A$53,$B744)</f>
        <v/>
      </c>
      <c r="L744" s="50">
        <f>L18/SUMIFS(L$3:L$722,$B$3:$B$722,$B744)*SUMIFS(Calculations!$E$3:$E$53,Calculations!$A$3:$A$53,$B744)</f>
        <v/>
      </c>
      <c r="M744" s="50">
        <f>M18/SUMIFS(M$3:M$722,$B$3:$B$722,$B744)*SUMIFS(Calculations!$E$3:$E$53,Calculations!$A$3:$A$53,$B744)</f>
        <v/>
      </c>
      <c r="N744" s="50">
        <f>N18/SUMIFS(N$3:N$722,$B$3:$B$722,$B744)*SUMIFS(Calculations!$E$3:$E$53,Calculations!$A$3:$A$53,$B744)</f>
        <v/>
      </c>
      <c r="O744" s="50">
        <f>O18/SUMIFS(O$3:O$722,$B$3:$B$722,$B744)*SUMIFS(Calculations!$E$3:$E$53,Calculations!$A$3:$A$53,$B744)</f>
        <v/>
      </c>
      <c r="P744" s="50">
        <f>P18/SUMIFS(P$3:P$722,$B$3:$B$722,$B744)*SUMIFS(Calculations!$E$3:$E$53,Calculations!$A$3:$A$53,$B744)</f>
        <v/>
      </c>
      <c r="Q744" s="50">
        <f>Q18/SUMIFS(Q$3:Q$722,$B$3:$B$722,$B744)*SUMIFS(Calculations!$E$3:$E$53,Calculations!$A$3:$A$53,$B744)</f>
        <v/>
      </c>
      <c r="R744" s="50">
        <f>R18/SUMIFS(R$3:R$722,$B$3:$B$722,$B744)*SUMIFS(Calculations!$E$3:$E$53,Calculations!$A$3:$A$53,$B744)</f>
        <v/>
      </c>
    </row>
    <row r="745" ht="15.75" customHeight="1">
      <c r="B745" s="50" t="inlineStr">
        <is>
          <t>AR</t>
        </is>
      </c>
      <c r="C745" s="50" t="inlineStr">
        <is>
          <t>Generation</t>
        </is>
      </c>
      <c r="D745" s="50" t="inlineStr">
        <is>
          <t>Coal</t>
        </is>
      </c>
      <c r="E745" s="50">
        <f>LOOKUP(D745,$U$2:$V$15,$V$2:$V$15)</f>
        <v/>
      </c>
      <c r="F745" s="50">
        <f>F19/SUMIFS(F$3:F$722,$B$3:$B$722,$B745)*SUMIFS(Calculations!$E$3:$E$53,Calculations!$A$3:$A$53,$B745)</f>
        <v/>
      </c>
      <c r="G745" s="50">
        <f>G19/SUMIFS(G$3:G$722,$B$3:$B$722,$B745)*SUMIFS(Calculations!$E$3:$E$53,Calculations!$A$3:$A$53,$B745)</f>
        <v/>
      </c>
      <c r="H745" s="50">
        <f>H19/SUMIFS(H$3:H$722,$B$3:$B$722,$B745)*SUMIFS(Calculations!$E$3:$E$53,Calculations!$A$3:$A$53,$B745)</f>
        <v/>
      </c>
      <c r="I745" s="50">
        <f>I19/SUMIFS(I$3:I$722,$B$3:$B$722,$B745)*SUMIFS(Calculations!$E$3:$E$53,Calculations!$A$3:$A$53,$B745)</f>
        <v/>
      </c>
      <c r="J745" s="50">
        <f>J19/SUMIFS(J$3:J$722,$B$3:$B$722,$B745)*SUMIFS(Calculations!$E$3:$E$53,Calculations!$A$3:$A$53,$B745)</f>
        <v/>
      </c>
      <c r="K745" s="50">
        <f>K19/SUMIFS(K$3:K$722,$B$3:$B$722,$B745)*SUMIFS(Calculations!$E$3:$E$53,Calculations!$A$3:$A$53,$B745)</f>
        <v/>
      </c>
      <c r="L745" s="50">
        <f>L19/SUMIFS(L$3:L$722,$B$3:$B$722,$B745)*SUMIFS(Calculations!$E$3:$E$53,Calculations!$A$3:$A$53,$B745)</f>
        <v/>
      </c>
      <c r="M745" s="50">
        <f>M19/SUMIFS(M$3:M$722,$B$3:$B$722,$B745)*SUMIFS(Calculations!$E$3:$E$53,Calculations!$A$3:$A$53,$B745)</f>
        <v/>
      </c>
      <c r="N745" s="50">
        <f>N19/SUMIFS(N$3:N$722,$B$3:$B$722,$B745)*SUMIFS(Calculations!$E$3:$E$53,Calculations!$A$3:$A$53,$B745)</f>
        <v/>
      </c>
      <c r="O745" s="50">
        <f>O19/SUMIFS(O$3:O$722,$B$3:$B$722,$B745)*SUMIFS(Calculations!$E$3:$E$53,Calculations!$A$3:$A$53,$B745)</f>
        <v/>
      </c>
      <c r="P745" s="50">
        <f>P19/SUMIFS(P$3:P$722,$B$3:$B$722,$B745)*SUMIFS(Calculations!$E$3:$E$53,Calculations!$A$3:$A$53,$B745)</f>
        <v/>
      </c>
      <c r="Q745" s="50">
        <f>Q19/SUMIFS(Q$3:Q$722,$B$3:$B$722,$B745)*SUMIFS(Calculations!$E$3:$E$53,Calculations!$A$3:$A$53,$B745)</f>
        <v/>
      </c>
      <c r="R745" s="50">
        <f>R19/SUMIFS(R$3:R$722,$B$3:$B$722,$B745)*SUMIFS(Calculations!$E$3:$E$53,Calculations!$A$3:$A$53,$B745)</f>
        <v/>
      </c>
    </row>
    <row r="746" ht="15.75" customHeight="1">
      <c r="B746" s="50" t="inlineStr">
        <is>
          <t>AR</t>
        </is>
      </c>
      <c r="C746" s="50" t="inlineStr">
        <is>
          <t>Generation</t>
        </is>
      </c>
      <c r="D746" s="50" t="inlineStr">
        <is>
          <t>CSP</t>
        </is>
      </c>
      <c r="E746" s="50">
        <f>LOOKUP(D746,$U$2:$V$15,$V$2:$V$15)</f>
        <v/>
      </c>
      <c r="F746" s="50">
        <f>F20/SUMIFS(F$3:F$722,$B$3:$B$722,$B746)*SUMIFS(Calculations!$E$3:$E$53,Calculations!$A$3:$A$53,$B746)</f>
        <v/>
      </c>
      <c r="G746" s="50">
        <f>G20/SUMIFS(G$3:G$722,$B$3:$B$722,$B746)*SUMIFS(Calculations!$E$3:$E$53,Calculations!$A$3:$A$53,$B746)</f>
        <v/>
      </c>
      <c r="H746" s="50">
        <f>H20/SUMIFS(H$3:H$722,$B$3:$B$722,$B746)*SUMIFS(Calculations!$E$3:$E$53,Calculations!$A$3:$A$53,$B746)</f>
        <v/>
      </c>
      <c r="I746" s="50">
        <f>I20/SUMIFS(I$3:I$722,$B$3:$B$722,$B746)*SUMIFS(Calculations!$E$3:$E$53,Calculations!$A$3:$A$53,$B746)</f>
        <v/>
      </c>
      <c r="J746" s="50">
        <f>J20/SUMIFS(J$3:J$722,$B$3:$B$722,$B746)*SUMIFS(Calculations!$E$3:$E$53,Calculations!$A$3:$A$53,$B746)</f>
        <v/>
      </c>
      <c r="K746" s="50">
        <f>K20/SUMIFS(K$3:K$722,$B$3:$B$722,$B746)*SUMIFS(Calculations!$E$3:$E$53,Calculations!$A$3:$A$53,$B746)</f>
        <v/>
      </c>
      <c r="L746" s="50">
        <f>L20/SUMIFS(L$3:L$722,$B$3:$B$722,$B746)*SUMIFS(Calculations!$E$3:$E$53,Calculations!$A$3:$A$53,$B746)</f>
        <v/>
      </c>
      <c r="M746" s="50">
        <f>M20/SUMIFS(M$3:M$722,$B$3:$B$722,$B746)*SUMIFS(Calculations!$E$3:$E$53,Calculations!$A$3:$A$53,$B746)</f>
        <v/>
      </c>
      <c r="N746" s="50">
        <f>N20/SUMIFS(N$3:N$722,$B$3:$B$722,$B746)*SUMIFS(Calculations!$E$3:$E$53,Calculations!$A$3:$A$53,$B746)</f>
        <v/>
      </c>
      <c r="O746" s="50">
        <f>O20/SUMIFS(O$3:O$722,$B$3:$B$722,$B746)*SUMIFS(Calculations!$E$3:$E$53,Calculations!$A$3:$A$53,$B746)</f>
        <v/>
      </c>
      <c r="P746" s="50">
        <f>P20/SUMIFS(P$3:P$722,$B$3:$B$722,$B746)*SUMIFS(Calculations!$E$3:$E$53,Calculations!$A$3:$A$53,$B746)</f>
        <v/>
      </c>
      <c r="Q746" s="50">
        <f>Q20/SUMIFS(Q$3:Q$722,$B$3:$B$722,$B746)*SUMIFS(Calculations!$E$3:$E$53,Calculations!$A$3:$A$53,$B746)</f>
        <v/>
      </c>
      <c r="R746" s="50">
        <f>R20/SUMIFS(R$3:R$722,$B$3:$B$722,$B746)*SUMIFS(Calculations!$E$3:$E$53,Calculations!$A$3:$A$53,$B746)</f>
        <v/>
      </c>
    </row>
    <row r="747" ht="15.75" customHeight="1">
      <c r="B747" s="50" t="inlineStr">
        <is>
          <t>AR</t>
        </is>
      </c>
      <c r="C747" s="50" t="inlineStr">
        <is>
          <t>Generation</t>
        </is>
      </c>
      <c r="D747" s="50" t="inlineStr">
        <is>
          <t>Geothermal</t>
        </is>
      </c>
      <c r="E747" s="50">
        <f>LOOKUP(D747,$U$2:$V$15,$V$2:$V$15)</f>
        <v/>
      </c>
      <c r="F747" s="50">
        <f>F21/SUMIFS(F$3:F$722,$B$3:$B$722,$B747)*SUMIFS(Calculations!$E$3:$E$53,Calculations!$A$3:$A$53,$B747)</f>
        <v/>
      </c>
      <c r="G747" s="50">
        <f>G21/SUMIFS(G$3:G$722,$B$3:$B$722,$B747)*SUMIFS(Calculations!$E$3:$E$53,Calculations!$A$3:$A$53,$B747)</f>
        <v/>
      </c>
      <c r="H747" s="50">
        <f>H21/SUMIFS(H$3:H$722,$B$3:$B$722,$B747)*SUMIFS(Calculations!$E$3:$E$53,Calculations!$A$3:$A$53,$B747)</f>
        <v/>
      </c>
      <c r="I747" s="50">
        <f>I21/SUMIFS(I$3:I$722,$B$3:$B$722,$B747)*SUMIFS(Calculations!$E$3:$E$53,Calculations!$A$3:$A$53,$B747)</f>
        <v/>
      </c>
      <c r="J747" s="50">
        <f>J21/SUMIFS(J$3:J$722,$B$3:$B$722,$B747)*SUMIFS(Calculations!$E$3:$E$53,Calculations!$A$3:$A$53,$B747)</f>
        <v/>
      </c>
      <c r="K747" s="50">
        <f>K21/SUMIFS(K$3:K$722,$B$3:$B$722,$B747)*SUMIFS(Calculations!$E$3:$E$53,Calculations!$A$3:$A$53,$B747)</f>
        <v/>
      </c>
      <c r="L747" s="50">
        <f>L21/SUMIFS(L$3:L$722,$B$3:$B$722,$B747)*SUMIFS(Calculations!$E$3:$E$53,Calculations!$A$3:$A$53,$B747)</f>
        <v/>
      </c>
      <c r="M747" s="50">
        <f>M21/SUMIFS(M$3:M$722,$B$3:$B$722,$B747)*SUMIFS(Calculations!$E$3:$E$53,Calculations!$A$3:$A$53,$B747)</f>
        <v/>
      </c>
      <c r="N747" s="50">
        <f>N21/SUMIFS(N$3:N$722,$B$3:$B$722,$B747)*SUMIFS(Calculations!$E$3:$E$53,Calculations!$A$3:$A$53,$B747)</f>
        <v/>
      </c>
      <c r="O747" s="50">
        <f>O21/SUMIFS(O$3:O$722,$B$3:$B$722,$B747)*SUMIFS(Calculations!$E$3:$E$53,Calculations!$A$3:$A$53,$B747)</f>
        <v/>
      </c>
      <c r="P747" s="50">
        <f>P21/SUMIFS(P$3:P$722,$B$3:$B$722,$B747)*SUMIFS(Calculations!$E$3:$E$53,Calculations!$A$3:$A$53,$B747)</f>
        <v/>
      </c>
      <c r="Q747" s="50">
        <f>Q21/SUMIFS(Q$3:Q$722,$B$3:$B$722,$B747)*SUMIFS(Calculations!$E$3:$E$53,Calculations!$A$3:$A$53,$B747)</f>
        <v/>
      </c>
      <c r="R747" s="50">
        <f>R21/SUMIFS(R$3:R$722,$B$3:$B$722,$B747)*SUMIFS(Calculations!$E$3:$E$53,Calculations!$A$3:$A$53,$B747)</f>
        <v/>
      </c>
    </row>
    <row r="748" ht="15.75" customHeight="1">
      <c r="B748" s="50" t="inlineStr">
        <is>
          <t>AR</t>
        </is>
      </c>
      <c r="C748" s="50" t="inlineStr">
        <is>
          <t>Generation</t>
        </is>
      </c>
      <c r="D748" s="50" t="inlineStr">
        <is>
          <t>Hydro</t>
        </is>
      </c>
      <c r="E748" s="50">
        <f>LOOKUP(D748,$U$2:$V$15,$V$2:$V$15)</f>
        <v/>
      </c>
      <c r="F748" s="50">
        <f>F22/SUMIFS(F$3:F$722,$B$3:$B$722,$B748)*SUMIFS(Calculations!$E$3:$E$53,Calculations!$A$3:$A$53,$B748)</f>
        <v/>
      </c>
      <c r="G748" s="50">
        <f>G22/SUMIFS(G$3:G$722,$B$3:$B$722,$B748)*SUMIFS(Calculations!$E$3:$E$53,Calculations!$A$3:$A$53,$B748)</f>
        <v/>
      </c>
      <c r="H748" s="50">
        <f>H22/SUMIFS(H$3:H$722,$B$3:$B$722,$B748)*SUMIFS(Calculations!$E$3:$E$53,Calculations!$A$3:$A$53,$B748)</f>
        <v/>
      </c>
      <c r="I748" s="50">
        <f>I22/SUMIFS(I$3:I$722,$B$3:$B$722,$B748)*SUMIFS(Calculations!$E$3:$E$53,Calculations!$A$3:$A$53,$B748)</f>
        <v/>
      </c>
      <c r="J748" s="50">
        <f>J22/SUMIFS(J$3:J$722,$B$3:$B$722,$B748)*SUMIFS(Calculations!$E$3:$E$53,Calculations!$A$3:$A$53,$B748)</f>
        <v/>
      </c>
      <c r="K748" s="50">
        <f>K22/SUMIFS(K$3:K$722,$B$3:$B$722,$B748)*SUMIFS(Calculations!$E$3:$E$53,Calculations!$A$3:$A$53,$B748)</f>
        <v/>
      </c>
      <c r="L748" s="50">
        <f>L22/SUMIFS(L$3:L$722,$B$3:$B$722,$B748)*SUMIFS(Calculations!$E$3:$E$53,Calculations!$A$3:$A$53,$B748)</f>
        <v/>
      </c>
      <c r="M748" s="50">
        <f>M22/SUMIFS(M$3:M$722,$B$3:$B$722,$B748)*SUMIFS(Calculations!$E$3:$E$53,Calculations!$A$3:$A$53,$B748)</f>
        <v/>
      </c>
      <c r="N748" s="50">
        <f>N22/SUMIFS(N$3:N$722,$B$3:$B$722,$B748)*SUMIFS(Calculations!$E$3:$E$53,Calculations!$A$3:$A$53,$B748)</f>
        <v/>
      </c>
      <c r="O748" s="50">
        <f>O22/SUMIFS(O$3:O$722,$B$3:$B$722,$B748)*SUMIFS(Calculations!$E$3:$E$53,Calculations!$A$3:$A$53,$B748)</f>
        <v/>
      </c>
      <c r="P748" s="50">
        <f>P22/SUMIFS(P$3:P$722,$B$3:$B$722,$B748)*SUMIFS(Calculations!$E$3:$E$53,Calculations!$A$3:$A$53,$B748)</f>
        <v/>
      </c>
      <c r="Q748" s="50">
        <f>Q22/SUMIFS(Q$3:Q$722,$B$3:$B$722,$B748)*SUMIFS(Calculations!$E$3:$E$53,Calculations!$A$3:$A$53,$B748)</f>
        <v/>
      </c>
      <c r="R748" s="50">
        <f>R22/SUMIFS(R$3:R$722,$B$3:$B$722,$B748)*SUMIFS(Calculations!$E$3:$E$53,Calculations!$A$3:$A$53,$B748)</f>
        <v/>
      </c>
    </row>
    <row r="749" ht="15.75" customHeight="1">
      <c r="B749" s="50" t="inlineStr">
        <is>
          <t>AR</t>
        </is>
      </c>
      <c r="C749" s="50" t="inlineStr">
        <is>
          <t>Generation</t>
        </is>
      </c>
      <c r="D749" s="50" t="inlineStr">
        <is>
          <t>Imports</t>
        </is>
      </c>
      <c r="E749" s="50">
        <f>LOOKUP(D749,$U$2:$V$15,$V$2:$V$15)</f>
        <v/>
      </c>
      <c r="F749" s="50">
        <f>F23/SUMIFS(F$3:F$722,$B$3:$B$722,$B749)*SUMIFS(Calculations!$E$3:$E$53,Calculations!$A$3:$A$53,$B749)</f>
        <v/>
      </c>
      <c r="G749" s="50">
        <f>G23/SUMIFS(G$3:G$722,$B$3:$B$722,$B749)*SUMIFS(Calculations!$E$3:$E$53,Calculations!$A$3:$A$53,$B749)</f>
        <v/>
      </c>
      <c r="H749" s="50">
        <f>H23/SUMIFS(H$3:H$722,$B$3:$B$722,$B749)*SUMIFS(Calculations!$E$3:$E$53,Calculations!$A$3:$A$53,$B749)</f>
        <v/>
      </c>
      <c r="I749" s="50">
        <f>I23/SUMIFS(I$3:I$722,$B$3:$B$722,$B749)*SUMIFS(Calculations!$E$3:$E$53,Calculations!$A$3:$A$53,$B749)</f>
        <v/>
      </c>
      <c r="J749" s="50">
        <f>J23/SUMIFS(J$3:J$722,$B$3:$B$722,$B749)*SUMIFS(Calculations!$E$3:$E$53,Calculations!$A$3:$A$53,$B749)</f>
        <v/>
      </c>
      <c r="K749" s="50">
        <f>K23/SUMIFS(K$3:K$722,$B$3:$B$722,$B749)*SUMIFS(Calculations!$E$3:$E$53,Calculations!$A$3:$A$53,$B749)</f>
        <v/>
      </c>
      <c r="L749" s="50">
        <f>L23/SUMIFS(L$3:L$722,$B$3:$B$722,$B749)*SUMIFS(Calculations!$E$3:$E$53,Calculations!$A$3:$A$53,$B749)</f>
        <v/>
      </c>
      <c r="M749" s="50">
        <f>M23/SUMIFS(M$3:M$722,$B$3:$B$722,$B749)*SUMIFS(Calculations!$E$3:$E$53,Calculations!$A$3:$A$53,$B749)</f>
        <v/>
      </c>
      <c r="N749" s="50">
        <f>N23/SUMIFS(N$3:N$722,$B$3:$B$722,$B749)*SUMIFS(Calculations!$E$3:$E$53,Calculations!$A$3:$A$53,$B749)</f>
        <v/>
      </c>
      <c r="O749" s="50">
        <f>O23/SUMIFS(O$3:O$722,$B$3:$B$722,$B749)*SUMIFS(Calculations!$E$3:$E$53,Calculations!$A$3:$A$53,$B749)</f>
        <v/>
      </c>
      <c r="P749" s="50">
        <f>P23/SUMIFS(P$3:P$722,$B$3:$B$722,$B749)*SUMIFS(Calculations!$E$3:$E$53,Calculations!$A$3:$A$53,$B749)</f>
        <v/>
      </c>
      <c r="Q749" s="50">
        <f>Q23/SUMIFS(Q$3:Q$722,$B$3:$B$722,$B749)*SUMIFS(Calculations!$E$3:$E$53,Calculations!$A$3:$A$53,$B749)</f>
        <v/>
      </c>
      <c r="R749" s="50">
        <f>R23/SUMIFS(R$3:R$722,$B$3:$B$722,$B749)*SUMIFS(Calculations!$E$3:$E$53,Calculations!$A$3:$A$53,$B749)</f>
        <v/>
      </c>
    </row>
    <row r="750" ht="15.75" customHeight="1">
      <c r="B750" s="50" t="inlineStr">
        <is>
          <t>AR</t>
        </is>
      </c>
      <c r="C750" s="50" t="inlineStr">
        <is>
          <t>Generation</t>
        </is>
      </c>
      <c r="D750" s="50" t="inlineStr">
        <is>
          <t>Land-based Wind</t>
        </is>
      </c>
      <c r="E750" s="50">
        <f>LOOKUP(D750,$U$2:$V$15,$V$2:$V$15)</f>
        <v/>
      </c>
      <c r="F750" s="50">
        <f>F24/SUMIFS(F$3:F$722,$B$3:$B$722,$B750)*SUMIFS(Calculations!$E$3:$E$53,Calculations!$A$3:$A$53,$B750)</f>
        <v/>
      </c>
      <c r="G750" s="50">
        <f>G24/SUMIFS(G$3:G$722,$B$3:$B$722,$B750)*SUMIFS(Calculations!$E$3:$E$53,Calculations!$A$3:$A$53,$B750)</f>
        <v/>
      </c>
      <c r="H750" s="50">
        <f>H24/SUMIFS(H$3:H$722,$B$3:$B$722,$B750)*SUMIFS(Calculations!$E$3:$E$53,Calculations!$A$3:$A$53,$B750)</f>
        <v/>
      </c>
      <c r="I750" s="50">
        <f>I24/SUMIFS(I$3:I$722,$B$3:$B$722,$B750)*SUMIFS(Calculations!$E$3:$E$53,Calculations!$A$3:$A$53,$B750)</f>
        <v/>
      </c>
      <c r="J750" s="50">
        <f>J24/SUMIFS(J$3:J$722,$B$3:$B$722,$B750)*SUMIFS(Calculations!$E$3:$E$53,Calculations!$A$3:$A$53,$B750)</f>
        <v/>
      </c>
      <c r="K750" s="50">
        <f>K24/SUMIFS(K$3:K$722,$B$3:$B$722,$B750)*SUMIFS(Calculations!$E$3:$E$53,Calculations!$A$3:$A$53,$B750)</f>
        <v/>
      </c>
      <c r="L750" s="50">
        <f>L24/SUMIFS(L$3:L$722,$B$3:$B$722,$B750)*SUMIFS(Calculations!$E$3:$E$53,Calculations!$A$3:$A$53,$B750)</f>
        <v/>
      </c>
      <c r="M750" s="50">
        <f>M24/SUMIFS(M$3:M$722,$B$3:$B$722,$B750)*SUMIFS(Calculations!$E$3:$E$53,Calculations!$A$3:$A$53,$B750)</f>
        <v/>
      </c>
      <c r="N750" s="50">
        <f>N24/SUMIFS(N$3:N$722,$B$3:$B$722,$B750)*SUMIFS(Calculations!$E$3:$E$53,Calculations!$A$3:$A$53,$B750)</f>
        <v/>
      </c>
      <c r="O750" s="50">
        <f>O24/SUMIFS(O$3:O$722,$B$3:$B$722,$B750)*SUMIFS(Calculations!$E$3:$E$53,Calculations!$A$3:$A$53,$B750)</f>
        <v/>
      </c>
      <c r="P750" s="50">
        <f>P24/SUMIFS(P$3:P$722,$B$3:$B$722,$B750)*SUMIFS(Calculations!$E$3:$E$53,Calculations!$A$3:$A$53,$B750)</f>
        <v/>
      </c>
      <c r="Q750" s="50">
        <f>Q24/SUMIFS(Q$3:Q$722,$B$3:$B$722,$B750)*SUMIFS(Calculations!$E$3:$E$53,Calculations!$A$3:$A$53,$B750)</f>
        <v/>
      </c>
      <c r="R750" s="50">
        <f>R24/SUMIFS(R$3:R$722,$B$3:$B$722,$B750)*SUMIFS(Calculations!$E$3:$E$53,Calculations!$A$3:$A$53,$B750)</f>
        <v/>
      </c>
    </row>
    <row r="751" ht="15.75" customHeight="1">
      <c r="B751" s="50" t="inlineStr">
        <is>
          <t>AR</t>
        </is>
      </c>
      <c r="C751" s="50" t="inlineStr">
        <is>
          <t>Generation</t>
        </is>
      </c>
      <c r="D751" s="50" t="inlineStr">
        <is>
          <t>NG-CC</t>
        </is>
      </c>
      <c r="E751" s="50">
        <f>LOOKUP(D751,$U$2:$V$15,$V$2:$V$15)</f>
        <v/>
      </c>
      <c r="F751" s="50">
        <f>F25/SUMIFS(F$3:F$722,$B$3:$B$722,$B751)*SUMIFS(Calculations!$E$3:$E$53,Calculations!$A$3:$A$53,$B751)</f>
        <v/>
      </c>
      <c r="G751" s="50">
        <f>G25/SUMIFS(G$3:G$722,$B$3:$B$722,$B751)*SUMIFS(Calculations!$E$3:$E$53,Calculations!$A$3:$A$53,$B751)</f>
        <v/>
      </c>
      <c r="H751" s="50">
        <f>H25/SUMIFS(H$3:H$722,$B$3:$B$722,$B751)*SUMIFS(Calculations!$E$3:$E$53,Calculations!$A$3:$A$53,$B751)</f>
        <v/>
      </c>
      <c r="I751" s="50">
        <f>I25/SUMIFS(I$3:I$722,$B$3:$B$722,$B751)*SUMIFS(Calculations!$E$3:$E$53,Calculations!$A$3:$A$53,$B751)</f>
        <v/>
      </c>
      <c r="J751" s="50">
        <f>J25/SUMIFS(J$3:J$722,$B$3:$B$722,$B751)*SUMIFS(Calculations!$E$3:$E$53,Calculations!$A$3:$A$53,$B751)</f>
        <v/>
      </c>
      <c r="K751" s="50">
        <f>K25/SUMIFS(K$3:K$722,$B$3:$B$722,$B751)*SUMIFS(Calculations!$E$3:$E$53,Calculations!$A$3:$A$53,$B751)</f>
        <v/>
      </c>
      <c r="L751" s="50">
        <f>L25/SUMIFS(L$3:L$722,$B$3:$B$722,$B751)*SUMIFS(Calculations!$E$3:$E$53,Calculations!$A$3:$A$53,$B751)</f>
        <v/>
      </c>
      <c r="M751" s="50">
        <f>M25/SUMIFS(M$3:M$722,$B$3:$B$722,$B751)*SUMIFS(Calculations!$E$3:$E$53,Calculations!$A$3:$A$53,$B751)</f>
        <v/>
      </c>
      <c r="N751" s="50">
        <f>N25/SUMIFS(N$3:N$722,$B$3:$B$722,$B751)*SUMIFS(Calculations!$E$3:$E$53,Calculations!$A$3:$A$53,$B751)</f>
        <v/>
      </c>
      <c r="O751" s="50">
        <f>O25/SUMIFS(O$3:O$722,$B$3:$B$722,$B751)*SUMIFS(Calculations!$E$3:$E$53,Calculations!$A$3:$A$53,$B751)</f>
        <v/>
      </c>
      <c r="P751" s="50">
        <f>P25/SUMIFS(P$3:P$722,$B$3:$B$722,$B751)*SUMIFS(Calculations!$E$3:$E$53,Calculations!$A$3:$A$53,$B751)</f>
        <v/>
      </c>
      <c r="Q751" s="50">
        <f>Q25/SUMIFS(Q$3:Q$722,$B$3:$B$722,$B751)*SUMIFS(Calculations!$E$3:$E$53,Calculations!$A$3:$A$53,$B751)</f>
        <v/>
      </c>
      <c r="R751" s="50">
        <f>R25/SUMIFS(R$3:R$722,$B$3:$B$722,$B751)*SUMIFS(Calculations!$E$3:$E$53,Calculations!$A$3:$A$53,$B751)</f>
        <v/>
      </c>
    </row>
    <row r="752" ht="15.75" customHeight="1">
      <c r="B752" s="50" t="inlineStr">
        <is>
          <t>AR</t>
        </is>
      </c>
      <c r="C752" s="50" t="inlineStr">
        <is>
          <t>Generation</t>
        </is>
      </c>
      <c r="D752" s="50" t="inlineStr">
        <is>
          <t>NG-CT</t>
        </is>
      </c>
      <c r="E752" s="50">
        <f>LOOKUP(D752,$U$2:$V$15,$V$2:$V$15)</f>
        <v/>
      </c>
      <c r="F752" s="50">
        <f>F26/SUMIFS(F$3:F$722,$B$3:$B$722,$B752)*SUMIFS(Calculations!$E$3:$E$53,Calculations!$A$3:$A$53,$B752)</f>
        <v/>
      </c>
      <c r="G752" s="50">
        <f>G26/SUMIFS(G$3:G$722,$B$3:$B$722,$B752)*SUMIFS(Calculations!$E$3:$E$53,Calculations!$A$3:$A$53,$B752)</f>
        <v/>
      </c>
      <c r="H752" s="50">
        <f>H26/SUMIFS(H$3:H$722,$B$3:$B$722,$B752)*SUMIFS(Calculations!$E$3:$E$53,Calculations!$A$3:$A$53,$B752)</f>
        <v/>
      </c>
      <c r="I752" s="50">
        <f>I26/SUMIFS(I$3:I$722,$B$3:$B$722,$B752)*SUMIFS(Calculations!$E$3:$E$53,Calculations!$A$3:$A$53,$B752)</f>
        <v/>
      </c>
      <c r="J752" s="50">
        <f>J26/SUMIFS(J$3:J$722,$B$3:$B$722,$B752)*SUMIFS(Calculations!$E$3:$E$53,Calculations!$A$3:$A$53,$B752)</f>
        <v/>
      </c>
      <c r="K752" s="50">
        <f>K26/SUMIFS(K$3:K$722,$B$3:$B$722,$B752)*SUMIFS(Calculations!$E$3:$E$53,Calculations!$A$3:$A$53,$B752)</f>
        <v/>
      </c>
      <c r="L752" s="50">
        <f>L26/SUMIFS(L$3:L$722,$B$3:$B$722,$B752)*SUMIFS(Calculations!$E$3:$E$53,Calculations!$A$3:$A$53,$B752)</f>
        <v/>
      </c>
      <c r="M752" s="50">
        <f>M26/SUMIFS(M$3:M$722,$B$3:$B$722,$B752)*SUMIFS(Calculations!$E$3:$E$53,Calculations!$A$3:$A$53,$B752)</f>
        <v/>
      </c>
      <c r="N752" s="50">
        <f>N26/SUMIFS(N$3:N$722,$B$3:$B$722,$B752)*SUMIFS(Calculations!$E$3:$E$53,Calculations!$A$3:$A$53,$B752)</f>
        <v/>
      </c>
      <c r="O752" s="50">
        <f>O26/SUMIFS(O$3:O$722,$B$3:$B$722,$B752)*SUMIFS(Calculations!$E$3:$E$53,Calculations!$A$3:$A$53,$B752)</f>
        <v/>
      </c>
      <c r="P752" s="50">
        <f>P26/SUMIFS(P$3:P$722,$B$3:$B$722,$B752)*SUMIFS(Calculations!$E$3:$E$53,Calculations!$A$3:$A$53,$B752)</f>
        <v/>
      </c>
      <c r="Q752" s="50">
        <f>Q26/SUMIFS(Q$3:Q$722,$B$3:$B$722,$B752)*SUMIFS(Calculations!$E$3:$E$53,Calculations!$A$3:$A$53,$B752)</f>
        <v/>
      </c>
      <c r="R752" s="50">
        <f>R26/SUMIFS(R$3:R$722,$B$3:$B$722,$B752)*SUMIFS(Calculations!$E$3:$E$53,Calculations!$A$3:$A$53,$B752)</f>
        <v/>
      </c>
    </row>
    <row r="753" ht="15.75" customHeight="1">
      <c r="B753" s="50" t="inlineStr">
        <is>
          <t>AR</t>
        </is>
      </c>
      <c r="C753" s="50" t="inlineStr">
        <is>
          <t>Generation</t>
        </is>
      </c>
      <c r="D753" s="50" t="inlineStr">
        <is>
          <t>Nuclear</t>
        </is>
      </c>
      <c r="E753" s="50">
        <f>LOOKUP(D753,$U$2:$V$15,$V$2:$V$15)</f>
        <v/>
      </c>
      <c r="F753" s="50">
        <f>F27/SUMIFS(F$3:F$722,$B$3:$B$722,$B753)*SUMIFS(Calculations!$E$3:$E$53,Calculations!$A$3:$A$53,$B753)</f>
        <v/>
      </c>
      <c r="G753" s="50">
        <f>G27/SUMIFS(G$3:G$722,$B$3:$B$722,$B753)*SUMIFS(Calculations!$E$3:$E$53,Calculations!$A$3:$A$53,$B753)</f>
        <v/>
      </c>
      <c r="H753" s="50">
        <f>H27/SUMIFS(H$3:H$722,$B$3:$B$722,$B753)*SUMIFS(Calculations!$E$3:$E$53,Calculations!$A$3:$A$53,$B753)</f>
        <v/>
      </c>
      <c r="I753" s="50">
        <f>I27/SUMIFS(I$3:I$722,$B$3:$B$722,$B753)*SUMIFS(Calculations!$E$3:$E$53,Calculations!$A$3:$A$53,$B753)</f>
        <v/>
      </c>
      <c r="J753" s="50">
        <f>J27/SUMIFS(J$3:J$722,$B$3:$B$722,$B753)*SUMIFS(Calculations!$E$3:$E$53,Calculations!$A$3:$A$53,$B753)</f>
        <v/>
      </c>
      <c r="K753" s="50">
        <f>K27/SUMIFS(K$3:K$722,$B$3:$B$722,$B753)*SUMIFS(Calculations!$E$3:$E$53,Calculations!$A$3:$A$53,$B753)</f>
        <v/>
      </c>
      <c r="L753" s="50">
        <f>L27/SUMIFS(L$3:L$722,$B$3:$B$722,$B753)*SUMIFS(Calculations!$E$3:$E$53,Calculations!$A$3:$A$53,$B753)</f>
        <v/>
      </c>
      <c r="M753" s="50">
        <f>M27/SUMIFS(M$3:M$722,$B$3:$B$722,$B753)*SUMIFS(Calculations!$E$3:$E$53,Calculations!$A$3:$A$53,$B753)</f>
        <v/>
      </c>
      <c r="N753" s="50">
        <f>N27/SUMIFS(N$3:N$722,$B$3:$B$722,$B753)*SUMIFS(Calculations!$E$3:$E$53,Calculations!$A$3:$A$53,$B753)</f>
        <v/>
      </c>
      <c r="O753" s="50">
        <f>O27/SUMIFS(O$3:O$722,$B$3:$B$722,$B753)*SUMIFS(Calculations!$E$3:$E$53,Calculations!$A$3:$A$53,$B753)</f>
        <v/>
      </c>
      <c r="P753" s="50">
        <f>P27/SUMIFS(P$3:P$722,$B$3:$B$722,$B753)*SUMIFS(Calculations!$E$3:$E$53,Calculations!$A$3:$A$53,$B753)</f>
        <v/>
      </c>
      <c r="Q753" s="50">
        <f>Q27/SUMIFS(Q$3:Q$722,$B$3:$B$722,$B753)*SUMIFS(Calculations!$E$3:$E$53,Calculations!$A$3:$A$53,$B753)</f>
        <v/>
      </c>
      <c r="R753" s="50">
        <f>R27/SUMIFS(R$3:R$722,$B$3:$B$722,$B753)*SUMIFS(Calculations!$E$3:$E$53,Calculations!$A$3:$A$53,$B753)</f>
        <v/>
      </c>
    </row>
    <row r="754" ht="15.75" customHeight="1">
      <c r="B754" s="50" t="inlineStr">
        <is>
          <t>AR</t>
        </is>
      </c>
      <c r="C754" s="50" t="inlineStr">
        <is>
          <t>Generation</t>
        </is>
      </c>
      <c r="D754" s="50" t="inlineStr">
        <is>
          <t>Offshore Wind</t>
        </is>
      </c>
      <c r="E754" s="50">
        <f>LOOKUP(D754,$U$2:$V$15,$V$2:$V$15)</f>
        <v/>
      </c>
      <c r="F754" s="50">
        <f>F28/SUMIFS(F$3:F$722,$B$3:$B$722,$B754)*SUMIFS(Calculations!$E$3:$E$53,Calculations!$A$3:$A$53,$B754)</f>
        <v/>
      </c>
      <c r="G754" s="50">
        <f>G28/SUMIFS(G$3:G$722,$B$3:$B$722,$B754)*SUMIFS(Calculations!$E$3:$E$53,Calculations!$A$3:$A$53,$B754)</f>
        <v/>
      </c>
      <c r="H754" s="50">
        <f>H28/SUMIFS(H$3:H$722,$B$3:$B$722,$B754)*SUMIFS(Calculations!$E$3:$E$53,Calculations!$A$3:$A$53,$B754)</f>
        <v/>
      </c>
      <c r="I754" s="50">
        <f>I28/SUMIFS(I$3:I$722,$B$3:$B$722,$B754)*SUMIFS(Calculations!$E$3:$E$53,Calculations!$A$3:$A$53,$B754)</f>
        <v/>
      </c>
      <c r="J754" s="50">
        <f>J28/SUMIFS(J$3:J$722,$B$3:$B$722,$B754)*SUMIFS(Calculations!$E$3:$E$53,Calculations!$A$3:$A$53,$B754)</f>
        <v/>
      </c>
      <c r="K754" s="50">
        <f>K28/SUMIFS(K$3:K$722,$B$3:$B$722,$B754)*SUMIFS(Calculations!$E$3:$E$53,Calculations!$A$3:$A$53,$B754)</f>
        <v/>
      </c>
      <c r="L754" s="50">
        <f>L28/SUMIFS(L$3:L$722,$B$3:$B$722,$B754)*SUMIFS(Calculations!$E$3:$E$53,Calculations!$A$3:$A$53,$B754)</f>
        <v/>
      </c>
      <c r="M754" s="50">
        <f>M28/SUMIFS(M$3:M$722,$B$3:$B$722,$B754)*SUMIFS(Calculations!$E$3:$E$53,Calculations!$A$3:$A$53,$B754)</f>
        <v/>
      </c>
      <c r="N754" s="50">
        <f>N28/SUMIFS(N$3:N$722,$B$3:$B$722,$B754)*SUMIFS(Calculations!$E$3:$E$53,Calculations!$A$3:$A$53,$B754)</f>
        <v/>
      </c>
      <c r="O754" s="50">
        <f>O28/SUMIFS(O$3:O$722,$B$3:$B$722,$B754)*SUMIFS(Calculations!$E$3:$E$53,Calculations!$A$3:$A$53,$B754)</f>
        <v/>
      </c>
      <c r="P754" s="50">
        <f>P28/SUMIFS(P$3:P$722,$B$3:$B$722,$B754)*SUMIFS(Calculations!$E$3:$E$53,Calculations!$A$3:$A$53,$B754)</f>
        <v/>
      </c>
      <c r="Q754" s="50">
        <f>Q28/SUMIFS(Q$3:Q$722,$B$3:$B$722,$B754)*SUMIFS(Calculations!$E$3:$E$53,Calculations!$A$3:$A$53,$B754)</f>
        <v/>
      </c>
      <c r="R754" s="50">
        <f>R28/SUMIFS(R$3:R$722,$B$3:$B$722,$B754)*SUMIFS(Calculations!$E$3:$E$53,Calculations!$A$3:$A$53,$B754)</f>
        <v/>
      </c>
    </row>
    <row r="755" ht="15.75" customHeight="1">
      <c r="B755" s="50" t="inlineStr">
        <is>
          <t>AR</t>
        </is>
      </c>
      <c r="C755" s="50" t="inlineStr">
        <is>
          <t>Generation</t>
        </is>
      </c>
      <c r="D755" s="50" t="inlineStr">
        <is>
          <t>Oil-Gas-Steam</t>
        </is>
      </c>
      <c r="E755" s="50">
        <f>LOOKUP(D755,$U$2:$V$15,$V$2:$V$15)</f>
        <v/>
      </c>
      <c r="F755" s="50">
        <f>F29/SUMIFS(F$3:F$722,$B$3:$B$722,$B755)*SUMIFS(Calculations!$E$3:$E$53,Calculations!$A$3:$A$53,$B755)</f>
        <v/>
      </c>
      <c r="G755" s="50">
        <f>G29/SUMIFS(G$3:G$722,$B$3:$B$722,$B755)*SUMIFS(Calculations!$E$3:$E$53,Calculations!$A$3:$A$53,$B755)</f>
        <v/>
      </c>
      <c r="H755" s="50">
        <f>H29/SUMIFS(H$3:H$722,$B$3:$B$722,$B755)*SUMIFS(Calculations!$E$3:$E$53,Calculations!$A$3:$A$53,$B755)</f>
        <v/>
      </c>
      <c r="I755" s="50">
        <f>I29/SUMIFS(I$3:I$722,$B$3:$B$722,$B755)*SUMIFS(Calculations!$E$3:$E$53,Calculations!$A$3:$A$53,$B755)</f>
        <v/>
      </c>
      <c r="J755" s="50">
        <f>J29/SUMIFS(J$3:J$722,$B$3:$B$722,$B755)*SUMIFS(Calculations!$E$3:$E$53,Calculations!$A$3:$A$53,$B755)</f>
        <v/>
      </c>
      <c r="K755" s="50">
        <f>K29/SUMIFS(K$3:K$722,$B$3:$B$722,$B755)*SUMIFS(Calculations!$E$3:$E$53,Calculations!$A$3:$A$53,$B755)</f>
        <v/>
      </c>
      <c r="L755" s="50">
        <f>L29/SUMIFS(L$3:L$722,$B$3:$B$722,$B755)*SUMIFS(Calculations!$E$3:$E$53,Calculations!$A$3:$A$53,$B755)</f>
        <v/>
      </c>
      <c r="M755" s="50">
        <f>M29/SUMIFS(M$3:M$722,$B$3:$B$722,$B755)*SUMIFS(Calculations!$E$3:$E$53,Calculations!$A$3:$A$53,$B755)</f>
        <v/>
      </c>
      <c r="N755" s="50">
        <f>N29/SUMIFS(N$3:N$722,$B$3:$B$722,$B755)*SUMIFS(Calculations!$E$3:$E$53,Calculations!$A$3:$A$53,$B755)</f>
        <v/>
      </c>
      <c r="O755" s="50">
        <f>O29/SUMIFS(O$3:O$722,$B$3:$B$722,$B755)*SUMIFS(Calculations!$E$3:$E$53,Calculations!$A$3:$A$53,$B755)</f>
        <v/>
      </c>
      <c r="P755" s="50">
        <f>P29/SUMIFS(P$3:P$722,$B$3:$B$722,$B755)*SUMIFS(Calculations!$E$3:$E$53,Calculations!$A$3:$A$53,$B755)</f>
        <v/>
      </c>
      <c r="Q755" s="50">
        <f>Q29/SUMIFS(Q$3:Q$722,$B$3:$B$722,$B755)*SUMIFS(Calculations!$E$3:$E$53,Calculations!$A$3:$A$53,$B755)</f>
        <v/>
      </c>
      <c r="R755" s="50">
        <f>R29/SUMIFS(R$3:R$722,$B$3:$B$722,$B755)*SUMIFS(Calculations!$E$3:$E$53,Calculations!$A$3:$A$53,$B755)</f>
        <v/>
      </c>
    </row>
    <row r="756" ht="15.75" customHeight="1">
      <c r="B756" s="50" t="inlineStr">
        <is>
          <t>AR</t>
        </is>
      </c>
      <c r="C756" s="50" t="inlineStr">
        <is>
          <t>Generation</t>
        </is>
      </c>
      <c r="D756" s="50" t="inlineStr">
        <is>
          <t>Rooftop PV</t>
        </is>
      </c>
      <c r="E756" s="50">
        <f>LOOKUP(D756,$U$2:$V$15,$V$2:$V$15)</f>
        <v/>
      </c>
      <c r="F756" s="50">
        <f>F30/SUMIFS(F$3:F$722,$B$3:$B$722,$B756)*SUMIFS(Calculations!$E$3:$E$53,Calculations!$A$3:$A$53,$B756)</f>
        <v/>
      </c>
      <c r="G756" s="50">
        <f>G30/SUMIFS(G$3:G$722,$B$3:$B$722,$B756)*SUMIFS(Calculations!$E$3:$E$53,Calculations!$A$3:$A$53,$B756)</f>
        <v/>
      </c>
      <c r="H756" s="50">
        <f>H30/SUMIFS(H$3:H$722,$B$3:$B$722,$B756)*SUMIFS(Calculations!$E$3:$E$53,Calculations!$A$3:$A$53,$B756)</f>
        <v/>
      </c>
      <c r="I756" s="50">
        <f>I30/SUMIFS(I$3:I$722,$B$3:$B$722,$B756)*SUMIFS(Calculations!$E$3:$E$53,Calculations!$A$3:$A$53,$B756)</f>
        <v/>
      </c>
      <c r="J756" s="50">
        <f>J30/SUMIFS(J$3:J$722,$B$3:$B$722,$B756)*SUMIFS(Calculations!$E$3:$E$53,Calculations!$A$3:$A$53,$B756)</f>
        <v/>
      </c>
      <c r="K756" s="50">
        <f>K30/SUMIFS(K$3:K$722,$B$3:$B$722,$B756)*SUMIFS(Calculations!$E$3:$E$53,Calculations!$A$3:$A$53,$B756)</f>
        <v/>
      </c>
      <c r="L756" s="50">
        <f>L30/SUMIFS(L$3:L$722,$B$3:$B$722,$B756)*SUMIFS(Calculations!$E$3:$E$53,Calculations!$A$3:$A$53,$B756)</f>
        <v/>
      </c>
      <c r="M756" s="50">
        <f>M30/SUMIFS(M$3:M$722,$B$3:$B$722,$B756)*SUMIFS(Calculations!$E$3:$E$53,Calculations!$A$3:$A$53,$B756)</f>
        <v/>
      </c>
      <c r="N756" s="50">
        <f>N30/SUMIFS(N$3:N$722,$B$3:$B$722,$B756)*SUMIFS(Calculations!$E$3:$E$53,Calculations!$A$3:$A$53,$B756)</f>
        <v/>
      </c>
      <c r="O756" s="50">
        <f>O30/SUMIFS(O$3:O$722,$B$3:$B$722,$B756)*SUMIFS(Calculations!$E$3:$E$53,Calculations!$A$3:$A$53,$B756)</f>
        <v/>
      </c>
      <c r="P756" s="50">
        <f>P30/SUMIFS(P$3:P$722,$B$3:$B$722,$B756)*SUMIFS(Calculations!$E$3:$E$53,Calculations!$A$3:$A$53,$B756)</f>
        <v/>
      </c>
      <c r="Q756" s="50">
        <f>Q30/SUMIFS(Q$3:Q$722,$B$3:$B$722,$B756)*SUMIFS(Calculations!$E$3:$E$53,Calculations!$A$3:$A$53,$B756)</f>
        <v/>
      </c>
      <c r="R756" s="50">
        <f>R30/SUMIFS(R$3:R$722,$B$3:$B$722,$B756)*SUMIFS(Calculations!$E$3:$E$53,Calculations!$A$3:$A$53,$B756)</f>
        <v/>
      </c>
    </row>
    <row r="757" ht="15.75" customHeight="1">
      <c r="B757" s="50" t="inlineStr">
        <is>
          <t>AR</t>
        </is>
      </c>
      <c r="C757" s="50" t="inlineStr">
        <is>
          <t>Generation</t>
        </is>
      </c>
      <c r="D757" s="50" t="inlineStr">
        <is>
          <t>Storage</t>
        </is>
      </c>
      <c r="E757" s="50">
        <f>LOOKUP(D757,$U$2:$V$15,$V$2:$V$15)</f>
        <v/>
      </c>
      <c r="F757" s="50">
        <f>F31/SUMIFS(F$3:F$722,$B$3:$B$722,$B757)*SUMIFS(Calculations!$E$3:$E$53,Calculations!$A$3:$A$53,$B757)</f>
        <v/>
      </c>
      <c r="G757" s="50">
        <f>G31/SUMIFS(G$3:G$722,$B$3:$B$722,$B757)*SUMIFS(Calculations!$E$3:$E$53,Calculations!$A$3:$A$53,$B757)</f>
        <v/>
      </c>
      <c r="H757" s="50">
        <f>H31/SUMIFS(H$3:H$722,$B$3:$B$722,$B757)*SUMIFS(Calculations!$E$3:$E$53,Calculations!$A$3:$A$53,$B757)</f>
        <v/>
      </c>
      <c r="I757" s="50">
        <f>I31/SUMIFS(I$3:I$722,$B$3:$B$722,$B757)*SUMIFS(Calculations!$E$3:$E$53,Calculations!$A$3:$A$53,$B757)</f>
        <v/>
      </c>
      <c r="J757" s="50">
        <f>J31/SUMIFS(J$3:J$722,$B$3:$B$722,$B757)*SUMIFS(Calculations!$E$3:$E$53,Calculations!$A$3:$A$53,$B757)</f>
        <v/>
      </c>
      <c r="K757" s="50">
        <f>K31/SUMIFS(K$3:K$722,$B$3:$B$722,$B757)*SUMIFS(Calculations!$E$3:$E$53,Calculations!$A$3:$A$53,$B757)</f>
        <v/>
      </c>
      <c r="L757" s="50">
        <f>L31/SUMIFS(L$3:L$722,$B$3:$B$722,$B757)*SUMIFS(Calculations!$E$3:$E$53,Calculations!$A$3:$A$53,$B757)</f>
        <v/>
      </c>
      <c r="M757" s="50">
        <f>M31/SUMIFS(M$3:M$722,$B$3:$B$722,$B757)*SUMIFS(Calculations!$E$3:$E$53,Calculations!$A$3:$A$53,$B757)</f>
        <v/>
      </c>
      <c r="N757" s="50">
        <f>N31/SUMIFS(N$3:N$722,$B$3:$B$722,$B757)*SUMIFS(Calculations!$E$3:$E$53,Calculations!$A$3:$A$53,$B757)</f>
        <v/>
      </c>
      <c r="O757" s="50">
        <f>O31/SUMIFS(O$3:O$722,$B$3:$B$722,$B757)*SUMIFS(Calculations!$E$3:$E$53,Calculations!$A$3:$A$53,$B757)</f>
        <v/>
      </c>
      <c r="P757" s="50">
        <f>P31/SUMIFS(P$3:P$722,$B$3:$B$722,$B757)*SUMIFS(Calculations!$E$3:$E$53,Calculations!$A$3:$A$53,$B757)</f>
        <v/>
      </c>
      <c r="Q757" s="50">
        <f>Q31/SUMIFS(Q$3:Q$722,$B$3:$B$722,$B757)*SUMIFS(Calculations!$E$3:$E$53,Calculations!$A$3:$A$53,$B757)</f>
        <v/>
      </c>
      <c r="R757" s="50">
        <f>R31/SUMIFS(R$3:R$722,$B$3:$B$722,$B757)*SUMIFS(Calculations!$E$3:$E$53,Calculations!$A$3:$A$53,$B757)</f>
        <v/>
      </c>
    </row>
    <row r="758" ht="15.75" customHeight="1">
      <c r="B758" s="50" t="inlineStr">
        <is>
          <t>AR</t>
        </is>
      </c>
      <c r="C758" s="50" t="inlineStr">
        <is>
          <t>Generation</t>
        </is>
      </c>
      <c r="D758" s="50" t="inlineStr">
        <is>
          <t>Utility PV</t>
        </is>
      </c>
      <c r="E758" s="50">
        <f>LOOKUP(D758,$U$2:$V$15,$V$2:$V$15)</f>
        <v/>
      </c>
      <c r="F758" s="50">
        <f>F32/SUMIFS(F$3:F$722,$B$3:$B$722,$B758)*SUMIFS(Calculations!$E$3:$E$53,Calculations!$A$3:$A$53,$B758)</f>
        <v/>
      </c>
      <c r="G758" s="50">
        <f>G32/SUMIFS(G$3:G$722,$B$3:$B$722,$B758)*SUMIFS(Calculations!$E$3:$E$53,Calculations!$A$3:$A$53,$B758)</f>
        <v/>
      </c>
      <c r="H758" s="50">
        <f>H32/SUMIFS(H$3:H$722,$B$3:$B$722,$B758)*SUMIFS(Calculations!$E$3:$E$53,Calculations!$A$3:$A$53,$B758)</f>
        <v/>
      </c>
      <c r="I758" s="50">
        <f>I32/SUMIFS(I$3:I$722,$B$3:$B$722,$B758)*SUMIFS(Calculations!$E$3:$E$53,Calculations!$A$3:$A$53,$B758)</f>
        <v/>
      </c>
      <c r="J758" s="50">
        <f>J32/SUMIFS(J$3:J$722,$B$3:$B$722,$B758)*SUMIFS(Calculations!$E$3:$E$53,Calculations!$A$3:$A$53,$B758)</f>
        <v/>
      </c>
      <c r="K758" s="50">
        <f>K32/SUMIFS(K$3:K$722,$B$3:$B$722,$B758)*SUMIFS(Calculations!$E$3:$E$53,Calculations!$A$3:$A$53,$B758)</f>
        <v/>
      </c>
      <c r="L758" s="50">
        <f>L32/SUMIFS(L$3:L$722,$B$3:$B$722,$B758)*SUMIFS(Calculations!$E$3:$E$53,Calculations!$A$3:$A$53,$B758)</f>
        <v/>
      </c>
      <c r="M758" s="50">
        <f>M32/SUMIFS(M$3:M$722,$B$3:$B$722,$B758)*SUMIFS(Calculations!$E$3:$E$53,Calculations!$A$3:$A$53,$B758)</f>
        <v/>
      </c>
      <c r="N758" s="50">
        <f>N32/SUMIFS(N$3:N$722,$B$3:$B$722,$B758)*SUMIFS(Calculations!$E$3:$E$53,Calculations!$A$3:$A$53,$B758)</f>
        <v/>
      </c>
      <c r="O758" s="50">
        <f>O32/SUMIFS(O$3:O$722,$B$3:$B$722,$B758)*SUMIFS(Calculations!$E$3:$E$53,Calculations!$A$3:$A$53,$B758)</f>
        <v/>
      </c>
      <c r="P758" s="50">
        <f>P32/SUMIFS(P$3:P$722,$B$3:$B$722,$B758)*SUMIFS(Calculations!$E$3:$E$53,Calculations!$A$3:$A$53,$B758)</f>
        <v/>
      </c>
      <c r="Q758" s="50">
        <f>Q32/SUMIFS(Q$3:Q$722,$B$3:$B$722,$B758)*SUMIFS(Calculations!$E$3:$E$53,Calculations!$A$3:$A$53,$B758)</f>
        <v/>
      </c>
      <c r="R758" s="50">
        <f>R32/SUMIFS(R$3:R$722,$B$3:$B$722,$B758)*SUMIFS(Calculations!$E$3:$E$53,Calculations!$A$3:$A$53,$B758)</f>
        <v/>
      </c>
    </row>
    <row r="759" ht="15.75" customHeight="1">
      <c r="B759" s="50" t="inlineStr">
        <is>
          <t>AZ</t>
        </is>
      </c>
      <c r="C759" s="50" t="inlineStr">
        <is>
          <t>Generation</t>
        </is>
      </c>
      <c r="D759" s="50" t="inlineStr">
        <is>
          <t>Biopower</t>
        </is>
      </c>
      <c r="E759" s="50">
        <f>LOOKUP(D759,$U$2:$V$15,$V$2:$V$15)</f>
        <v/>
      </c>
      <c r="F759" s="50">
        <f>F33/SUMIFS(F$3:F$722,$B$3:$B$722,$B759)*SUMIFS(Calculations!$E$3:$E$53,Calculations!$A$3:$A$53,$B759)</f>
        <v/>
      </c>
      <c r="G759" s="50">
        <f>G33/SUMIFS(G$3:G$722,$B$3:$B$722,$B759)*SUMIFS(Calculations!$E$3:$E$53,Calculations!$A$3:$A$53,$B759)</f>
        <v/>
      </c>
      <c r="H759" s="50">
        <f>H33/SUMIFS(H$3:H$722,$B$3:$B$722,$B759)*SUMIFS(Calculations!$E$3:$E$53,Calculations!$A$3:$A$53,$B759)</f>
        <v/>
      </c>
      <c r="I759" s="50">
        <f>I33/SUMIFS(I$3:I$722,$B$3:$B$722,$B759)*SUMIFS(Calculations!$E$3:$E$53,Calculations!$A$3:$A$53,$B759)</f>
        <v/>
      </c>
      <c r="J759" s="50">
        <f>J33/SUMIFS(J$3:J$722,$B$3:$B$722,$B759)*SUMIFS(Calculations!$E$3:$E$53,Calculations!$A$3:$A$53,$B759)</f>
        <v/>
      </c>
      <c r="K759" s="50">
        <f>K33/SUMIFS(K$3:K$722,$B$3:$B$722,$B759)*SUMIFS(Calculations!$E$3:$E$53,Calculations!$A$3:$A$53,$B759)</f>
        <v/>
      </c>
      <c r="L759" s="50">
        <f>L33/SUMIFS(L$3:L$722,$B$3:$B$722,$B759)*SUMIFS(Calculations!$E$3:$E$53,Calculations!$A$3:$A$53,$B759)</f>
        <v/>
      </c>
      <c r="M759" s="50">
        <f>M33/SUMIFS(M$3:M$722,$B$3:$B$722,$B759)*SUMIFS(Calculations!$E$3:$E$53,Calculations!$A$3:$A$53,$B759)</f>
        <v/>
      </c>
      <c r="N759" s="50">
        <f>N33/SUMIFS(N$3:N$722,$B$3:$B$722,$B759)*SUMIFS(Calculations!$E$3:$E$53,Calculations!$A$3:$A$53,$B759)</f>
        <v/>
      </c>
      <c r="O759" s="50">
        <f>O33/SUMIFS(O$3:O$722,$B$3:$B$722,$B759)*SUMIFS(Calculations!$E$3:$E$53,Calculations!$A$3:$A$53,$B759)</f>
        <v/>
      </c>
      <c r="P759" s="50">
        <f>P33/SUMIFS(P$3:P$722,$B$3:$B$722,$B759)*SUMIFS(Calculations!$E$3:$E$53,Calculations!$A$3:$A$53,$B759)</f>
        <v/>
      </c>
      <c r="Q759" s="50">
        <f>Q33/SUMIFS(Q$3:Q$722,$B$3:$B$722,$B759)*SUMIFS(Calculations!$E$3:$E$53,Calculations!$A$3:$A$53,$B759)</f>
        <v/>
      </c>
      <c r="R759" s="50">
        <f>R33/SUMIFS(R$3:R$722,$B$3:$B$722,$B759)*SUMIFS(Calculations!$E$3:$E$53,Calculations!$A$3:$A$53,$B759)</f>
        <v/>
      </c>
    </row>
    <row r="760" ht="15.75" customHeight="1">
      <c r="B760" s="50" t="inlineStr">
        <is>
          <t>AZ</t>
        </is>
      </c>
      <c r="C760" s="50" t="inlineStr">
        <is>
          <t>Generation</t>
        </is>
      </c>
      <c r="D760" s="50" t="inlineStr">
        <is>
          <t>Coal</t>
        </is>
      </c>
      <c r="E760" s="50">
        <f>LOOKUP(D760,$U$2:$V$15,$V$2:$V$15)</f>
        <v/>
      </c>
      <c r="F760" s="50">
        <f>F34/SUMIFS(F$3:F$722,$B$3:$B$722,$B760)*SUMIFS(Calculations!$E$3:$E$53,Calculations!$A$3:$A$53,$B760)</f>
        <v/>
      </c>
      <c r="G760" s="50">
        <f>G34/SUMIFS(G$3:G$722,$B$3:$B$722,$B760)*SUMIFS(Calculations!$E$3:$E$53,Calculations!$A$3:$A$53,$B760)</f>
        <v/>
      </c>
      <c r="H760" s="50">
        <f>H34/SUMIFS(H$3:H$722,$B$3:$B$722,$B760)*SUMIFS(Calculations!$E$3:$E$53,Calculations!$A$3:$A$53,$B760)</f>
        <v/>
      </c>
      <c r="I760" s="50">
        <f>I34/SUMIFS(I$3:I$722,$B$3:$B$722,$B760)*SUMIFS(Calculations!$E$3:$E$53,Calculations!$A$3:$A$53,$B760)</f>
        <v/>
      </c>
      <c r="J760" s="50">
        <f>J34/SUMIFS(J$3:J$722,$B$3:$B$722,$B760)*SUMIFS(Calculations!$E$3:$E$53,Calculations!$A$3:$A$53,$B760)</f>
        <v/>
      </c>
      <c r="K760" s="50">
        <f>K34/SUMIFS(K$3:K$722,$B$3:$B$722,$B760)*SUMIFS(Calculations!$E$3:$E$53,Calculations!$A$3:$A$53,$B760)</f>
        <v/>
      </c>
      <c r="L760" s="50">
        <f>L34/SUMIFS(L$3:L$722,$B$3:$B$722,$B760)*SUMIFS(Calculations!$E$3:$E$53,Calculations!$A$3:$A$53,$B760)</f>
        <v/>
      </c>
      <c r="M760" s="50">
        <f>M34/SUMIFS(M$3:M$722,$B$3:$B$722,$B760)*SUMIFS(Calculations!$E$3:$E$53,Calculations!$A$3:$A$53,$B760)</f>
        <v/>
      </c>
      <c r="N760" s="50">
        <f>N34/SUMIFS(N$3:N$722,$B$3:$B$722,$B760)*SUMIFS(Calculations!$E$3:$E$53,Calculations!$A$3:$A$53,$B760)</f>
        <v/>
      </c>
      <c r="O760" s="50">
        <f>O34/SUMIFS(O$3:O$722,$B$3:$B$722,$B760)*SUMIFS(Calculations!$E$3:$E$53,Calculations!$A$3:$A$53,$B760)</f>
        <v/>
      </c>
      <c r="P760" s="50">
        <f>P34/SUMIFS(P$3:P$722,$B$3:$B$722,$B760)*SUMIFS(Calculations!$E$3:$E$53,Calculations!$A$3:$A$53,$B760)</f>
        <v/>
      </c>
      <c r="Q760" s="50">
        <f>Q34/SUMIFS(Q$3:Q$722,$B$3:$B$722,$B760)*SUMIFS(Calculations!$E$3:$E$53,Calculations!$A$3:$A$53,$B760)</f>
        <v/>
      </c>
      <c r="R760" s="50">
        <f>R34/SUMIFS(R$3:R$722,$B$3:$B$722,$B760)*SUMIFS(Calculations!$E$3:$E$53,Calculations!$A$3:$A$53,$B760)</f>
        <v/>
      </c>
    </row>
    <row r="761" ht="15.75" customHeight="1">
      <c r="B761" s="50" t="inlineStr">
        <is>
          <t>AZ</t>
        </is>
      </c>
      <c r="C761" s="50" t="inlineStr">
        <is>
          <t>Generation</t>
        </is>
      </c>
      <c r="D761" s="50" t="inlineStr">
        <is>
          <t>CSP</t>
        </is>
      </c>
      <c r="E761" s="50">
        <f>LOOKUP(D761,$U$2:$V$15,$V$2:$V$15)</f>
        <v/>
      </c>
      <c r="F761" s="50">
        <f>F35/SUMIFS(F$3:F$722,$B$3:$B$722,$B761)*SUMIFS(Calculations!$E$3:$E$53,Calculations!$A$3:$A$53,$B761)</f>
        <v/>
      </c>
      <c r="G761" s="50">
        <f>G35/SUMIFS(G$3:G$722,$B$3:$B$722,$B761)*SUMIFS(Calculations!$E$3:$E$53,Calculations!$A$3:$A$53,$B761)</f>
        <v/>
      </c>
      <c r="H761" s="50">
        <f>H35/SUMIFS(H$3:H$722,$B$3:$B$722,$B761)*SUMIFS(Calculations!$E$3:$E$53,Calculations!$A$3:$A$53,$B761)</f>
        <v/>
      </c>
      <c r="I761" s="50">
        <f>I35/SUMIFS(I$3:I$722,$B$3:$B$722,$B761)*SUMIFS(Calculations!$E$3:$E$53,Calculations!$A$3:$A$53,$B761)</f>
        <v/>
      </c>
      <c r="J761" s="50">
        <f>J35/SUMIFS(J$3:J$722,$B$3:$B$722,$B761)*SUMIFS(Calculations!$E$3:$E$53,Calculations!$A$3:$A$53,$B761)</f>
        <v/>
      </c>
      <c r="K761" s="50">
        <f>K35/SUMIFS(K$3:K$722,$B$3:$B$722,$B761)*SUMIFS(Calculations!$E$3:$E$53,Calculations!$A$3:$A$53,$B761)</f>
        <v/>
      </c>
      <c r="L761" s="50">
        <f>L35/SUMIFS(L$3:L$722,$B$3:$B$722,$B761)*SUMIFS(Calculations!$E$3:$E$53,Calculations!$A$3:$A$53,$B761)</f>
        <v/>
      </c>
      <c r="M761" s="50">
        <f>M35/SUMIFS(M$3:M$722,$B$3:$B$722,$B761)*SUMIFS(Calculations!$E$3:$E$53,Calculations!$A$3:$A$53,$B761)</f>
        <v/>
      </c>
      <c r="N761" s="50">
        <f>N35/SUMIFS(N$3:N$722,$B$3:$B$722,$B761)*SUMIFS(Calculations!$E$3:$E$53,Calculations!$A$3:$A$53,$B761)</f>
        <v/>
      </c>
      <c r="O761" s="50">
        <f>O35/SUMIFS(O$3:O$722,$B$3:$B$722,$B761)*SUMIFS(Calculations!$E$3:$E$53,Calculations!$A$3:$A$53,$B761)</f>
        <v/>
      </c>
      <c r="P761" s="50">
        <f>P35/SUMIFS(P$3:P$722,$B$3:$B$722,$B761)*SUMIFS(Calculations!$E$3:$E$53,Calculations!$A$3:$A$53,$B761)</f>
        <v/>
      </c>
      <c r="Q761" s="50">
        <f>Q35/SUMIFS(Q$3:Q$722,$B$3:$B$722,$B761)*SUMIFS(Calculations!$E$3:$E$53,Calculations!$A$3:$A$53,$B761)</f>
        <v/>
      </c>
      <c r="R761" s="50">
        <f>R35/SUMIFS(R$3:R$722,$B$3:$B$722,$B761)*SUMIFS(Calculations!$E$3:$E$53,Calculations!$A$3:$A$53,$B761)</f>
        <v/>
      </c>
    </row>
    <row r="762" ht="15.75" customHeight="1">
      <c r="B762" s="50" t="inlineStr">
        <is>
          <t>AZ</t>
        </is>
      </c>
      <c r="C762" s="50" t="inlineStr">
        <is>
          <t>Generation</t>
        </is>
      </c>
      <c r="D762" s="50" t="inlineStr">
        <is>
          <t>Geothermal</t>
        </is>
      </c>
      <c r="E762" s="50">
        <f>LOOKUP(D762,$U$2:$V$15,$V$2:$V$15)</f>
        <v/>
      </c>
      <c r="F762" s="50">
        <f>F36/SUMIFS(F$3:F$722,$B$3:$B$722,$B762)*SUMIFS(Calculations!$E$3:$E$53,Calculations!$A$3:$A$53,$B762)</f>
        <v/>
      </c>
      <c r="G762" s="50">
        <f>G36/SUMIFS(G$3:G$722,$B$3:$B$722,$B762)*SUMIFS(Calculations!$E$3:$E$53,Calculations!$A$3:$A$53,$B762)</f>
        <v/>
      </c>
      <c r="H762" s="50">
        <f>H36/SUMIFS(H$3:H$722,$B$3:$B$722,$B762)*SUMIFS(Calculations!$E$3:$E$53,Calculations!$A$3:$A$53,$B762)</f>
        <v/>
      </c>
      <c r="I762" s="50">
        <f>I36/SUMIFS(I$3:I$722,$B$3:$B$722,$B762)*SUMIFS(Calculations!$E$3:$E$53,Calculations!$A$3:$A$53,$B762)</f>
        <v/>
      </c>
      <c r="J762" s="50">
        <f>J36/SUMIFS(J$3:J$722,$B$3:$B$722,$B762)*SUMIFS(Calculations!$E$3:$E$53,Calculations!$A$3:$A$53,$B762)</f>
        <v/>
      </c>
      <c r="K762" s="50">
        <f>K36/SUMIFS(K$3:K$722,$B$3:$B$722,$B762)*SUMIFS(Calculations!$E$3:$E$53,Calculations!$A$3:$A$53,$B762)</f>
        <v/>
      </c>
      <c r="L762" s="50">
        <f>L36/SUMIFS(L$3:L$722,$B$3:$B$722,$B762)*SUMIFS(Calculations!$E$3:$E$53,Calculations!$A$3:$A$53,$B762)</f>
        <v/>
      </c>
      <c r="M762" s="50">
        <f>M36/SUMIFS(M$3:M$722,$B$3:$B$722,$B762)*SUMIFS(Calculations!$E$3:$E$53,Calculations!$A$3:$A$53,$B762)</f>
        <v/>
      </c>
      <c r="N762" s="50">
        <f>N36/SUMIFS(N$3:N$722,$B$3:$B$722,$B762)*SUMIFS(Calculations!$E$3:$E$53,Calculations!$A$3:$A$53,$B762)</f>
        <v/>
      </c>
      <c r="O762" s="50">
        <f>O36/SUMIFS(O$3:O$722,$B$3:$B$722,$B762)*SUMIFS(Calculations!$E$3:$E$53,Calculations!$A$3:$A$53,$B762)</f>
        <v/>
      </c>
      <c r="P762" s="50">
        <f>P36/SUMIFS(P$3:P$722,$B$3:$B$722,$B762)*SUMIFS(Calculations!$E$3:$E$53,Calculations!$A$3:$A$53,$B762)</f>
        <v/>
      </c>
      <c r="Q762" s="50">
        <f>Q36/SUMIFS(Q$3:Q$722,$B$3:$B$722,$B762)*SUMIFS(Calculations!$E$3:$E$53,Calculations!$A$3:$A$53,$B762)</f>
        <v/>
      </c>
      <c r="R762" s="50">
        <f>R36/SUMIFS(R$3:R$722,$B$3:$B$722,$B762)*SUMIFS(Calculations!$E$3:$E$53,Calculations!$A$3:$A$53,$B762)</f>
        <v/>
      </c>
    </row>
    <row r="763" ht="15.75" customHeight="1">
      <c r="B763" s="50" t="inlineStr">
        <is>
          <t>AZ</t>
        </is>
      </c>
      <c r="C763" s="50" t="inlineStr">
        <is>
          <t>Generation</t>
        </is>
      </c>
      <c r="D763" s="50" t="inlineStr">
        <is>
          <t>Hydro</t>
        </is>
      </c>
      <c r="E763" s="50">
        <f>LOOKUP(D763,$U$2:$V$15,$V$2:$V$15)</f>
        <v/>
      </c>
      <c r="F763" s="50">
        <f>F37/SUMIFS(F$3:F$722,$B$3:$B$722,$B763)*SUMIFS(Calculations!$E$3:$E$53,Calculations!$A$3:$A$53,$B763)</f>
        <v/>
      </c>
      <c r="G763" s="50">
        <f>G37/SUMIFS(G$3:G$722,$B$3:$B$722,$B763)*SUMIFS(Calculations!$E$3:$E$53,Calculations!$A$3:$A$53,$B763)</f>
        <v/>
      </c>
      <c r="H763" s="50">
        <f>H37/SUMIFS(H$3:H$722,$B$3:$B$722,$B763)*SUMIFS(Calculations!$E$3:$E$53,Calculations!$A$3:$A$53,$B763)</f>
        <v/>
      </c>
      <c r="I763" s="50">
        <f>I37/SUMIFS(I$3:I$722,$B$3:$B$722,$B763)*SUMIFS(Calculations!$E$3:$E$53,Calculations!$A$3:$A$53,$B763)</f>
        <v/>
      </c>
      <c r="J763" s="50">
        <f>J37/SUMIFS(J$3:J$722,$B$3:$B$722,$B763)*SUMIFS(Calculations!$E$3:$E$53,Calculations!$A$3:$A$53,$B763)</f>
        <v/>
      </c>
      <c r="K763" s="50">
        <f>K37/SUMIFS(K$3:K$722,$B$3:$B$722,$B763)*SUMIFS(Calculations!$E$3:$E$53,Calculations!$A$3:$A$53,$B763)</f>
        <v/>
      </c>
      <c r="L763" s="50">
        <f>L37/SUMIFS(L$3:L$722,$B$3:$B$722,$B763)*SUMIFS(Calculations!$E$3:$E$53,Calculations!$A$3:$A$53,$B763)</f>
        <v/>
      </c>
      <c r="M763" s="50">
        <f>M37/SUMIFS(M$3:M$722,$B$3:$B$722,$B763)*SUMIFS(Calculations!$E$3:$E$53,Calculations!$A$3:$A$53,$B763)</f>
        <v/>
      </c>
      <c r="N763" s="50">
        <f>N37/SUMIFS(N$3:N$722,$B$3:$B$722,$B763)*SUMIFS(Calculations!$E$3:$E$53,Calculations!$A$3:$A$53,$B763)</f>
        <v/>
      </c>
      <c r="O763" s="50">
        <f>O37/SUMIFS(O$3:O$722,$B$3:$B$722,$B763)*SUMIFS(Calculations!$E$3:$E$53,Calculations!$A$3:$A$53,$B763)</f>
        <v/>
      </c>
      <c r="P763" s="50">
        <f>P37/SUMIFS(P$3:P$722,$B$3:$B$722,$B763)*SUMIFS(Calculations!$E$3:$E$53,Calculations!$A$3:$A$53,$B763)</f>
        <v/>
      </c>
      <c r="Q763" s="50">
        <f>Q37/SUMIFS(Q$3:Q$722,$B$3:$B$722,$B763)*SUMIFS(Calculations!$E$3:$E$53,Calculations!$A$3:$A$53,$B763)</f>
        <v/>
      </c>
      <c r="R763" s="50">
        <f>R37/SUMIFS(R$3:R$722,$B$3:$B$722,$B763)*SUMIFS(Calculations!$E$3:$E$53,Calculations!$A$3:$A$53,$B763)</f>
        <v/>
      </c>
    </row>
    <row r="764" ht="15.75" customHeight="1">
      <c r="B764" s="50" t="inlineStr">
        <is>
          <t>AZ</t>
        </is>
      </c>
      <c r="C764" s="50" t="inlineStr">
        <is>
          <t>Generation</t>
        </is>
      </c>
      <c r="D764" s="50" t="inlineStr">
        <is>
          <t>Imports</t>
        </is>
      </c>
      <c r="E764" s="50">
        <f>LOOKUP(D764,$U$2:$V$15,$V$2:$V$15)</f>
        <v/>
      </c>
      <c r="F764" s="50">
        <f>F38/SUMIFS(F$3:F$722,$B$3:$B$722,$B764)*SUMIFS(Calculations!$E$3:$E$53,Calculations!$A$3:$A$53,$B764)</f>
        <v/>
      </c>
      <c r="G764" s="50">
        <f>G38/SUMIFS(G$3:G$722,$B$3:$B$722,$B764)*SUMIFS(Calculations!$E$3:$E$53,Calculations!$A$3:$A$53,$B764)</f>
        <v/>
      </c>
      <c r="H764" s="50">
        <f>H38/SUMIFS(H$3:H$722,$B$3:$B$722,$B764)*SUMIFS(Calculations!$E$3:$E$53,Calculations!$A$3:$A$53,$B764)</f>
        <v/>
      </c>
      <c r="I764" s="50">
        <f>I38/SUMIFS(I$3:I$722,$B$3:$B$722,$B764)*SUMIFS(Calculations!$E$3:$E$53,Calculations!$A$3:$A$53,$B764)</f>
        <v/>
      </c>
      <c r="J764" s="50">
        <f>J38/SUMIFS(J$3:J$722,$B$3:$B$722,$B764)*SUMIFS(Calculations!$E$3:$E$53,Calculations!$A$3:$A$53,$B764)</f>
        <v/>
      </c>
      <c r="K764" s="50">
        <f>K38/SUMIFS(K$3:K$722,$B$3:$B$722,$B764)*SUMIFS(Calculations!$E$3:$E$53,Calculations!$A$3:$A$53,$B764)</f>
        <v/>
      </c>
      <c r="L764" s="50">
        <f>L38/SUMIFS(L$3:L$722,$B$3:$B$722,$B764)*SUMIFS(Calculations!$E$3:$E$53,Calculations!$A$3:$A$53,$B764)</f>
        <v/>
      </c>
      <c r="M764" s="50">
        <f>M38/SUMIFS(M$3:M$722,$B$3:$B$722,$B764)*SUMIFS(Calculations!$E$3:$E$53,Calculations!$A$3:$A$53,$B764)</f>
        <v/>
      </c>
      <c r="N764" s="50">
        <f>N38/SUMIFS(N$3:N$722,$B$3:$B$722,$B764)*SUMIFS(Calculations!$E$3:$E$53,Calculations!$A$3:$A$53,$B764)</f>
        <v/>
      </c>
      <c r="O764" s="50">
        <f>O38/SUMIFS(O$3:O$722,$B$3:$B$722,$B764)*SUMIFS(Calculations!$E$3:$E$53,Calculations!$A$3:$A$53,$B764)</f>
        <v/>
      </c>
      <c r="P764" s="50">
        <f>P38/SUMIFS(P$3:P$722,$B$3:$B$722,$B764)*SUMIFS(Calculations!$E$3:$E$53,Calculations!$A$3:$A$53,$B764)</f>
        <v/>
      </c>
      <c r="Q764" s="50">
        <f>Q38/SUMIFS(Q$3:Q$722,$B$3:$B$722,$B764)*SUMIFS(Calculations!$E$3:$E$53,Calculations!$A$3:$A$53,$B764)</f>
        <v/>
      </c>
      <c r="R764" s="50">
        <f>R38/SUMIFS(R$3:R$722,$B$3:$B$722,$B764)*SUMIFS(Calculations!$E$3:$E$53,Calculations!$A$3:$A$53,$B764)</f>
        <v/>
      </c>
    </row>
    <row r="765" ht="15.75" customHeight="1">
      <c r="B765" s="50" t="inlineStr">
        <is>
          <t>AZ</t>
        </is>
      </c>
      <c r="C765" s="50" t="inlineStr">
        <is>
          <t>Generation</t>
        </is>
      </c>
      <c r="D765" s="50" t="inlineStr">
        <is>
          <t>Land-based Wind</t>
        </is>
      </c>
      <c r="E765" s="50">
        <f>LOOKUP(D765,$U$2:$V$15,$V$2:$V$15)</f>
        <v/>
      </c>
      <c r="F765" s="50">
        <f>F39/SUMIFS(F$3:F$722,$B$3:$B$722,$B765)*SUMIFS(Calculations!$E$3:$E$53,Calculations!$A$3:$A$53,$B765)</f>
        <v/>
      </c>
      <c r="G765" s="50">
        <f>G39/SUMIFS(G$3:G$722,$B$3:$B$722,$B765)*SUMIFS(Calculations!$E$3:$E$53,Calculations!$A$3:$A$53,$B765)</f>
        <v/>
      </c>
      <c r="H765" s="50">
        <f>H39/SUMIFS(H$3:H$722,$B$3:$B$722,$B765)*SUMIFS(Calculations!$E$3:$E$53,Calculations!$A$3:$A$53,$B765)</f>
        <v/>
      </c>
      <c r="I765" s="50">
        <f>I39/SUMIFS(I$3:I$722,$B$3:$B$722,$B765)*SUMIFS(Calculations!$E$3:$E$53,Calculations!$A$3:$A$53,$B765)</f>
        <v/>
      </c>
      <c r="J765" s="50">
        <f>J39/SUMIFS(J$3:J$722,$B$3:$B$722,$B765)*SUMIFS(Calculations!$E$3:$E$53,Calculations!$A$3:$A$53,$B765)</f>
        <v/>
      </c>
      <c r="K765" s="50">
        <f>K39/SUMIFS(K$3:K$722,$B$3:$B$722,$B765)*SUMIFS(Calculations!$E$3:$E$53,Calculations!$A$3:$A$53,$B765)</f>
        <v/>
      </c>
      <c r="L765" s="50">
        <f>L39/SUMIFS(L$3:L$722,$B$3:$B$722,$B765)*SUMIFS(Calculations!$E$3:$E$53,Calculations!$A$3:$A$53,$B765)</f>
        <v/>
      </c>
      <c r="M765" s="50">
        <f>M39/SUMIFS(M$3:M$722,$B$3:$B$722,$B765)*SUMIFS(Calculations!$E$3:$E$53,Calculations!$A$3:$A$53,$B765)</f>
        <v/>
      </c>
      <c r="N765" s="50">
        <f>N39/SUMIFS(N$3:N$722,$B$3:$B$722,$B765)*SUMIFS(Calculations!$E$3:$E$53,Calculations!$A$3:$A$53,$B765)</f>
        <v/>
      </c>
      <c r="O765" s="50">
        <f>O39/SUMIFS(O$3:O$722,$B$3:$B$722,$B765)*SUMIFS(Calculations!$E$3:$E$53,Calculations!$A$3:$A$53,$B765)</f>
        <v/>
      </c>
      <c r="P765" s="50">
        <f>P39/SUMIFS(P$3:P$722,$B$3:$B$722,$B765)*SUMIFS(Calculations!$E$3:$E$53,Calculations!$A$3:$A$53,$B765)</f>
        <v/>
      </c>
      <c r="Q765" s="50">
        <f>Q39/SUMIFS(Q$3:Q$722,$B$3:$B$722,$B765)*SUMIFS(Calculations!$E$3:$E$53,Calculations!$A$3:$A$53,$B765)</f>
        <v/>
      </c>
      <c r="R765" s="50">
        <f>R39/SUMIFS(R$3:R$722,$B$3:$B$722,$B765)*SUMIFS(Calculations!$E$3:$E$53,Calculations!$A$3:$A$53,$B765)</f>
        <v/>
      </c>
    </row>
    <row r="766" ht="15.75" customHeight="1">
      <c r="B766" s="50" t="inlineStr">
        <is>
          <t>AZ</t>
        </is>
      </c>
      <c r="C766" s="50" t="inlineStr">
        <is>
          <t>Generation</t>
        </is>
      </c>
      <c r="D766" s="50" t="inlineStr">
        <is>
          <t>NG-CC</t>
        </is>
      </c>
      <c r="E766" s="50">
        <f>LOOKUP(D766,$U$2:$V$15,$V$2:$V$15)</f>
        <v/>
      </c>
      <c r="F766" s="50">
        <f>F40/SUMIFS(F$3:F$722,$B$3:$B$722,$B766)*SUMIFS(Calculations!$E$3:$E$53,Calculations!$A$3:$A$53,$B766)</f>
        <v/>
      </c>
      <c r="G766" s="50">
        <f>G40/SUMIFS(G$3:G$722,$B$3:$B$722,$B766)*SUMIFS(Calculations!$E$3:$E$53,Calculations!$A$3:$A$53,$B766)</f>
        <v/>
      </c>
      <c r="H766" s="50">
        <f>H40/SUMIFS(H$3:H$722,$B$3:$B$722,$B766)*SUMIFS(Calculations!$E$3:$E$53,Calculations!$A$3:$A$53,$B766)</f>
        <v/>
      </c>
      <c r="I766" s="50">
        <f>I40/SUMIFS(I$3:I$722,$B$3:$B$722,$B766)*SUMIFS(Calculations!$E$3:$E$53,Calculations!$A$3:$A$53,$B766)</f>
        <v/>
      </c>
      <c r="J766" s="50">
        <f>J40/SUMIFS(J$3:J$722,$B$3:$B$722,$B766)*SUMIFS(Calculations!$E$3:$E$53,Calculations!$A$3:$A$53,$B766)</f>
        <v/>
      </c>
      <c r="K766" s="50">
        <f>K40/SUMIFS(K$3:K$722,$B$3:$B$722,$B766)*SUMIFS(Calculations!$E$3:$E$53,Calculations!$A$3:$A$53,$B766)</f>
        <v/>
      </c>
      <c r="L766" s="50">
        <f>L40/SUMIFS(L$3:L$722,$B$3:$B$722,$B766)*SUMIFS(Calculations!$E$3:$E$53,Calculations!$A$3:$A$53,$B766)</f>
        <v/>
      </c>
      <c r="M766" s="50">
        <f>M40/SUMIFS(M$3:M$722,$B$3:$B$722,$B766)*SUMIFS(Calculations!$E$3:$E$53,Calculations!$A$3:$A$53,$B766)</f>
        <v/>
      </c>
      <c r="N766" s="50">
        <f>N40/SUMIFS(N$3:N$722,$B$3:$B$722,$B766)*SUMIFS(Calculations!$E$3:$E$53,Calculations!$A$3:$A$53,$B766)</f>
        <v/>
      </c>
      <c r="O766" s="50">
        <f>O40/SUMIFS(O$3:O$722,$B$3:$B$722,$B766)*SUMIFS(Calculations!$E$3:$E$53,Calculations!$A$3:$A$53,$B766)</f>
        <v/>
      </c>
      <c r="P766" s="50">
        <f>P40/SUMIFS(P$3:P$722,$B$3:$B$722,$B766)*SUMIFS(Calculations!$E$3:$E$53,Calculations!$A$3:$A$53,$B766)</f>
        <v/>
      </c>
      <c r="Q766" s="50">
        <f>Q40/SUMIFS(Q$3:Q$722,$B$3:$B$722,$B766)*SUMIFS(Calculations!$E$3:$E$53,Calculations!$A$3:$A$53,$B766)</f>
        <v/>
      </c>
      <c r="R766" s="50">
        <f>R40/SUMIFS(R$3:R$722,$B$3:$B$722,$B766)*SUMIFS(Calculations!$E$3:$E$53,Calculations!$A$3:$A$53,$B766)</f>
        <v/>
      </c>
    </row>
    <row r="767" ht="15.75" customHeight="1">
      <c r="B767" s="50" t="inlineStr">
        <is>
          <t>AZ</t>
        </is>
      </c>
      <c r="C767" s="50" t="inlineStr">
        <is>
          <t>Generation</t>
        </is>
      </c>
      <c r="D767" s="50" t="inlineStr">
        <is>
          <t>NG-CT</t>
        </is>
      </c>
      <c r="E767" s="50">
        <f>LOOKUP(D767,$U$2:$V$15,$V$2:$V$15)</f>
        <v/>
      </c>
      <c r="F767" s="50">
        <f>F41/SUMIFS(F$3:F$722,$B$3:$B$722,$B767)*SUMIFS(Calculations!$E$3:$E$53,Calculations!$A$3:$A$53,$B767)</f>
        <v/>
      </c>
      <c r="G767" s="50">
        <f>G41/SUMIFS(G$3:G$722,$B$3:$B$722,$B767)*SUMIFS(Calculations!$E$3:$E$53,Calculations!$A$3:$A$53,$B767)</f>
        <v/>
      </c>
      <c r="H767" s="50">
        <f>H41/SUMIFS(H$3:H$722,$B$3:$B$722,$B767)*SUMIFS(Calculations!$E$3:$E$53,Calculations!$A$3:$A$53,$B767)</f>
        <v/>
      </c>
      <c r="I767" s="50">
        <f>I41/SUMIFS(I$3:I$722,$B$3:$B$722,$B767)*SUMIFS(Calculations!$E$3:$E$53,Calculations!$A$3:$A$53,$B767)</f>
        <v/>
      </c>
      <c r="J767" s="50">
        <f>J41/SUMIFS(J$3:J$722,$B$3:$B$722,$B767)*SUMIFS(Calculations!$E$3:$E$53,Calculations!$A$3:$A$53,$B767)</f>
        <v/>
      </c>
      <c r="K767" s="50">
        <f>K41/SUMIFS(K$3:K$722,$B$3:$B$722,$B767)*SUMIFS(Calculations!$E$3:$E$53,Calculations!$A$3:$A$53,$B767)</f>
        <v/>
      </c>
      <c r="L767" s="50">
        <f>L41/SUMIFS(L$3:L$722,$B$3:$B$722,$B767)*SUMIFS(Calculations!$E$3:$E$53,Calculations!$A$3:$A$53,$B767)</f>
        <v/>
      </c>
      <c r="M767" s="50">
        <f>M41/SUMIFS(M$3:M$722,$B$3:$B$722,$B767)*SUMIFS(Calculations!$E$3:$E$53,Calculations!$A$3:$A$53,$B767)</f>
        <v/>
      </c>
      <c r="N767" s="50">
        <f>N41/SUMIFS(N$3:N$722,$B$3:$B$722,$B767)*SUMIFS(Calculations!$E$3:$E$53,Calculations!$A$3:$A$53,$B767)</f>
        <v/>
      </c>
      <c r="O767" s="50">
        <f>O41/SUMIFS(O$3:O$722,$B$3:$B$722,$B767)*SUMIFS(Calculations!$E$3:$E$53,Calculations!$A$3:$A$53,$B767)</f>
        <v/>
      </c>
      <c r="P767" s="50">
        <f>P41/SUMIFS(P$3:P$722,$B$3:$B$722,$B767)*SUMIFS(Calculations!$E$3:$E$53,Calculations!$A$3:$A$53,$B767)</f>
        <v/>
      </c>
      <c r="Q767" s="50">
        <f>Q41/SUMIFS(Q$3:Q$722,$B$3:$B$722,$B767)*SUMIFS(Calculations!$E$3:$E$53,Calculations!$A$3:$A$53,$B767)</f>
        <v/>
      </c>
      <c r="R767" s="50">
        <f>R41/SUMIFS(R$3:R$722,$B$3:$B$722,$B767)*SUMIFS(Calculations!$E$3:$E$53,Calculations!$A$3:$A$53,$B767)</f>
        <v/>
      </c>
    </row>
    <row r="768" ht="15.75" customHeight="1">
      <c r="B768" s="50" t="inlineStr">
        <is>
          <t>AZ</t>
        </is>
      </c>
      <c r="C768" s="50" t="inlineStr">
        <is>
          <t>Generation</t>
        </is>
      </c>
      <c r="D768" s="50" t="inlineStr">
        <is>
          <t>Nuclear</t>
        </is>
      </c>
      <c r="E768" s="50">
        <f>LOOKUP(D768,$U$2:$V$15,$V$2:$V$15)</f>
        <v/>
      </c>
      <c r="F768" s="50">
        <f>F42/SUMIFS(F$3:F$722,$B$3:$B$722,$B768)*SUMIFS(Calculations!$E$3:$E$53,Calculations!$A$3:$A$53,$B768)</f>
        <v/>
      </c>
      <c r="G768" s="50">
        <f>G42/SUMIFS(G$3:G$722,$B$3:$B$722,$B768)*SUMIFS(Calculations!$E$3:$E$53,Calculations!$A$3:$A$53,$B768)</f>
        <v/>
      </c>
      <c r="H768" s="50">
        <f>H42/SUMIFS(H$3:H$722,$B$3:$B$722,$B768)*SUMIFS(Calculations!$E$3:$E$53,Calculations!$A$3:$A$53,$B768)</f>
        <v/>
      </c>
      <c r="I768" s="50">
        <f>I42/SUMIFS(I$3:I$722,$B$3:$B$722,$B768)*SUMIFS(Calculations!$E$3:$E$53,Calculations!$A$3:$A$53,$B768)</f>
        <v/>
      </c>
      <c r="J768" s="50">
        <f>J42/SUMIFS(J$3:J$722,$B$3:$B$722,$B768)*SUMIFS(Calculations!$E$3:$E$53,Calculations!$A$3:$A$53,$B768)</f>
        <v/>
      </c>
      <c r="K768" s="50">
        <f>K42/SUMIFS(K$3:K$722,$B$3:$B$722,$B768)*SUMIFS(Calculations!$E$3:$E$53,Calculations!$A$3:$A$53,$B768)</f>
        <v/>
      </c>
      <c r="L768" s="50">
        <f>L42/SUMIFS(L$3:L$722,$B$3:$B$722,$B768)*SUMIFS(Calculations!$E$3:$E$53,Calculations!$A$3:$A$53,$B768)</f>
        <v/>
      </c>
      <c r="M768" s="50">
        <f>M42/SUMIFS(M$3:M$722,$B$3:$B$722,$B768)*SUMIFS(Calculations!$E$3:$E$53,Calculations!$A$3:$A$53,$B768)</f>
        <v/>
      </c>
      <c r="N768" s="50">
        <f>N42/SUMIFS(N$3:N$722,$B$3:$B$722,$B768)*SUMIFS(Calculations!$E$3:$E$53,Calculations!$A$3:$A$53,$B768)</f>
        <v/>
      </c>
      <c r="O768" s="50">
        <f>O42/SUMIFS(O$3:O$722,$B$3:$B$722,$B768)*SUMIFS(Calculations!$E$3:$E$53,Calculations!$A$3:$A$53,$B768)</f>
        <v/>
      </c>
      <c r="P768" s="50">
        <f>P42/SUMIFS(P$3:P$722,$B$3:$B$722,$B768)*SUMIFS(Calculations!$E$3:$E$53,Calculations!$A$3:$A$53,$B768)</f>
        <v/>
      </c>
      <c r="Q768" s="50">
        <f>Q42/SUMIFS(Q$3:Q$722,$B$3:$B$722,$B768)*SUMIFS(Calculations!$E$3:$E$53,Calculations!$A$3:$A$53,$B768)</f>
        <v/>
      </c>
      <c r="R768" s="50">
        <f>R42/SUMIFS(R$3:R$722,$B$3:$B$722,$B768)*SUMIFS(Calculations!$E$3:$E$53,Calculations!$A$3:$A$53,$B768)</f>
        <v/>
      </c>
    </row>
    <row r="769" ht="15.75" customHeight="1">
      <c r="B769" s="50" t="inlineStr">
        <is>
          <t>AZ</t>
        </is>
      </c>
      <c r="C769" s="50" t="inlineStr">
        <is>
          <t>Generation</t>
        </is>
      </c>
      <c r="D769" s="50" t="inlineStr">
        <is>
          <t>Offshore Wind</t>
        </is>
      </c>
      <c r="E769" s="50">
        <f>LOOKUP(D769,$U$2:$V$15,$V$2:$V$15)</f>
        <v/>
      </c>
      <c r="F769" s="50">
        <f>F43/SUMIFS(F$3:F$722,$B$3:$B$722,$B769)*SUMIFS(Calculations!$E$3:$E$53,Calculations!$A$3:$A$53,$B769)</f>
        <v/>
      </c>
      <c r="G769" s="50">
        <f>G43/SUMIFS(G$3:G$722,$B$3:$B$722,$B769)*SUMIFS(Calculations!$E$3:$E$53,Calculations!$A$3:$A$53,$B769)</f>
        <v/>
      </c>
      <c r="H769" s="50">
        <f>H43/SUMIFS(H$3:H$722,$B$3:$B$722,$B769)*SUMIFS(Calculations!$E$3:$E$53,Calculations!$A$3:$A$53,$B769)</f>
        <v/>
      </c>
      <c r="I769" s="50">
        <f>I43/SUMIFS(I$3:I$722,$B$3:$B$722,$B769)*SUMIFS(Calculations!$E$3:$E$53,Calculations!$A$3:$A$53,$B769)</f>
        <v/>
      </c>
      <c r="J769" s="50">
        <f>J43/SUMIFS(J$3:J$722,$B$3:$B$722,$B769)*SUMIFS(Calculations!$E$3:$E$53,Calculations!$A$3:$A$53,$B769)</f>
        <v/>
      </c>
      <c r="K769" s="50">
        <f>K43/SUMIFS(K$3:K$722,$B$3:$B$722,$B769)*SUMIFS(Calculations!$E$3:$E$53,Calculations!$A$3:$A$53,$B769)</f>
        <v/>
      </c>
      <c r="L769" s="50">
        <f>L43/SUMIFS(L$3:L$722,$B$3:$B$722,$B769)*SUMIFS(Calculations!$E$3:$E$53,Calculations!$A$3:$A$53,$B769)</f>
        <v/>
      </c>
      <c r="M769" s="50">
        <f>M43/SUMIFS(M$3:M$722,$B$3:$B$722,$B769)*SUMIFS(Calculations!$E$3:$E$53,Calculations!$A$3:$A$53,$B769)</f>
        <v/>
      </c>
      <c r="N769" s="50">
        <f>N43/SUMIFS(N$3:N$722,$B$3:$B$722,$B769)*SUMIFS(Calculations!$E$3:$E$53,Calculations!$A$3:$A$53,$B769)</f>
        <v/>
      </c>
      <c r="O769" s="50">
        <f>O43/SUMIFS(O$3:O$722,$B$3:$B$722,$B769)*SUMIFS(Calculations!$E$3:$E$53,Calculations!$A$3:$A$53,$B769)</f>
        <v/>
      </c>
      <c r="P769" s="50">
        <f>P43/SUMIFS(P$3:P$722,$B$3:$B$722,$B769)*SUMIFS(Calculations!$E$3:$E$53,Calculations!$A$3:$A$53,$B769)</f>
        <v/>
      </c>
      <c r="Q769" s="50">
        <f>Q43/SUMIFS(Q$3:Q$722,$B$3:$B$722,$B769)*SUMIFS(Calculations!$E$3:$E$53,Calculations!$A$3:$A$53,$B769)</f>
        <v/>
      </c>
      <c r="R769" s="50">
        <f>R43/SUMIFS(R$3:R$722,$B$3:$B$722,$B769)*SUMIFS(Calculations!$E$3:$E$53,Calculations!$A$3:$A$53,$B769)</f>
        <v/>
      </c>
    </row>
    <row r="770" ht="15.75" customHeight="1">
      <c r="B770" s="50" t="inlineStr">
        <is>
          <t>AZ</t>
        </is>
      </c>
      <c r="C770" s="50" t="inlineStr">
        <is>
          <t>Generation</t>
        </is>
      </c>
      <c r="D770" s="50" t="inlineStr">
        <is>
          <t>Oil-Gas-Steam</t>
        </is>
      </c>
      <c r="E770" s="50">
        <f>LOOKUP(D770,$U$2:$V$15,$V$2:$V$15)</f>
        <v/>
      </c>
      <c r="F770" s="50">
        <f>F44/SUMIFS(F$3:F$722,$B$3:$B$722,$B770)*SUMIFS(Calculations!$E$3:$E$53,Calculations!$A$3:$A$53,$B770)</f>
        <v/>
      </c>
      <c r="G770" s="50">
        <f>G44/SUMIFS(G$3:G$722,$B$3:$B$722,$B770)*SUMIFS(Calculations!$E$3:$E$53,Calculations!$A$3:$A$53,$B770)</f>
        <v/>
      </c>
      <c r="H770" s="50">
        <f>H44/SUMIFS(H$3:H$722,$B$3:$B$722,$B770)*SUMIFS(Calculations!$E$3:$E$53,Calculations!$A$3:$A$53,$B770)</f>
        <v/>
      </c>
      <c r="I770" s="50">
        <f>I44/SUMIFS(I$3:I$722,$B$3:$B$722,$B770)*SUMIFS(Calculations!$E$3:$E$53,Calculations!$A$3:$A$53,$B770)</f>
        <v/>
      </c>
      <c r="J770" s="50">
        <f>J44/SUMIFS(J$3:J$722,$B$3:$B$722,$B770)*SUMIFS(Calculations!$E$3:$E$53,Calculations!$A$3:$A$53,$B770)</f>
        <v/>
      </c>
      <c r="K770" s="50">
        <f>K44/SUMIFS(K$3:K$722,$B$3:$B$722,$B770)*SUMIFS(Calculations!$E$3:$E$53,Calculations!$A$3:$A$53,$B770)</f>
        <v/>
      </c>
      <c r="L770" s="50">
        <f>L44/SUMIFS(L$3:L$722,$B$3:$B$722,$B770)*SUMIFS(Calculations!$E$3:$E$53,Calculations!$A$3:$A$53,$B770)</f>
        <v/>
      </c>
      <c r="M770" s="50">
        <f>M44/SUMIFS(M$3:M$722,$B$3:$B$722,$B770)*SUMIFS(Calculations!$E$3:$E$53,Calculations!$A$3:$A$53,$B770)</f>
        <v/>
      </c>
      <c r="N770" s="50">
        <f>N44/SUMIFS(N$3:N$722,$B$3:$B$722,$B770)*SUMIFS(Calculations!$E$3:$E$53,Calculations!$A$3:$A$53,$B770)</f>
        <v/>
      </c>
      <c r="O770" s="50">
        <f>O44/SUMIFS(O$3:O$722,$B$3:$B$722,$B770)*SUMIFS(Calculations!$E$3:$E$53,Calculations!$A$3:$A$53,$B770)</f>
        <v/>
      </c>
      <c r="P770" s="50">
        <f>P44/SUMIFS(P$3:P$722,$B$3:$B$722,$B770)*SUMIFS(Calculations!$E$3:$E$53,Calculations!$A$3:$A$53,$B770)</f>
        <v/>
      </c>
      <c r="Q770" s="50">
        <f>Q44/SUMIFS(Q$3:Q$722,$B$3:$B$722,$B770)*SUMIFS(Calculations!$E$3:$E$53,Calculations!$A$3:$A$53,$B770)</f>
        <v/>
      </c>
      <c r="R770" s="50">
        <f>R44/SUMIFS(R$3:R$722,$B$3:$B$722,$B770)*SUMIFS(Calculations!$E$3:$E$53,Calculations!$A$3:$A$53,$B770)</f>
        <v/>
      </c>
    </row>
    <row r="771" ht="15.75" customHeight="1">
      <c r="B771" s="50" t="inlineStr">
        <is>
          <t>AZ</t>
        </is>
      </c>
      <c r="C771" s="50" t="inlineStr">
        <is>
          <t>Generation</t>
        </is>
      </c>
      <c r="D771" s="50" t="inlineStr">
        <is>
          <t>Rooftop PV</t>
        </is>
      </c>
      <c r="E771" s="50">
        <f>LOOKUP(D771,$U$2:$V$15,$V$2:$V$15)</f>
        <v/>
      </c>
      <c r="F771" s="50">
        <f>F45/SUMIFS(F$3:F$722,$B$3:$B$722,$B771)*SUMIFS(Calculations!$E$3:$E$53,Calculations!$A$3:$A$53,$B771)</f>
        <v/>
      </c>
      <c r="G771" s="50">
        <f>G45/SUMIFS(G$3:G$722,$B$3:$B$722,$B771)*SUMIFS(Calculations!$E$3:$E$53,Calculations!$A$3:$A$53,$B771)</f>
        <v/>
      </c>
      <c r="H771" s="50">
        <f>H45/SUMIFS(H$3:H$722,$B$3:$B$722,$B771)*SUMIFS(Calculations!$E$3:$E$53,Calculations!$A$3:$A$53,$B771)</f>
        <v/>
      </c>
      <c r="I771" s="50">
        <f>I45/SUMIFS(I$3:I$722,$B$3:$B$722,$B771)*SUMIFS(Calculations!$E$3:$E$53,Calculations!$A$3:$A$53,$B771)</f>
        <v/>
      </c>
      <c r="J771" s="50">
        <f>J45/SUMIFS(J$3:J$722,$B$3:$B$722,$B771)*SUMIFS(Calculations!$E$3:$E$53,Calculations!$A$3:$A$53,$B771)</f>
        <v/>
      </c>
      <c r="K771" s="50">
        <f>K45/SUMIFS(K$3:K$722,$B$3:$B$722,$B771)*SUMIFS(Calculations!$E$3:$E$53,Calculations!$A$3:$A$53,$B771)</f>
        <v/>
      </c>
      <c r="L771" s="50">
        <f>L45/SUMIFS(L$3:L$722,$B$3:$B$722,$B771)*SUMIFS(Calculations!$E$3:$E$53,Calculations!$A$3:$A$53,$B771)</f>
        <v/>
      </c>
      <c r="M771" s="50">
        <f>M45/SUMIFS(M$3:M$722,$B$3:$B$722,$B771)*SUMIFS(Calculations!$E$3:$E$53,Calculations!$A$3:$A$53,$B771)</f>
        <v/>
      </c>
      <c r="N771" s="50">
        <f>N45/SUMIFS(N$3:N$722,$B$3:$B$722,$B771)*SUMIFS(Calculations!$E$3:$E$53,Calculations!$A$3:$A$53,$B771)</f>
        <v/>
      </c>
      <c r="O771" s="50">
        <f>O45/SUMIFS(O$3:O$722,$B$3:$B$722,$B771)*SUMIFS(Calculations!$E$3:$E$53,Calculations!$A$3:$A$53,$B771)</f>
        <v/>
      </c>
      <c r="P771" s="50">
        <f>P45/SUMIFS(P$3:P$722,$B$3:$B$722,$B771)*SUMIFS(Calculations!$E$3:$E$53,Calculations!$A$3:$A$53,$B771)</f>
        <v/>
      </c>
      <c r="Q771" s="50">
        <f>Q45/SUMIFS(Q$3:Q$722,$B$3:$B$722,$B771)*SUMIFS(Calculations!$E$3:$E$53,Calculations!$A$3:$A$53,$B771)</f>
        <v/>
      </c>
      <c r="R771" s="50">
        <f>R45/SUMIFS(R$3:R$722,$B$3:$B$722,$B771)*SUMIFS(Calculations!$E$3:$E$53,Calculations!$A$3:$A$53,$B771)</f>
        <v/>
      </c>
    </row>
    <row r="772" ht="15.75" customHeight="1">
      <c r="B772" s="50" t="inlineStr">
        <is>
          <t>AZ</t>
        </is>
      </c>
      <c r="C772" s="50" t="inlineStr">
        <is>
          <t>Generation</t>
        </is>
      </c>
      <c r="D772" s="50" t="inlineStr">
        <is>
          <t>Storage</t>
        </is>
      </c>
      <c r="E772" s="50">
        <f>LOOKUP(D772,$U$2:$V$15,$V$2:$V$15)</f>
        <v/>
      </c>
      <c r="F772" s="50">
        <f>F46/SUMIFS(F$3:F$722,$B$3:$B$722,$B772)*SUMIFS(Calculations!$E$3:$E$53,Calculations!$A$3:$A$53,$B772)</f>
        <v/>
      </c>
      <c r="G772" s="50">
        <f>G46/SUMIFS(G$3:G$722,$B$3:$B$722,$B772)*SUMIFS(Calculations!$E$3:$E$53,Calculations!$A$3:$A$53,$B772)</f>
        <v/>
      </c>
      <c r="H772" s="50">
        <f>H46/SUMIFS(H$3:H$722,$B$3:$B$722,$B772)*SUMIFS(Calculations!$E$3:$E$53,Calculations!$A$3:$A$53,$B772)</f>
        <v/>
      </c>
      <c r="I772" s="50">
        <f>I46/SUMIFS(I$3:I$722,$B$3:$B$722,$B772)*SUMIFS(Calculations!$E$3:$E$53,Calculations!$A$3:$A$53,$B772)</f>
        <v/>
      </c>
      <c r="J772" s="50">
        <f>J46/SUMIFS(J$3:J$722,$B$3:$B$722,$B772)*SUMIFS(Calculations!$E$3:$E$53,Calculations!$A$3:$A$53,$B772)</f>
        <v/>
      </c>
      <c r="K772" s="50">
        <f>K46/SUMIFS(K$3:K$722,$B$3:$B$722,$B772)*SUMIFS(Calculations!$E$3:$E$53,Calculations!$A$3:$A$53,$B772)</f>
        <v/>
      </c>
      <c r="L772" s="50">
        <f>L46/SUMIFS(L$3:L$722,$B$3:$B$722,$B772)*SUMIFS(Calculations!$E$3:$E$53,Calculations!$A$3:$A$53,$B772)</f>
        <v/>
      </c>
      <c r="M772" s="50">
        <f>M46/SUMIFS(M$3:M$722,$B$3:$B$722,$B772)*SUMIFS(Calculations!$E$3:$E$53,Calculations!$A$3:$A$53,$B772)</f>
        <v/>
      </c>
      <c r="N772" s="50">
        <f>N46/SUMIFS(N$3:N$722,$B$3:$B$722,$B772)*SUMIFS(Calculations!$E$3:$E$53,Calculations!$A$3:$A$53,$B772)</f>
        <v/>
      </c>
      <c r="O772" s="50">
        <f>O46/SUMIFS(O$3:O$722,$B$3:$B$722,$B772)*SUMIFS(Calculations!$E$3:$E$53,Calculations!$A$3:$A$53,$B772)</f>
        <v/>
      </c>
      <c r="P772" s="50">
        <f>P46/SUMIFS(P$3:P$722,$B$3:$B$722,$B772)*SUMIFS(Calculations!$E$3:$E$53,Calculations!$A$3:$A$53,$B772)</f>
        <v/>
      </c>
      <c r="Q772" s="50">
        <f>Q46/SUMIFS(Q$3:Q$722,$B$3:$B$722,$B772)*SUMIFS(Calculations!$E$3:$E$53,Calculations!$A$3:$A$53,$B772)</f>
        <v/>
      </c>
      <c r="R772" s="50">
        <f>R46/SUMIFS(R$3:R$722,$B$3:$B$722,$B772)*SUMIFS(Calculations!$E$3:$E$53,Calculations!$A$3:$A$53,$B772)</f>
        <v/>
      </c>
    </row>
    <row r="773" ht="15.75" customHeight="1">
      <c r="B773" s="50" t="inlineStr">
        <is>
          <t>AZ</t>
        </is>
      </c>
      <c r="C773" s="50" t="inlineStr">
        <is>
          <t>Generation</t>
        </is>
      </c>
      <c r="D773" s="50" t="inlineStr">
        <is>
          <t>Utility PV</t>
        </is>
      </c>
      <c r="E773" s="50">
        <f>LOOKUP(D773,$U$2:$V$15,$V$2:$V$15)</f>
        <v/>
      </c>
      <c r="F773" s="50">
        <f>F47/SUMIFS(F$3:F$722,$B$3:$B$722,$B773)*SUMIFS(Calculations!$E$3:$E$53,Calculations!$A$3:$A$53,$B773)</f>
        <v/>
      </c>
      <c r="G773" s="50">
        <f>G47/SUMIFS(G$3:G$722,$B$3:$B$722,$B773)*SUMIFS(Calculations!$E$3:$E$53,Calculations!$A$3:$A$53,$B773)</f>
        <v/>
      </c>
      <c r="H773" s="50">
        <f>H47/SUMIFS(H$3:H$722,$B$3:$B$722,$B773)*SUMIFS(Calculations!$E$3:$E$53,Calculations!$A$3:$A$53,$B773)</f>
        <v/>
      </c>
      <c r="I773" s="50">
        <f>I47/SUMIFS(I$3:I$722,$B$3:$B$722,$B773)*SUMIFS(Calculations!$E$3:$E$53,Calculations!$A$3:$A$53,$B773)</f>
        <v/>
      </c>
      <c r="J773" s="50">
        <f>J47/SUMIFS(J$3:J$722,$B$3:$B$722,$B773)*SUMIFS(Calculations!$E$3:$E$53,Calculations!$A$3:$A$53,$B773)</f>
        <v/>
      </c>
      <c r="K773" s="50">
        <f>K47/SUMIFS(K$3:K$722,$B$3:$B$722,$B773)*SUMIFS(Calculations!$E$3:$E$53,Calculations!$A$3:$A$53,$B773)</f>
        <v/>
      </c>
      <c r="L773" s="50">
        <f>L47/SUMIFS(L$3:L$722,$B$3:$B$722,$B773)*SUMIFS(Calculations!$E$3:$E$53,Calculations!$A$3:$A$53,$B773)</f>
        <v/>
      </c>
      <c r="M773" s="50">
        <f>M47/SUMIFS(M$3:M$722,$B$3:$B$722,$B773)*SUMIFS(Calculations!$E$3:$E$53,Calculations!$A$3:$A$53,$B773)</f>
        <v/>
      </c>
      <c r="N773" s="50">
        <f>N47/SUMIFS(N$3:N$722,$B$3:$B$722,$B773)*SUMIFS(Calculations!$E$3:$E$53,Calculations!$A$3:$A$53,$B773)</f>
        <v/>
      </c>
      <c r="O773" s="50">
        <f>O47/SUMIFS(O$3:O$722,$B$3:$B$722,$B773)*SUMIFS(Calculations!$E$3:$E$53,Calculations!$A$3:$A$53,$B773)</f>
        <v/>
      </c>
      <c r="P773" s="50">
        <f>P47/SUMIFS(P$3:P$722,$B$3:$B$722,$B773)*SUMIFS(Calculations!$E$3:$E$53,Calculations!$A$3:$A$53,$B773)</f>
        <v/>
      </c>
      <c r="Q773" s="50">
        <f>Q47/SUMIFS(Q$3:Q$722,$B$3:$B$722,$B773)*SUMIFS(Calculations!$E$3:$E$53,Calculations!$A$3:$A$53,$B773)</f>
        <v/>
      </c>
      <c r="R773" s="50">
        <f>R47/SUMIFS(R$3:R$722,$B$3:$B$722,$B773)*SUMIFS(Calculations!$E$3:$E$53,Calculations!$A$3:$A$53,$B773)</f>
        <v/>
      </c>
    </row>
    <row r="774" ht="15.75" customHeight="1">
      <c r="B774" s="50" t="inlineStr">
        <is>
          <t>CA</t>
        </is>
      </c>
      <c r="C774" s="50" t="inlineStr">
        <is>
          <t>Generation</t>
        </is>
      </c>
      <c r="D774" s="50" t="inlineStr">
        <is>
          <t>Biopower</t>
        </is>
      </c>
      <c r="E774" s="50">
        <f>LOOKUP(D774,$U$2:$V$15,$V$2:$V$15)</f>
        <v/>
      </c>
      <c r="F774" s="50">
        <f>F48/SUMIFS(F$3:F$722,$B$3:$B$722,$B774)*SUMIFS(Calculations!$E$3:$E$53,Calculations!$A$3:$A$53,$B774)</f>
        <v/>
      </c>
      <c r="G774" s="50">
        <f>G48/SUMIFS(G$3:G$722,$B$3:$B$722,$B774)*SUMIFS(Calculations!$E$3:$E$53,Calculations!$A$3:$A$53,$B774)</f>
        <v/>
      </c>
      <c r="H774" s="50">
        <f>H48/SUMIFS(H$3:H$722,$B$3:$B$722,$B774)*SUMIFS(Calculations!$E$3:$E$53,Calculations!$A$3:$A$53,$B774)</f>
        <v/>
      </c>
      <c r="I774" s="50">
        <f>I48/SUMIFS(I$3:I$722,$B$3:$B$722,$B774)*SUMIFS(Calculations!$E$3:$E$53,Calculations!$A$3:$A$53,$B774)</f>
        <v/>
      </c>
      <c r="J774" s="50">
        <f>J48/SUMIFS(J$3:J$722,$B$3:$B$722,$B774)*SUMIFS(Calculations!$E$3:$E$53,Calculations!$A$3:$A$53,$B774)</f>
        <v/>
      </c>
      <c r="K774" s="50">
        <f>K48/SUMIFS(K$3:K$722,$B$3:$B$722,$B774)*SUMIFS(Calculations!$E$3:$E$53,Calculations!$A$3:$A$53,$B774)</f>
        <v/>
      </c>
      <c r="L774" s="50">
        <f>L48/SUMIFS(L$3:L$722,$B$3:$B$722,$B774)*SUMIFS(Calculations!$E$3:$E$53,Calculations!$A$3:$A$53,$B774)</f>
        <v/>
      </c>
      <c r="M774" s="50">
        <f>M48/SUMIFS(M$3:M$722,$B$3:$B$722,$B774)*SUMIFS(Calculations!$E$3:$E$53,Calculations!$A$3:$A$53,$B774)</f>
        <v/>
      </c>
      <c r="N774" s="50">
        <f>N48/SUMIFS(N$3:N$722,$B$3:$B$722,$B774)*SUMIFS(Calculations!$E$3:$E$53,Calculations!$A$3:$A$53,$B774)</f>
        <v/>
      </c>
      <c r="O774" s="50">
        <f>O48/SUMIFS(O$3:O$722,$B$3:$B$722,$B774)*SUMIFS(Calculations!$E$3:$E$53,Calculations!$A$3:$A$53,$B774)</f>
        <v/>
      </c>
      <c r="P774" s="50">
        <f>P48/SUMIFS(P$3:P$722,$B$3:$B$722,$B774)*SUMIFS(Calculations!$E$3:$E$53,Calculations!$A$3:$A$53,$B774)</f>
        <v/>
      </c>
      <c r="Q774" s="50">
        <f>Q48/SUMIFS(Q$3:Q$722,$B$3:$B$722,$B774)*SUMIFS(Calculations!$E$3:$E$53,Calculations!$A$3:$A$53,$B774)</f>
        <v/>
      </c>
      <c r="R774" s="50">
        <f>R48/SUMIFS(R$3:R$722,$B$3:$B$722,$B774)*SUMIFS(Calculations!$E$3:$E$53,Calculations!$A$3:$A$53,$B774)</f>
        <v/>
      </c>
    </row>
    <row r="775" ht="15.75" customHeight="1">
      <c r="B775" s="50" t="inlineStr">
        <is>
          <t>CA</t>
        </is>
      </c>
      <c r="C775" s="50" t="inlineStr">
        <is>
          <t>Generation</t>
        </is>
      </c>
      <c r="D775" s="50" t="inlineStr">
        <is>
          <t>Coal</t>
        </is>
      </c>
      <c r="E775" s="50">
        <f>LOOKUP(D775,$U$2:$V$15,$V$2:$V$15)</f>
        <v/>
      </c>
      <c r="F775" s="50">
        <f>F49/SUMIFS(F$3:F$722,$B$3:$B$722,$B775)*SUMIFS(Calculations!$E$3:$E$53,Calculations!$A$3:$A$53,$B775)</f>
        <v/>
      </c>
      <c r="G775" s="50">
        <f>G49/SUMIFS(G$3:G$722,$B$3:$B$722,$B775)*SUMIFS(Calculations!$E$3:$E$53,Calculations!$A$3:$A$53,$B775)</f>
        <v/>
      </c>
      <c r="H775" s="50">
        <f>H49/SUMIFS(H$3:H$722,$B$3:$B$722,$B775)*SUMIFS(Calculations!$E$3:$E$53,Calculations!$A$3:$A$53,$B775)</f>
        <v/>
      </c>
      <c r="I775" s="50">
        <f>I49/SUMIFS(I$3:I$722,$B$3:$B$722,$B775)*SUMIFS(Calculations!$E$3:$E$53,Calculations!$A$3:$A$53,$B775)</f>
        <v/>
      </c>
      <c r="J775" s="50">
        <f>J49/SUMIFS(J$3:J$722,$B$3:$B$722,$B775)*SUMIFS(Calculations!$E$3:$E$53,Calculations!$A$3:$A$53,$B775)</f>
        <v/>
      </c>
      <c r="K775" s="50">
        <f>K49/SUMIFS(K$3:K$722,$B$3:$B$722,$B775)*SUMIFS(Calculations!$E$3:$E$53,Calculations!$A$3:$A$53,$B775)</f>
        <v/>
      </c>
      <c r="L775" s="50">
        <f>L49/SUMIFS(L$3:L$722,$B$3:$B$722,$B775)*SUMIFS(Calculations!$E$3:$E$53,Calculations!$A$3:$A$53,$B775)</f>
        <v/>
      </c>
      <c r="M775" s="50">
        <f>M49/SUMIFS(M$3:M$722,$B$3:$B$722,$B775)*SUMIFS(Calculations!$E$3:$E$53,Calculations!$A$3:$A$53,$B775)</f>
        <v/>
      </c>
      <c r="N775" s="50">
        <f>N49/SUMIFS(N$3:N$722,$B$3:$B$722,$B775)*SUMIFS(Calculations!$E$3:$E$53,Calculations!$A$3:$A$53,$B775)</f>
        <v/>
      </c>
      <c r="O775" s="50">
        <f>O49/SUMIFS(O$3:O$722,$B$3:$B$722,$B775)*SUMIFS(Calculations!$E$3:$E$53,Calculations!$A$3:$A$53,$B775)</f>
        <v/>
      </c>
      <c r="P775" s="50">
        <f>P49/SUMIFS(P$3:P$722,$B$3:$B$722,$B775)*SUMIFS(Calculations!$E$3:$E$53,Calculations!$A$3:$A$53,$B775)</f>
        <v/>
      </c>
      <c r="Q775" s="50">
        <f>Q49/SUMIFS(Q$3:Q$722,$B$3:$B$722,$B775)*SUMIFS(Calculations!$E$3:$E$53,Calculations!$A$3:$A$53,$B775)</f>
        <v/>
      </c>
      <c r="R775" s="50">
        <f>R49/SUMIFS(R$3:R$722,$B$3:$B$722,$B775)*SUMIFS(Calculations!$E$3:$E$53,Calculations!$A$3:$A$53,$B775)</f>
        <v/>
      </c>
    </row>
    <row r="776" ht="15.75" customHeight="1">
      <c r="B776" s="50" t="inlineStr">
        <is>
          <t>CA</t>
        </is>
      </c>
      <c r="C776" s="50" t="inlineStr">
        <is>
          <t>Generation</t>
        </is>
      </c>
      <c r="D776" s="50" t="inlineStr">
        <is>
          <t>CSP</t>
        </is>
      </c>
      <c r="E776" s="50">
        <f>LOOKUP(D776,$U$2:$V$15,$V$2:$V$15)</f>
        <v/>
      </c>
      <c r="F776" s="50">
        <f>F50/SUMIFS(F$3:F$722,$B$3:$B$722,$B776)*SUMIFS(Calculations!$E$3:$E$53,Calculations!$A$3:$A$53,$B776)</f>
        <v/>
      </c>
      <c r="G776" s="50">
        <f>G50/SUMIFS(G$3:G$722,$B$3:$B$722,$B776)*SUMIFS(Calculations!$E$3:$E$53,Calculations!$A$3:$A$53,$B776)</f>
        <v/>
      </c>
      <c r="H776" s="50">
        <f>H50/SUMIFS(H$3:H$722,$B$3:$B$722,$B776)*SUMIFS(Calculations!$E$3:$E$53,Calculations!$A$3:$A$53,$B776)</f>
        <v/>
      </c>
      <c r="I776" s="50">
        <f>I50/SUMIFS(I$3:I$722,$B$3:$B$722,$B776)*SUMIFS(Calculations!$E$3:$E$53,Calculations!$A$3:$A$53,$B776)</f>
        <v/>
      </c>
      <c r="J776" s="50">
        <f>J50/SUMIFS(J$3:J$722,$B$3:$B$722,$B776)*SUMIFS(Calculations!$E$3:$E$53,Calculations!$A$3:$A$53,$B776)</f>
        <v/>
      </c>
      <c r="K776" s="50">
        <f>K50/SUMIFS(K$3:K$722,$B$3:$B$722,$B776)*SUMIFS(Calculations!$E$3:$E$53,Calculations!$A$3:$A$53,$B776)</f>
        <v/>
      </c>
      <c r="L776" s="50">
        <f>L50/SUMIFS(L$3:L$722,$B$3:$B$722,$B776)*SUMIFS(Calculations!$E$3:$E$53,Calculations!$A$3:$A$53,$B776)</f>
        <v/>
      </c>
      <c r="M776" s="50">
        <f>M50/SUMIFS(M$3:M$722,$B$3:$B$722,$B776)*SUMIFS(Calculations!$E$3:$E$53,Calculations!$A$3:$A$53,$B776)</f>
        <v/>
      </c>
      <c r="N776" s="50">
        <f>N50/SUMIFS(N$3:N$722,$B$3:$B$722,$B776)*SUMIFS(Calculations!$E$3:$E$53,Calculations!$A$3:$A$53,$B776)</f>
        <v/>
      </c>
      <c r="O776" s="50">
        <f>O50/SUMIFS(O$3:O$722,$B$3:$B$722,$B776)*SUMIFS(Calculations!$E$3:$E$53,Calculations!$A$3:$A$53,$B776)</f>
        <v/>
      </c>
      <c r="P776" s="50">
        <f>P50/SUMIFS(P$3:P$722,$B$3:$B$722,$B776)*SUMIFS(Calculations!$E$3:$E$53,Calculations!$A$3:$A$53,$B776)</f>
        <v/>
      </c>
      <c r="Q776" s="50">
        <f>Q50/SUMIFS(Q$3:Q$722,$B$3:$B$722,$B776)*SUMIFS(Calculations!$E$3:$E$53,Calculations!$A$3:$A$53,$B776)</f>
        <v/>
      </c>
      <c r="R776" s="50">
        <f>R50/SUMIFS(R$3:R$722,$B$3:$B$722,$B776)*SUMIFS(Calculations!$E$3:$E$53,Calculations!$A$3:$A$53,$B776)</f>
        <v/>
      </c>
    </row>
    <row r="777" ht="15.75" customHeight="1">
      <c r="B777" s="50" t="inlineStr">
        <is>
          <t>CA</t>
        </is>
      </c>
      <c r="C777" s="50" t="inlineStr">
        <is>
          <t>Generation</t>
        </is>
      </c>
      <c r="D777" s="50" t="inlineStr">
        <is>
          <t>Geothermal</t>
        </is>
      </c>
      <c r="E777" s="50">
        <f>LOOKUP(D777,$U$2:$V$15,$V$2:$V$15)</f>
        <v/>
      </c>
      <c r="F777" s="50">
        <f>F51/SUMIFS(F$3:F$722,$B$3:$B$722,$B777)*SUMIFS(Calculations!$E$3:$E$53,Calculations!$A$3:$A$53,$B777)</f>
        <v/>
      </c>
      <c r="G777" s="50">
        <f>G51/SUMIFS(G$3:G$722,$B$3:$B$722,$B777)*SUMIFS(Calculations!$E$3:$E$53,Calculations!$A$3:$A$53,$B777)</f>
        <v/>
      </c>
      <c r="H777" s="50">
        <f>H51/SUMIFS(H$3:H$722,$B$3:$B$722,$B777)*SUMIFS(Calculations!$E$3:$E$53,Calculations!$A$3:$A$53,$B777)</f>
        <v/>
      </c>
      <c r="I777" s="50">
        <f>I51/SUMIFS(I$3:I$722,$B$3:$B$722,$B777)*SUMIFS(Calculations!$E$3:$E$53,Calculations!$A$3:$A$53,$B777)</f>
        <v/>
      </c>
      <c r="J777" s="50">
        <f>J51/SUMIFS(J$3:J$722,$B$3:$B$722,$B777)*SUMIFS(Calculations!$E$3:$E$53,Calculations!$A$3:$A$53,$B777)</f>
        <v/>
      </c>
      <c r="K777" s="50">
        <f>K51/SUMIFS(K$3:K$722,$B$3:$B$722,$B777)*SUMIFS(Calculations!$E$3:$E$53,Calculations!$A$3:$A$53,$B777)</f>
        <v/>
      </c>
      <c r="L777" s="50">
        <f>L51/SUMIFS(L$3:L$722,$B$3:$B$722,$B777)*SUMIFS(Calculations!$E$3:$E$53,Calculations!$A$3:$A$53,$B777)</f>
        <v/>
      </c>
      <c r="M777" s="50">
        <f>M51/SUMIFS(M$3:M$722,$B$3:$B$722,$B777)*SUMIFS(Calculations!$E$3:$E$53,Calculations!$A$3:$A$53,$B777)</f>
        <v/>
      </c>
      <c r="N777" s="50">
        <f>N51/SUMIFS(N$3:N$722,$B$3:$B$722,$B777)*SUMIFS(Calculations!$E$3:$E$53,Calculations!$A$3:$A$53,$B777)</f>
        <v/>
      </c>
      <c r="O777" s="50">
        <f>O51/SUMIFS(O$3:O$722,$B$3:$B$722,$B777)*SUMIFS(Calculations!$E$3:$E$53,Calculations!$A$3:$A$53,$B777)</f>
        <v/>
      </c>
      <c r="P777" s="50">
        <f>P51/SUMIFS(P$3:P$722,$B$3:$B$722,$B777)*SUMIFS(Calculations!$E$3:$E$53,Calculations!$A$3:$A$53,$B777)</f>
        <v/>
      </c>
      <c r="Q777" s="50">
        <f>Q51/SUMIFS(Q$3:Q$722,$B$3:$B$722,$B777)*SUMIFS(Calculations!$E$3:$E$53,Calculations!$A$3:$A$53,$B777)</f>
        <v/>
      </c>
      <c r="R777" s="50">
        <f>R51/SUMIFS(R$3:R$722,$B$3:$B$722,$B777)*SUMIFS(Calculations!$E$3:$E$53,Calculations!$A$3:$A$53,$B777)</f>
        <v/>
      </c>
    </row>
    <row r="778" ht="15.75" customHeight="1">
      <c r="B778" s="50" t="inlineStr">
        <is>
          <t>CA</t>
        </is>
      </c>
      <c r="C778" s="50" t="inlineStr">
        <is>
          <t>Generation</t>
        </is>
      </c>
      <c r="D778" s="50" t="inlineStr">
        <is>
          <t>Hydro</t>
        </is>
      </c>
      <c r="E778" s="50">
        <f>LOOKUP(D778,$U$2:$V$15,$V$2:$V$15)</f>
        <v/>
      </c>
      <c r="F778" s="50">
        <f>F52/SUMIFS(F$3:F$722,$B$3:$B$722,$B778)*SUMIFS(Calculations!$E$3:$E$53,Calculations!$A$3:$A$53,$B778)</f>
        <v/>
      </c>
      <c r="G778" s="50">
        <f>G52/SUMIFS(G$3:G$722,$B$3:$B$722,$B778)*SUMIFS(Calculations!$E$3:$E$53,Calculations!$A$3:$A$53,$B778)</f>
        <v/>
      </c>
      <c r="H778" s="50">
        <f>H52/SUMIFS(H$3:H$722,$B$3:$B$722,$B778)*SUMIFS(Calculations!$E$3:$E$53,Calculations!$A$3:$A$53,$B778)</f>
        <v/>
      </c>
      <c r="I778" s="50">
        <f>I52/SUMIFS(I$3:I$722,$B$3:$B$722,$B778)*SUMIFS(Calculations!$E$3:$E$53,Calculations!$A$3:$A$53,$B778)</f>
        <v/>
      </c>
      <c r="J778" s="50">
        <f>J52/SUMIFS(J$3:J$722,$B$3:$B$722,$B778)*SUMIFS(Calculations!$E$3:$E$53,Calculations!$A$3:$A$53,$B778)</f>
        <v/>
      </c>
      <c r="K778" s="50">
        <f>K52/SUMIFS(K$3:K$722,$B$3:$B$722,$B778)*SUMIFS(Calculations!$E$3:$E$53,Calculations!$A$3:$A$53,$B778)</f>
        <v/>
      </c>
      <c r="L778" s="50">
        <f>L52/SUMIFS(L$3:L$722,$B$3:$B$722,$B778)*SUMIFS(Calculations!$E$3:$E$53,Calculations!$A$3:$A$53,$B778)</f>
        <v/>
      </c>
      <c r="M778" s="50">
        <f>M52/SUMIFS(M$3:M$722,$B$3:$B$722,$B778)*SUMIFS(Calculations!$E$3:$E$53,Calculations!$A$3:$A$53,$B778)</f>
        <v/>
      </c>
      <c r="N778" s="50">
        <f>N52/SUMIFS(N$3:N$722,$B$3:$B$722,$B778)*SUMIFS(Calculations!$E$3:$E$53,Calculations!$A$3:$A$53,$B778)</f>
        <v/>
      </c>
      <c r="O778" s="50">
        <f>O52/SUMIFS(O$3:O$722,$B$3:$B$722,$B778)*SUMIFS(Calculations!$E$3:$E$53,Calculations!$A$3:$A$53,$B778)</f>
        <v/>
      </c>
      <c r="P778" s="50">
        <f>P52/SUMIFS(P$3:P$722,$B$3:$B$722,$B778)*SUMIFS(Calculations!$E$3:$E$53,Calculations!$A$3:$A$53,$B778)</f>
        <v/>
      </c>
      <c r="Q778" s="50">
        <f>Q52/SUMIFS(Q$3:Q$722,$B$3:$B$722,$B778)*SUMIFS(Calculations!$E$3:$E$53,Calculations!$A$3:$A$53,$B778)</f>
        <v/>
      </c>
      <c r="R778" s="50">
        <f>R52/SUMIFS(R$3:R$722,$B$3:$B$722,$B778)*SUMIFS(Calculations!$E$3:$E$53,Calculations!$A$3:$A$53,$B778)</f>
        <v/>
      </c>
    </row>
    <row r="779" ht="15.75" customHeight="1">
      <c r="B779" s="50" t="inlineStr">
        <is>
          <t>CA</t>
        </is>
      </c>
      <c r="C779" s="50" t="inlineStr">
        <is>
          <t>Generation</t>
        </is>
      </c>
      <c r="D779" s="50" t="inlineStr">
        <is>
          <t>Imports</t>
        </is>
      </c>
      <c r="E779" s="50">
        <f>LOOKUP(D779,$U$2:$V$15,$V$2:$V$15)</f>
        <v/>
      </c>
      <c r="F779" s="50">
        <f>F53/SUMIFS(F$3:F$722,$B$3:$B$722,$B779)*SUMIFS(Calculations!$E$3:$E$53,Calculations!$A$3:$A$53,$B779)</f>
        <v/>
      </c>
      <c r="G779" s="50">
        <f>G53/SUMIFS(G$3:G$722,$B$3:$B$722,$B779)*SUMIFS(Calculations!$E$3:$E$53,Calculations!$A$3:$A$53,$B779)</f>
        <v/>
      </c>
      <c r="H779" s="50">
        <f>H53/SUMIFS(H$3:H$722,$B$3:$B$722,$B779)*SUMIFS(Calculations!$E$3:$E$53,Calculations!$A$3:$A$53,$B779)</f>
        <v/>
      </c>
      <c r="I779" s="50">
        <f>I53/SUMIFS(I$3:I$722,$B$3:$B$722,$B779)*SUMIFS(Calculations!$E$3:$E$53,Calculations!$A$3:$A$53,$B779)</f>
        <v/>
      </c>
      <c r="J779" s="50">
        <f>J53/SUMIFS(J$3:J$722,$B$3:$B$722,$B779)*SUMIFS(Calculations!$E$3:$E$53,Calculations!$A$3:$A$53,$B779)</f>
        <v/>
      </c>
      <c r="K779" s="50">
        <f>K53/SUMIFS(K$3:K$722,$B$3:$B$722,$B779)*SUMIFS(Calculations!$E$3:$E$53,Calculations!$A$3:$A$53,$B779)</f>
        <v/>
      </c>
      <c r="L779" s="50">
        <f>L53/SUMIFS(L$3:L$722,$B$3:$B$722,$B779)*SUMIFS(Calculations!$E$3:$E$53,Calculations!$A$3:$A$53,$B779)</f>
        <v/>
      </c>
      <c r="M779" s="50">
        <f>M53/SUMIFS(M$3:M$722,$B$3:$B$722,$B779)*SUMIFS(Calculations!$E$3:$E$53,Calculations!$A$3:$A$53,$B779)</f>
        <v/>
      </c>
      <c r="N779" s="50">
        <f>N53/SUMIFS(N$3:N$722,$B$3:$B$722,$B779)*SUMIFS(Calculations!$E$3:$E$53,Calculations!$A$3:$A$53,$B779)</f>
        <v/>
      </c>
      <c r="O779" s="50">
        <f>O53/SUMIFS(O$3:O$722,$B$3:$B$722,$B779)*SUMIFS(Calculations!$E$3:$E$53,Calculations!$A$3:$A$53,$B779)</f>
        <v/>
      </c>
      <c r="P779" s="50">
        <f>P53/SUMIFS(P$3:P$722,$B$3:$B$722,$B779)*SUMIFS(Calculations!$E$3:$E$53,Calculations!$A$3:$A$53,$B779)</f>
        <v/>
      </c>
      <c r="Q779" s="50">
        <f>Q53/SUMIFS(Q$3:Q$722,$B$3:$B$722,$B779)*SUMIFS(Calculations!$E$3:$E$53,Calculations!$A$3:$A$53,$B779)</f>
        <v/>
      </c>
      <c r="R779" s="50">
        <f>R53/SUMIFS(R$3:R$722,$B$3:$B$722,$B779)*SUMIFS(Calculations!$E$3:$E$53,Calculations!$A$3:$A$53,$B779)</f>
        <v/>
      </c>
    </row>
    <row r="780" ht="15.75" customHeight="1">
      <c r="B780" s="50" t="inlineStr">
        <is>
          <t>CA</t>
        </is>
      </c>
      <c r="C780" s="50" t="inlineStr">
        <is>
          <t>Generation</t>
        </is>
      </c>
      <c r="D780" s="50" t="inlineStr">
        <is>
          <t>Land-based Wind</t>
        </is>
      </c>
      <c r="E780" s="50">
        <f>LOOKUP(D780,$U$2:$V$15,$V$2:$V$15)</f>
        <v/>
      </c>
      <c r="F780" s="50">
        <f>F54/SUMIFS(F$3:F$722,$B$3:$B$722,$B780)*SUMIFS(Calculations!$E$3:$E$53,Calculations!$A$3:$A$53,$B780)</f>
        <v/>
      </c>
      <c r="G780" s="50">
        <f>G54/SUMIFS(G$3:G$722,$B$3:$B$722,$B780)*SUMIFS(Calculations!$E$3:$E$53,Calculations!$A$3:$A$53,$B780)</f>
        <v/>
      </c>
      <c r="H780" s="50">
        <f>H54/SUMIFS(H$3:H$722,$B$3:$B$722,$B780)*SUMIFS(Calculations!$E$3:$E$53,Calculations!$A$3:$A$53,$B780)</f>
        <v/>
      </c>
      <c r="I780" s="50">
        <f>I54/SUMIFS(I$3:I$722,$B$3:$B$722,$B780)*SUMIFS(Calculations!$E$3:$E$53,Calculations!$A$3:$A$53,$B780)</f>
        <v/>
      </c>
      <c r="J780" s="50">
        <f>J54/SUMIFS(J$3:J$722,$B$3:$B$722,$B780)*SUMIFS(Calculations!$E$3:$E$53,Calculations!$A$3:$A$53,$B780)</f>
        <v/>
      </c>
      <c r="K780" s="50">
        <f>K54/SUMIFS(K$3:K$722,$B$3:$B$722,$B780)*SUMIFS(Calculations!$E$3:$E$53,Calculations!$A$3:$A$53,$B780)</f>
        <v/>
      </c>
      <c r="L780" s="50">
        <f>L54/SUMIFS(L$3:L$722,$B$3:$B$722,$B780)*SUMIFS(Calculations!$E$3:$E$53,Calculations!$A$3:$A$53,$B780)</f>
        <v/>
      </c>
      <c r="M780" s="50">
        <f>M54/SUMIFS(M$3:M$722,$B$3:$B$722,$B780)*SUMIFS(Calculations!$E$3:$E$53,Calculations!$A$3:$A$53,$B780)</f>
        <v/>
      </c>
      <c r="N780" s="50">
        <f>N54/SUMIFS(N$3:N$722,$B$3:$B$722,$B780)*SUMIFS(Calculations!$E$3:$E$53,Calculations!$A$3:$A$53,$B780)</f>
        <v/>
      </c>
      <c r="O780" s="50">
        <f>O54/SUMIFS(O$3:O$722,$B$3:$B$722,$B780)*SUMIFS(Calculations!$E$3:$E$53,Calculations!$A$3:$A$53,$B780)</f>
        <v/>
      </c>
      <c r="P780" s="50">
        <f>P54/SUMIFS(P$3:P$722,$B$3:$B$722,$B780)*SUMIFS(Calculations!$E$3:$E$53,Calculations!$A$3:$A$53,$B780)</f>
        <v/>
      </c>
      <c r="Q780" s="50">
        <f>Q54/SUMIFS(Q$3:Q$722,$B$3:$B$722,$B780)*SUMIFS(Calculations!$E$3:$E$53,Calculations!$A$3:$A$53,$B780)</f>
        <v/>
      </c>
      <c r="R780" s="50">
        <f>R54/SUMIFS(R$3:R$722,$B$3:$B$722,$B780)*SUMIFS(Calculations!$E$3:$E$53,Calculations!$A$3:$A$53,$B780)</f>
        <v/>
      </c>
    </row>
    <row r="781" ht="15.75" customHeight="1">
      <c r="B781" s="50" t="inlineStr">
        <is>
          <t>CA</t>
        </is>
      </c>
      <c r="C781" s="50" t="inlineStr">
        <is>
          <t>Generation</t>
        </is>
      </c>
      <c r="D781" s="50" t="inlineStr">
        <is>
          <t>NG-CC</t>
        </is>
      </c>
      <c r="E781" s="50">
        <f>LOOKUP(D781,$U$2:$V$15,$V$2:$V$15)</f>
        <v/>
      </c>
      <c r="F781" s="50">
        <f>F55/SUMIFS(F$3:F$722,$B$3:$B$722,$B781)*SUMIFS(Calculations!$E$3:$E$53,Calculations!$A$3:$A$53,$B781)</f>
        <v/>
      </c>
      <c r="G781" s="50">
        <f>G55/SUMIFS(G$3:G$722,$B$3:$B$722,$B781)*SUMIFS(Calculations!$E$3:$E$53,Calculations!$A$3:$A$53,$B781)</f>
        <v/>
      </c>
      <c r="H781" s="50">
        <f>H55/SUMIFS(H$3:H$722,$B$3:$B$722,$B781)*SUMIFS(Calculations!$E$3:$E$53,Calculations!$A$3:$A$53,$B781)</f>
        <v/>
      </c>
      <c r="I781" s="50">
        <f>I55/SUMIFS(I$3:I$722,$B$3:$B$722,$B781)*SUMIFS(Calculations!$E$3:$E$53,Calculations!$A$3:$A$53,$B781)</f>
        <v/>
      </c>
      <c r="J781" s="50">
        <f>J55/SUMIFS(J$3:J$722,$B$3:$B$722,$B781)*SUMIFS(Calculations!$E$3:$E$53,Calculations!$A$3:$A$53,$B781)</f>
        <v/>
      </c>
      <c r="K781" s="50">
        <f>K55/SUMIFS(K$3:K$722,$B$3:$B$722,$B781)*SUMIFS(Calculations!$E$3:$E$53,Calculations!$A$3:$A$53,$B781)</f>
        <v/>
      </c>
      <c r="L781" s="50">
        <f>L55/SUMIFS(L$3:L$722,$B$3:$B$722,$B781)*SUMIFS(Calculations!$E$3:$E$53,Calculations!$A$3:$A$53,$B781)</f>
        <v/>
      </c>
      <c r="M781" s="50">
        <f>M55/SUMIFS(M$3:M$722,$B$3:$B$722,$B781)*SUMIFS(Calculations!$E$3:$E$53,Calculations!$A$3:$A$53,$B781)</f>
        <v/>
      </c>
      <c r="N781" s="50">
        <f>N55/SUMIFS(N$3:N$722,$B$3:$B$722,$B781)*SUMIFS(Calculations!$E$3:$E$53,Calculations!$A$3:$A$53,$B781)</f>
        <v/>
      </c>
      <c r="O781" s="50">
        <f>O55/SUMIFS(O$3:O$722,$B$3:$B$722,$B781)*SUMIFS(Calculations!$E$3:$E$53,Calculations!$A$3:$A$53,$B781)</f>
        <v/>
      </c>
      <c r="P781" s="50">
        <f>P55/SUMIFS(P$3:P$722,$B$3:$B$722,$B781)*SUMIFS(Calculations!$E$3:$E$53,Calculations!$A$3:$A$53,$B781)</f>
        <v/>
      </c>
      <c r="Q781" s="50">
        <f>Q55/SUMIFS(Q$3:Q$722,$B$3:$B$722,$B781)*SUMIFS(Calculations!$E$3:$E$53,Calculations!$A$3:$A$53,$B781)</f>
        <v/>
      </c>
      <c r="R781" s="50">
        <f>R55/SUMIFS(R$3:R$722,$B$3:$B$722,$B781)*SUMIFS(Calculations!$E$3:$E$53,Calculations!$A$3:$A$53,$B781)</f>
        <v/>
      </c>
    </row>
    <row r="782" ht="15.75" customHeight="1">
      <c r="B782" s="50" t="inlineStr">
        <is>
          <t>CA</t>
        </is>
      </c>
      <c r="C782" s="50" t="inlineStr">
        <is>
          <t>Generation</t>
        </is>
      </c>
      <c r="D782" s="50" t="inlineStr">
        <is>
          <t>NG-CT</t>
        </is>
      </c>
      <c r="E782" s="50">
        <f>LOOKUP(D782,$U$2:$V$15,$V$2:$V$15)</f>
        <v/>
      </c>
      <c r="F782" s="50">
        <f>F56/SUMIFS(F$3:F$722,$B$3:$B$722,$B782)*SUMIFS(Calculations!$E$3:$E$53,Calculations!$A$3:$A$53,$B782)</f>
        <v/>
      </c>
      <c r="G782" s="50">
        <f>G56/SUMIFS(G$3:G$722,$B$3:$B$722,$B782)*SUMIFS(Calculations!$E$3:$E$53,Calculations!$A$3:$A$53,$B782)</f>
        <v/>
      </c>
      <c r="H782" s="50">
        <f>H56/SUMIFS(H$3:H$722,$B$3:$B$722,$B782)*SUMIFS(Calculations!$E$3:$E$53,Calculations!$A$3:$A$53,$B782)</f>
        <v/>
      </c>
      <c r="I782" s="50">
        <f>I56/SUMIFS(I$3:I$722,$B$3:$B$722,$B782)*SUMIFS(Calculations!$E$3:$E$53,Calculations!$A$3:$A$53,$B782)</f>
        <v/>
      </c>
      <c r="J782" s="50">
        <f>J56/SUMIFS(J$3:J$722,$B$3:$B$722,$B782)*SUMIFS(Calculations!$E$3:$E$53,Calculations!$A$3:$A$53,$B782)</f>
        <v/>
      </c>
      <c r="K782" s="50">
        <f>K56/SUMIFS(K$3:K$722,$B$3:$B$722,$B782)*SUMIFS(Calculations!$E$3:$E$53,Calculations!$A$3:$A$53,$B782)</f>
        <v/>
      </c>
      <c r="L782" s="50">
        <f>L56/SUMIFS(L$3:L$722,$B$3:$B$722,$B782)*SUMIFS(Calculations!$E$3:$E$53,Calculations!$A$3:$A$53,$B782)</f>
        <v/>
      </c>
      <c r="M782" s="50">
        <f>M56/SUMIFS(M$3:M$722,$B$3:$B$722,$B782)*SUMIFS(Calculations!$E$3:$E$53,Calculations!$A$3:$A$53,$B782)</f>
        <v/>
      </c>
      <c r="N782" s="50">
        <f>N56/SUMIFS(N$3:N$722,$B$3:$B$722,$B782)*SUMIFS(Calculations!$E$3:$E$53,Calculations!$A$3:$A$53,$B782)</f>
        <v/>
      </c>
      <c r="O782" s="50">
        <f>O56/SUMIFS(O$3:O$722,$B$3:$B$722,$B782)*SUMIFS(Calculations!$E$3:$E$53,Calculations!$A$3:$A$53,$B782)</f>
        <v/>
      </c>
      <c r="P782" s="50">
        <f>P56/SUMIFS(P$3:P$722,$B$3:$B$722,$B782)*SUMIFS(Calculations!$E$3:$E$53,Calculations!$A$3:$A$53,$B782)</f>
        <v/>
      </c>
      <c r="Q782" s="50">
        <f>Q56/SUMIFS(Q$3:Q$722,$B$3:$B$722,$B782)*SUMIFS(Calculations!$E$3:$E$53,Calculations!$A$3:$A$53,$B782)</f>
        <v/>
      </c>
      <c r="R782" s="50">
        <f>R56/SUMIFS(R$3:R$722,$B$3:$B$722,$B782)*SUMIFS(Calculations!$E$3:$E$53,Calculations!$A$3:$A$53,$B782)</f>
        <v/>
      </c>
    </row>
    <row r="783" ht="15.75" customHeight="1">
      <c r="B783" s="50" t="inlineStr">
        <is>
          <t>CA</t>
        </is>
      </c>
      <c r="C783" s="50" t="inlineStr">
        <is>
          <t>Generation</t>
        </is>
      </c>
      <c r="D783" s="50" t="inlineStr">
        <is>
          <t>Nuclear</t>
        </is>
      </c>
      <c r="E783" s="50">
        <f>LOOKUP(D783,$U$2:$V$15,$V$2:$V$15)</f>
        <v/>
      </c>
      <c r="F783" s="50">
        <f>F57/SUMIFS(F$3:F$722,$B$3:$B$722,$B783)*SUMIFS(Calculations!$E$3:$E$53,Calculations!$A$3:$A$53,$B783)</f>
        <v/>
      </c>
      <c r="G783" s="50">
        <f>G57/SUMIFS(G$3:G$722,$B$3:$B$722,$B783)*SUMIFS(Calculations!$E$3:$E$53,Calculations!$A$3:$A$53,$B783)</f>
        <v/>
      </c>
      <c r="H783" s="50">
        <f>H57/SUMIFS(H$3:H$722,$B$3:$B$722,$B783)*SUMIFS(Calculations!$E$3:$E$53,Calculations!$A$3:$A$53,$B783)</f>
        <v/>
      </c>
      <c r="I783" s="50">
        <f>I57/SUMIFS(I$3:I$722,$B$3:$B$722,$B783)*SUMIFS(Calculations!$E$3:$E$53,Calculations!$A$3:$A$53,$B783)</f>
        <v/>
      </c>
      <c r="J783" s="50">
        <f>J57/SUMIFS(J$3:J$722,$B$3:$B$722,$B783)*SUMIFS(Calculations!$E$3:$E$53,Calculations!$A$3:$A$53,$B783)</f>
        <v/>
      </c>
      <c r="K783" s="50">
        <f>K57/SUMIFS(K$3:K$722,$B$3:$B$722,$B783)*SUMIFS(Calculations!$E$3:$E$53,Calculations!$A$3:$A$53,$B783)</f>
        <v/>
      </c>
      <c r="L783" s="50">
        <f>L57/SUMIFS(L$3:L$722,$B$3:$B$722,$B783)*SUMIFS(Calculations!$E$3:$E$53,Calculations!$A$3:$A$53,$B783)</f>
        <v/>
      </c>
      <c r="M783" s="50">
        <f>M57/SUMIFS(M$3:M$722,$B$3:$B$722,$B783)*SUMIFS(Calculations!$E$3:$E$53,Calculations!$A$3:$A$53,$B783)</f>
        <v/>
      </c>
      <c r="N783" s="50">
        <f>N57/SUMIFS(N$3:N$722,$B$3:$B$722,$B783)*SUMIFS(Calculations!$E$3:$E$53,Calculations!$A$3:$A$53,$B783)</f>
        <v/>
      </c>
      <c r="O783" s="50">
        <f>O57/SUMIFS(O$3:O$722,$B$3:$B$722,$B783)*SUMIFS(Calculations!$E$3:$E$53,Calculations!$A$3:$A$53,$B783)</f>
        <v/>
      </c>
      <c r="P783" s="50">
        <f>P57/SUMIFS(P$3:P$722,$B$3:$B$722,$B783)*SUMIFS(Calculations!$E$3:$E$53,Calculations!$A$3:$A$53,$B783)</f>
        <v/>
      </c>
      <c r="Q783" s="50">
        <f>Q57/SUMIFS(Q$3:Q$722,$B$3:$B$722,$B783)*SUMIFS(Calculations!$E$3:$E$53,Calculations!$A$3:$A$53,$B783)</f>
        <v/>
      </c>
      <c r="R783" s="50">
        <f>R57/SUMIFS(R$3:R$722,$B$3:$B$722,$B783)*SUMIFS(Calculations!$E$3:$E$53,Calculations!$A$3:$A$53,$B783)</f>
        <v/>
      </c>
    </row>
    <row r="784" ht="15.75" customHeight="1">
      <c r="B784" s="50" t="inlineStr">
        <is>
          <t>CA</t>
        </is>
      </c>
      <c r="C784" s="50" t="inlineStr">
        <is>
          <t>Generation</t>
        </is>
      </c>
      <c r="D784" s="50" t="inlineStr">
        <is>
          <t>Offshore Wind</t>
        </is>
      </c>
      <c r="E784" s="50">
        <f>LOOKUP(D784,$U$2:$V$15,$V$2:$V$15)</f>
        <v/>
      </c>
      <c r="F784" s="50">
        <f>F58/SUMIFS(F$3:F$722,$B$3:$B$722,$B784)*SUMIFS(Calculations!$E$3:$E$53,Calculations!$A$3:$A$53,$B784)</f>
        <v/>
      </c>
      <c r="G784" s="50">
        <f>G58/SUMIFS(G$3:G$722,$B$3:$B$722,$B784)*SUMIFS(Calculations!$E$3:$E$53,Calculations!$A$3:$A$53,$B784)</f>
        <v/>
      </c>
      <c r="H784" s="50">
        <f>H58/SUMIFS(H$3:H$722,$B$3:$B$722,$B784)*SUMIFS(Calculations!$E$3:$E$53,Calculations!$A$3:$A$53,$B784)</f>
        <v/>
      </c>
      <c r="I784" s="50">
        <f>I58/SUMIFS(I$3:I$722,$B$3:$B$722,$B784)*SUMIFS(Calculations!$E$3:$E$53,Calculations!$A$3:$A$53,$B784)</f>
        <v/>
      </c>
      <c r="J784" s="50">
        <f>J58/SUMIFS(J$3:J$722,$B$3:$B$722,$B784)*SUMIFS(Calculations!$E$3:$E$53,Calculations!$A$3:$A$53,$B784)</f>
        <v/>
      </c>
      <c r="K784" s="50">
        <f>K58/SUMIFS(K$3:K$722,$B$3:$B$722,$B784)*SUMIFS(Calculations!$E$3:$E$53,Calculations!$A$3:$A$53,$B784)</f>
        <v/>
      </c>
      <c r="L784" s="50">
        <f>L58/SUMIFS(L$3:L$722,$B$3:$B$722,$B784)*SUMIFS(Calculations!$E$3:$E$53,Calculations!$A$3:$A$53,$B784)</f>
        <v/>
      </c>
      <c r="M784" s="50">
        <f>M58/SUMIFS(M$3:M$722,$B$3:$B$722,$B784)*SUMIFS(Calculations!$E$3:$E$53,Calculations!$A$3:$A$53,$B784)</f>
        <v/>
      </c>
      <c r="N784" s="50">
        <f>N58/SUMIFS(N$3:N$722,$B$3:$B$722,$B784)*SUMIFS(Calculations!$E$3:$E$53,Calculations!$A$3:$A$53,$B784)</f>
        <v/>
      </c>
      <c r="O784" s="50">
        <f>O58/SUMIFS(O$3:O$722,$B$3:$B$722,$B784)*SUMIFS(Calculations!$E$3:$E$53,Calculations!$A$3:$A$53,$B784)</f>
        <v/>
      </c>
      <c r="P784" s="50">
        <f>P58/SUMIFS(P$3:P$722,$B$3:$B$722,$B784)*SUMIFS(Calculations!$E$3:$E$53,Calculations!$A$3:$A$53,$B784)</f>
        <v/>
      </c>
      <c r="Q784" s="50">
        <f>Q58/SUMIFS(Q$3:Q$722,$B$3:$B$722,$B784)*SUMIFS(Calculations!$E$3:$E$53,Calculations!$A$3:$A$53,$B784)</f>
        <v/>
      </c>
      <c r="R784" s="50">
        <f>R58/SUMIFS(R$3:R$722,$B$3:$B$722,$B784)*SUMIFS(Calculations!$E$3:$E$53,Calculations!$A$3:$A$53,$B784)</f>
        <v/>
      </c>
    </row>
    <row r="785" ht="15.75" customHeight="1">
      <c r="B785" s="50" t="inlineStr">
        <is>
          <t>CA</t>
        </is>
      </c>
      <c r="C785" s="50" t="inlineStr">
        <is>
          <t>Generation</t>
        </is>
      </c>
      <c r="D785" s="50" t="inlineStr">
        <is>
          <t>Oil-Gas-Steam</t>
        </is>
      </c>
      <c r="E785" s="50">
        <f>LOOKUP(D785,$U$2:$V$15,$V$2:$V$15)</f>
        <v/>
      </c>
      <c r="F785" s="50">
        <f>F59/SUMIFS(F$3:F$722,$B$3:$B$722,$B785)*SUMIFS(Calculations!$E$3:$E$53,Calculations!$A$3:$A$53,$B785)</f>
        <v/>
      </c>
      <c r="G785" s="50">
        <f>G59/SUMIFS(G$3:G$722,$B$3:$B$722,$B785)*SUMIFS(Calculations!$E$3:$E$53,Calculations!$A$3:$A$53,$B785)</f>
        <v/>
      </c>
      <c r="H785" s="50">
        <f>H59/SUMIFS(H$3:H$722,$B$3:$B$722,$B785)*SUMIFS(Calculations!$E$3:$E$53,Calculations!$A$3:$A$53,$B785)</f>
        <v/>
      </c>
      <c r="I785" s="50">
        <f>I59/SUMIFS(I$3:I$722,$B$3:$B$722,$B785)*SUMIFS(Calculations!$E$3:$E$53,Calculations!$A$3:$A$53,$B785)</f>
        <v/>
      </c>
      <c r="J785" s="50">
        <f>J59/SUMIFS(J$3:J$722,$B$3:$B$722,$B785)*SUMIFS(Calculations!$E$3:$E$53,Calculations!$A$3:$A$53,$B785)</f>
        <v/>
      </c>
      <c r="K785" s="50">
        <f>K59/SUMIFS(K$3:K$722,$B$3:$B$722,$B785)*SUMIFS(Calculations!$E$3:$E$53,Calculations!$A$3:$A$53,$B785)</f>
        <v/>
      </c>
      <c r="L785" s="50">
        <f>L59/SUMIFS(L$3:L$722,$B$3:$B$722,$B785)*SUMIFS(Calculations!$E$3:$E$53,Calculations!$A$3:$A$53,$B785)</f>
        <v/>
      </c>
      <c r="M785" s="50">
        <f>M59/SUMIFS(M$3:M$722,$B$3:$B$722,$B785)*SUMIFS(Calculations!$E$3:$E$53,Calculations!$A$3:$A$53,$B785)</f>
        <v/>
      </c>
      <c r="N785" s="50">
        <f>N59/SUMIFS(N$3:N$722,$B$3:$B$722,$B785)*SUMIFS(Calculations!$E$3:$E$53,Calculations!$A$3:$A$53,$B785)</f>
        <v/>
      </c>
      <c r="O785" s="50">
        <f>O59/SUMIFS(O$3:O$722,$B$3:$B$722,$B785)*SUMIFS(Calculations!$E$3:$E$53,Calculations!$A$3:$A$53,$B785)</f>
        <v/>
      </c>
      <c r="P785" s="50">
        <f>P59/SUMIFS(P$3:P$722,$B$3:$B$722,$B785)*SUMIFS(Calculations!$E$3:$E$53,Calculations!$A$3:$A$53,$B785)</f>
        <v/>
      </c>
      <c r="Q785" s="50">
        <f>Q59/SUMIFS(Q$3:Q$722,$B$3:$B$722,$B785)*SUMIFS(Calculations!$E$3:$E$53,Calculations!$A$3:$A$53,$B785)</f>
        <v/>
      </c>
      <c r="R785" s="50">
        <f>R59/SUMIFS(R$3:R$722,$B$3:$B$722,$B785)*SUMIFS(Calculations!$E$3:$E$53,Calculations!$A$3:$A$53,$B785)</f>
        <v/>
      </c>
    </row>
    <row r="786" ht="15.75" customHeight="1">
      <c r="B786" s="50" t="inlineStr">
        <is>
          <t>CA</t>
        </is>
      </c>
      <c r="C786" s="50" t="inlineStr">
        <is>
          <t>Generation</t>
        </is>
      </c>
      <c r="D786" s="50" t="inlineStr">
        <is>
          <t>Rooftop PV</t>
        </is>
      </c>
      <c r="E786" s="50">
        <f>LOOKUP(D786,$U$2:$V$15,$V$2:$V$15)</f>
        <v/>
      </c>
      <c r="F786" s="50">
        <f>F60/SUMIFS(F$3:F$722,$B$3:$B$722,$B786)*SUMIFS(Calculations!$E$3:$E$53,Calculations!$A$3:$A$53,$B786)</f>
        <v/>
      </c>
      <c r="G786" s="50">
        <f>G60/SUMIFS(G$3:G$722,$B$3:$B$722,$B786)*SUMIFS(Calculations!$E$3:$E$53,Calculations!$A$3:$A$53,$B786)</f>
        <v/>
      </c>
      <c r="H786" s="50">
        <f>H60/SUMIFS(H$3:H$722,$B$3:$B$722,$B786)*SUMIFS(Calculations!$E$3:$E$53,Calculations!$A$3:$A$53,$B786)</f>
        <v/>
      </c>
      <c r="I786" s="50">
        <f>I60/SUMIFS(I$3:I$722,$B$3:$B$722,$B786)*SUMIFS(Calculations!$E$3:$E$53,Calculations!$A$3:$A$53,$B786)</f>
        <v/>
      </c>
      <c r="J786" s="50">
        <f>J60/SUMIFS(J$3:J$722,$B$3:$B$722,$B786)*SUMIFS(Calculations!$E$3:$E$53,Calculations!$A$3:$A$53,$B786)</f>
        <v/>
      </c>
      <c r="K786" s="50">
        <f>K60/SUMIFS(K$3:K$722,$B$3:$B$722,$B786)*SUMIFS(Calculations!$E$3:$E$53,Calculations!$A$3:$A$53,$B786)</f>
        <v/>
      </c>
      <c r="L786" s="50">
        <f>L60/SUMIFS(L$3:L$722,$B$3:$B$722,$B786)*SUMIFS(Calculations!$E$3:$E$53,Calculations!$A$3:$A$53,$B786)</f>
        <v/>
      </c>
      <c r="M786" s="50">
        <f>M60/SUMIFS(M$3:M$722,$B$3:$B$722,$B786)*SUMIFS(Calculations!$E$3:$E$53,Calculations!$A$3:$A$53,$B786)</f>
        <v/>
      </c>
      <c r="N786" s="50">
        <f>N60/SUMIFS(N$3:N$722,$B$3:$B$722,$B786)*SUMIFS(Calculations!$E$3:$E$53,Calculations!$A$3:$A$53,$B786)</f>
        <v/>
      </c>
      <c r="O786" s="50">
        <f>O60/SUMIFS(O$3:O$722,$B$3:$B$722,$B786)*SUMIFS(Calculations!$E$3:$E$53,Calculations!$A$3:$A$53,$B786)</f>
        <v/>
      </c>
      <c r="P786" s="50">
        <f>P60/SUMIFS(P$3:P$722,$B$3:$B$722,$B786)*SUMIFS(Calculations!$E$3:$E$53,Calculations!$A$3:$A$53,$B786)</f>
        <v/>
      </c>
      <c r="Q786" s="50">
        <f>Q60/SUMIFS(Q$3:Q$722,$B$3:$B$722,$B786)*SUMIFS(Calculations!$E$3:$E$53,Calculations!$A$3:$A$53,$B786)</f>
        <v/>
      </c>
      <c r="R786" s="50">
        <f>R60/SUMIFS(R$3:R$722,$B$3:$B$722,$B786)*SUMIFS(Calculations!$E$3:$E$53,Calculations!$A$3:$A$53,$B786)</f>
        <v/>
      </c>
    </row>
    <row r="787" ht="15.75" customHeight="1">
      <c r="B787" s="50" t="inlineStr">
        <is>
          <t>CA</t>
        </is>
      </c>
      <c r="C787" s="50" t="inlineStr">
        <is>
          <t>Generation</t>
        </is>
      </c>
      <c r="D787" s="50" t="inlineStr">
        <is>
          <t>Storage</t>
        </is>
      </c>
      <c r="E787" s="50">
        <f>LOOKUP(D787,$U$2:$V$15,$V$2:$V$15)</f>
        <v/>
      </c>
      <c r="F787" s="50">
        <f>F61/SUMIFS(F$3:F$722,$B$3:$B$722,$B787)*SUMIFS(Calculations!$E$3:$E$53,Calculations!$A$3:$A$53,$B787)</f>
        <v/>
      </c>
      <c r="G787" s="50">
        <f>G61/SUMIFS(G$3:G$722,$B$3:$B$722,$B787)*SUMIFS(Calculations!$E$3:$E$53,Calculations!$A$3:$A$53,$B787)</f>
        <v/>
      </c>
      <c r="H787" s="50">
        <f>H61/SUMIFS(H$3:H$722,$B$3:$B$722,$B787)*SUMIFS(Calculations!$E$3:$E$53,Calculations!$A$3:$A$53,$B787)</f>
        <v/>
      </c>
      <c r="I787" s="50">
        <f>I61/SUMIFS(I$3:I$722,$B$3:$B$722,$B787)*SUMIFS(Calculations!$E$3:$E$53,Calculations!$A$3:$A$53,$B787)</f>
        <v/>
      </c>
      <c r="J787" s="50">
        <f>J61/SUMIFS(J$3:J$722,$B$3:$B$722,$B787)*SUMIFS(Calculations!$E$3:$E$53,Calculations!$A$3:$A$53,$B787)</f>
        <v/>
      </c>
      <c r="K787" s="50">
        <f>K61/SUMIFS(K$3:K$722,$B$3:$B$722,$B787)*SUMIFS(Calculations!$E$3:$E$53,Calculations!$A$3:$A$53,$B787)</f>
        <v/>
      </c>
      <c r="L787" s="50">
        <f>L61/SUMIFS(L$3:L$722,$B$3:$B$722,$B787)*SUMIFS(Calculations!$E$3:$E$53,Calculations!$A$3:$A$53,$B787)</f>
        <v/>
      </c>
      <c r="M787" s="50">
        <f>M61/SUMIFS(M$3:M$722,$B$3:$B$722,$B787)*SUMIFS(Calculations!$E$3:$E$53,Calculations!$A$3:$A$53,$B787)</f>
        <v/>
      </c>
      <c r="N787" s="50">
        <f>N61/SUMIFS(N$3:N$722,$B$3:$B$722,$B787)*SUMIFS(Calculations!$E$3:$E$53,Calculations!$A$3:$A$53,$B787)</f>
        <v/>
      </c>
      <c r="O787" s="50">
        <f>O61/SUMIFS(O$3:O$722,$B$3:$B$722,$B787)*SUMIFS(Calculations!$E$3:$E$53,Calculations!$A$3:$A$53,$B787)</f>
        <v/>
      </c>
      <c r="P787" s="50">
        <f>P61/SUMIFS(P$3:P$722,$B$3:$B$722,$B787)*SUMIFS(Calculations!$E$3:$E$53,Calculations!$A$3:$A$53,$B787)</f>
        <v/>
      </c>
      <c r="Q787" s="50">
        <f>Q61/SUMIFS(Q$3:Q$722,$B$3:$B$722,$B787)*SUMIFS(Calculations!$E$3:$E$53,Calculations!$A$3:$A$53,$B787)</f>
        <v/>
      </c>
      <c r="R787" s="50">
        <f>R61/SUMIFS(R$3:R$722,$B$3:$B$722,$B787)*SUMIFS(Calculations!$E$3:$E$53,Calculations!$A$3:$A$53,$B787)</f>
        <v/>
      </c>
    </row>
    <row r="788" ht="15.75" customHeight="1">
      <c r="B788" s="50" t="inlineStr">
        <is>
          <t>CA</t>
        </is>
      </c>
      <c r="C788" s="50" t="inlineStr">
        <is>
          <t>Generation</t>
        </is>
      </c>
      <c r="D788" s="50" t="inlineStr">
        <is>
          <t>Utility PV</t>
        </is>
      </c>
      <c r="E788" s="50">
        <f>LOOKUP(D788,$U$2:$V$15,$V$2:$V$15)</f>
        <v/>
      </c>
      <c r="F788" s="50">
        <f>F62/SUMIFS(F$3:F$722,$B$3:$B$722,$B788)*SUMIFS(Calculations!$E$3:$E$53,Calculations!$A$3:$A$53,$B788)</f>
        <v/>
      </c>
      <c r="G788" s="50">
        <f>G62/SUMIFS(G$3:G$722,$B$3:$B$722,$B788)*SUMIFS(Calculations!$E$3:$E$53,Calculations!$A$3:$A$53,$B788)</f>
        <v/>
      </c>
      <c r="H788" s="50">
        <f>H62/SUMIFS(H$3:H$722,$B$3:$B$722,$B788)*SUMIFS(Calculations!$E$3:$E$53,Calculations!$A$3:$A$53,$B788)</f>
        <v/>
      </c>
      <c r="I788" s="50">
        <f>I62/SUMIFS(I$3:I$722,$B$3:$B$722,$B788)*SUMIFS(Calculations!$E$3:$E$53,Calculations!$A$3:$A$53,$B788)</f>
        <v/>
      </c>
      <c r="J788" s="50">
        <f>J62/SUMIFS(J$3:J$722,$B$3:$B$722,$B788)*SUMIFS(Calculations!$E$3:$E$53,Calculations!$A$3:$A$53,$B788)</f>
        <v/>
      </c>
      <c r="K788" s="50">
        <f>K62/SUMIFS(K$3:K$722,$B$3:$B$722,$B788)*SUMIFS(Calculations!$E$3:$E$53,Calculations!$A$3:$A$53,$B788)</f>
        <v/>
      </c>
      <c r="L788" s="50">
        <f>L62/SUMIFS(L$3:L$722,$B$3:$B$722,$B788)*SUMIFS(Calculations!$E$3:$E$53,Calculations!$A$3:$A$53,$B788)</f>
        <v/>
      </c>
      <c r="M788" s="50">
        <f>M62/SUMIFS(M$3:M$722,$B$3:$B$722,$B788)*SUMIFS(Calculations!$E$3:$E$53,Calculations!$A$3:$A$53,$B788)</f>
        <v/>
      </c>
      <c r="N788" s="50">
        <f>N62/SUMIFS(N$3:N$722,$B$3:$B$722,$B788)*SUMIFS(Calculations!$E$3:$E$53,Calculations!$A$3:$A$53,$B788)</f>
        <v/>
      </c>
      <c r="O788" s="50">
        <f>O62/SUMIFS(O$3:O$722,$B$3:$B$722,$B788)*SUMIFS(Calculations!$E$3:$E$53,Calculations!$A$3:$A$53,$B788)</f>
        <v/>
      </c>
      <c r="P788" s="50">
        <f>P62/SUMIFS(P$3:P$722,$B$3:$B$722,$B788)*SUMIFS(Calculations!$E$3:$E$53,Calculations!$A$3:$A$53,$B788)</f>
        <v/>
      </c>
      <c r="Q788" s="50">
        <f>Q62/SUMIFS(Q$3:Q$722,$B$3:$B$722,$B788)*SUMIFS(Calculations!$E$3:$E$53,Calculations!$A$3:$A$53,$B788)</f>
        <v/>
      </c>
      <c r="R788" s="50">
        <f>R62/SUMIFS(R$3:R$722,$B$3:$B$722,$B788)*SUMIFS(Calculations!$E$3:$E$53,Calculations!$A$3:$A$53,$B788)</f>
        <v/>
      </c>
    </row>
    <row r="789" ht="15.75" customHeight="1">
      <c r="B789" s="50" t="inlineStr">
        <is>
          <t>CO</t>
        </is>
      </c>
      <c r="C789" s="50" t="inlineStr">
        <is>
          <t>Generation</t>
        </is>
      </c>
      <c r="D789" s="50" t="inlineStr">
        <is>
          <t>Biopower</t>
        </is>
      </c>
      <c r="E789" s="50">
        <f>LOOKUP(D789,$U$2:$V$15,$V$2:$V$15)</f>
        <v/>
      </c>
      <c r="F789" s="50">
        <f>F63/SUMIFS(F$3:F$722,$B$3:$B$722,$B789)*SUMIFS(Calculations!$E$3:$E$53,Calculations!$A$3:$A$53,$B789)</f>
        <v/>
      </c>
      <c r="G789" s="50">
        <f>G63/SUMIFS(G$3:G$722,$B$3:$B$722,$B789)*SUMIFS(Calculations!$E$3:$E$53,Calculations!$A$3:$A$53,$B789)</f>
        <v/>
      </c>
      <c r="H789" s="50">
        <f>H63/SUMIFS(H$3:H$722,$B$3:$B$722,$B789)*SUMIFS(Calculations!$E$3:$E$53,Calculations!$A$3:$A$53,$B789)</f>
        <v/>
      </c>
      <c r="I789" s="50">
        <f>I63/SUMIFS(I$3:I$722,$B$3:$B$722,$B789)*SUMIFS(Calculations!$E$3:$E$53,Calculations!$A$3:$A$53,$B789)</f>
        <v/>
      </c>
      <c r="J789" s="50">
        <f>J63/SUMIFS(J$3:J$722,$B$3:$B$722,$B789)*SUMIFS(Calculations!$E$3:$E$53,Calculations!$A$3:$A$53,$B789)</f>
        <v/>
      </c>
      <c r="K789" s="50">
        <f>K63/SUMIFS(K$3:K$722,$B$3:$B$722,$B789)*SUMIFS(Calculations!$E$3:$E$53,Calculations!$A$3:$A$53,$B789)</f>
        <v/>
      </c>
      <c r="L789" s="50">
        <f>L63/SUMIFS(L$3:L$722,$B$3:$B$722,$B789)*SUMIFS(Calculations!$E$3:$E$53,Calculations!$A$3:$A$53,$B789)</f>
        <v/>
      </c>
      <c r="M789" s="50">
        <f>M63/SUMIFS(M$3:M$722,$B$3:$B$722,$B789)*SUMIFS(Calculations!$E$3:$E$53,Calculations!$A$3:$A$53,$B789)</f>
        <v/>
      </c>
      <c r="N789" s="50">
        <f>N63/SUMIFS(N$3:N$722,$B$3:$B$722,$B789)*SUMIFS(Calculations!$E$3:$E$53,Calculations!$A$3:$A$53,$B789)</f>
        <v/>
      </c>
      <c r="O789" s="50">
        <f>O63/SUMIFS(O$3:O$722,$B$3:$B$722,$B789)*SUMIFS(Calculations!$E$3:$E$53,Calculations!$A$3:$A$53,$B789)</f>
        <v/>
      </c>
      <c r="P789" s="50">
        <f>P63/SUMIFS(P$3:P$722,$B$3:$B$722,$B789)*SUMIFS(Calculations!$E$3:$E$53,Calculations!$A$3:$A$53,$B789)</f>
        <v/>
      </c>
      <c r="Q789" s="50">
        <f>Q63/SUMIFS(Q$3:Q$722,$B$3:$B$722,$B789)*SUMIFS(Calculations!$E$3:$E$53,Calculations!$A$3:$A$53,$B789)</f>
        <v/>
      </c>
      <c r="R789" s="50">
        <f>R63/SUMIFS(R$3:R$722,$B$3:$B$722,$B789)*SUMIFS(Calculations!$E$3:$E$53,Calculations!$A$3:$A$53,$B789)</f>
        <v/>
      </c>
    </row>
    <row r="790" ht="15.75" customHeight="1">
      <c r="B790" s="50" t="inlineStr">
        <is>
          <t>CO</t>
        </is>
      </c>
      <c r="C790" s="50" t="inlineStr">
        <is>
          <t>Generation</t>
        </is>
      </c>
      <c r="D790" s="50" t="inlineStr">
        <is>
          <t>Coal</t>
        </is>
      </c>
      <c r="E790" s="50">
        <f>LOOKUP(D790,$U$2:$V$15,$V$2:$V$15)</f>
        <v/>
      </c>
      <c r="F790" s="50">
        <f>F64/SUMIFS(F$3:F$722,$B$3:$B$722,$B790)*SUMIFS(Calculations!$E$3:$E$53,Calculations!$A$3:$A$53,$B790)</f>
        <v/>
      </c>
      <c r="G790" s="50">
        <f>G64/SUMIFS(G$3:G$722,$B$3:$B$722,$B790)*SUMIFS(Calculations!$E$3:$E$53,Calculations!$A$3:$A$53,$B790)</f>
        <v/>
      </c>
      <c r="H790" s="50">
        <f>H64/SUMIFS(H$3:H$722,$B$3:$B$722,$B790)*SUMIFS(Calculations!$E$3:$E$53,Calculations!$A$3:$A$53,$B790)</f>
        <v/>
      </c>
      <c r="I790" s="50">
        <f>I64/SUMIFS(I$3:I$722,$B$3:$B$722,$B790)*SUMIFS(Calculations!$E$3:$E$53,Calculations!$A$3:$A$53,$B790)</f>
        <v/>
      </c>
      <c r="J790" s="50">
        <f>J64/SUMIFS(J$3:J$722,$B$3:$B$722,$B790)*SUMIFS(Calculations!$E$3:$E$53,Calculations!$A$3:$A$53,$B790)</f>
        <v/>
      </c>
      <c r="K790" s="50">
        <f>K64/SUMIFS(K$3:K$722,$B$3:$B$722,$B790)*SUMIFS(Calculations!$E$3:$E$53,Calculations!$A$3:$A$53,$B790)</f>
        <v/>
      </c>
      <c r="L790" s="50">
        <f>L64/SUMIFS(L$3:L$722,$B$3:$B$722,$B790)*SUMIFS(Calculations!$E$3:$E$53,Calculations!$A$3:$A$53,$B790)</f>
        <v/>
      </c>
      <c r="M790" s="50">
        <f>M64/SUMIFS(M$3:M$722,$B$3:$B$722,$B790)*SUMIFS(Calculations!$E$3:$E$53,Calculations!$A$3:$A$53,$B790)</f>
        <v/>
      </c>
      <c r="N790" s="50">
        <f>N64/SUMIFS(N$3:N$722,$B$3:$B$722,$B790)*SUMIFS(Calculations!$E$3:$E$53,Calculations!$A$3:$A$53,$B790)</f>
        <v/>
      </c>
      <c r="O790" s="50">
        <f>O64/SUMIFS(O$3:O$722,$B$3:$B$722,$B790)*SUMIFS(Calculations!$E$3:$E$53,Calculations!$A$3:$A$53,$B790)</f>
        <v/>
      </c>
      <c r="P790" s="50">
        <f>P64/SUMIFS(P$3:P$722,$B$3:$B$722,$B790)*SUMIFS(Calculations!$E$3:$E$53,Calculations!$A$3:$A$53,$B790)</f>
        <v/>
      </c>
      <c r="Q790" s="50">
        <f>Q64/SUMIFS(Q$3:Q$722,$B$3:$B$722,$B790)*SUMIFS(Calculations!$E$3:$E$53,Calculations!$A$3:$A$53,$B790)</f>
        <v/>
      </c>
      <c r="R790" s="50">
        <f>R64/SUMIFS(R$3:R$722,$B$3:$B$722,$B790)*SUMIFS(Calculations!$E$3:$E$53,Calculations!$A$3:$A$53,$B790)</f>
        <v/>
      </c>
    </row>
    <row r="791" ht="15.75" customHeight="1">
      <c r="B791" s="50" t="inlineStr">
        <is>
          <t>CO</t>
        </is>
      </c>
      <c r="C791" s="50" t="inlineStr">
        <is>
          <t>Generation</t>
        </is>
      </c>
      <c r="D791" s="50" t="inlineStr">
        <is>
          <t>CSP</t>
        </is>
      </c>
      <c r="E791" s="50">
        <f>LOOKUP(D791,$U$2:$V$15,$V$2:$V$15)</f>
        <v/>
      </c>
      <c r="F791" s="50">
        <f>F65/SUMIFS(F$3:F$722,$B$3:$B$722,$B791)*SUMIFS(Calculations!$E$3:$E$53,Calculations!$A$3:$A$53,$B791)</f>
        <v/>
      </c>
      <c r="G791" s="50">
        <f>G65/SUMIFS(G$3:G$722,$B$3:$B$722,$B791)*SUMIFS(Calculations!$E$3:$E$53,Calculations!$A$3:$A$53,$B791)</f>
        <v/>
      </c>
      <c r="H791" s="50">
        <f>H65/SUMIFS(H$3:H$722,$B$3:$B$722,$B791)*SUMIFS(Calculations!$E$3:$E$53,Calculations!$A$3:$A$53,$B791)</f>
        <v/>
      </c>
      <c r="I791" s="50">
        <f>I65/SUMIFS(I$3:I$722,$B$3:$B$722,$B791)*SUMIFS(Calculations!$E$3:$E$53,Calculations!$A$3:$A$53,$B791)</f>
        <v/>
      </c>
      <c r="J791" s="50">
        <f>J65/SUMIFS(J$3:J$722,$B$3:$B$722,$B791)*SUMIFS(Calculations!$E$3:$E$53,Calculations!$A$3:$A$53,$B791)</f>
        <v/>
      </c>
      <c r="K791" s="50">
        <f>K65/SUMIFS(K$3:K$722,$B$3:$B$722,$B791)*SUMIFS(Calculations!$E$3:$E$53,Calculations!$A$3:$A$53,$B791)</f>
        <v/>
      </c>
      <c r="L791" s="50">
        <f>L65/SUMIFS(L$3:L$722,$B$3:$B$722,$B791)*SUMIFS(Calculations!$E$3:$E$53,Calculations!$A$3:$A$53,$B791)</f>
        <v/>
      </c>
      <c r="M791" s="50">
        <f>M65/SUMIFS(M$3:M$722,$B$3:$B$722,$B791)*SUMIFS(Calculations!$E$3:$E$53,Calculations!$A$3:$A$53,$B791)</f>
        <v/>
      </c>
      <c r="N791" s="50">
        <f>N65/SUMIFS(N$3:N$722,$B$3:$B$722,$B791)*SUMIFS(Calculations!$E$3:$E$53,Calculations!$A$3:$A$53,$B791)</f>
        <v/>
      </c>
      <c r="O791" s="50">
        <f>O65/SUMIFS(O$3:O$722,$B$3:$B$722,$B791)*SUMIFS(Calculations!$E$3:$E$53,Calculations!$A$3:$A$53,$B791)</f>
        <v/>
      </c>
      <c r="P791" s="50">
        <f>P65/SUMIFS(P$3:P$722,$B$3:$B$722,$B791)*SUMIFS(Calculations!$E$3:$E$53,Calculations!$A$3:$A$53,$B791)</f>
        <v/>
      </c>
      <c r="Q791" s="50">
        <f>Q65/SUMIFS(Q$3:Q$722,$B$3:$B$722,$B791)*SUMIFS(Calculations!$E$3:$E$53,Calculations!$A$3:$A$53,$B791)</f>
        <v/>
      </c>
      <c r="R791" s="50">
        <f>R65/SUMIFS(R$3:R$722,$B$3:$B$722,$B791)*SUMIFS(Calculations!$E$3:$E$53,Calculations!$A$3:$A$53,$B791)</f>
        <v/>
      </c>
    </row>
    <row r="792" ht="15.75" customHeight="1">
      <c r="B792" s="50" t="inlineStr">
        <is>
          <t>CO</t>
        </is>
      </c>
      <c r="C792" s="50" t="inlineStr">
        <is>
          <t>Generation</t>
        </is>
      </c>
      <c r="D792" s="50" t="inlineStr">
        <is>
          <t>Geothermal</t>
        </is>
      </c>
      <c r="E792" s="50">
        <f>LOOKUP(D792,$U$2:$V$15,$V$2:$V$15)</f>
        <v/>
      </c>
      <c r="F792" s="50">
        <f>F66/SUMIFS(F$3:F$722,$B$3:$B$722,$B792)*SUMIFS(Calculations!$E$3:$E$53,Calculations!$A$3:$A$53,$B792)</f>
        <v/>
      </c>
      <c r="G792" s="50">
        <f>G66/SUMIFS(G$3:G$722,$B$3:$B$722,$B792)*SUMIFS(Calculations!$E$3:$E$53,Calculations!$A$3:$A$53,$B792)</f>
        <v/>
      </c>
      <c r="H792" s="50">
        <f>H66/SUMIFS(H$3:H$722,$B$3:$B$722,$B792)*SUMIFS(Calculations!$E$3:$E$53,Calculations!$A$3:$A$53,$B792)</f>
        <v/>
      </c>
      <c r="I792" s="50">
        <f>I66/SUMIFS(I$3:I$722,$B$3:$B$722,$B792)*SUMIFS(Calculations!$E$3:$E$53,Calculations!$A$3:$A$53,$B792)</f>
        <v/>
      </c>
      <c r="J792" s="50">
        <f>J66/SUMIFS(J$3:J$722,$B$3:$B$722,$B792)*SUMIFS(Calculations!$E$3:$E$53,Calculations!$A$3:$A$53,$B792)</f>
        <v/>
      </c>
      <c r="K792" s="50">
        <f>K66/SUMIFS(K$3:K$722,$B$3:$B$722,$B792)*SUMIFS(Calculations!$E$3:$E$53,Calculations!$A$3:$A$53,$B792)</f>
        <v/>
      </c>
      <c r="L792" s="50">
        <f>L66/SUMIFS(L$3:L$722,$B$3:$B$722,$B792)*SUMIFS(Calculations!$E$3:$E$53,Calculations!$A$3:$A$53,$B792)</f>
        <v/>
      </c>
      <c r="M792" s="50">
        <f>M66/SUMIFS(M$3:M$722,$B$3:$B$722,$B792)*SUMIFS(Calculations!$E$3:$E$53,Calculations!$A$3:$A$53,$B792)</f>
        <v/>
      </c>
      <c r="N792" s="50">
        <f>N66/SUMIFS(N$3:N$722,$B$3:$B$722,$B792)*SUMIFS(Calculations!$E$3:$E$53,Calculations!$A$3:$A$53,$B792)</f>
        <v/>
      </c>
      <c r="O792" s="50">
        <f>O66/SUMIFS(O$3:O$722,$B$3:$B$722,$B792)*SUMIFS(Calculations!$E$3:$E$53,Calculations!$A$3:$A$53,$B792)</f>
        <v/>
      </c>
      <c r="P792" s="50">
        <f>P66/SUMIFS(P$3:P$722,$B$3:$B$722,$B792)*SUMIFS(Calculations!$E$3:$E$53,Calculations!$A$3:$A$53,$B792)</f>
        <v/>
      </c>
      <c r="Q792" s="50">
        <f>Q66/SUMIFS(Q$3:Q$722,$B$3:$B$722,$B792)*SUMIFS(Calculations!$E$3:$E$53,Calculations!$A$3:$A$53,$B792)</f>
        <v/>
      </c>
      <c r="R792" s="50">
        <f>R66/SUMIFS(R$3:R$722,$B$3:$B$722,$B792)*SUMIFS(Calculations!$E$3:$E$53,Calculations!$A$3:$A$53,$B792)</f>
        <v/>
      </c>
    </row>
    <row r="793" ht="15.75" customHeight="1">
      <c r="B793" s="50" t="inlineStr">
        <is>
          <t>CO</t>
        </is>
      </c>
      <c r="C793" s="50" t="inlineStr">
        <is>
          <t>Generation</t>
        </is>
      </c>
      <c r="D793" s="50" t="inlineStr">
        <is>
          <t>Hydro</t>
        </is>
      </c>
      <c r="E793" s="50">
        <f>LOOKUP(D793,$U$2:$V$15,$V$2:$V$15)</f>
        <v/>
      </c>
      <c r="F793" s="50">
        <f>F67/SUMIFS(F$3:F$722,$B$3:$B$722,$B793)*SUMIFS(Calculations!$E$3:$E$53,Calculations!$A$3:$A$53,$B793)</f>
        <v/>
      </c>
      <c r="G793" s="50">
        <f>G67/SUMIFS(G$3:G$722,$B$3:$B$722,$B793)*SUMIFS(Calculations!$E$3:$E$53,Calculations!$A$3:$A$53,$B793)</f>
        <v/>
      </c>
      <c r="H793" s="50">
        <f>H67/SUMIFS(H$3:H$722,$B$3:$B$722,$B793)*SUMIFS(Calculations!$E$3:$E$53,Calculations!$A$3:$A$53,$B793)</f>
        <v/>
      </c>
      <c r="I793" s="50">
        <f>I67/SUMIFS(I$3:I$722,$B$3:$B$722,$B793)*SUMIFS(Calculations!$E$3:$E$53,Calculations!$A$3:$A$53,$B793)</f>
        <v/>
      </c>
      <c r="J793" s="50">
        <f>J67/SUMIFS(J$3:J$722,$B$3:$B$722,$B793)*SUMIFS(Calculations!$E$3:$E$53,Calculations!$A$3:$A$53,$B793)</f>
        <v/>
      </c>
      <c r="K793" s="50">
        <f>K67/SUMIFS(K$3:K$722,$B$3:$B$722,$B793)*SUMIFS(Calculations!$E$3:$E$53,Calculations!$A$3:$A$53,$B793)</f>
        <v/>
      </c>
      <c r="L793" s="50">
        <f>L67/SUMIFS(L$3:L$722,$B$3:$B$722,$B793)*SUMIFS(Calculations!$E$3:$E$53,Calculations!$A$3:$A$53,$B793)</f>
        <v/>
      </c>
      <c r="M793" s="50">
        <f>M67/SUMIFS(M$3:M$722,$B$3:$B$722,$B793)*SUMIFS(Calculations!$E$3:$E$53,Calculations!$A$3:$A$53,$B793)</f>
        <v/>
      </c>
      <c r="N793" s="50">
        <f>N67/SUMIFS(N$3:N$722,$B$3:$B$722,$B793)*SUMIFS(Calculations!$E$3:$E$53,Calculations!$A$3:$A$53,$B793)</f>
        <v/>
      </c>
      <c r="O793" s="50">
        <f>O67/SUMIFS(O$3:O$722,$B$3:$B$722,$B793)*SUMIFS(Calculations!$E$3:$E$53,Calculations!$A$3:$A$53,$B793)</f>
        <v/>
      </c>
      <c r="P793" s="50">
        <f>P67/SUMIFS(P$3:P$722,$B$3:$B$722,$B793)*SUMIFS(Calculations!$E$3:$E$53,Calculations!$A$3:$A$53,$B793)</f>
        <v/>
      </c>
      <c r="Q793" s="50">
        <f>Q67/SUMIFS(Q$3:Q$722,$B$3:$B$722,$B793)*SUMIFS(Calculations!$E$3:$E$53,Calculations!$A$3:$A$53,$B793)</f>
        <v/>
      </c>
      <c r="R793" s="50">
        <f>R67/SUMIFS(R$3:R$722,$B$3:$B$722,$B793)*SUMIFS(Calculations!$E$3:$E$53,Calculations!$A$3:$A$53,$B793)</f>
        <v/>
      </c>
    </row>
    <row r="794" ht="15.75" customHeight="1">
      <c r="B794" s="50" t="inlineStr">
        <is>
          <t>CO</t>
        </is>
      </c>
      <c r="C794" s="50" t="inlineStr">
        <is>
          <t>Generation</t>
        </is>
      </c>
      <c r="D794" s="50" t="inlineStr">
        <is>
          <t>Imports</t>
        </is>
      </c>
      <c r="E794" s="50">
        <f>LOOKUP(D794,$U$2:$V$15,$V$2:$V$15)</f>
        <v/>
      </c>
      <c r="F794" s="50">
        <f>F68/SUMIFS(F$3:F$722,$B$3:$B$722,$B794)*SUMIFS(Calculations!$E$3:$E$53,Calculations!$A$3:$A$53,$B794)</f>
        <v/>
      </c>
      <c r="G794" s="50">
        <f>G68/SUMIFS(G$3:G$722,$B$3:$B$722,$B794)*SUMIFS(Calculations!$E$3:$E$53,Calculations!$A$3:$A$53,$B794)</f>
        <v/>
      </c>
      <c r="H794" s="50">
        <f>H68/SUMIFS(H$3:H$722,$B$3:$B$722,$B794)*SUMIFS(Calculations!$E$3:$E$53,Calculations!$A$3:$A$53,$B794)</f>
        <v/>
      </c>
      <c r="I794" s="50">
        <f>I68/SUMIFS(I$3:I$722,$B$3:$B$722,$B794)*SUMIFS(Calculations!$E$3:$E$53,Calculations!$A$3:$A$53,$B794)</f>
        <v/>
      </c>
      <c r="J794" s="50">
        <f>J68/SUMIFS(J$3:J$722,$B$3:$B$722,$B794)*SUMIFS(Calculations!$E$3:$E$53,Calculations!$A$3:$A$53,$B794)</f>
        <v/>
      </c>
      <c r="K794" s="50">
        <f>K68/SUMIFS(K$3:K$722,$B$3:$B$722,$B794)*SUMIFS(Calculations!$E$3:$E$53,Calculations!$A$3:$A$53,$B794)</f>
        <v/>
      </c>
      <c r="L794" s="50">
        <f>L68/SUMIFS(L$3:L$722,$B$3:$B$722,$B794)*SUMIFS(Calculations!$E$3:$E$53,Calculations!$A$3:$A$53,$B794)</f>
        <v/>
      </c>
      <c r="M794" s="50">
        <f>M68/SUMIFS(M$3:M$722,$B$3:$B$722,$B794)*SUMIFS(Calculations!$E$3:$E$53,Calculations!$A$3:$A$53,$B794)</f>
        <v/>
      </c>
      <c r="N794" s="50">
        <f>N68/SUMIFS(N$3:N$722,$B$3:$B$722,$B794)*SUMIFS(Calculations!$E$3:$E$53,Calculations!$A$3:$A$53,$B794)</f>
        <v/>
      </c>
      <c r="O794" s="50">
        <f>O68/SUMIFS(O$3:O$722,$B$3:$B$722,$B794)*SUMIFS(Calculations!$E$3:$E$53,Calculations!$A$3:$A$53,$B794)</f>
        <v/>
      </c>
      <c r="P794" s="50">
        <f>P68/SUMIFS(P$3:P$722,$B$3:$B$722,$B794)*SUMIFS(Calculations!$E$3:$E$53,Calculations!$A$3:$A$53,$B794)</f>
        <v/>
      </c>
      <c r="Q794" s="50">
        <f>Q68/SUMIFS(Q$3:Q$722,$B$3:$B$722,$B794)*SUMIFS(Calculations!$E$3:$E$53,Calculations!$A$3:$A$53,$B794)</f>
        <v/>
      </c>
      <c r="R794" s="50">
        <f>R68/SUMIFS(R$3:R$722,$B$3:$B$722,$B794)*SUMIFS(Calculations!$E$3:$E$53,Calculations!$A$3:$A$53,$B794)</f>
        <v/>
      </c>
    </row>
    <row r="795" ht="15.75" customHeight="1">
      <c r="B795" s="50" t="inlineStr">
        <is>
          <t>CO</t>
        </is>
      </c>
      <c r="C795" s="50" t="inlineStr">
        <is>
          <t>Generation</t>
        </is>
      </c>
      <c r="D795" s="50" t="inlineStr">
        <is>
          <t>Land-based Wind</t>
        </is>
      </c>
      <c r="E795" s="50">
        <f>LOOKUP(D795,$U$2:$V$15,$V$2:$V$15)</f>
        <v/>
      </c>
      <c r="F795" s="50">
        <f>F69/SUMIFS(F$3:F$722,$B$3:$B$722,$B795)*SUMIFS(Calculations!$E$3:$E$53,Calculations!$A$3:$A$53,$B795)</f>
        <v/>
      </c>
      <c r="G795" s="50">
        <f>G69/SUMIFS(G$3:G$722,$B$3:$B$722,$B795)*SUMIFS(Calculations!$E$3:$E$53,Calculations!$A$3:$A$53,$B795)</f>
        <v/>
      </c>
      <c r="H795" s="50">
        <f>H69/SUMIFS(H$3:H$722,$B$3:$B$722,$B795)*SUMIFS(Calculations!$E$3:$E$53,Calculations!$A$3:$A$53,$B795)</f>
        <v/>
      </c>
      <c r="I795" s="50">
        <f>I69/SUMIFS(I$3:I$722,$B$3:$B$722,$B795)*SUMIFS(Calculations!$E$3:$E$53,Calculations!$A$3:$A$53,$B795)</f>
        <v/>
      </c>
      <c r="J795" s="50">
        <f>J69/SUMIFS(J$3:J$722,$B$3:$B$722,$B795)*SUMIFS(Calculations!$E$3:$E$53,Calculations!$A$3:$A$53,$B795)</f>
        <v/>
      </c>
      <c r="K795" s="50">
        <f>K69/SUMIFS(K$3:K$722,$B$3:$B$722,$B795)*SUMIFS(Calculations!$E$3:$E$53,Calculations!$A$3:$A$53,$B795)</f>
        <v/>
      </c>
      <c r="L795" s="50">
        <f>L69/SUMIFS(L$3:L$722,$B$3:$B$722,$B795)*SUMIFS(Calculations!$E$3:$E$53,Calculations!$A$3:$A$53,$B795)</f>
        <v/>
      </c>
      <c r="M795" s="50">
        <f>M69/SUMIFS(M$3:M$722,$B$3:$B$722,$B795)*SUMIFS(Calculations!$E$3:$E$53,Calculations!$A$3:$A$53,$B795)</f>
        <v/>
      </c>
      <c r="N795" s="50">
        <f>N69/SUMIFS(N$3:N$722,$B$3:$B$722,$B795)*SUMIFS(Calculations!$E$3:$E$53,Calculations!$A$3:$A$53,$B795)</f>
        <v/>
      </c>
      <c r="O795" s="50">
        <f>O69/SUMIFS(O$3:O$722,$B$3:$B$722,$B795)*SUMIFS(Calculations!$E$3:$E$53,Calculations!$A$3:$A$53,$B795)</f>
        <v/>
      </c>
      <c r="P795" s="50">
        <f>P69/SUMIFS(P$3:P$722,$B$3:$B$722,$B795)*SUMIFS(Calculations!$E$3:$E$53,Calculations!$A$3:$A$53,$B795)</f>
        <v/>
      </c>
      <c r="Q795" s="50">
        <f>Q69/SUMIFS(Q$3:Q$722,$B$3:$B$722,$B795)*SUMIFS(Calculations!$E$3:$E$53,Calculations!$A$3:$A$53,$B795)</f>
        <v/>
      </c>
      <c r="R795" s="50">
        <f>R69/SUMIFS(R$3:R$722,$B$3:$B$722,$B795)*SUMIFS(Calculations!$E$3:$E$53,Calculations!$A$3:$A$53,$B795)</f>
        <v/>
      </c>
    </row>
    <row r="796" ht="15.75" customHeight="1">
      <c r="B796" s="50" t="inlineStr">
        <is>
          <t>CO</t>
        </is>
      </c>
      <c r="C796" s="50" t="inlineStr">
        <is>
          <t>Generation</t>
        </is>
      </c>
      <c r="D796" s="50" t="inlineStr">
        <is>
          <t>NG-CC</t>
        </is>
      </c>
      <c r="E796" s="50">
        <f>LOOKUP(D796,$U$2:$V$15,$V$2:$V$15)</f>
        <v/>
      </c>
      <c r="F796" s="50">
        <f>F70/SUMIFS(F$3:F$722,$B$3:$B$722,$B796)*SUMIFS(Calculations!$E$3:$E$53,Calculations!$A$3:$A$53,$B796)</f>
        <v/>
      </c>
      <c r="G796" s="50">
        <f>G70/SUMIFS(G$3:G$722,$B$3:$B$722,$B796)*SUMIFS(Calculations!$E$3:$E$53,Calculations!$A$3:$A$53,$B796)</f>
        <v/>
      </c>
      <c r="H796" s="50">
        <f>H70/SUMIFS(H$3:H$722,$B$3:$B$722,$B796)*SUMIFS(Calculations!$E$3:$E$53,Calculations!$A$3:$A$53,$B796)</f>
        <v/>
      </c>
      <c r="I796" s="50">
        <f>I70/SUMIFS(I$3:I$722,$B$3:$B$722,$B796)*SUMIFS(Calculations!$E$3:$E$53,Calculations!$A$3:$A$53,$B796)</f>
        <v/>
      </c>
      <c r="J796" s="50">
        <f>J70/SUMIFS(J$3:J$722,$B$3:$B$722,$B796)*SUMIFS(Calculations!$E$3:$E$53,Calculations!$A$3:$A$53,$B796)</f>
        <v/>
      </c>
      <c r="K796" s="50">
        <f>K70/SUMIFS(K$3:K$722,$B$3:$B$722,$B796)*SUMIFS(Calculations!$E$3:$E$53,Calculations!$A$3:$A$53,$B796)</f>
        <v/>
      </c>
      <c r="L796" s="50">
        <f>L70/SUMIFS(L$3:L$722,$B$3:$B$722,$B796)*SUMIFS(Calculations!$E$3:$E$53,Calculations!$A$3:$A$53,$B796)</f>
        <v/>
      </c>
      <c r="M796" s="50">
        <f>M70/SUMIFS(M$3:M$722,$B$3:$B$722,$B796)*SUMIFS(Calculations!$E$3:$E$53,Calculations!$A$3:$A$53,$B796)</f>
        <v/>
      </c>
      <c r="N796" s="50">
        <f>N70/SUMIFS(N$3:N$722,$B$3:$B$722,$B796)*SUMIFS(Calculations!$E$3:$E$53,Calculations!$A$3:$A$53,$B796)</f>
        <v/>
      </c>
      <c r="O796" s="50">
        <f>O70/SUMIFS(O$3:O$722,$B$3:$B$722,$B796)*SUMIFS(Calculations!$E$3:$E$53,Calculations!$A$3:$A$53,$B796)</f>
        <v/>
      </c>
      <c r="P796" s="50">
        <f>P70/SUMIFS(P$3:P$722,$B$3:$B$722,$B796)*SUMIFS(Calculations!$E$3:$E$53,Calculations!$A$3:$A$53,$B796)</f>
        <v/>
      </c>
      <c r="Q796" s="50">
        <f>Q70/SUMIFS(Q$3:Q$722,$B$3:$B$722,$B796)*SUMIFS(Calculations!$E$3:$E$53,Calculations!$A$3:$A$53,$B796)</f>
        <v/>
      </c>
      <c r="R796" s="50">
        <f>R70/SUMIFS(R$3:R$722,$B$3:$B$722,$B796)*SUMIFS(Calculations!$E$3:$E$53,Calculations!$A$3:$A$53,$B796)</f>
        <v/>
      </c>
    </row>
    <row r="797" ht="15.75" customHeight="1">
      <c r="B797" s="50" t="inlineStr">
        <is>
          <t>CO</t>
        </is>
      </c>
      <c r="C797" s="50" t="inlineStr">
        <is>
          <t>Generation</t>
        </is>
      </c>
      <c r="D797" s="50" t="inlineStr">
        <is>
          <t>NG-CT</t>
        </is>
      </c>
      <c r="E797" s="50">
        <f>LOOKUP(D797,$U$2:$V$15,$V$2:$V$15)</f>
        <v/>
      </c>
      <c r="F797" s="50">
        <f>F71/SUMIFS(F$3:F$722,$B$3:$B$722,$B797)*SUMIFS(Calculations!$E$3:$E$53,Calculations!$A$3:$A$53,$B797)</f>
        <v/>
      </c>
      <c r="G797" s="50">
        <f>G71/SUMIFS(G$3:G$722,$B$3:$B$722,$B797)*SUMIFS(Calculations!$E$3:$E$53,Calculations!$A$3:$A$53,$B797)</f>
        <v/>
      </c>
      <c r="H797" s="50">
        <f>H71/SUMIFS(H$3:H$722,$B$3:$B$722,$B797)*SUMIFS(Calculations!$E$3:$E$53,Calculations!$A$3:$A$53,$B797)</f>
        <v/>
      </c>
      <c r="I797" s="50">
        <f>I71/SUMIFS(I$3:I$722,$B$3:$B$722,$B797)*SUMIFS(Calculations!$E$3:$E$53,Calculations!$A$3:$A$53,$B797)</f>
        <v/>
      </c>
      <c r="J797" s="50">
        <f>J71/SUMIFS(J$3:J$722,$B$3:$B$722,$B797)*SUMIFS(Calculations!$E$3:$E$53,Calculations!$A$3:$A$53,$B797)</f>
        <v/>
      </c>
      <c r="K797" s="50">
        <f>K71/SUMIFS(K$3:K$722,$B$3:$B$722,$B797)*SUMIFS(Calculations!$E$3:$E$53,Calculations!$A$3:$A$53,$B797)</f>
        <v/>
      </c>
      <c r="L797" s="50">
        <f>L71/SUMIFS(L$3:L$722,$B$3:$B$722,$B797)*SUMIFS(Calculations!$E$3:$E$53,Calculations!$A$3:$A$53,$B797)</f>
        <v/>
      </c>
      <c r="M797" s="50">
        <f>M71/SUMIFS(M$3:M$722,$B$3:$B$722,$B797)*SUMIFS(Calculations!$E$3:$E$53,Calculations!$A$3:$A$53,$B797)</f>
        <v/>
      </c>
      <c r="N797" s="50">
        <f>N71/SUMIFS(N$3:N$722,$B$3:$B$722,$B797)*SUMIFS(Calculations!$E$3:$E$53,Calculations!$A$3:$A$53,$B797)</f>
        <v/>
      </c>
      <c r="O797" s="50">
        <f>O71/SUMIFS(O$3:O$722,$B$3:$B$722,$B797)*SUMIFS(Calculations!$E$3:$E$53,Calculations!$A$3:$A$53,$B797)</f>
        <v/>
      </c>
      <c r="P797" s="50">
        <f>P71/SUMIFS(P$3:P$722,$B$3:$B$722,$B797)*SUMIFS(Calculations!$E$3:$E$53,Calculations!$A$3:$A$53,$B797)</f>
        <v/>
      </c>
      <c r="Q797" s="50">
        <f>Q71/SUMIFS(Q$3:Q$722,$B$3:$B$722,$B797)*SUMIFS(Calculations!$E$3:$E$53,Calculations!$A$3:$A$53,$B797)</f>
        <v/>
      </c>
      <c r="R797" s="50">
        <f>R71/SUMIFS(R$3:R$722,$B$3:$B$722,$B797)*SUMIFS(Calculations!$E$3:$E$53,Calculations!$A$3:$A$53,$B797)</f>
        <v/>
      </c>
    </row>
    <row r="798" ht="15.75" customHeight="1">
      <c r="B798" s="50" t="inlineStr">
        <is>
          <t>CO</t>
        </is>
      </c>
      <c r="C798" s="50" t="inlineStr">
        <is>
          <t>Generation</t>
        </is>
      </c>
      <c r="D798" s="50" t="inlineStr">
        <is>
          <t>Nuclear</t>
        </is>
      </c>
      <c r="E798" s="50">
        <f>LOOKUP(D798,$U$2:$V$15,$V$2:$V$15)</f>
        <v/>
      </c>
      <c r="F798" s="50">
        <f>F72/SUMIFS(F$3:F$722,$B$3:$B$722,$B798)*SUMIFS(Calculations!$E$3:$E$53,Calculations!$A$3:$A$53,$B798)</f>
        <v/>
      </c>
      <c r="G798" s="50">
        <f>G72/SUMIFS(G$3:G$722,$B$3:$B$722,$B798)*SUMIFS(Calculations!$E$3:$E$53,Calculations!$A$3:$A$53,$B798)</f>
        <v/>
      </c>
      <c r="H798" s="50">
        <f>H72/SUMIFS(H$3:H$722,$B$3:$B$722,$B798)*SUMIFS(Calculations!$E$3:$E$53,Calculations!$A$3:$A$53,$B798)</f>
        <v/>
      </c>
      <c r="I798" s="50">
        <f>I72/SUMIFS(I$3:I$722,$B$3:$B$722,$B798)*SUMIFS(Calculations!$E$3:$E$53,Calculations!$A$3:$A$53,$B798)</f>
        <v/>
      </c>
      <c r="J798" s="50">
        <f>J72/SUMIFS(J$3:J$722,$B$3:$B$722,$B798)*SUMIFS(Calculations!$E$3:$E$53,Calculations!$A$3:$A$53,$B798)</f>
        <v/>
      </c>
      <c r="K798" s="50">
        <f>K72/SUMIFS(K$3:K$722,$B$3:$B$722,$B798)*SUMIFS(Calculations!$E$3:$E$53,Calculations!$A$3:$A$53,$B798)</f>
        <v/>
      </c>
      <c r="L798" s="50">
        <f>L72/SUMIFS(L$3:L$722,$B$3:$B$722,$B798)*SUMIFS(Calculations!$E$3:$E$53,Calculations!$A$3:$A$53,$B798)</f>
        <v/>
      </c>
      <c r="M798" s="50">
        <f>M72/SUMIFS(M$3:M$722,$B$3:$B$722,$B798)*SUMIFS(Calculations!$E$3:$E$53,Calculations!$A$3:$A$53,$B798)</f>
        <v/>
      </c>
      <c r="N798" s="50">
        <f>N72/SUMIFS(N$3:N$722,$B$3:$B$722,$B798)*SUMIFS(Calculations!$E$3:$E$53,Calculations!$A$3:$A$53,$B798)</f>
        <v/>
      </c>
      <c r="O798" s="50">
        <f>O72/SUMIFS(O$3:O$722,$B$3:$B$722,$B798)*SUMIFS(Calculations!$E$3:$E$53,Calculations!$A$3:$A$53,$B798)</f>
        <v/>
      </c>
      <c r="P798" s="50">
        <f>P72/SUMIFS(P$3:P$722,$B$3:$B$722,$B798)*SUMIFS(Calculations!$E$3:$E$53,Calculations!$A$3:$A$53,$B798)</f>
        <v/>
      </c>
      <c r="Q798" s="50">
        <f>Q72/SUMIFS(Q$3:Q$722,$B$3:$B$722,$B798)*SUMIFS(Calculations!$E$3:$E$53,Calculations!$A$3:$A$53,$B798)</f>
        <v/>
      </c>
      <c r="R798" s="50">
        <f>R72/SUMIFS(R$3:R$722,$B$3:$B$722,$B798)*SUMIFS(Calculations!$E$3:$E$53,Calculations!$A$3:$A$53,$B798)</f>
        <v/>
      </c>
    </row>
    <row r="799" ht="15.75" customHeight="1">
      <c r="B799" s="50" t="inlineStr">
        <is>
          <t>CO</t>
        </is>
      </c>
      <c r="C799" s="50" t="inlineStr">
        <is>
          <t>Generation</t>
        </is>
      </c>
      <c r="D799" s="50" t="inlineStr">
        <is>
          <t>Offshore Wind</t>
        </is>
      </c>
      <c r="E799" s="50">
        <f>LOOKUP(D799,$U$2:$V$15,$V$2:$V$15)</f>
        <v/>
      </c>
      <c r="F799" s="50">
        <f>F73/SUMIFS(F$3:F$722,$B$3:$B$722,$B799)*SUMIFS(Calculations!$E$3:$E$53,Calculations!$A$3:$A$53,$B799)</f>
        <v/>
      </c>
      <c r="G799" s="50">
        <f>G73/SUMIFS(G$3:G$722,$B$3:$B$722,$B799)*SUMIFS(Calculations!$E$3:$E$53,Calculations!$A$3:$A$53,$B799)</f>
        <v/>
      </c>
      <c r="H799" s="50">
        <f>H73/SUMIFS(H$3:H$722,$B$3:$B$722,$B799)*SUMIFS(Calculations!$E$3:$E$53,Calculations!$A$3:$A$53,$B799)</f>
        <v/>
      </c>
      <c r="I799" s="50">
        <f>I73/SUMIFS(I$3:I$722,$B$3:$B$722,$B799)*SUMIFS(Calculations!$E$3:$E$53,Calculations!$A$3:$A$53,$B799)</f>
        <v/>
      </c>
      <c r="J799" s="50">
        <f>J73/SUMIFS(J$3:J$722,$B$3:$B$722,$B799)*SUMIFS(Calculations!$E$3:$E$53,Calculations!$A$3:$A$53,$B799)</f>
        <v/>
      </c>
      <c r="K799" s="50">
        <f>K73/SUMIFS(K$3:K$722,$B$3:$B$722,$B799)*SUMIFS(Calculations!$E$3:$E$53,Calculations!$A$3:$A$53,$B799)</f>
        <v/>
      </c>
      <c r="L799" s="50">
        <f>L73/SUMIFS(L$3:L$722,$B$3:$B$722,$B799)*SUMIFS(Calculations!$E$3:$E$53,Calculations!$A$3:$A$53,$B799)</f>
        <v/>
      </c>
      <c r="M799" s="50">
        <f>M73/SUMIFS(M$3:M$722,$B$3:$B$722,$B799)*SUMIFS(Calculations!$E$3:$E$53,Calculations!$A$3:$A$53,$B799)</f>
        <v/>
      </c>
      <c r="N799" s="50">
        <f>N73/SUMIFS(N$3:N$722,$B$3:$B$722,$B799)*SUMIFS(Calculations!$E$3:$E$53,Calculations!$A$3:$A$53,$B799)</f>
        <v/>
      </c>
      <c r="O799" s="50">
        <f>O73/SUMIFS(O$3:O$722,$B$3:$B$722,$B799)*SUMIFS(Calculations!$E$3:$E$53,Calculations!$A$3:$A$53,$B799)</f>
        <v/>
      </c>
      <c r="P799" s="50">
        <f>P73/SUMIFS(P$3:P$722,$B$3:$B$722,$B799)*SUMIFS(Calculations!$E$3:$E$53,Calculations!$A$3:$A$53,$B799)</f>
        <v/>
      </c>
      <c r="Q799" s="50">
        <f>Q73/SUMIFS(Q$3:Q$722,$B$3:$B$722,$B799)*SUMIFS(Calculations!$E$3:$E$53,Calculations!$A$3:$A$53,$B799)</f>
        <v/>
      </c>
      <c r="R799" s="50">
        <f>R73/SUMIFS(R$3:R$722,$B$3:$B$722,$B799)*SUMIFS(Calculations!$E$3:$E$53,Calculations!$A$3:$A$53,$B799)</f>
        <v/>
      </c>
    </row>
    <row r="800" ht="15.75" customHeight="1">
      <c r="B800" s="50" t="inlineStr">
        <is>
          <t>CO</t>
        </is>
      </c>
      <c r="C800" s="50" t="inlineStr">
        <is>
          <t>Generation</t>
        </is>
      </c>
      <c r="D800" s="50" t="inlineStr">
        <is>
          <t>Oil-Gas-Steam</t>
        </is>
      </c>
      <c r="E800" s="50">
        <f>LOOKUP(D800,$U$2:$V$15,$V$2:$V$15)</f>
        <v/>
      </c>
      <c r="F800" s="50">
        <f>F74/SUMIFS(F$3:F$722,$B$3:$B$722,$B800)*SUMIFS(Calculations!$E$3:$E$53,Calculations!$A$3:$A$53,$B800)</f>
        <v/>
      </c>
      <c r="G800" s="50">
        <f>G74/SUMIFS(G$3:G$722,$B$3:$B$722,$B800)*SUMIFS(Calculations!$E$3:$E$53,Calculations!$A$3:$A$53,$B800)</f>
        <v/>
      </c>
      <c r="H800" s="50">
        <f>H74/SUMIFS(H$3:H$722,$B$3:$B$722,$B800)*SUMIFS(Calculations!$E$3:$E$53,Calculations!$A$3:$A$53,$B800)</f>
        <v/>
      </c>
      <c r="I800" s="50">
        <f>I74/SUMIFS(I$3:I$722,$B$3:$B$722,$B800)*SUMIFS(Calculations!$E$3:$E$53,Calculations!$A$3:$A$53,$B800)</f>
        <v/>
      </c>
      <c r="J800" s="50">
        <f>J74/SUMIFS(J$3:J$722,$B$3:$B$722,$B800)*SUMIFS(Calculations!$E$3:$E$53,Calculations!$A$3:$A$53,$B800)</f>
        <v/>
      </c>
      <c r="K800" s="50">
        <f>K74/SUMIFS(K$3:K$722,$B$3:$B$722,$B800)*SUMIFS(Calculations!$E$3:$E$53,Calculations!$A$3:$A$53,$B800)</f>
        <v/>
      </c>
      <c r="L800" s="50">
        <f>L74/SUMIFS(L$3:L$722,$B$3:$B$722,$B800)*SUMIFS(Calculations!$E$3:$E$53,Calculations!$A$3:$A$53,$B800)</f>
        <v/>
      </c>
      <c r="M800" s="50">
        <f>M74/SUMIFS(M$3:M$722,$B$3:$B$722,$B800)*SUMIFS(Calculations!$E$3:$E$53,Calculations!$A$3:$A$53,$B800)</f>
        <v/>
      </c>
      <c r="N800" s="50">
        <f>N74/SUMIFS(N$3:N$722,$B$3:$B$722,$B800)*SUMIFS(Calculations!$E$3:$E$53,Calculations!$A$3:$A$53,$B800)</f>
        <v/>
      </c>
      <c r="O800" s="50">
        <f>O74/SUMIFS(O$3:O$722,$B$3:$B$722,$B800)*SUMIFS(Calculations!$E$3:$E$53,Calculations!$A$3:$A$53,$B800)</f>
        <v/>
      </c>
      <c r="P800" s="50">
        <f>P74/SUMIFS(P$3:P$722,$B$3:$B$722,$B800)*SUMIFS(Calculations!$E$3:$E$53,Calculations!$A$3:$A$53,$B800)</f>
        <v/>
      </c>
      <c r="Q800" s="50">
        <f>Q74/SUMIFS(Q$3:Q$722,$B$3:$B$722,$B800)*SUMIFS(Calculations!$E$3:$E$53,Calculations!$A$3:$A$53,$B800)</f>
        <v/>
      </c>
      <c r="R800" s="50">
        <f>R74/SUMIFS(R$3:R$722,$B$3:$B$722,$B800)*SUMIFS(Calculations!$E$3:$E$53,Calculations!$A$3:$A$53,$B800)</f>
        <v/>
      </c>
    </row>
    <row r="801" ht="15.75" customHeight="1">
      <c r="B801" s="50" t="inlineStr">
        <is>
          <t>CO</t>
        </is>
      </c>
      <c r="C801" s="50" t="inlineStr">
        <is>
          <t>Generation</t>
        </is>
      </c>
      <c r="D801" s="50" t="inlineStr">
        <is>
          <t>Rooftop PV</t>
        </is>
      </c>
      <c r="E801" s="50">
        <f>LOOKUP(D801,$U$2:$V$15,$V$2:$V$15)</f>
        <v/>
      </c>
      <c r="F801" s="50">
        <f>F75/SUMIFS(F$3:F$722,$B$3:$B$722,$B801)*SUMIFS(Calculations!$E$3:$E$53,Calculations!$A$3:$A$53,$B801)</f>
        <v/>
      </c>
      <c r="G801" s="50">
        <f>G75/SUMIFS(G$3:G$722,$B$3:$B$722,$B801)*SUMIFS(Calculations!$E$3:$E$53,Calculations!$A$3:$A$53,$B801)</f>
        <v/>
      </c>
      <c r="H801" s="50">
        <f>H75/SUMIFS(H$3:H$722,$B$3:$B$722,$B801)*SUMIFS(Calculations!$E$3:$E$53,Calculations!$A$3:$A$53,$B801)</f>
        <v/>
      </c>
      <c r="I801" s="50">
        <f>I75/SUMIFS(I$3:I$722,$B$3:$B$722,$B801)*SUMIFS(Calculations!$E$3:$E$53,Calculations!$A$3:$A$53,$B801)</f>
        <v/>
      </c>
      <c r="J801" s="50">
        <f>J75/SUMIFS(J$3:J$722,$B$3:$B$722,$B801)*SUMIFS(Calculations!$E$3:$E$53,Calculations!$A$3:$A$53,$B801)</f>
        <v/>
      </c>
      <c r="K801" s="50">
        <f>K75/SUMIFS(K$3:K$722,$B$3:$B$722,$B801)*SUMIFS(Calculations!$E$3:$E$53,Calculations!$A$3:$A$53,$B801)</f>
        <v/>
      </c>
      <c r="L801" s="50">
        <f>L75/SUMIFS(L$3:L$722,$B$3:$B$722,$B801)*SUMIFS(Calculations!$E$3:$E$53,Calculations!$A$3:$A$53,$B801)</f>
        <v/>
      </c>
      <c r="M801" s="50">
        <f>M75/SUMIFS(M$3:M$722,$B$3:$B$722,$B801)*SUMIFS(Calculations!$E$3:$E$53,Calculations!$A$3:$A$53,$B801)</f>
        <v/>
      </c>
      <c r="N801" s="50">
        <f>N75/SUMIFS(N$3:N$722,$B$3:$B$722,$B801)*SUMIFS(Calculations!$E$3:$E$53,Calculations!$A$3:$A$53,$B801)</f>
        <v/>
      </c>
      <c r="O801" s="50">
        <f>O75/SUMIFS(O$3:O$722,$B$3:$B$722,$B801)*SUMIFS(Calculations!$E$3:$E$53,Calculations!$A$3:$A$53,$B801)</f>
        <v/>
      </c>
      <c r="P801" s="50">
        <f>P75/SUMIFS(P$3:P$722,$B$3:$B$722,$B801)*SUMIFS(Calculations!$E$3:$E$53,Calculations!$A$3:$A$53,$B801)</f>
        <v/>
      </c>
      <c r="Q801" s="50">
        <f>Q75/SUMIFS(Q$3:Q$722,$B$3:$B$722,$B801)*SUMIFS(Calculations!$E$3:$E$53,Calculations!$A$3:$A$53,$B801)</f>
        <v/>
      </c>
      <c r="R801" s="50">
        <f>R75/SUMIFS(R$3:R$722,$B$3:$B$722,$B801)*SUMIFS(Calculations!$E$3:$E$53,Calculations!$A$3:$A$53,$B801)</f>
        <v/>
      </c>
    </row>
    <row r="802" ht="15.75" customHeight="1">
      <c r="B802" s="50" t="inlineStr">
        <is>
          <t>CO</t>
        </is>
      </c>
      <c r="C802" s="50" t="inlineStr">
        <is>
          <t>Generation</t>
        </is>
      </c>
      <c r="D802" s="50" t="inlineStr">
        <is>
          <t>Storage</t>
        </is>
      </c>
      <c r="E802" s="50">
        <f>LOOKUP(D802,$U$2:$V$15,$V$2:$V$15)</f>
        <v/>
      </c>
      <c r="F802" s="50">
        <f>F76/SUMIFS(F$3:F$722,$B$3:$B$722,$B802)*SUMIFS(Calculations!$E$3:$E$53,Calculations!$A$3:$A$53,$B802)</f>
        <v/>
      </c>
      <c r="G802" s="50">
        <f>G76/SUMIFS(G$3:G$722,$B$3:$B$722,$B802)*SUMIFS(Calculations!$E$3:$E$53,Calculations!$A$3:$A$53,$B802)</f>
        <v/>
      </c>
      <c r="H802" s="50">
        <f>H76/SUMIFS(H$3:H$722,$B$3:$B$722,$B802)*SUMIFS(Calculations!$E$3:$E$53,Calculations!$A$3:$A$53,$B802)</f>
        <v/>
      </c>
      <c r="I802" s="50">
        <f>I76/SUMIFS(I$3:I$722,$B$3:$B$722,$B802)*SUMIFS(Calculations!$E$3:$E$53,Calculations!$A$3:$A$53,$B802)</f>
        <v/>
      </c>
      <c r="J802" s="50">
        <f>J76/SUMIFS(J$3:J$722,$B$3:$B$722,$B802)*SUMIFS(Calculations!$E$3:$E$53,Calculations!$A$3:$A$53,$B802)</f>
        <v/>
      </c>
      <c r="K802" s="50">
        <f>K76/SUMIFS(K$3:K$722,$B$3:$B$722,$B802)*SUMIFS(Calculations!$E$3:$E$53,Calculations!$A$3:$A$53,$B802)</f>
        <v/>
      </c>
      <c r="L802" s="50">
        <f>L76/SUMIFS(L$3:L$722,$B$3:$B$722,$B802)*SUMIFS(Calculations!$E$3:$E$53,Calculations!$A$3:$A$53,$B802)</f>
        <v/>
      </c>
      <c r="M802" s="50">
        <f>M76/SUMIFS(M$3:M$722,$B$3:$B$722,$B802)*SUMIFS(Calculations!$E$3:$E$53,Calculations!$A$3:$A$53,$B802)</f>
        <v/>
      </c>
      <c r="N802" s="50">
        <f>N76/SUMIFS(N$3:N$722,$B$3:$B$722,$B802)*SUMIFS(Calculations!$E$3:$E$53,Calculations!$A$3:$A$53,$B802)</f>
        <v/>
      </c>
      <c r="O802" s="50">
        <f>O76/SUMIFS(O$3:O$722,$B$3:$B$722,$B802)*SUMIFS(Calculations!$E$3:$E$53,Calculations!$A$3:$A$53,$B802)</f>
        <v/>
      </c>
      <c r="P802" s="50">
        <f>P76/SUMIFS(P$3:P$722,$B$3:$B$722,$B802)*SUMIFS(Calculations!$E$3:$E$53,Calculations!$A$3:$A$53,$B802)</f>
        <v/>
      </c>
      <c r="Q802" s="50">
        <f>Q76/SUMIFS(Q$3:Q$722,$B$3:$B$722,$B802)*SUMIFS(Calculations!$E$3:$E$53,Calculations!$A$3:$A$53,$B802)</f>
        <v/>
      </c>
      <c r="R802" s="50">
        <f>R76/SUMIFS(R$3:R$722,$B$3:$B$722,$B802)*SUMIFS(Calculations!$E$3:$E$53,Calculations!$A$3:$A$53,$B802)</f>
        <v/>
      </c>
    </row>
    <row r="803" ht="15.75" customHeight="1">
      <c r="B803" s="50" t="inlineStr">
        <is>
          <t>CO</t>
        </is>
      </c>
      <c r="C803" s="50" t="inlineStr">
        <is>
          <t>Generation</t>
        </is>
      </c>
      <c r="D803" s="50" t="inlineStr">
        <is>
          <t>Utility PV</t>
        </is>
      </c>
      <c r="E803" s="50">
        <f>LOOKUP(D803,$U$2:$V$15,$V$2:$V$15)</f>
        <v/>
      </c>
      <c r="F803" s="50">
        <f>F77/SUMIFS(F$3:F$722,$B$3:$B$722,$B803)*SUMIFS(Calculations!$E$3:$E$53,Calculations!$A$3:$A$53,$B803)</f>
        <v/>
      </c>
      <c r="G803" s="50">
        <f>G77/SUMIFS(G$3:G$722,$B$3:$B$722,$B803)*SUMIFS(Calculations!$E$3:$E$53,Calculations!$A$3:$A$53,$B803)</f>
        <v/>
      </c>
      <c r="H803" s="50">
        <f>H77/SUMIFS(H$3:H$722,$B$3:$B$722,$B803)*SUMIFS(Calculations!$E$3:$E$53,Calculations!$A$3:$A$53,$B803)</f>
        <v/>
      </c>
      <c r="I803" s="50">
        <f>I77/SUMIFS(I$3:I$722,$B$3:$B$722,$B803)*SUMIFS(Calculations!$E$3:$E$53,Calculations!$A$3:$A$53,$B803)</f>
        <v/>
      </c>
      <c r="J803" s="50">
        <f>J77/SUMIFS(J$3:J$722,$B$3:$B$722,$B803)*SUMIFS(Calculations!$E$3:$E$53,Calculations!$A$3:$A$53,$B803)</f>
        <v/>
      </c>
      <c r="K803" s="50">
        <f>K77/SUMIFS(K$3:K$722,$B$3:$B$722,$B803)*SUMIFS(Calculations!$E$3:$E$53,Calculations!$A$3:$A$53,$B803)</f>
        <v/>
      </c>
      <c r="L803" s="50">
        <f>L77/SUMIFS(L$3:L$722,$B$3:$B$722,$B803)*SUMIFS(Calculations!$E$3:$E$53,Calculations!$A$3:$A$53,$B803)</f>
        <v/>
      </c>
      <c r="M803" s="50">
        <f>M77/SUMIFS(M$3:M$722,$B$3:$B$722,$B803)*SUMIFS(Calculations!$E$3:$E$53,Calculations!$A$3:$A$53,$B803)</f>
        <v/>
      </c>
      <c r="N803" s="50">
        <f>N77/SUMIFS(N$3:N$722,$B$3:$B$722,$B803)*SUMIFS(Calculations!$E$3:$E$53,Calculations!$A$3:$A$53,$B803)</f>
        <v/>
      </c>
      <c r="O803" s="50">
        <f>O77/SUMIFS(O$3:O$722,$B$3:$B$722,$B803)*SUMIFS(Calculations!$E$3:$E$53,Calculations!$A$3:$A$53,$B803)</f>
        <v/>
      </c>
      <c r="P803" s="50">
        <f>P77/SUMIFS(P$3:P$722,$B$3:$B$722,$B803)*SUMIFS(Calculations!$E$3:$E$53,Calculations!$A$3:$A$53,$B803)</f>
        <v/>
      </c>
      <c r="Q803" s="50">
        <f>Q77/SUMIFS(Q$3:Q$722,$B$3:$B$722,$B803)*SUMIFS(Calculations!$E$3:$E$53,Calculations!$A$3:$A$53,$B803)</f>
        <v/>
      </c>
      <c r="R803" s="50">
        <f>R77/SUMIFS(R$3:R$722,$B$3:$B$722,$B803)*SUMIFS(Calculations!$E$3:$E$53,Calculations!$A$3:$A$53,$B803)</f>
        <v/>
      </c>
    </row>
    <row r="804" ht="15.75" customHeight="1">
      <c r="B804" s="50" t="inlineStr">
        <is>
          <t>CT</t>
        </is>
      </c>
      <c r="C804" s="50" t="inlineStr">
        <is>
          <t>Generation</t>
        </is>
      </c>
      <c r="D804" s="50" t="inlineStr">
        <is>
          <t>Biopower</t>
        </is>
      </c>
      <c r="E804" s="50">
        <f>LOOKUP(D804,$U$2:$V$15,$V$2:$V$15)</f>
        <v/>
      </c>
      <c r="F804" s="50">
        <f>F78/SUMIFS(F$3:F$722,$B$3:$B$722,$B804)*SUMIFS(Calculations!$E$3:$E$53,Calculations!$A$3:$A$53,$B804)</f>
        <v/>
      </c>
      <c r="G804" s="50">
        <f>G78/SUMIFS(G$3:G$722,$B$3:$B$722,$B804)*SUMIFS(Calculations!$E$3:$E$53,Calculations!$A$3:$A$53,$B804)</f>
        <v/>
      </c>
      <c r="H804" s="50">
        <f>H78/SUMIFS(H$3:H$722,$B$3:$B$722,$B804)*SUMIFS(Calculations!$E$3:$E$53,Calculations!$A$3:$A$53,$B804)</f>
        <v/>
      </c>
      <c r="I804" s="50">
        <f>I78/SUMIFS(I$3:I$722,$B$3:$B$722,$B804)*SUMIFS(Calculations!$E$3:$E$53,Calculations!$A$3:$A$53,$B804)</f>
        <v/>
      </c>
      <c r="J804" s="50">
        <f>J78/SUMIFS(J$3:J$722,$B$3:$B$722,$B804)*SUMIFS(Calculations!$E$3:$E$53,Calculations!$A$3:$A$53,$B804)</f>
        <v/>
      </c>
      <c r="K804" s="50">
        <f>K78/SUMIFS(K$3:K$722,$B$3:$B$722,$B804)*SUMIFS(Calculations!$E$3:$E$53,Calculations!$A$3:$A$53,$B804)</f>
        <v/>
      </c>
      <c r="L804" s="50">
        <f>L78/SUMIFS(L$3:L$722,$B$3:$B$722,$B804)*SUMIFS(Calculations!$E$3:$E$53,Calculations!$A$3:$A$53,$B804)</f>
        <v/>
      </c>
      <c r="M804" s="50">
        <f>M78/SUMIFS(M$3:M$722,$B$3:$B$722,$B804)*SUMIFS(Calculations!$E$3:$E$53,Calculations!$A$3:$A$53,$B804)</f>
        <v/>
      </c>
      <c r="N804" s="50">
        <f>N78/SUMIFS(N$3:N$722,$B$3:$B$722,$B804)*SUMIFS(Calculations!$E$3:$E$53,Calculations!$A$3:$A$53,$B804)</f>
        <v/>
      </c>
      <c r="O804" s="50">
        <f>O78/SUMIFS(O$3:O$722,$B$3:$B$722,$B804)*SUMIFS(Calculations!$E$3:$E$53,Calculations!$A$3:$A$53,$B804)</f>
        <v/>
      </c>
      <c r="P804" s="50">
        <f>P78/SUMIFS(P$3:P$722,$B$3:$B$722,$B804)*SUMIFS(Calculations!$E$3:$E$53,Calculations!$A$3:$A$53,$B804)</f>
        <v/>
      </c>
      <c r="Q804" s="50">
        <f>Q78/SUMIFS(Q$3:Q$722,$B$3:$B$722,$B804)*SUMIFS(Calculations!$E$3:$E$53,Calculations!$A$3:$A$53,$B804)</f>
        <v/>
      </c>
      <c r="R804" s="50">
        <f>R78/SUMIFS(R$3:R$722,$B$3:$B$722,$B804)*SUMIFS(Calculations!$E$3:$E$53,Calculations!$A$3:$A$53,$B804)</f>
        <v/>
      </c>
    </row>
    <row r="805" ht="15.75" customHeight="1">
      <c r="B805" s="50" t="inlineStr">
        <is>
          <t>CT</t>
        </is>
      </c>
      <c r="C805" s="50" t="inlineStr">
        <is>
          <t>Generation</t>
        </is>
      </c>
      <c r="D805" s="50" t="inlineStr">
        <is>
          <t>Coal</t>
        </is>
      </c>
      <c r="E805" s="50">
        <f>LOOKUP(D805,$U$2:$V$15,$V$2:$V$15)</f>
        <v/>
      </c>
      <c r="F805" s="50">
        <f>F79/SUMIFS(F$3:F$722,$B$3:$B$722,$B805)*SUMIFS(Calculations!$E$3:$E$53,Calculations!$A$3:$A$53,$B805)</f>
        <v/>
      </c>
      <c r="G805" s="50">
        <f>G79/SUMIFS(G$3:G$722,$B$3:$B$722,$B805)*SUMIFS(Calculations!$E$3:$E$53,Calculations!$A$3:$A$53,$B805)</f>
        <v/>
      </c>
      <c r="H805" s="50">
        <f>H79/SUMIFS(H$3:H$722,$B$3:$B$722,$B805)*SUMIFS(Calculations!$E$3:$E$53,Calculations!$A$3:$A$53,$B805)</f>
        <v/>
      </c>
      <c r="I805" s="50">
        <f>I79/SUMIFS(I$3:I$722,$B$3:$B$722,$B805)*SUMIFS(Calculations!$E$3:$E$53,Calculations!$A$3:$A$53,$B805)</f>
        <v/>
      </c>
      <c r="J805" s="50">
        <f>J79/SUMIFS(J$3:J$722,$B$3:$B$722,$B805)*SUMIFS(Calculations!$E$3:$E$53,Calculations!$A$3:$A$53,$B805)</f>
        <v/>
      </c>
      <c r="K805" s="50">
        <f>K79/SUMIFS(K$3:K$722,$B$3:$B$722,$B805)*SUMIFS(Calculations!$E$3:$E$53,Calculations!$A$3:$A$53,$B805)</f>
        <v/>
      </c>
      <c r="L805" s="50">
        <f>L79/SUMIFS(L$3:L$722,$B$3:$B$722,$B805)*SUMIFS(Calculations!$E$3:$E$53,Calculations!$A$3:$A$53,$B805)</f>
        <v/>
      </c>
      <c r="M805" s="50">
        <f>M79/SUMIFS(M$3:M$722,$B$3:$B$722,$B805)*SUMIFS(Calculations!$E$3:$E$53,Calculations!$A$3:$A$53,$B805)</f>
        <v/>
      </c>
      <c r="N805" s="50">
        <f>N79/SUMIFS(N$3:N$722,$B$3:$B$722,$B805)*SUMIFS(Calculations!$E$3:$E$53,Calculations!$A$3:$A$53,$B805)</f>
        <v/>
      </c>
      <c r="O805" s="50">
        <f>O79/SUMIFS(O$3:O$722,$B$3:$B$722,$B805)*SUMIFS(Calculations!$E$3:$E$53,Calculations!$A$3:$A$53,$B805)</f>
        <v/>
      </c>
      <c r="P805" s="50">
        <f>P79/SUMIFS(P$3:P$722,$B$3:$B$722,$B805)*SUMIFS(Calculations!$E$3:$E$53,Calculations!$A$3:$A$53,$B805)</f>
        <v/>
      </c>
      <c r="Q805" s="50">
        <f>Q79/SUMIFS(Q$3:Q$722,$B$3:$B$722,$B805)*SUMIFS(Calculations!$E$3:$E$53,Calculations!$A$3:$A$53,$B805)</f>
        <v/>
      </c>
      <c r="R805" s="50">
        <f>R79/SUMIFS(R$3:R$722,$B$3:$B$722,$B805)*SUMIFS(Calculations!$E$3:$E$53,Calculations!$A$3:$A$53,$B805)</f>
        <v/>
      </c>
    </row>
    <row r="806" ht="15.75" customHeight="1">
      <c r="B806" s="50" t="inlineStr">
        <is>
          <t>CT</t>
        </is>
      </c>
      <c r="C806" s="50" t="inlineStr">
        <is>
          <t>Generation</t>
        </is>
      </c>
      <c r="D806" s="50" t="inlineStr">
        <is>
          <t>CSP</t>
        </is>
      </c>
      <c r="E806" s="50">
        <f>LOOKUP(D806,$U$2:$V$15,$V$2:$V$15)</f>
        <v/>
      </c>
      <c r="F806" s="50">
        <f>F80/SUMIFS(F$3:F$722,$B$3:$B$722,$B806)*SUMIFS(Calculations!$E$3:$E$53,Calculations!$A$3:$A$53,$B806)</f>
        <v/>
      </c>
      <c r="G806" s="50">
        <f>G80/SUMIFS(G$3:G$722,$B$3:$B$722,$B806)*SUMIFS(Calculations!$E$3:$E$53,Calculations!$A$3:$A$53,$B806)</f>
        <v/>
      </c>
      <c r="H806" s="50">
        <f>H80/SUMIFS(H$3:H$722,$B$3:$B$722,$B806)*SUMIFS(Calculations!$E$3:$E$53,Calculations!$A$3:$A$53,$B806)</f>
        <v/>
      </c>
      <c r="I806" s="50">
        <f>I80/SUMIFS(I$3:I$722,$B$3:$B$722,$B806)*SUMIFS(Calculations!$E$3:$E$53,Calculations!$A$3:$A$53,$B806)</f>
        <v/>
      </c>
      <c r="J806" s="50">
        <f>J80/SUMIFS(J$3:J$722,$B$3:$B$722,$B806)*SUMIFS(Calculations!$E$3:$E$53,Calculations!$A$3:$A$53,$B806)</f>
        <v/>
      </c>
      <c r="K806" s="50">
        <f>K80/SUMIFS(K$3:K$722,$B$3:$B$722,$B806)*SUMIFS(Calculations!$E$3:$E$53,Calculations!$A$3:$A$53,$B806)</f>
        <v/>
      </c>
      <c r="L806" s="50">
        <f>L80/SUMIFS(L$3:L$722,$B$3:$B$722,$B806)*SUMIFS(Calculations!$E$3:$E$53,Calculations!$A$3:$A$53,$B806)</f>
        <v/>
      </c>
      <c r="M806" s="50">
        <f>M80/SUMIFS(M$3:M$722,$B$3:$B$722,$B806)*SUMIFS(Calculations!$E$3:$E$53,Calculations!$A$3:$A$53,$B806)</f>
        <v/>
      </c>
      <c r="N806" s="50">
        <f>N80/SUMIFS(N$3:N$722,$B$3:$B$722,$B806)*SUMIFS(Calculations!$E$3:$E$53,Calculations!$A$3:$A$53,$B806)</f>
        <v/>
      </c>
      <c r="O806" s="50">
        <f>O80/SUMIFS(O$3:O$722,$B$3:$B$722,$B806)*SUMIFS(Calculations!$E$3:$E$53,Calculations!$A$3:$A$53,$B806)</f>
        <v/>
      </c>
      <c r="P806" s="50">
        <f>P80/SUMIFS(P$3:P$722,$B$3:$B$722,$B806)*SUMIFS(Calculations!$E$3:$E$53,Calculations!$A$3:$A$53,$B806)</f>
        <v/>
      </c>
      <c r="Q806" s="50">
        <f>Q80/SUMIFS(Q$3:Q$722,$B$3:$B$722,$B806)*SUMIFS(Calculations!$E$3:$E$53,Calculations!$A$3:$A$53,$B806)</f>
        <v/>
      </c>
      <c r="R806" s="50">
        <f>R80/SUMIFS(R$3:R$722,$B$3:$B$722,$B806)*SUMIFS(Calculations!$E$3:$E$53,Calculations!$A$3:$A$53,$B806)</f>
        <v/>
      </c>
    </row>
    <row r="807" ht="15.75" customHeight="1">
      <c r="B807" s="50" t="inlineStr">
        <is>
          <t>CT</t>
        </is>
      </c>
      <c r="C807" s="50" t="inlineStr">
        <is>
          <t>Generation</t>
        </is>
      </c>
      <c r="D807" s="50" t="inlineStr">
        <is>
          <t>Geothermal</t>
        </is>
      </c>
      <c r="E807" s="50">
        <f>LOOKUP(D807,$U$2:$V$15,$V$2:$V$15)</f>
        <v/>
      </c>
      <c r="F807" s="50">
        <f>F81/SUMIFS(F$3:F$722,$B$3:$B$722,$B807)*SUMIFS(Calculations!$E$3:$E$53,Calculations!$A$3:$A$53,$B807)</f>
        <v/>
      </c>
      <c r="G807" s="50">
        <f>G81/SUMIFS(G$3:G$722,$B$3:$B$722,$B807)*SUMIFS(Calculations!$E$3:$E$53,Calculations!$A$3:$A$53,$B807)</f>
        <v/>
      </c>
      <c r="H807" s="50">
        <f>H81/SUMIFS(H$3:H$722,$B$3:$B$722,$B807)*SUMIFS(Calculations!$E$3:$E$53,Calculations!$A$3:$A$53,$B807)</f>
        <v/>
      </c>
      <c r="I807" s="50">
        <f>I81/SUMIFS(I$3:I$722,$B$3:$B$722,$B807)*SUMIFS(Calculations!$E$3:$E$53,Calculations!$A$3:$A$53,$B807)</f>
        <v/>
      </c>
      <c r="J807" s="50">
        <f>J81/SUMIFS(J$3:J$722,$B$3:$B$722,$B807)*SUMIFS(Calculations!$E$3:$E$53,Calculations!$A$3:$A$53,$B807)</f>
        <v/>
      </c>
      <c r="K807" s="50">
        <f>K81/SUMIFS(K$3:K$722,$B$3:$B$722,$B807)*SUMIFS(Calculations!$E$3:$E$53,Calculations!$A$3:$A$53,$B807)</f>
        <v/>
      </c>
      <c r="L807" s="50">
        <f>L81/SUMIFS(L$3:L$722,$B$3:$B$722,$B807)*SUMIFS(Calculations!$E$3:$E$53,Calculations!$A$3:$A$53,$B807)</f>
        <v/>
      </c>
      <c r="M807" s="50">
        <f>M81/SUMIFS(M$3:M$722,$B$3:$B$722,$B807)*SUMIFS(Calculations!$E$3:$E$53,Calculations!$A$3:$A$53,$B807)</f>
        <v/>
      </c>
      <c r="N807" s="50">
        <f>N81/SUMIFS(N$3:N$722,$B$3:$B$722,$B807)*SUMIFS(Calculations!$E$3:$E$53,Calculations!$A$3:$A$53,$B807)</f>
        <v/>
      </c>
      <c r="O807" s="50">
        <f>O81/SUMIFS(O$3:O$722,$B$3:$B$722,$B807)*SUMIFS(Calculations!$E$3:$E$53,Calculations!$A$3:$A$53,$B807)</f>
        <v/>
      </c>
      <c r="P807" s="50">
        <f>P81/SUMIFS(P$3:P$722,$B$3:$B$722,$B807)*SUMIFS(Calculations!$E$3:$E$53,Calculations!$A$3:$A$53,$B807)</f>
        <v/>
      </c>
      <c r="Q807" s="50">
        <f>Q81/SUMIFS(Q$3:Q$722,$B$3:$B$722,$B807)*SUMIFS(Calculations!$E$3:$E$53,Calculations!$A$3:$A$53,$B807)</f>
        <v/>
      </c>
      <c r="R807" s="50">
        <f>R81/SUMIFS(R$3:R$722,$B$3:$B$722,$B807)*SUMIFS(Calculations!$E$3:$E$53,Calculations!$A$3:$A$53,$B807)</f>
        <v/>
      </c>
    </row>
    <row r="808" ht="15.75" customHeight="1">
      <c r="B808" s="50" t="inlineStr">
        <is>
          <t>CT</t>
        </is>
      </c>
      <c r="C808" s="50" t="inlineStr">
        <is>
          <t>Generation</t>
        </is>
      </c>
      <c r="D808" s="50" t="inlineStr">
        <is>
          <t>Hydro</t>
        </is>
      </c>
      <c r="E808" s="50">
        <f>LOOKUP(D808,$U$2:$V$15,$V$2:$V$15)</f>
        <v/>
      </c>
      <c r="F808" s="50">
        <f>F82/SUMIFS(F$3:F$722,$B$3:$B$722,$B808)*SUMIFS(Calculations!$E$3:$E$53,Calculations!$A$3:$A$53,$B808)</f>
        <v/>
      </c>
      <c r="G808" s="50">
        <f>G82/SUMIFS(G$3:G$722,$B$3:$B$722,$B808)*SUMIFS(Calculations!$E$3:$E$53,Calculations!$A$3:$A$53,$B808)</f>
        <v/>
      </c>
      <c r="H808" s="50">
        <f>H82/SUMIFS(H$3:H$722,$B$3:$B$722,$B808)*SUMIFS(Calculations!$E$3:$E$53,Calculations!$A$3:$A$53,$B808)</f>
        <v/>
      </c>
      <c r="I808" s="50">
        <f>I82/SUMIFS(I$3:I$722,$B$3:$B$722,$B808)*SUMIFS(Calculations!$E$3:$E$53,Calculations!$A$3:$A$53,$B808)</f>
        <v/>
      </c>
      <c r="J808" s="50">
        <f>J82/SUMIFS(J$3:J$722,$B$3:$B$722,$B808)*SUMIFS(Calculations!$E$3:$E$53,Calculations!$A$3:$A$53,$B808)</f>
        <v/>
      </c>
      <c r="K808" s="50">
        <f>K82/SUMIFS(K$3:K$722,$B$3:$B$722,$B808)*SUMIFS(Calculations!$E$3:$E$53,Calculations!$A$3:$A$53,$B808)</f>
        <v/>
      </c>
      <c r="L808" s="50">
        <f>L82/SUMIFS(L$3:L$722,$B$3:$B$722,$B808)*SUMIFS(Calculations!$E$3:$E$53,Calculations!$A$3:$A$53,$B808)</f>
        <v/>
      </c>
      <c r="M808" s="50">
        <f>M82/SUMIFS(M$3:M$722,$B$3:$B$722,$B808)*SUMIFS(Calculations!$E$3:$E$53,Calculations!$A$3:$A$53,$B808)</f>
        <v/>
      </c>
      <c r="N808" s="50">
        <f>N82/SUMIFS(N$3:N$722,$B$3:$B$722,$B808)*SUMIFS(Calculations!$E$3:$E$53,Calculations!$A$3:$A$53,$B808)</f>
        <v/>
      </c>
      <c r="O808" s="50">
        <f>O82/SUMIFS(O$3:O$722,$B$3:$B$722,$B808)*SUMIFS(Calculations!$E$3:$E$53,Calculations!$A$3:$A$53,$B808)</f>
        <v/>
      </c>
      <c r="P808" s="50">
        <f>P82/SUMIFS(P$3:P$722,$B$3:$B$722,$B808)*SUMIFS(Calculations!$E$3:$E$53,Calculations!$A$3:$A$53,$B808)</f>
        <v/>
      </c>
      <c r="Q808" s="50">
        <f>Q82/SUMIFS(Q$3:Q$722,$B$3:$B$722,$B808)*SUMIFS(Calculations!$E$3:$E$53,Calculations!$A$3:$A$53,$B808)</f>
        <v/>
      </c>
      <c r="R808" s="50">
        <f>R82/SUMIFS(R$3:R$722,$B$3:$B$722,$B808)*SUMIFS(Calculations!$E$3:$E$53,Calculations!$A$3:$A$53,$B808)</f>
        <v/>
      </c>
    </row>
    <row r="809" ht="15.75" customHeight="1">
      <c r="B809" s="50" t="inlineStr">
        <is>
          <t>CT</t>
        </is>
      </c>
      <c r="C809" s="50" t="inlineStr">
        <is>
          <t>Generation</t>
        </is>
      </c>
      <c r="D809" s="50" t="inlineStr">
        <is>
          <t>Imports</t>
        </is>
      </c>
      <c r="E809" s="50">
        <f>LOOKUP(D809,$U$2:$V$15,$V$2:$V$15)</f>
        <v/>
      </c>
      <c r="F809" s="50">
        <f>F83/SUMIFS(F$3:F$722,$B$3:$B$722,$B809)*SUMIFS(Calculations!$E$3:$E$53,Calculations!$A$3:$A$53,$B809)</f>
        <v/>
      </c>
      <c r="G809" s="50">
        <f>G83/SUMIFS(G$3:G$722,$B$3:$B$722,$B809)*SUMIFS(Calculations!$E$3:$E$53,Calculations!$A$3:$A$53,$B809)</f>
        <v/>
      </c>
      <c r="H809" s="50">
        <f>H83/SUMIFS(H$3:H$722,$B$3:$B$722,$B809)*SUMIFS(Calculations!$E$3:$E$53,Calculations!$A$3:$A$53,$B809)</f>
        <v/>
      </c>
      <c r="I809" s="50">
        <f>I83/SUMIFS(I$3:I$722,$B$3:$B$722,$B809)*SUMIFS(Calculations!$E$3:$E$53,Calculations!$A$3:$A$53,$B809)</f>
        <v/>
      </c>
      <c r="J809" s="50">
        <f>J83/SUMIFS(J$3:J$722,$B$3:$B$722,$B809)*SUMIFS(Calculations!$E$3:$E$53,Calculations!$A$3:$A$53,$B809)</f>
        <v/>
      </c>
      <c r="K809" s="50">
        <f>K83/SUMIFS(K$3:K$722,$B$3:$B$722,$B809)*SUMIFS(Calculations!$E$3:$E$53,Calculations!$A$3:$A$53,$B809)</f>
        <v/>
      </c>
      <c r="L809" s="50">
        <f>L83/SUMIFS(L$3:L$722,$B$3:$B$722,$B809)*SUMIFS(Calculations!$E$3:$E$53,Calculations!$A$3:$A$53,$B809)</f>
        <v/>
      </c>
      <c r="M809" s="50">
        <f>M83/SUMIFS(M$3:M$722,$B$3:$B$722,$B809)*SUMIFS(Calculations!$E$3:$E$53,Calculations!$A$3:$A$53,$B809)</f>
        <v/>
      </c>
      <c r="N809" s="50">
        <f>N83/SUMIFS(N$3:N$722,$B$3:$B$722,$B809)*SUMIFS(Calculations!$E$3:$E$53,Calculations!$A$3:$A$53,$B809)</f>
        <v/>
      </c>
      <c r="O809" s="50">
        <f>O83/SUMIFS(O$3:O$722,$B$3:$B$722,$B809)*SUMIFS(Calculations!$E$3:$E$53,Calculations!$A$3:$A$53,$B809)</f>
        <v/>
      </c>
      <c r="P809" s="50">
        <f>P83/SUMIFS(P$3:P$722,$B$3:$B$722,$B809)*SUMIFS(Calculations!$E$3:$E$53,Calculations!$A$3:$A$53,$B809)</f>
        <v/>
      </c>
      <c r="Q809" s="50">
        <f>Q83/SUMIFS(Q$3:Q$722,$B$3:$B$722,$B809)*SUMIFS(Calculations!$E$3:$E$53,Calculations!$A$3:$A$53,$B809)</f>
        <v/>
      </c>
      <c r="R809" s="50">
        <f>R83/SUMIFS(R$3:R$722,$B$3:$B$722,$B809)*SUMIFS(Calculations!$E$3:$E$53,Calculations!$A$3:$A$53,$B809)</f>
        <v/>
      </c>
    </row>
    <row r="810" ht="15.75" customHeight="1">
      <c r="B810" s="50" t="inlineStr">
        <is>
          <t>CT</t>
        </is>
      </c>
      <c r="C810" s="50" t="inlineStr">
        <is>
          <t>Generation</t>
        </is>
      </c>
      <c r="D810" s="50" t="inlineStr">
        <is>
          <t>Land-based Wind</t>
        </is>
      </c>
      <c r="E810" s="50">
        <f>LOOKUP(D810,$U$2:$V$15,$V$2:$V$15)</f>
        <v/>
      </c>
      <c r="F810" s="50">
        <f>F84/SUMIFS(F$3:F$722,$B$3:$B$722,$B810)*SUMIFS(Calculations!$E$3:$E$53,Calculations!$A$3:$A$53,$B810)</f>
        <v/>
      </c>
      <c r="G810" s="50">
        <f>G84/SUMIFS(G$3:G$722,$B$3:$B$722,$B810)*SUMIFS(Calculations!$E$3:$E$53,Calculations!$A$3:$A$53,$B810)</f>
        <v/>
      </c>
      <c r="H810" s="50">
        <f>H84/SUMIFS(H$3:H$722,$B$3:$B$722,$B810)*SUMIFS(Calculations!$E$3:$E$53,Calculations!$A$3:$A$53,$B810)</f>
        <v/>
      </c>
      <c r="I810" s="50">
        <f>I84/SUMIFS(I$3:I$722,$B$3:$B$722,$B810)*SUMIFS(Calculations!$E$3:$E$53,Calculations!$A$3:$A$53,$B810)</f>
        <v/>
      </c>
      <c r="J810" s="50">
        <f>J84/SUMIFS(J$3:J$722,$B$3:$B$722,$B810)*SUMIFS(Calculations!$E$3:$E$53,Calculations!$A$3:$A$53,$B810)</f>
        <v/>
      </c>
      <c r="K810" s="50">
        <f>K84/SUMIFS(K$3:K$722,$B$3:$B$722,$B810)*SUMIFS(Calculations!$E$3:$E$53,Calculations!$A$3:$A$53,$B810)</f>
        <v/>
      </c>
      <c r="L810" s="50">
        <f>L84/SUMIFS(L$3:L$722,$B$3:$B$722,$B810)*SUMIFS(Calculations!$E$3:$E$53,Calculations!$A$3:$A$53,$B810)</f>
        <v/>
      </c>
      <c r="M810" s="50">
        <f>M84/SUMIFS(M$3:M$722,$B$3:$B$722,$B810)*SUMIFS(Calculations!$E$3:$E$53,Calculations!$A$3:$A$53,$B810)</f>
        <v/>
      </c>
      <c r="N810" s="50">
        <f>N84/SUMIFS(N$3:N$722,$B$3:$B$722,$B810)*SUMIFS(Calculations!$E$3:$E$53,Calculations!$A$3:$A$53,$B810)</f>
        <v/>
      </c>
      <c r="O810" s="50">
        <f>O84/SUMIFS(O$3:O$722,$B$3:$B$722,$B810)*SUMIFS(Calculations!$E$3:$E$53,Calculations!$A$3:$A$53,$B810)</f>
        <v/>
      </c>
      <c r="P810" s="50">
        <f>P84/SUMIFS(P$3:P$722,$B$3:$B$722,$B810)*SUMIFS(Calculations!$E$3:$E$53,Calculations!$A$3:$A$53,$B810)</f>
        <v/>
      </c>
      <c r="Q810" s="50">
        <f>Q84/SUMIFS(Q$3:Q$722,$B$3:$B$722,$B810)*SUMIFS(Calculations!$E$3:$E$53,Calculations!$A$3:$A$53,$B810)</f>
        <v/>
      </c>
      <c r="R810" s="50">
        <f>R84/SUMIFS(R$3:R$722,$B$3:$B$722,$B810)*SUMIFS(Calculations!$E$3:$E$53,Calculations!$A$3:$A$53,$B810)</f>
        <v/>
      </c>
    </row>
    <row r="811" ht="15.75" customHeight="1">
      <c r="B811" s="50" t="inlineStr">
        <is>
          <t>CT</t>
        </is>
      </c>
      <c r="C811" s="50" t="inlineStr">
        <is>
          <t>Generation</t>
        </is>
      </c>
      <c r="D811" s="50" t="inlineStr">
        <is>
          <t>NG-CC</t>
        </is>
      </c>
      <c r="E811" s="50">
        <f>LOOKUP(D811,$U$2:$V$15,$V$2:$V$15)</f>
        <v/>
      </c>
      <c r="F811" s="50">
        <f>F85/SUMIFS(F$3:F$722,$B$3:$B$722,$B811)*SUMIFS(Calculations!$E$3:$E$53,Calculations!$A$3:$A$53,$B811)</f>
        <v/>
      </c>
      <c r="G811" s="50">
        <f>G85/SUMIFS(G$3:G$722,$B$3:$B$722,$B811)*SUMIFS(Calculations!$E$3:$E$53,Calculations!$A$3:$A$53,$B811)</f>
        <v/>
      </c>
      <c r="H811" s="50">
        <f>H85/SUMIFS(H$3:H$722,$B$3:$B$722,$B811)*SUMIFS(Calculations!$E$3:$E$53,Calculations!$A$3:$A$53,$B811)</f>
        <v/>
      </c>
      <c r="I811" s="50">
        <f>I85/SUMIFS(I$3:I$722,$B$3:$B$722,$B811)*SUMIFS(Calculations!$E$3:$E$53,Calculations!$A$3:$A$53,$B811)</f>
        <v/>
      </c>
      <c r="J811" s="50">
        <f>J85/SUMIFS(J$3:J$722,$B$3:$B$722,$B811)*SUMIFS(Calculations!$E$3:$E$53,Calculations!$A$3:$A$53,$B811)</f>
        <v/>
      </c>
      <c r="K811" s="50">
        <f>K85/SUMIFS(K$3:K$722,$B$3:$B$722,$B811)*SUMIFS(Calculations!$E$3:$E$53,Calculations!$A$3:$A$53,$B811)</f>
        <v/>
      </c>
      <c r="L811" s="50">
        <f>L85/SUMIFS(L$3:L$722,$B$3:$B$722,$B811)*SUMIFS(Calculations!$E$3:$E$53,Calculations!$A$3:$A$53,$B811)</f>
        <v/>
      </c>
      <c r="M811" s="50">
        <f>M85/SUMIFS(M$3:M$722,$B$3:$B$722,$B811)*SUMIFS(Calculations!$E$3:$E$53,Calculations!$A$3:$A$53,$B811)</f>
        <v/>
      </c>
      <c r="N811" s="50">
        <f>N85/SUMIFS(N$3:N$722,$B$3:$B$722,$B811)*SUMIFS(Calculations!$E$3:$E$53,Calculations!$A$3:$A$53,$B811)</f>
        <v/>
      </c>
      <c r="O811" s="50">
        <f>O85/SUMIFS(O$3:O$722,$B$3:$B$722,$B811)*SUMIFS(Calculations!$E$3:$E$53,Calculations!$A$3:$A$53,$B811)</f>
        <v/>
      </c>
      <c r="P811" s="50">
        <f>P85/SUMIFS(P$3:P$722,$B$3:$B$722,$B811)*SUMIFS(Calculations!$E$3:$E$53,Calculations!$A$3:$A$53,$B811)</f>
        <v/>
      </c>
      <c r="Q811" s="50">
        <f>Q85/SUMIFS(Q$3:Q$722,$B$3:$B$722,$B811)*SUMIFS(Calculations!$E$3:$E$53,Calculations!$A$3:$A$53,$B811)</f>
        <v/>
      </c>
      <c r="R811" s="50">
        <f>R85/SUMIFS(R$3:R$722,$B$3:$B$722,$B811)*SUMIFS(Calculations!$E$3:$E$53,Calculations!$A$3:$A$53,$B811)</f>
        <v/>
      </c>
    </row>
    <row r="812" ht="15.75" customHeight="1">
      <c r="B812" s="50" t="inlineStr">
        <is>
          <t>CT</t>
        </is>
      </c>
      <c r="C812" s="50" t="inlineStr">
        <is>
          <t>Generation</t>
        </is>
      </c>
      <c r="D812" s="50" t="inlineStr">
        <is>
          <t>NG-CT</t>
        </is>
      </c>
      <c r="E812" s="50">
        <f>LOOKUP(D812,$U$2:$V$15,$V$2:$V$15)</f>
        <v/>
      </c>
      <c r="F812" s="50">
        <f>F86/SUMIFS(F$3:F$722,$B$3:$B$722,$B812)*SUMIFS(Calculations!$E$3:$E$53,Calculations!$A$3:$A$53,$B812)</f>
        <v/>
      </c>
      <c r="G812" s="50">
        <f>G86/SUMIFS(G$3:G$722,$B$3:$B$722,$B812)*SUMIFS(Calculations!$E$3:$E$53,Calculations!$A$3:$A$53,$B812)</f>
        <v/>
      </c>
      <c r="H812" s="50">
        <f>H86/SUMIFS(H$3:H$722,$B$3:$B$722,$B812)*SUMIFS(Calculations!$E$3:$E$53,Calculations!$A$3:$A$53,$B812)</f>
        <v/>
      </c>
      <c r="I812" s="50">
        <f>I86/SUMIFS(I$3:I$722,$B$3:$B$722,$B812)*SUMIFS(Calculations!$E$3:$E$53,Calculations!$A$3:$A$53,$B812)</f>
        <v/>
      </c>
      <c r="J812" s="50">
        <f>J86/SUMIFS(J$3:J$722,$B$3:$B$722,$B812)*SUMIFS(Calculations!$E$3:$E$53,Calculations!$A$3:$A$53,$B812)</f>
        <v/>
      </c>
      <c r="K812" s="50">
        <f>K86/SUMIFS(K$3:K$722,$B$3:$B$722,$B812)*SUMIFS(Calculations!$E$3:$E$53,Calculations!$A$3:$A$53,$B812)</f>
        <v/>
      </c>
      <c r="L812" s="50">
        <f>L86/SUMIFS(L$3:L$722,$B$3:$B$722,$B812)*SUMIFS(Calculations!$E$3:$E$53,Calculations!$A$3:$A$53,$B812)</f>
        <v/>
      </c>
      <c r="M812" s="50">
        <f>M86/SUMIFS(M$3:M$722,$B$3:$B$722,$B812)*SUMIFS(Calculations!$E$3:$E$53,Calculations!$A$3:$A$53,$B812)</f>
        <v/>
      </c>
      <c r="N812" s="50">
        <f>N86/SUMIFS(N$3:N$722,$B$3:$B$722,$B812)*SUMIFS(Calculations!$E$3:$E$53,Calculations!$A$3:$A$53,$B812)</f>
        <v/>
      </c>
      <c r="O812" s="50">
        <f>O86/SUMIFS(O$3:O$722,$B$3:$B$722,$B812)*SUMIFS(Calculations!$E$3:$E$53,Calculations!$A$3:$A$53,$B812)</f>
        <v/>
      </c>
      <c r="P812" s="50">
        <f>P86/SUMIFS(P$3:P$722,$B$3:$B$722,$B812)*SUMIFS(Calculations!$E$3:$E$53,Calculations!$A$3:$A$53,$B812)</f>
        <v/>
      </c>
      <c r="Q812" s="50">
        <f>Q86/SUMIFS(Q$3:Q$722,$B$3:$B$722,$B812)*SUMIFS(Calculations!$E$3:$E$53,Calculations!$A$3:$A$53,$B812)</f>
        <v/>
      </c>
      <c r="R812" s="50">
        <f>R86/SUMIFS(R$3:R$722,$B$3:$B$722,$B812)*SUMIFS(Calculations!$E$3:$E$53,Calculations!$A$3:$A$53,$B812)</f>
        <v/>
      </c>
    </row>
    <row r="813" ht="15.75" customHeight="1">
      <c r="B813" s="50" t="inlineStr">
        <is>
          <t>CT</t>
        </is>
      </c>
      <c r="C813" s="50" t="inlineStr">
        <is>
          <t>Generation</t>
        </is>
      </c>
      <c r="D813" s="50" t="inlineStr">
        <is>
          <t>Nuclear</t>
        </is>
      </c>
      <c r="E813" s="50">
        <f>LOOKUP(D813,$U$2:$V$15,$V$2:$V$15)</f>
        <v/>
      </c>
      <c r="F813" s="50">
        <f>F87/SUMIFS(F$3:F$722,$B$3:$B$722,$B813)*SUMIFS(Calculations!$E$3:$E$53,Calculations!$A$3:$A$53,$B813)</f>
        <v/>
      </c>
      <c r="G813" s="50">
        <f>G87/SUMIFS(G$3:G$722,$B$3:$B$722,$B813)*SUMIFS(Calculations!$E$3:$E$53,Calculations!$A$3:$A$53,$B813)</f>
        <v/>
      </c>
      <c r="H813" s="50">
        <f>H87/SUMIFS(H$3:H$722,$B$3:$B$722,$B813)*SUMIFS(Calculations!$E$3:$E$53,Calculations!$A$3:$A$53,$B813)</f>
        <v/>
      </c>
      <c r="I813" s="50">
        <f>I87/SUMIFS(I$3:I$722,$B$3:$B$722,$B813)*SUMIFS(Calculations!$E$3:$E$53,Calculations!$A$3:$A$53,$B813)</f>
        <v/>
      </c>
      <c r="J813" s="50">
        <f>J87/SUMIFS(J$3:J$722,$B$3:$B$722,$B813)*SUMIFS(Calculations!$E$3:$E$53,Calculations!$A$3:$A$53,$B813)</f>
        <v/>
      </c>
      <c r="K813" s="50">
        <f>K87/SUMIFS(K$3:K$722,$B$3:$B$722,$B813)*SUMIFS(Calculations!$E$3:$E$53,Calculations!$A$3:$A$53,$B813)</f>
        <v/>
      </c>
      <c r="L813" s="50">
        <f>L87/SUMIFS(L$3:L$722,$B$3:$B$722,$B813)*SUMIFS(Calculations!$E$3:$E$53,Calculations!$A$3:$A$53,$B813)</f>
        <v/>
      </c>
      <c r="M813" s="50">
        <f>M87/SUMIFS(M$3:M$722,$B$3:$B$722,$B813)*SUMIFS(Calculations!$E$3:$E$53,Calculations!$A$3:$A$53,$B813)</f>
        <v/>
      </c>
      <c r="N813" s="50">
        <f>N87/SUMIFS(N$3:N$722,$B$3:$B$722,$B813)*SUMIFS(Calculations!$E$3:$E$53,Calculations!$A$3:$A$53,$B813)</f>
        <v/>
      </c>
      <c r="O813" s="50">
        <f>O87/SUMIFS(O$3:O$722,$B$3:$B$722,$B813)*SUMIFS(Calculations!$E$3:$E$53,Calculations!$A$3:$A$53,$B813)</f>
        <v/>
      </c>
      <c r="P813" s="50">
        <f>P87/SUMIFS(P$3:P$722,$B$3:$B$722,$B813)*SUMIFS(Calculations!$E$3:$E$53,Calculations!$A$3:$A$53,$B813)</f>
        <v/>
      </c>
      <c r="Q813" s="50">
        <f>Q87/SUMIFS(Q$3:Q$722,$B$3:$B$722,$B813)*SUMIFS(Calculations!$E$3:$E$53,Calculations!$A$3:$A$53,$B813)</f>
        <v/>
      </c>
      <c r="R813" s="50">
        <f>R87/SUMIFS(R$3:R$722,$B$3:$B$722,$B813)*SUMIFS(Calculations!$E$3:$E$53,Calculations!$A$3:$A$53,$B813)</f>
        <v/>
      </c>
    </row>
    <row r="814" ht="15.75" customHeight="1">
      <c r="B814" s="50" t="inlineStr">
        <is>
          <t>CT</t>
        </is>
      </c>
      <c r="C814" s="50" t="inlineStr">
        <is>
          <t>Generation</t>
        </is>
      </c>
      <c r="D814" s="50" t="inlineStr">
        <is>
          <t>Offshore Wind</t>
        </is>
      </c>
      <c r="E814" s="50">
        <f>LOOKUP(D814,$U$2:$V$15,$V$2:$V$15)</f>
        <v/>
      </c>
      <c r="F814" s="50">
        <f>F88/SUMIFS(F$3:F$722,$B$3:$B$722,$B814)*SUMIFS(Calculations!$E$3:$E$53,Calculations!$A$3:$A$53,$B814)</f>
        <v/>
      </c>
      <c r="G814" s="50">
        <f>G88/SUMIFS(G$3:G$722,$B$3:$B$722,$B814)*SUMIFS(Calculations!$E$3:$E$53,Calculations!$A$3:$A$53,$B814)</f>
        <v/>
      </c>
      <c r="H814" s="50">
        <f>H88/SUMIFS(H$3:H$722,$B$3:$B$722,$B814)*SUMIFS(Calculations!$E$3:$E$53,Calculations!$A$3:$A$53,$B814)</f>
        <v/>
      </c>
      <c r="I814" s="50">
        <f>I88/SUMIFS(I$3:I$722,$B$3:$B$722,$B814)*SUMIFS(Calculations!$E$3:$E$53,Calculations!$A$3:$A$53,$B814)</f>
        <v/>
      </c>
      <c r="J814" s="50">
        <f>J88/SUMIFS(J$3:J$722,$B$3:$B$722,$B814)*SUMIFS(Calculations!$E$3:$E$53,Calculations!$A$3:$A$53,$B814)</f>
        <v/>
      </c>
      <c r="K814" s="50">
        <f>K88/SUMIFS(K$3:K$722,$B$3:$B$722,$B814)*SUMIFS(Calculations!$E$3:$E$53,Calculations!$A$3:$A$53,$B814)</f>
        <v/>
      </c>
      <c r="L814" s="50">
        <f>L88/SUMIFS(L$3:L$722,$B$3:$B$722,$B814)*SUMIFS(Calculations!$E$3:$E$53,Calculations!$A$3:$A$53,$B814)</f>
        <v/>
      </c>
      <c r="M814" s="50">
        <f>M88/SUMIFS(M$3:M$722,$B$3:$B$722,$B814)*SUMIFS(Calculations!$E$3:$E$53,Calculations!$A$3:$A$53,$B814)</f>
        <v/>
      </c>
      <c r="N814" s="50">
        <f>N88/SUMIFS(N$3:N$722,$B$3:$B$722,$B814)*SUMIFS(Calculations!$E$3:$E$53,Calculations!$A$3:$A$53,$B814)</f>
        <v/>
      </c>
      <c r="O814" s="50">
        <f>O88/SUMIFS(O$3:O$722,$B$3:$B$722,$B814)*SUMIFS(Calculations!$E$3:$E$53,Calculations!$A$3:$A$53,$B814)</f>
        <v/>
      </c>
      <c r="P814" s="50">
        <f>P88/SUMIFS(P$3:P$722,$B$3:$B$722,$B814)*SUMIFS(Calculations!$E$3:$E$53,Calculations!$A$3:$A$53,$B814)</f>
        <v/>
      </c>
      <c r="Q814" s="50">
        <f>Q88/SUMIFS(Q$3:Q$722,$B$3:$B$722,$B814)*SUMIFS(Calculations!$E$3:$E$53,Calculations!$A$3:$A$53,$B814)</f>
        <v/>
      </c>
      <c r="R814" s="50">
        <f>R88/SUMIFS(R$3:R$722,$B$3:$B$722,$B814)*SUMIFS(Calculations!$E$3:$E$53,Calculations!$A$3:$A$53,$B814)</f>
        <v/>
      </c>
    </row>
    <row r="815" ht="15.75" customHeight="1">
      <c r="B815" s="50" t="inlineStr">
        <is>
          <t>CT</t>
        </is>
      </c>
      <c r="C815" s="50" t="inlineStr">
        <is>
          <t>Generation</t>
        </is>
      </c>
      <c r="D815" s="50" t="inlineStr">
        <is>
          <t>Oil-Gas-Steam</t>
        </is>
      </c>
      <c r="E815" s="50">
        <f>LOOKUP(D815,$U$2:$V$15,$V$2:$V$15)</f>
        <v/>
      </c>
      <c r="F815" s="50">
        <f>F89/SUMIFS(F$3:F$722,$B$3:$B$722,$B815)*SUMIFS(Calculations!$E$3:$E$53,Calculations!$A$3:$A$53,$B815)</f>
        <v/>
      </c>
      <c r="G815" s="50">
        <f>G89/SUMIFS(G$3:G$722,$B$3:$B$722,$B815)*SUMIFS(Calculations!$E$3:$E$53,Calculations!$A$3:$A$53,$B815)</f>
        <v/>
      </c>
      <c r="H815" s="50">
        <f>H89/SUMIFS(H$3:H$722,$B$3:$B$722,$B815)*SUMIFS(Calculations!$E$3:$E$53,Calculations!$A$3:$A$53,$B815)</f>
        <v/>
      </c>
      <c r="I815" s="50">
        <f>I89/SUMIFS(I$3:I$722,$B$3:$B$722,$B815)*SUMIFS(Calculations!$E$3:$E$53,Calculations!$A$3:$A$53,$B815)</f>
        <v/>
      </c>
      <c r="J815" s="50">
        <f>J89/SUMIFS(J$3:J$722,$B$3:$B$722,$B815)*SUMIFS(Calculations!$E$3:$E$53,Calculations!$A$3:$A$53,$B815)</f>
        <v/>
      </c>
      <c r="K815" s="50">
        <f>K89/SUMIFS(K$3:K$722,$B$3:$B$722,$B815)*SUMIFS(Calculations!$E$3:$E$53,Calculations!$A$3:$A$53,$B815)</f>
        <v/>
      </c>
      <c r="L815" s="50">
        <f>L89/SUMIFS(L$3:L$722,$B$3:$B$722,$B815)*SUMIFS(Calculations!$E$3:$E$53,Calculations!$A$3:$A$53,$B815)</f>
        <v/>
      </c>
      <c r="M815" s="50">
        <f>M89/SUMIFS(M$3:M$722,$B$3:$B$722,$B815)*SUMIFS(Calculations!$E$3:$E$53,Calculations!$A$3:$A$53,$B815)</f>
        <v/>
      </c>
      <c r="N815" s="50">
        <f>N89/SUMIFS(N$3:N$722,$B$3:$B$722,$B815)*SUMIFS(Calculations!$E$3:$E$53,Calculations!$A$3:$A$53,$B815)</f>
        <v/>
      </c>
      <c r="O815" s="50">
        <f>O89/SUMIFS(O$3:O$722,$B$3:$B$722,$B815)*SUMIFS(Calculations!$E$3:$E$53,Calculations!$A$3:$A$53,$B815)</f>
        <v/>
      </c>
      <c r="P815" s="50">
        <f>P89/SUMIFS(P$3:P$722,$B$3:$B$722,$B815)*SUMIFS(Calculations!$E$3:$E$53,Calculations!$A$3:$A$53,$B815)</f>
        <v/>
      </c>
      <c r="Q815" s="50">
        <f>Q89/SUMIFS(Q$3:Q$722,$B$3:$B$722,$B815)*SUMIFS(Calculations!$E$3:$E$53,Calculations!$A$3:$A$53,$B815)</f>
        <v/>
      </c>
      <c r="R815" s="50">
        <f>R89/SUMIFS(R$3:R$722,$B$3:$B$722,$B815)*SUMIFS(Calculations!$E$3:$E$53,Calculations!$A$3:$A$53,$B815)</f>
        <v/>
      </c>
    </row>
    <row r="816" ht="15.75" customHeight="1">
      <c r="B816" s="50" t="inlineStr">
        <is>
          <t>CT</t>
        </is>
      </c>
      <c r="C816" s="50" t="inlineStr">
        <is>
          <t>Generation</t>
        </is>
      </c>
      <c r="D816" s="50" t="inlineStr">
        <is>
          <t>Rooftop PV</t>
        </is>
      </c>
      <c r="E816" s="50">
        <f>LOOKUP(D816,$U$2:$V$15,$V$2:$V$15)</f>
        <v/>
      </c>
      <c r="F816" s="50">
        <f>F90/SUMIFS(F$3:F$722,$B$3:$B$722,$B816)*SUMIFS(Calculations!$E$3:$E$53,Calculations!$A$3:$A$53,$B816)</f>
        <v/>
      </c>
      <c r="G816" s="50">
        <f>G90/SUMIFS(G$3:G$722,$B$3:$B$722,$B816)*SUMIFS(Calculations!$E$3:$E$53,Calculations!$A$3:$A$53,$B816)</f>
        <v/>
      </c>
      <c r="H816" s="50">
        <f>H90/SUMIFS(H$3:H$722,$B$3:$B$722,$B816)*SUMIFS(Calculations!$E$3:$E$53,Calculations!$A$3:$A$53,$B816)</f>
        <v/>
      </c>
      <c r="I816" s="50">
        <f>I90/SUMIFS(I$3:I$722,$B$3:$B$722,$B816)*SUMIFS(Calculations!$E$3:$E$53,Calculations!$A$3:$A$53,$B816)</f>
        <v/>
      </c>
      <c r="J816" s="50">
        <f>J90/SUMIFS(J$3:J$722,$B$3:$B$722,$B816)*SUMIFS(Calculations!$E$3:$E$53,Calculations!$A$3:$A$53,$B816)</f>
        <v/>
      </c>
      <c r="K816" s="50">
        <f>K90/SUMIFS(K$3:K$722,$B$3:$B$722,$B816)*SUMIFS(Calculations!$E$3:$E$53,Calculations!$A$3:$A$53,$B816)</f>
        <v/>
      </c>
      <c r="L816" s="50">
        <f>L90/SUMIFS(L$3:L$722,$B$3:$B$722,$B816)*SUMIFS(Calculations!$E$3:$E$53,Calculations!$A$3:$A$53,$B816)</f>
        <v/>
      </c>
      <c r="M816" s="50">
        <f>M90/SUMIFS(M$3:M$722,$B$3:$B$722,$B816)*SUMIFS(Calculations!$E$3:$E$53,Calculations!$A$3:$A$53,$B816)</f>
        <v/>
      </c>
      <c r="N816" s="50">
        <f>N90/SUMIFS(N$3:N$722,$B$3:$B$722,$B816)*SUMIFS(Calculations!$E$3:$E$53,Calculations!$A$3:$A$53,$B816)</f>
        <v/>
      </c>
      <c r="O816" s="50">
        <f>O90/SUMIFS(O$3:O$722,$B$3:$B$722,$B816)*SUMIFS(Calculations!$E$3:$E$53,Calculations!$A$3:$A$53,$B816)</f>
        <v/>
      </c>
      <c r="P816" s="50">
        <f>P90/SUMIFS(P$3:P$722,$B$3:$B$722,$B816)*SUMIFS(Calculations!$E$3:$E$53,Calculations!$A$3:$A$53,$B816)</f>
        <v/>
      </c>
      <c r="Q816" s="50">
        <f>Q90/SUMIFS(Q$3:Q$722,$B$3:$B$722,$B816)*SUMIFS(Calculations!$E$3:$E$53,Calculations!$A$3:$A$53,$B816)</f>
        <v/>
      </c>
      <c r="R816" s="50">
        <f>R90/SUMIFS(R$3:R$722,$B$3:$B$722,$B816)*SUMIFS(Calculations!$E$3:$E$53,Calculations!$A$3:$A$53,$B816)</f>
        <v/>
      </c>
    </row>
    <row r="817" ht="15.75" customHeight="1">
      <c r="B817" s="50" t="inlineStr">
        <is>
          <t>CT</t>
        </is>
      </c>
      <c r="C817" s="50" t="inlineStr">
        <is>
          <t>Generation</t>
        </is>
      </c>
      <c r="D817" s="50" t="inlineStr">
        <is>
          <t>Storage</t>
        </is>
      </c>
      <c r="E817" s="50">
        <f>LOOKUP(D817,$U$2:$V$15,$V$2:$V$15)</f>
        <v/>
      </c>
      <c r="F817" s="50">
        <f>F91/SUMIFS(F$3:F$722,$B$3:$B$722,$B817)*SUMIFS(Calculations!$E$3:$E$53,Calculations!$A$3:$A$53,$B817)</f>
        <v/>
      </c>
      <c r="G817" s="50">
        <f>G91/SUMIFS(G$3:G$722,$B$3:$B$722,$B817)*SUMIFS(Calculations!$E$3:$E$53,Calculations!$A$3:$A$53,$B817)</f>
        <v/>
      </c>
      <c r="H817" s="50">
        <f>H91/SUMIFS(H$3:H$722,$B$3:$B$722,$B817)*SUMIFS(Calculations!$E$3:$E$53,Calculations!$A$3:$A$53,$B817)</f>
        <v/>
      </c>
      <c r="I817" s="50">
        <f>I91/SUMIFS(I$3:I$722,$B$3:$B$722,$B817)*SUMIFS(Calculations!$E$3:$E$53,Calculations!$A$3:$A$53,$B817)</f>
        <v/>
      </c>
      <c r="J817" s="50">
        <f>J91/SUMIFS(J$3:J$722,$B$3:$B$722,$B817)*SUMIFS(Calculations!$E$3:$E$53,Calculations!$A$3:$A$53,$B817)</f>
        <v/>
      </c>
      <c r="K817" s="50">
        <f>K91/SUMIFS(K$3:K$722,$B$3:$B$722,$B817)*SUMIFS(Calculations!$E$3:$E$53,Calculations!$A$3:$A$53,$B817)</f>
        <v/>
      </c>
      <c r="L817" s="50">
        <f>L91/SUMIFS(L$3:L$722,$B$3:$B$722,$B817)*SUMIFS(Calculations!$E$3:$E$53,Calculations!$A$3:$A$53,$B817)</f>
        <v/>
      </c>
      <c r="M817" s="50">
        <f>M91/SUMIFS(M$3:M$722,$B$3:$B$722,$B817)*SUMIFS(Calculations!$E$3:$E$53,Calculations!$A$3:$A$53,$B817)</f>
        <v/>
      </c>
      <c r="N817" s="50">
        <f>N91/SUMIFS(N$3:N$722,$B$3:$B$722,$B817)*SUMIFS(Calculations!$E$3:$E$53,Calculations!$A$3:$A$53,$B817)</f>
        <v/>
      </c>
      <c r="O817" s="50">
        <f>O91/SUMIFS(O$3:O$722,$B$3:$B$722,$B817)*SUMIFS(Calculations!$E$3:$E$53,Calculations!$A$3:$A$53,$B817)</f>
        <v/>
      </c>
      <c r="P817" s="50">
        <f>P91/SUMIFS(P$3:P$722,$B$3:$B$722,$B817)*SUMIFS(Calculations!$E$3:$E$53,Calculations!$A$3:$A$53,$B817)</f>
        <v/>
      </c>
      <c r="Q817" s="50">
        <f>Q91/SUMIFS(Q$3:Q$722,$B$3:$B$722,$B817)*SUMIFS(Calculations!$E$3:$E$53,Calculations!$A$3:$A$53,$B817)</f>
        <v/>
      </c>
      <c r="R817" s="50">
        <f>R91/SUMIFS(R$3:R$722,$B$3:$B$722,$B817)*SUMIFS(Calculations!$E$3:$E$53,Calculations!$A$3:$A$53,$B817)</f>
        <v/>
      </c>
    </row>
    <row r="818" ht="15.75" customHeight="1">
      <c r="B818" s="50" t="inlineStr">
        <is>
          <t>CT</t>
        </is>
      </c>
      <c r="C818" s="50" t="inlineStr">
        <is>
          <t>Generation</t>
        </is>
      </c>
      <c r="D818" s="50" t="inlineStr">
        <is>
          <t>Utility PV</t>
        </is>
      </c>
      <c r="E818" s="50">
        <f>LOOKUP(D818,$U$2:$V$15,$V$2:$V$15)</f>
        <v/>
      </c>
      <c r="F818" s="50">
        <f>F92/SUMIFS(F$3:F$722,$B$3:$B$722,$B818)*SUMIFS(Calculations!$E$3:$E$53,Calculations!$A$3:$A$53,$B818)</f>
        <v/>
      </c>
      <c r="G818" s="50">
        <f>G92/SUMIFS(G$3:G$722,$B$3:$B$722,$B818)*SUMIFS(Calculations!$E$3:$E$53,Calculations!$A$3:$A$53,$B818)</f>
        <v/>
      </c>
      <c r="H818" s="50">
        <f>H92/SUMIFS(H$3:H$722,$B$3:$B$722,$B818)*SUMIFS(Calculations!$E$3:$E$53,Calculations!$A$3:$A$53,$B818)</f>
        <v/>
      </c>
      <c r="I818" s="50">
        <f>I92/SUMIFS(I$3:I$722,$B$3:$B$722,$B818)*SUMIFS(Calculations!$E$3:$E$53,Calculations!$A$3:$A$53,$B818)</f>
        <v/>
      </c>
      <c r="J818" s="50">
        <f>J92/SUMIFS(J$3:J$722,$B$3:$B$722,$B818)*SUMIFS(Calculations!$E$3:$E$53,Calculations!$A$3:$A$53,$B818)</f>
        <v/>
      </c>
      <c r="K818" s="50">
        <f>K92/SUMIFS(K$3:K$722,$B$3:$B$722,$B818)*SUMIFS(Calculations!$E$3:$E$53,Calculations!$A$3:$A$53,$B818)</f>
        <v/>
      </c>
      <c r="L818" s="50">
        <f>L92/SUMIFS(L$3:L$722,$B$3:$B$722,$B818)*SUMIFS(Calculations!$E$3:$E$53,Calculations!$A$3:$A$53,$B818)</f>
        <v/>
      </c>
      <c r="M818" s="50">
        <f>M92/SUMIFS(M$3:M$722,$B$3:$B$722,$B818)*SUMIFS(Calculations!$E$3:$E$53,Calculations!$A$3:$A$53,$B818)</f>
        <v/>
      </c>
      <c r="N818" s="50">
        <f>N92/SUMIFS(N$3:N$722,$B$3:$B$722,$B818)*SUMIFS(Calculations!$E$3:$E$53,Calculations!$A$3:$A$53,$B818)</f>
        <v/>
      </c>
      <c r="O818" s="50">
        <f>O92/SUMIFS(O$3:O$722,$B$3:$B$722,$B818)*SUMIFS(Calculations!$E$3:$E$53,Calculations!$A$3:$A$53,$B818)</f>
        <v/>
      </c>
      <c r="P818" s="50">
        <f>P92/SUMIFS(P$3:P$722,$B$3:$B$722,$B818)*SUMIFS(Calculations!$E$3:$E$53,Calculations!$A$3:$A$53,$B818)</f>
        <v/>
      </c>
      <c r="Q818" s="50">
        <f>Q92/SUMIFS(Q$3:Q$722,$B$3:$B$722,$B818)*SUMIFS(Calculations!$E$3:$E$53,Calculations!$A$3:$A$53,$B818)</f>
        <v/>
      </c>
      <c r="R818" s="50">
        <f>R92/SUMIFS(R$3:R$722,$B$3:$B$722,$B818)*SUMIFS(Calculations!$E$3:$E$53,Calculations!$A$3:$A$53,$B818)</f>
        <v/>
      </c>
    </row>
    <row r="819" ht="15.75" customHeight="1">
      <c r="B819" s="50" t="inlineStr">
        <is>
          <t>DE</t>
        </is>
      </c>
      <c r="C819" s="50" t="inlineStr">
        <is>
          <t>Generation</t>
        </is>
      </c>
      <c r="D819" s="50" t="inlineStr">
        <is>
          <t>Biopower</t>
        </is>
      </c>
      <c r="E819" s="50">
        <f>LOOKUP(D819,$U$2:$V$15,$V$2:$V$15)</f>
        <v/>
      </c>
      <c r="F819" s="50">
        <f>F93/SUMIFS(F$3:F$722,$B$3:$B$722,$B819)*SUMIFS(Calculations!$E$3:$E$53,Calculations!$A$3:$A$53,$B819)</f>
        <v/>
      </c>
      <c r="G819" s="50">
        <f>G93/SUMIFS(G$3:G$722,$B$3:$B$722,$B819)*SUMIFS(Calculations!$E$3:$E$53,Calculations!$A$3:$A$53,$B819)</f>
        <v/>
      </c>
      <c r="H819" s="50">
        <f>H93/SUMIFS(H$3:H$722,$B$3:$B$722,$B819)*SUMIFS(Calculations!$E$3:$E$53,Calculations!$A$3:$A$53,$B819)</f>
        <v/>
      </c>
      <c r="I819" s="50">
        <f>I93/SUMIFS(I$3:I$722,$B$3:$B$722,$B819)*SUMIFS(Calculations!$E$3:$E$53,Calculations!$A$3:$A$53,$B819)</f>
        <v/>
      </c>
      <c r="J819" s="50">
        <f>J93/SUMIFS(J$3:J$722,$B$3:$B$722,$B819)*SUMIFS(Calculations!$E$3:$E$53,Calculations!$A$3:$A$53,$B819)</f>
        <v/>
      </c>
      <c r="K819" s="50">
        <f>K93/SUMIFS(K$3:K$722,$B$3:$B$722,$B819)*SUMIFS(Calculations!$E$3:$E$53,Calculations!$A$3:$A$53,$B819)</f>
        <v/>
      </c>
      <c r="L819" s="50">
        <f>L93/SUMIFS(L$3:L$722,$B$3:$B$722,$B819)*SUMIFS(Calculations!$E$3:$E$53,Calculations!$A$3:$A$53,$B819)</f>
        <v/>
      </c>
      <c r="M819" s="50">
        <f>M93/SUMIFS(M$3:M$722,$B$3:$B$722,$B819)*SUMIFS(Calculations!$E$3:$E$53,Calculations!$A$3:$A$53,$B819)</f>
        <v/>
      </c>
      <c r="N819" s="50">
        <f>N93/SUMIFS(N$3:N$722,$B$3:$B$722,$B819)*SUMIFS(Calculations!$E$3:$E$53,Calculations!$A$3:$A$53,$B819)</f>
        <v/>
      </c>
      <c r="O819" s="50">
        <f>O93/SUMIFS(O$3:O$722,$B$3:$B$722,$B819)*SUMIFS(Calculations!$E$3:$E$53,Calculations!$A$3:$A$53,$B819)</f>
        <v/>
      </c>
      <c r="P819" s="50">
        <f>P93/SUMIFS(P$3:P$722,$B$3:$B$722,$B819)*SUMIFS(Calculations!$E$3:$E$53,Calculations!$A$3:$A$53,$B819)</f>
        <v/>
      </c>
      <c r="Q819" s="50">
        <f>Q93/SUMIFS(Q$3:Q$722,$B$3:$B$722,$B819)*SUMIFS(Calculations!$E$3:$E$53,Calculations!$A$3:$A$53,$B819)</f>
        <v/>
      </c>
      <c r="R819" s="50">
        <f>R93/SUMIFS(R$3:R$722,$B$3:$B$722,$B819)*SUMIFS(Calculations!$E$3:$E$53,Calculations!$A$3:$A$53,$B819)</f>
        <v/>
      </c>
    </row>
    <row r="820" ht="15.75" customHeight="1">
      <c r="B820" s="50" t="inlineStr">
        <is>
          <t>DE</t>
        </is>
      </c>
      <c r="C820" s="50" t="inlineStr">
        <is>
          <t>Generation</t>
        </is>
      </c>
      <c r="D820" s="50" t="inlineStr">
        <is>
          <t>Coal</t>
        </is>
      </c>
      <c r="E820" s="50">
        <f>LOOKUP(D820,$U$2:$V$15,$V$2:$V$15)</f>
        <v/>
      </c>
      <c r="F820" s="50">
        <f>F94/SUMIFS(F$3:F$722,$B$3:$B$722,$B820)*SUMIFS(Calculations!$E$3:$E$53,Calculations!$A$3:$A$53,$B820)</f>
        <v/>
      </c>
      <c r="G820" s="50">
        <f>G94/SUMIFS(G$3:G$722,$B$3:$B$722,$B820)*SUMIFS(Calculations!$E$3:$E$53,Calculations!$A$3:$A$53,$B820)</f>
        <v/>
      </c>
      <c r="H820" s="50">
        <f>H94/SUMIFS(H$3:H$722,$B$3:$B$722,$B820)*SUMIFS(Calculations!$E$3:$E$53,Calculations!$A$3:$A$53,$B820)</f>
        <v/>
      </c>
      <c r="I820" s="50">
        <f>I94/SUMIFS(I$3:I$722,$B$3:$B$722,$B820)*SUMIFS(Calculations!$E$3:$E$53,Calculations!$A$3:$A$53,$B820)</f>
        <v/>
      </c>
      <c r="J820" s="50">
        <f>J94/SUMIFS(J$3:J$722,$B$3:$B$722,$B820)*SUMIFS(Calculations!$E$3:$E$53,Calculations!$A$3:$A$53,$B820)</f>
        <v/>
      </c>
      <c r="K820" s="50">
        <f>K94/SUMIFS(K$3:K$722,$B$3:$B$722,$B820)*SUMIFS(Calculations!$E$3:$E$53,Calculations!$A$3:$A$53,$B820)</f>
        <v/>
      </c>
      <c r="L820" s="50">
        <f>L94/SUMIFS(L$3:L$722,$B$3:$B$722,$B820)*SUMIFS(Calculations!$E$3:$E$53,Calculations!$A$3:$A$53,$B820)</f>
        <v/>
      </c>
      <c r="M820" s="50">
        <f>M94/SUMIFS(M$3:M$722,$B$3:$B$722,$B820)*SUMIFS(Calculations!$E$3:$E$53,Calculations!$A$3:$A$53,$B820)</f>
        <v/>
      </c>
      <c r="N820" s="50">
        <f>N94/SUMIFS(N$3:N$722,$B$3:$B$722,$B820)*SUMIFS(Calculations!$E$3:$E$53,Calculations!$A$3:$A$53,$B820)</f>
        <v/>
      </c>
      <c r="O820" s="50">
        <f>O94/SUMIFS(O$3:O$722,$B$3:$B$722,$B820)*SUMIFS(Calculations!$E$3:$E$53,Calculations!$A$3:$A$53,$B820)</f>
        <v/>
      </c>
      <c r="P820" s="50">
        <f>P94/SUMIFS(P$3:P$722,$B$3:$B$722,$B820)*SUMIFS(Calculations!$E$3:$E$53,Calculations!$A$3:$A$53,$B820)</f>
        <v/>
      </c>
      <c r="Q820" s="50">
        <f>Q94/SUMIFS(Q$3:Q$722,$B$3:$B$722,$B820)*SUMIFS(Calculations!$E$3:$E$53,Calculations!$A$3:$A$53,$B820)</f>
        <v/>
      </c>
      <c r="R820" s="50">
        <f>R94/SUMIFS(R$3:R$722,$B$3:$B$722,$B820)*SUMIFS(Calculations!$E$3:$E$53,Calculations!$A$3:$A$53,$B820)</f>
        <v/>
      </c>
    </row>
    <row r="821" ht="15.75" customHeight="1">
      <c r="B821" s="50" t="inlineStr">
        <is>
          <t>DE</t>
        </is>
      </c>
      <c r="C821" s="50" t="inlineStr">
        <is>
          <t>Generation</t>
        </is>
      </c>
      <c r="D821" s="50" t="inlineStr">
        <is>
          <t>CSP</t>
        </is>
      </c>
      <c r="E821" s="50">
        <f>LOOKUP(D821,$U$2:$V$15,$V$2:$V$15)</f>
        <v/>
      </c>
      <c r="F821" s="50">
        <f>F95/SUMIFS(F$3:F$722,$B$3:$B$722,$B821)*SUMIFS(Calculations!$E$3:$E$53,Calculations!$A$3:$A$53,$B821)</f>
        <v/>
      </c>
      <c r="G821" s="50">
        <f>G95/SUMIFS(G$3:G$722,$B$3:$B$722,$B821)*SUMIFS(Calculations!$E$3:$E$53,Calculations!$A$3:$A$53,$B821)</f>
        <v/>
      </c>
      <c r="H821" s="50">
        <f>H95/SUMIFS(H$3:H$722,$B$3:$B$722,$B821)*SUMIFS(Calculations!$E$3:$E$53,Calculations!$A$3:$A$53,$B821)</f>
        <v/>
      </c>
      <c r="I821" s="50">
        <f>I95/SUMIFS(I$3:I$722,$B$3:$B$722,$B821)*SUMIFS(Calculations!$E$3:$E$53,Calculations!$A$3:$A$53,$B821)</f>
        <v/>
      </c>
      <c r="J821" s="50">
        <f>J95/SUMIFS(J$3:J$722,$B$3:$B$722,$B821)*SUMIFS(Calculations!$E$3:$E$53,Calculations!$A$3:$A$53,$B821)</f>
        <v/>
      </c>
      <c r="K821" s="50">
        <f>K95/SUMIFS(K$3:K$722,$B$3:$B$722,$B821)*SUMIFS(Calculations!$E$3:$E$53,Calculations!$A$3:$A$53,$B821)</f>
        <v/>
      </c>
      <c r="L821" s="50">
        <f>L95/SUMIFS(L$3:L$722,$B$3:$B$722,$B821)*SUMIFS(Calculations!$E$3:$E$53,Calculations!$A$3:$A$53,$B821)</f>
        <v/>
      </c>
      <c r="M821" s="50">
        <f>M95/SUMIFS(M$3:M$722,$B$3:$B$722,$B821)*SUMIFS(Calculations!$E$3:$E$53,Calculations!$A$3:$A$53,$B821)</f>
        <v/>
      </c>
      <c r="N821" s="50">
        <f>N95/SUMIFS(N$3:N$722,$B$3:$B$722,$B821)*SUMIFS(Calculations!$E$3:$E$53,Calculations!$A$3:$A$53,$B821)</f>
        <v/>
      </c>
      <c r="O821" s="50">
        <f>O95/SUMIFS(O$3:O$722,$B$3:$B$722,$B821)*SUMIFS(Calculations!$E$3:$E$53,Calculations!$A$3:$A$53,$B821)</f>
        <v/>
      </c>
      <c r="P821" s="50">
        <f>P95/SUMIFS(P$3:P$722,$B$3:$B$722,$B821)*SUMIFS(Calculations!$E$3:$E$53,Calculations!$A$3:$A$53,$B821)</f>
        <v/>
      </c>
      <c r="Q821" s="50">
        <f>Q95/SUMIFS(Q$3:Q$722,$B$3:$B$722,$B821)*SUMIFS(Calculations!$E$3:$E$53,Calculations!$A$3:$A$53,$B821)</f>
        <v/>
      </c>
      <c r="R821" s="50">
        <f>R95/SUMIFS(R$3:R$722,$B$3:$B$722,$B821)*SUMIFS(Calculations!$E$3:$E$53,Calculations!$A$3:$A$53,$B821)</f>
        <v/>
      </c>
    </row>
    <row r="822" ht="15.75" customHeight="1">
      <c r="B822" s="50" t="inlineStr">
        <is>
          <t>DE</t>
        </is>
      </c>
      <c r="C822" s="50" t="inlineStr">
        <is>
          <t>Generation</t>
        </is>
      </c>
      <c r="D822" s="50" t="inlineStr">
        <is>
          <t>Geothermal</t>
        </is>
      </c>
      <c r="E822" s="50">
        <f>LOOKUP(D822,$U$2:$V$15,$V$2:$V$15)</f>
        <v/>
      </c>
      <c r="F822" s="50">
        <f>F96/SUMIFS(F$3:F$722,$B$3:$B$722,$B822)*SUMIFS(Calculations!$E$3:$E$53,Calculations!$A$3:$A$53,$B822)</f>
        <v/>
      </c>
      <c r="G822" s="50">
        <f>G96/SUMIFS(G$3:G$722,$B$3:$B$722,$B822)*SUMIFS(Calculations!$E$3:$E$53,Calculations!$A$3:$A$53,$B822)</f>
        <v/>
      </c>
      <c r="H822" s="50">
        <f>H96/SUMIFS(H$3:H$722,$B$3:$B$722,$B822)*SUMIFS(Calculations!$E$3:$E$53,Calculations!$A$3:$A$53,$B822)</f>
        <v/>
      </c>
      <c r="I822" s="50">
        <f>I96/SUMIFS(I$3:I$722,$B$3:$B$722,$B822)*SUMIFS(Calculations!$E$3:$E$53,Calculations!$A$3:$A$53,$B822)</f>
        <v/>
      </c>
      <c r="J822" s="50">
        <f>J96/SUMIFS(J$3:J$722,$B$3:$B$722,$B822)*SUMIFS(Calculations!$E$3:$E$53,Calculations!$A$3:$A$53,$B822)</f>
        <v/>
      </c>
      <c r="K822" s="50">
        <f>K96/SUMIFS(K$3:K$722,$B$3:$B$722,$B822)*SUMIFS(Calculations!$E$3:$E$53,Calculations!$A$3:$A$53,$B822)</f>
        <v/>
      </c>
      <c r="L822" s="50">
        <f>L96/SUMIFS(L$3:L$722,$B$3:$B$722,$B822)*SUMIFS(Calculations!$E$3:$E$53,Calculations!$A$3:$A$53,$B822)</f>
        <v/>
      </c>
      <c r="M822" s="50">
        <f>M96/SUMIFS(M$3:M$722,$B$3:$B$722,$B822)*SUMIFS(Calculations!$E$3:$E$53,Calculations!$A$3:$A$53,$B822)</f>
        <v/>
      </c>
      <c r="N822" s="50">
        <f>N96/SUMIFS(N$3:N$722,$B$3:$B$722,$B822)*SUMIFS(Calculations!$E$3:$E$53,Calculations!$A$3:$A$53,$B822)</f>
        <v/>
      </c>
      <c r="O822" s="50">
        <f>O96/SUMIFS(O$3:O$722,$B$3:$B$722,$B822)*SUMIFS(Calculations!$E$3:$E$53,Calculations!$A$3:$A$53,$B822)</f>
        <v/>
      </c>
      <c r="P822" s="50">
        <f>P96/SUMIFS(P$3:P$722,$B$3:$B$722,$B822)*SUMIFS(Calculations!$E$3:$E$53,Calculations!$A$3:$A$53,$B822)</f>
        <v/>
      </c>
      <c r="Q822" s="50">
        <f>Q96/SUMIFS(Q$3:Q$722,$B$3:$B$722,$B822)*SUMIFS(Calculations!$E$3:$E$53,Calculations!$A$3:$A$53,$B822)</f>
        <v/>
      </c>
      <c r="R822" s="50">
        <f>R96/SUMIFS(R$3:R$722,$B$3:$B$722,$B822)*SUMIFS(Calculations!$E$3:$E$53,Calculations!$A$3:$A$53,$B822)</f>
        <v/>
      </c>
    </row>
    <row r="823" ht="15.75" customHeight="1">
      <c r="B823" s="50" t="inlineStr">
        <is>
          <t>DE</t>
        </is>
      </c>
      <c r="C823" s="50" t="inlineStr">
        <is>
          <t>Generation</t>
        </is>
      </c>
      <c r="D823" s="50" t="inlineStr">
        <is>
          <t>Hydro</t>
        </is>
      </c>
      <c r="E823" s="50">
        <f>LOOKUP(D823,$U$2:$V$15,$V$2:$V$15)</f>
        <v/>
      </c>
      <c r="F823" s="50">
        <f>F97/SUMIFS(F$3:F$722,$B$3:$B$722,$B823)*SUMIFS(Calculations!$E$3:$E$53,Calculations!$A$3:$A$53,$B823)</f>
        <v/>
      </c>
      <c r="G823" s="50">
        <f>G97/SUMIFS(G$3:G$722,$B$3:$B$722,$B823)*SUMIFS(Calculations!$E$3:$E$53,Calculations!$A$3:$A$53,$B823)</f>
        <v/>
      </c>
      <c r="H823" s="50">
        <f>H97/SUMIFS(H$3:H$722,$B$3:$B$722,$B823)*SUMIFS(Calculations!$E$3:$E$53,Calculations!$A$3:$A$53,$B823)</f>
        <v/>
      </c>
      <c r="I823" s="50">
        <f>I97/SUMIFS(I$3:I$722,$B$3:$B$722,$B823)*SUMIFS(Calculations!$E$3:$E$53,Calculations!$A$3:$A$53,$B823)</f>
        <v/>
      </c>
      <c r="J823" s="50">
        <f>J97/SUMIFS(J$3:J$722,$B$3:$B$722,$B823)*SUMIFS(Calculations!$E$3:$E$53,Calculations!$A$3:$A$53,$B823)</f>
        <v/>
      </c>
      <c r="K823" s="50">
        <f>K97/SUMIFS(K$3:K$722,$B$3:$B$722,$B823)*SUMIFS(Calculations!$E$3:$E$53,Calculations!$A$3:$A$53,$B823)</f>
        <v/>
      </c>
      <c r="L823" s="50">
        <f>L97/SUMIFS(L$3:L$722,$B$3:$B$722,$B823)*SUMIFS(Calculations!$E$3:$E$53,Calculations!$A$3:$A$53,$B823)</f>
        <v/>
      </c>
      <c r="M823" s="50">
        <f>M97/SUMIFS(M$3:M$722,$B$3:$B$722,$B823)*SUMIFS(Calculations!$E$3:$E$53,Calculations!$A$3:$A$53,$B823)</f>
        <v/>
      </c>
      <c r="N823" s="50">
        <f>N97/SUMIFS(N$3:N$722,$B$3:$B$722,$B823)*SUMIFS(Calculations!$E$3:$E$53,Calculations!$A$3:$A$53,$B823)</f>
        <v/>
      </c>
      <c r="O823" s="50">
        <f>O97/SUMIFS(O$3:O$722,$B$3:$B$722,$B823)*SUMIFS(Calculations!$E$3:$E$53,Calculations!$A$3:$A$53,$B823)</f>
        <v/>
      </c>
      <c r="P823" s="50">
        <f>P97/SUMIFS(P$3:P$722,$B$3:$B$722,$B823)*SUMIFS(Calculations!$E$3:$E$53,Calculations!$A$3:$A$53,$B823)</f>
        <v/>
      </c>
      <c r="Q823" s="50">
        <f>Q97/SUMIFS(Q$3:Q$722,$B$3:$B$722,$B823)*SUMIFS(Calculations!$E$3:$E$53,Calculations!$A$3:$A$53,$B823)</f>
        <v/>
      </c>
      <c r="R823" s="50">
        <f>R97/SUMIFS(R$3:R$722,$B$3:$B$722,$B823)*SUMIFS(Calculations!$E$3:$E$53,Calculations!$A$3:$A$53,$B823)</f>
        <v/>
      </c>
    </row>
    <row r="824" ht="15.75" customHeight="1">
      <c r="B824" s="50" t="inlineStr">
        <is>
          <t>DE</t>
        </is>
      </c>
      <c r="C824" s="50" t="inlineStr">
        <is>
          <t>Generation</t>
        </is>
      </c>
      <c r="D824" s="50" t="inlineStr">
        <is>
          <t>Imports</t>
        </is>
      </c>
      <c r="E824" s="50">
        <f>LOOKUP(D824,$U$2:$V$15,$V$2:$V$15)</f>
        <v/>
      </c>
      <c r="F824" s="50">
        <f>F98/SUMIFS(F$3:F$722,$B$3:$B$722,$B824)*SUMIFS(Calculations!$E$3:$E$53,Calculations!$A$3:$A$53,$B824)</f>
        <v/>
      </c>
      <c r="G824" s="50">
        <f>G98/SUMIFS(G$3:G$722,$B$3:$B$722,$B824)*SUMIFS(Calculations!$E$3:$E$53,Calculations!$A$3:$A$53,$B824)</f>
        <v/>
      </c>
      <c r="H824" s="50">
        <f>H98/SUMIFS(H$3:H$722,$B$3:$B$722,$B824)*SUMIFS(Calculations!$E$3:$E$53,Calculations!$A$3:$A$53,$B824)</f>
        <v/>
      </c>
      <c r="I824" s="50">
        <f>I98/SUMIFS(I$3:I$722,$B$3:$B$722,$B824)*SUMIFS(Calculations!$E$3:$E$53,Calculations!$A$3:$A$53,$B824)</f>
        <v/>
      </c>
      <c r="J824" s="50">
        <f>J98/SUMIFS(J$3:J$722,$B$3:$B$722,$B824)*SUMIFS(Calculations!$E$3:$E$53,Calculations!$A$3:$A$53,$B824)</f>
        <v/>
      </c>
      <c r="K824" s="50">
        <f>K98/SUMIFS(K$3:K$722,$B$3:$B$722,$B824)*SUMIFS(Calculations!$E$3:$E$53,Calculations!$A$3:$A$53,$B824)</f>
        <v/>
      </c>
      <c r="L824" s="50">
        <f>L98/SUMIFS(L$3:L$722,$B$3:$B$722,$B824)*SUMIFS(Calculations!$E$3:$E$53,Calculations!$A$3:$A$53,$B824)</f>
        <v/>
      </c>
      <c r="M824" s="50">
        <f>M98/SUMIFS(M$3:M$722,$B$3:$B$722,$B824)*SUMIFS(Calculations!$E$3:$E$53,Calculations!$A$3:$A$53,$B824)</f>
        <v/>
      </c>
      <c r="N824" s="50">
        <f>N98/SUMIFS(N$3:N$722,$B$3:$B$722,$B824)*SUMIFS(Calculations!$E$3:$E$53,Calculations!$A$3:$A$53,$B824)</f>
        <v/>
      </c>
      <c r="O824" s="50">
        <f>O98/SUMIFS(O$3:O$722,$B$3:$B$722,$B824)*SUMIFS(Calculations!$E$3:$E$53,Calculations!$A$3:$A$53,$B824)</f>
        <v/>
      </c>
      <c r="P824" s="50">
        <f>P98/SUMIFS(P$3:P$722,$B$3:$B$722,$B824)*SUMIFS(Calculations!$E$3:$E$53,Calculations!$A$3:$A$53,$B824)</f>
        <v/>
      </c>
      <c r="Q824" s="50">
        <f>Q98/SUMIFS(Q$3:Q$722,$B$3:$B$722,$B824)*SUMIFS(Calculations!$E$3:$E$53,Calculations!$A$3:$A$53,$B824)</f>
        <v/>
      </c>
      <c r="R824" s="50">
        <f>R98/SUMIFS(R$3:R$722,$B$3:$B$722,$B824)*SUMIFS(Calculations!$E$3:$E$53,Calculations!$A$3:$A$53,$B824)</f>
        <v/>
      </c>
    </row>
    <row r="825" ht="15.75" customHeight="1">
      <c r="B825" s="50" t="inlineStr">
        <is>
          <t>DE</t>
        </is>
      </c>
      <c r="C825" s="50" t="inlineStr">
        <is>
          <t>Generation</t>
        </is>
      </c>
      <c r="D825" s="50" t="inlineStr">
        <is>
          <t>Land-based Wind</t>
        </is>
      </c>
      <c r="E825" s="50">
        <f>LOOKUP(D825,$U$2:$V$15,$V$2:$V$15)</f>
        <v/>
      </c>
      <c r="F825" s="50">
        <f>F99/SUMIFS(F$3:F$722,$B$3:$B$722,$B825)*SUMIFS(Calculations!$E$3:$E$53,Calculations!$A$3:$A$53,$B825)</f>
        <v/>
      </c>
      <c r="G825" s="50">
        <f>G99/SUMIFS(G$3:G$722,$B$3:$B$722,$B825)*SUMIFS(Calculations!$E$3:$E$53,Calculations!$A$3:$A$53,$B825)</f>
        <v/>
      </c>
      <c r="H825" s="50">
        <f>H99/SUMIFS(H$3:H$722,$B$3:$B$722,$B825)*SUMIFS(Calculations!$E$3:$E$53,Calculations!$A$3:$A$53,$B825)</f>
        <v/>
      </c>
      <c r="I825" s="50">
        <f>I99/SUMIFS(I$3:I$722,$B$3:$B$722,$B825)*SUMIFS(Calculations!$E$3:$E$53,Calculations!$A$3:$A$53,$B825)</f>
        <v/>
      </c>
      <c r="J825" s="50">
        <f>J99/SUMIFS(J$3:J$722,$B$3:$B$722,$B825)*SUMIFS(Calculations!$E$3:$E$53,Calculations!$A$3:$A$53,$B825)</f>
        <v/>
      </c>
      <c r="K825" s="50">
        <f>K99/SUMIFS(K$3:K$722,$B$3:$B$722,$B825)*SUMIFS(Calculations!$E$3:$E$53,Calculations!$A$3:$A$53,$B825)</f>
        <v/>
      </c>
      <c r="L825" s="50">
        <f>L99/SUMIFS(L$3:L$722,$B$3:$B$722,$B825)*SUMIFS(Calculations!$E$3:$E$53,Calculations!$A$3:$A$53,$B825)</f>
        <v/>
      </c>
      <c r="M825" s="50">
        <f>M99/SUMIFS(M$3:M$722,$B$3:$B$722,$B825)*SUMIFS(Calculations!$E$3:$E$53,Calculations!$A$3:$A$53,$B825)</f>
        <v/>
      </c>
      <c r="N825" s="50">
        <f>N99/SUMIFS(N$3:N$722,$B$3:$B$722,$B825)*SUMIFS(Calculations!$E$3:$E$53,Calculations!$A$3:$A$53,$B825)</f>
        <v/>
      </c>
      <c r="O825" s="50">
        <f>O99/SUMIFS(O$3:O$722,$B$3:$B$722,$B825)*SUMIFS(Calculations!$E$3:$E$53,Calculations!$A$3:$A$53,$B825)</f>
        <v/>
      </c>
      <c r="P825" s="50">
        <f>P99/SUMIFS(P$3:P$722,$B$3:$B$722,$B825)*SUMIFS(Calculations!$E$3:$E$53,Calculations!$A$3:$A$53,$B825)</f>
        <v/>
      </c>
      <c r="Q825" s="50">
        <f>Q99/SUMIFS(Q$3:Q$722,$B$3:$B$722,$B825)*SUMIFS(Calculations!$E$3:$E$53,Calculations!$A$3:$A$53,$B825)</f>
        <v/>
      </c>
      <c r="R825" s="50">
        <f>R99/SUMIFS(R$3:R$722,$B$3:$B$722,$B825)*SUMIFS(Calculations!$E$3:$E$53,Calculations!$A$3:$A$53,$B825)</f>
        <v/>
      </c>
    </row>
    <row r="826" ht="15.75" customHeight="1">
      <c r="B826" s="50" t="inlineStr">
        <is>
          <t>DE</t>
        </is>
      </c>
      <c r="C826" s="50" t="inlineStr">
        <is>
          <t>Generation</t>
        </is>
      </c>
      <c r="D826" s="50" t="inlineStr">
        <is>
          <t>NG-CC</t>
        </is>
      </c>
      <c r="E826" s="50">
        <f>LOOKUP(D826,$U$2:$V$15,$V$2:$V$15)</f>
        <v/>
      </c>
      <c r="F826" s="50">
        <f>F100/SUMIFS(F$3:F$722,$B$3:$B$722,$B826)*SUMIFS(Calculations!$E$3:$E$53,Calculations!$A$3:$A$53,$B826)</f>
        <v/>
      </c>
      <c r="G826" s="50">
        <f>G100/SUMIFS(G$3:G$722,$B$3:$B$722,$B826)*SUMIFS(Calculations!$E$3:$E$53,Calculations!$A$3:$A$53,$B826)</f>
        <v/>
      </c>
      <c r="H826" s="50">
        <f>H100/SUMIFS(H$3:H$722,$B$3:$B$722,$B826)*SUMIFS(Calculations!$E$3:$E$53,Calculations!$A$3:$A$53,$B826)</f>
        <v/>
      </c>
      <c r="I826" s="50">
        <f>I100/SUMIFS(I$3:I$722,$B$3:$B$722,$B826)*SUMIFS(Calculations!$E$3:$E$53,Calculations!$A$3:$A$53,$B826)</f>
        <v/>
      </c>
      <c r="J826" s="50">
        <f>J100/SUMIFS(J$3:J$722,$B$3:$B$722,$B826)*SUMIFS(Calculations!$E$3:$E$53,Calculations!$A$3:$A$53,$B826)</f>
        <v/>
      </c>
      <c r="K826" s="50">
        <f>K100/SUMIFS(K$3:K$722,$B$3:$B$722,$B826)*SUMIFS(Calculations!$E$3:$E$53,Calculations!$A$3:$A$53,$B826)</f>
        <v/>
      </c>
      <c r="L826" s="50">
        <f>L100/SUMIFS(L$3:L$722,$B$3:$B$722,$B826)*SUMIFS(Calculations!$E$3:$E$53,Calculations!$A$3:$A$53,$B826)</f>
        <v/>
      </c>
      <c r="M826" s="50">
        <f>M100/SUMIFS(M$3:M$722,$B$3:$B$722,$B826)*SUMIFS(Calculations!$E$3:$E$53,Calculations!$A$3:$A$53,$B826)</f>
        <v/>
      </c>
      <c r="N826" s="50">
        <f>N100/SUMIFS(N$3:N$722,$B$3:$B$722,$B826)*SUMIFS(Calculations!$E$3:$E$53,Calculations!$A$3:$A$53,$B826)</f>
        <v/>
      </c>
      <c r="O826" s="50">
        <f>O100/SUMIFS(O$3:O$722,$B$3:$B$722,$B826)*SUMIFS(Calculations!$E$3:$E$53,Calculations!$A$3:$A$53,$B826)</f>
        <v/>
      </c>
      <c r="P826" s="50">
        <f>P100/SUMIFS(P$3:P$722,$B$3:$B$722,$B826)*SUMIFS(Calculations!$E$3:$E$53,Calculations!$A$3:$A$53,$B826)</f>
        <v/>
      </c>
      <c r="Q826" s="50">
        <f>Q100/SUMIFS(Q$3:Q$722,$B$3:$B$722,$B826)*SUMIFS(Calculations!$E$3:$E$53,Calculations!$A$3:$A$53,$B826)</f>
        <v/>
      </c>
      <c r="R826" s="50">
        <f>R100/SUMIFS(R$3:R$722,$B$3:$B$722,$B826)*SUMIFS(Calculations!$E$3:$E$53,Calculations!$A$3:$A$53,$B826)</f>
        <v/>
      </c>
    </row>
    <row r="827" ht="15.75" customHeight="1">
      <c r="B827" s="50" t="inlineStr">
        <is>
          <t>DE</t>
        </is>
      </c>
      <c r="C827" s="50" t="inlineStr">
        <is>
          <t>Generation</t>
        </is>
      </c>
      <c r="D827" s="50" t="inlineStr">
        <is>
          <t>NG-CT</t>
        </is>
      </c>
      <c r="E827" s="50">
        <f>LOOKUP(D827,$U$2:$V$15,$V$2:$V$15)</f>
        <v/>
      </c>
      <c r="F827" s="50">
        <f>F101/SUMIFS(F$3:F$722,$B$3:$B$722,$B827)*SUMIFS(Calculations!$E$3:$E$53,Calculations!$A$3:$A$53,$B827)</f>
        <v/>
      </c>
      <c r="G827" s="50">
        <f>G101/SUMIFS(G$3:G$722,$B$3:$B$722,$B827)*SUMIFS(Calculations!$E$3:$E$53,Calculations!$A$3:$A$53,$B827)</f>
        <v/>
      </c>
      <c r="H827" s="50">
        <f>H101/SUMIFS(H$3:H$722,$B$3:$B$722,$B827)*SUMIFS(Calculations!$E$3:$E$53,Calculations!$A$3:$A$53,$B827)</f>
        <v/>
      </c>
      <c r="I827" s="50">
        <f>I101/SUMIFS(I$3:I$722,$B$3:$B$722,$B827)*SUMIFS(Calculations!$E$3:$E$53,Calculations!$A$3:$A$53,$B827)</f>
        <v/>
      </c>
      <c r="J827" s="50">
        <f>J101/SUMIFS(J$3:J$722,$B$3:$B$722,$B827)*SUMIFS(Calculations!$E$3:$E$53,Calculations!$A$3:$A$53,$B827)</f>
        <v/>
      </c>
      <c r="K827" s="50">
        <f>K101/SUMIFS(K$3:K$722,$B$3:$B$722,$B827)*SUMIFS(Calculations!$E$3:$E$53,Calculations!$A$3:$A$53,$B827)</f>
        <v/>
      </c>
      <c r="L827" s="50">
        <f>L101/SUMIFS(L$3:L$722,$B$3:$B$722,$B827)*SUMIFS(Calculations!$E$3:$E$53,Calculations!$A$3:$A$53,$B827)</f>
        <v/>
      </c>
      <c r="M827" s="50">
        <f>M101/SUMIFS(M$3:M$722,$B$3:$B$722,$B827)*SUMIFS(Calculations!$E$3:$E$53,Calculations!$A$3:$A$53,$B827)</f>
        <v/>
      </c>
      <c r="N827" s="50">
        <f>N101/SUMIFS(N$3:N$722,$B$3:$B$722,$B827)*SUMIFS(Calculations!$E$3:$E$53,Calculations!$A$3:$A$53,$B827)</f>
        <v/>
      </c>
      <c r="O827" s="50">
        <f>O101/SUMIFS(O$3:O$722,$B$3:$B$722,$B827)*SUMIFS(Calculations!$E$3:$E$53,Calculations!$A$3:$A$53,$B827)</f>
        <v/>
      </c>
      <c r="P827" s="50">
        <f>P101/SUMIFS(P$3:P$722,$B$3:$B$722,$B827)*SUMIFS(Calculations!$E$3:$E$53,Calculations!$A$3:$A$53,$B827)</f>
        <v/>
      </c>
      <c r="Q827" s="50">
        <f>Q101/SUMIFS(Q$3:Q$722,$B$3:$B$722,$B827)*SUMIFS(Calculations!$E$3:$E$53,Calculations!$A$3:$A$53,$B827)</f>
        <v/>
      </c>
      <c r="R827" s="50">
        <f>R101/SUMIFS(R$3:R$722,$B$3:$B$722,$B827)*SUMIFS(Calculations!$E$3:$E$53,Calculations!$A$3:$A$53,$B827)</f>
        <v/>
      </c>
    </row>
    <row r="828" ht="15.75" customHeight="1">
      <c r="B828" s="50" t="inlineStr">
        <is>
          <t>DE</t>
        </is>
      </c>
      <c r="C828" s="50" t="inlineStr">
        <is>
          <t>Generation</t>
        </is>
      </c>
      <c r="D828" s="50" t="inlineStr">
        <is>
          <t>Nuclear</t>
        </is>
      </c>
      <c r="E828" s="50">
        <f>LOOKUP(D828,$U$2:$V$15,$V$2:$V$15)</f>
        <v/>
      </c>
      <c r="F828" s="50">
        <f>F102/SUMIFS(F$3:F$722,$B$3:$B$722,$B828)*SUMIFS(Calculations!$E$3:$E$53,Calculations!$A$3:$A$53,$B828)</f>
        <v/>
      </c>
      <c r="G828" s="50">
        <f>G102/SUMIFS(G$3:G$722,$B$3:$B$722,$B828)*SUMIFS(Calculations!$E$3:$E$53,Calculations!$A$3:$A$53,$B828)</f>
        <v/>
      </c>
      <c r="H828" s="50">
        <f>H102/SUMIFS(H$3:H$722,$B$3:$B$722,$B828)*SUMIFS(Calculations!$E$3:$E$53,Calculations!$A$3:$A$53,$B828)</f>
        <v/>
      </c>
      <c r="I828" s="50">
        <f>I102/SUMIFS(I$3:I$722,$B$3:$B$722,$B828)*SUMIFS(Calculations!$E$3:$E$53,Calculations!$A$3:$A$53,$B828)</f>
        <v/>
      </c>
      <c r="J828" s="50">
        <f>J102/SUMIFS(J$3:J$722,$B$3:$B$722,$B828)*SUMIFS(Calculations!$E$3:$E$53,Calculations!$A$3:$A$53,$B828)</f>
        <v/>
      </c>
      <c r="K828" s="50">
        <f>K102/SUMIFS(K$3:K$722,$B$3:$B$722,$B828)*SUMIFS(Calculations!$E$3:$E$53,Calculations!$A$3:$A$53,$B828)</f>
        <v/>
      </c>
      <c r="L828" s="50">
        <f>L102/SUMIFS(L$3:L$722,$B$3:$B$722,$B828)*SUMIFS(Calculations!$E$3:$E$53,Calculations!$A$3:$A$53,$B828)</f>
        <v/>
      </c>
      <c r="M828" s="50">
        <f>M102/SUMIFS(M$3:M$722,$B$3:$B$722,$B828)*SUMIFS(Calculations!$E$3:$E$53,Calculations!$A$3:$A$53,$B828)</f>
        <v/>
      </c>
      <c r="N828" s="50">
        <f>N102/SUMIFS(N$3:N$722,$B$3:$B$722,$B828)*SUMIFS(Calculations!$E$3:$E$53,Calculations!$A$3:$A$53,$B828)</f>
        <v/>
      </c>
      <c r="O828" s="50">
        <f>O102/SUMIFS(O$3:O$722,$B$3:$B$722,$B828)*SUMIFS(Calculations!$E$3:$E$53,Calculations!$A$3:$A$53,$B828)</f>
        <v/>
      </c>
      <c r="P828" s="50">
        <f>P102/SUMIFS(P$3:P$722,$B$3:$B$722,$B828)*SUMIFS(Calculations!$E$3:$E$53,Calculations!$A$3:$A$53,$B828)</f>
        <v/>
      </c>
      <c r="Q828" s="50">
        <f>Q102/SUMIFS(Q$3:Q$722,$B$3:$B$722,$B828)*SUMIFS(Calculations!$E$3:$E$53,Calculations!$A$3:$A$53,$B828)</f>
        <v/>
      </c>
      <c r="R828" s="50">
        <f>R102/SUMIFS(R$3:R$722,$B$3:$B$722,$B828)*SUMIFS(Calculations!$E$3:$E$53,Calculations!$A$3:$A$53,$B828)</f>
        <v/>
      </c>
    </row>
    <row r="829" ht="15.75" customHeight="1">
      <c r="B829" s="50" t="inlineStr">
        <is>
          <t>DE</t>
        </is>
      </c>
      <c r="C829" s="50" t="inlineStr">
        <is>
          <t>Generation</t>
        </is>
      </c>
      <c r="D829" s="50" t="inlineStr">
        <is>
          <t>Offshore Wind</t>
        </is>
      </c>
      <c r="E829" s="50">
        <f>LOOKUP(D829,$U$2:$V$15,$V$2:$V$15)</f>
        <v/>
      </c>
      <c r="F829" s="50">
        <f>F103/SUMIFS(F$3:F$722,$B$3:$B$722,$B829)*SUMIFS(Calculations!$E$3:$E$53,Calculations!$A$3:$A$53,$B829)</f>
        <v/>
      </c>
      <c r="G829" s="50">
        <f>G103/SUMIFS(G$3:G$722,$B$3:$B$722,$B829)*SUMIFS(Calculations!$E$3:$E$53,Calculations!$A$3:$A$53,$B829)</f>
        <v/>
      </c>
      <c r="H829" s="50">
        <f>H103/SUMIFS(H$3:H$722,$B$3:$B$722,$B829)*SUMIFS(Calculations!$E$3:$E$53,Calculations!$A$3:$A$53,$B829)</f>
        <v/>
      </c>
      <c r="I829" s="50">
        <f>I103/SUMIFS(I$3:I$722,$B$3:$B$722,$B829)*SUMIFS(Calculations!$E$3:$E$53,Calculations!$A$3:$A$53,$B829)</f>
        <v/>
      </c>
      <c r="J829" s="50">
        <f>J103/SUMIFS(J$3:J$722,$B$3:$B$722,$B829)*SUMIFS(Calculations!$E$3:$E$53,Calculations!$A$3:$A$53,$B829)</f>
        <v/>
      </c>
      <c r="K829" s="50">
        <f>K103/SUMIFS(K$3:K$722,$B$3:$B$722,$B829)*SUMIFS(Calculations!$E$3:$E$53,Calculations!$A$3:$A$53,$B829)</f>
        <v/>
      </c>
      <c r="L829" s="50">
        <f>L103/SUMIFS(L$3:L$722,$B$3:$B$722,$B829)*SUMIFS(Calculations!$E$3:$E$53,Calculations!$A$3:$A$53,$B829)</f>
        <v/>
      </c>
      <c r="M829" s="50">
        <f>M103/SUMIFS(M$3:M$722,$B$3:$B$722,$B829)*SUMIFS(Calculations!$E$3:$E$53,Calculations!$A$3:$A$53,$B829)</f>
        <v/>
      </c>
      <c r="N829" s="50">
        <f>N103/SUMIFS(N$3:N$722,$B$3:$B$722,$B829)*SUMIFS(Calculations!$E$3:$E$53,Calculations!$A$3:$A$53,$B829)</f>
        <v/>
      </c>
      <c r="O829" s="50">
        <f>O103/SUMIFS(O$3:O$722,$B$3:$B$722,$B829)*SUMIFS(Calculations!$E$3:$E$53,Calculations!$A$3:$A$53,$B829)</f>
        <v/>
      </c>
      <c r="P829" s="50">
        <f>P103/SUMIFS(P$3:P$722,$B$3:$B$722,$B829)*SUMIFS(Calculations!$E$3:$E$53,Calculations!$A$3:$A$53,$B829)</f>
        <v/>
      </c>
      <c r="Q829" s="50">
        <f>Q103/SUMIFS(Q$3:Q$722,$B$3:$B$722,$B829)*SUMIFS(Calculations!$E$3:$E$53,Calculations!$A$3:$A$53,$B829)</f>
        <v/>
      </c>
      <c r="R829" s="50">
        <f>R103/SUMIFS(R$3:R$722,$B$3:$B$722,$B829)*SUMIFS(Calculations!$E$3:$E$53,Calculations!$A$3:$A$53,$B829)</f>
        <v/>
      </c>
    </row>
    <row r="830" ht="15.75" customHeight="1">
      <c r="B830" s="50" t="inlineStr">
        <is>
          <t>DE</t>
        </is>
      </c>
      <c r="C830" s="50" t="inlineStr">
        <is>
          <t>Generation</t>
        </is>
      </c>
      <c r="D830" s="50" t="inlineStr">
        <is>
          <t>Oil-Gas-Steam</t>
        </is>
      </c>
      <c r="E830" s="50">
        <f>LOOKUP(D830,$U$2:$V$15,$V$2:$V$15)</f>
        <v/>
      </c>
      <c r="F830" s="50">
        <f>F104/SUMIFS(F$3:F$722,$B$3:$B$722,$B830)*SUMIFS(Calculations!$E$3:$E$53,Calculations!$A$3:$A$53,$B830)</f>
        <v/>
      </c>
      <c r="G830" s="50">
        <f>G104/SUMIFS(G$3:G$722,$B$3:$B$722,$B830)*SUMIFS(Calculations!$E$3:$E$53,Calculations!$A$3:$A$53,$B830)</f>
        <v/>
      </c>
      <c r="H830" s="50">
        <f>H104/SUMIFS(H$3:H$722,$B$3:$B$722,$B830)*SUMIFS(Calculations!$E$3:$E$53,Calculations!$A$3:$A$53,$B830)</f>
        <v/>
      </c>
      <c r="I830" s="50">
        <f>I104/SUMIFS(I$3:I$722,$B$3:$B$722,$B830)*SUMIFS(Calculations!$E$3:$E$53,Calculations!$A$3:$A$53,$B830)</f>
        <v/>
      </c>
      <c r="J830" s="50">
        <f>J104/SUMIFS(J$3:J$722,$B$3:$B$722,$B830)*SUMIFS(Calculations!$E$3:$E$53,Calculations!$A$3:$A$53,$B830)</f>
        <v/>
      </c>
      <c r="K830" s="50">
        <f>K104/SUMIFS(K$3:K$722,$B$3:$B$722,$B830)*SUMIFS(Calculations!$E$3:$E$53,Calculations!$A$3:$A$53,$B830)</f>
        <v/>
      </c>
      <c r="L830" s="50">
        <f>L104/SUMIFS(L$3:L$722,$B$3:$B$722,$B830)*SUMIFS(Calculations!$E$3:$E$53,Calculations!$A$3:$A$53,$B830)</f>
        <v/>
      </c>
      <c r="M830" s="50">
        <f>M104/SUMIFS(M$3:M$722,$B$3:$B$722,$B830)*SUMIFS(Calculations!$E$3:$E$53,Calculations!$A$3:$A$53,$B830)</f>
        <v/>
      </c>
      <c r="N830" s="50">
        <f>N104/SUMIFS(N$3:N$722,$B$3:$B$722,$B830)*SUMIFS(Calculations!$E$3:$E$53,Calculations!$A$3:$A$53,$B830)</f>
        <v/>
      </c>
      <c r="O830" s="50">
        <f>O104/SUMIFS(O$3:O$722,$B$3:$B$722,$B830)*SUMIFS(Calculations!$E$3:$E$53,Calculations!$A$3:$A$53,$B830)</f>
        <v/>
      </c>
      <c r="P830" s="50">
        <f>P104/SUMIFS(P$3:P$722,$B$3:$B$722,$B830)*SUMIFS(Calculations!$E$3:$E$53,Calculations!$A$3:$A$53,$B830)</f>
        <v/>
      </c>
      <c r="Q830" s="50">
        <f>Q104/SUMIFS(Q$3:Q$722,$B$3:$B$722,$B830)*SUMIFS(Calculations!$E$3:$E$53,Calculations!$A$3:$A$53,$B830)</f>
        <v/>
      </c>
      <c r="R830" s="50">
        <f>R104/SUMIFS(R$3:R$722,$B$3:$B$722,$B830)*SUMIFS(Calculations!$E$3:$E$53,Calculations!$A$3:$A$53,$B830)</f>
        <v/>
      </c>
    </row>
    <row r="831" ht="15.75" customHeight="1">
      <c r="B831" s="50" t="inlineStr">
        <is>
          <t>DE</t>
        </is>
      </c>
      <c r="C831" s="50" t="inlineStr">
        <is>
          <t>Generation</t>
        </is>
      </c>
      <c r="D831" s="50" t="inlineStr">
        <is>
          <t>Rooftop PV</t>
        </is>
      </c>
      <c r="E831" s="50">
        <f>LOOKUP(D831,$U$2:$V$15,$V$2:$V$15)</f>
        <v/>
      </c>
      <c r="F831" s="50">
        <f>F105/SUMIFS(F$3:F$722,$B$3:$B$722,$B831)*SUMIFS(Calculations!$E$3:$E$53,Calculations!$A$3:$A$53,$B831)</f>
        <v/>
      </c>
      <c r="G831" s="50">
        <f>G105/SUMIFS(G$3:G$722,$B$3:$B$722,$B831)*SUMIFS(Calculations!$E$3:$E$53,Calculations!$A$3:$A$53,$B831)</f>
        <v/>
      </c>
      <c r="H831" s="50">
        <f>H105/SUMIFS(H$3:H$722,$B$3:$B$722,$B831)*SUMIFS(Calculations!$E$3:$E$53,Calculations!$A$3:$A$53,$B831)</f>
        <v/>
      </c>
      <c r="I831" s="50">
        <f>I105/SUMIFS(I$3:I$722,$B$3:$B$722,$B831)*SUMIFS(Calculations!$E$3:$E$53,Calculations!$A$3:$A$53,$B831)</f>
        <v/>
      </c>
      <c r="J831" s="50">
        <f>J105/SUMIFS(J$3:J$722,$B$3:$B$722,$B831)*SUMIFS(Calculations!$E$3:$E$53,Calculations!$A$3:$A$53,$B831)</f>
        <v/>
      </c>
      <c r="K831" s="50">
        <f>K105/SUMIFS(K$3:K$722,$B$3:$B$722,$B831)*SUMIFS(Calculations!$E$3:$E$53,Calculations!$A$3:$A$53,$B831)</f>
        <v/>
      </c>
      <c r="L831" s="50">
        <f>L105/SUMIFS(L$3:L$722,$B$3:$B$722,$B831)*SUMIFS(Calculations!$E$3:$E$53,Calculations!$A$3:$A$53,$B831)</f>
        <v/>
      </c>
      <c r="M831" s="50">
        <f>M105/SUMIFS(M$3:M$722,$B$3:$B$722,$B831)*SUMIFS(Calculations!$E$3:$E$53,Calculations!$A$3:$A$53,$B831)</f>
        <v/>
      </c>
      <c r="N831" s="50">
        <f>N105/SUMIFS(N$3:N$722,$B$3:$B$722,$B831)*SUMIFS(Calculations!$E$3:$E$53,Calculations!$A$3:$A$53,$B831)</f>
        <v/>
      </c>
      <c r="O831" s="50">
        <f>O105/SUMIFS(O$3:O$722,$B$3:$B$722,$B831)*SUMIFS(Calculations!$E$3:$E$53,Calculations!$A$3:$A$53,$B831)</f>
        <v/>
      </c>
      <c r="P831" s="50">
        <f>P105/SUMIFS(P$3:P$722,$B$3:$B$722,$B831)*SUMIFS(Calculations!$E$3:$E$53,Calculations!$A$3:$A$53,$B831)</f>
        <v/>
      </c>
      <c r="Q831" s="50">
        <f>Q105/SUMIFS(Q$3:Q$722,$B$3:$B$722,$B831)*SUMIFS(Calculations!$E$3:$E$53,Calculations!$A$3:$A$53,$B831)</f>
        <v/>
      </c>
      <c r="R831" s="50">
        <f>R105/SUMIFS(R$3:R$722,$B$3:$B$722,$B831)*SUMIFS(Calculations!$E$3:$E$53,Calculations!$A$3:$A$53,$B831)</f>
        <v/>
      </c>
    </row>
    <row r="832" ht="15.75" customHeight="1">
      <c r="B832" s="50" t="inlineStr">
        <is>
          <t>DE</t>
        </is>
      </c>
      <c r="C832" s="50" t="inlineStr">
        <is>
          <t>Generation</t>
        </is>
      </c>
      <c r="D832" s="50" t="inlineStr">
        <is>
          <t>Storage</t>
        </is>
      </c>
      <c r="E832" s="50">
        <f>LOOKUP(D832,$U$2:$V$15,$V$2:$V$15)</f>
        <v/>
      </c>
      <c r="F832" s="50">
        <f>F106/SUMIFS(F$3:F$722,$B$3:$B$722,$B832)*SUMIFS(Calculations!$E$3:$E$53,Calculations!$A$3:$A$53,$B832)</f>
        <v/>
      </c>
      <c r="G832" s="50">
        <f>G106/SUMIFS(G$3:G$722,$B$3:$B$722,$B832)*SUMIFS(Calculations!$E$3:$E$53,Calculations!$A$3:$A$53,$B832)</f>
        <v/>
      </c>
      <c r="H832" s="50">
        <f>H106/SUMIFS(H$3:H$722,$B$3:$B$722,$B832)*SUMIFS(Calculations!$E$3:$E$53,Calculations!$A$3:$A$53,$B832)</f>
        <v/>
      </c>
      <c r="I832" s="50">
        <f>I106/SUMIFS(I$3:I$722,$B$3:$B$722,$B832)*SUMIFS(Calculations!$E$3:$E$53,Calculations!$A$3:$A$53,$B832)</f>
        <v/>
      </c>
      <c r="J832" s="50">
        <f>J106/SUMIFS(J$3:J$722,$B$3:$B$722,$B832)*SUMIFS(Calculations!$E$3:$E$53,Calculations!$A$3:$A$53,$B832)</f>
        <v/>
      </c>
      <c r="K832" s="50">
        <f>K106/SUMIFS(K$3:K$722,$B$3:$B$722,$B832)*SUMIFS(Calculations!$E$3:$E$53,Calculations!$A$3:$A$53,$B832)</f>
        <v/>
      </c>
      <c r="L832" s="50">
        <f>L106/SUMIFS(L$3:L$722,$B$3:$B$722,$B832)*SUMIFS(Calculations!$E$3:$E$53,Calculations!$A$3:$A$53,$B832)</f>
        <v/>
      </c>
      <c r="M832" s="50">
        <f>M106/SUMIFS(M$3:M$722,$B$3:$B$722,$B832)*SUMIFS(Calculations!$E$3:$E$53,Calculations!$A$3:$A$53,$B832)</f>
        <v/>
      </c>
      <c r="N832" s="50">
        <f>N106/SUMIFS(N$3:N$722,$B$3:$B$722,$B832)*SUMIFS(Calculations!$E$3:$E$53,Calculations!$A$3:$A$53,$B832)</f>
        <v/>
      </c>
      <c r="O832" s="50">
        <f>O106/SUMIFS(O$3:O$722,$B$3:$B$722,$B832)*SUMIFS(Calculations!$E$3:$E$53,Calculations!$A$3:$A$53,$B832)</f>
        <v/>
      </c>
      <c r="P832" s="50">
        <f>P106/SUMIFS(P$3:P$722,$B$3:$B$722,$B832)*SUMIFS(Calculations!$E$3:$E$53,Calculations!$A$3:$A$53,$B832)</f>
        <v/>
      </c>
      <c r="Q832" s="50">
        <f>Q106/SUMIFS(Q$3:Q$722,$B$3:$B$722,$B832)*SUMIFS(Calculations!$E$3:$E$53,Calculations!$A$3:$A$53,$B832)</f>
        <v/>
      </c>
      <c r="R832" s="50">
        <f>R106/SUMIFS(R$3:R$722,$B$3:$B$722,$B832)*SUMIFS(Calculations!$E$3:$E$53,Calculations!$A$3:$A$53,$B832)</f>
        <v/>
      </c>
    </row>
    <row r="833" ht="15.75" customHeight="1">
      <c r="B833" s="50" t="inlineStr">
        <is>
          <t>DE</t>
        </is>
      </c>
      <c r="C833" s="50" t="inlineStr">
        <is>
          <t>Generation</t>
        </is>
      </c>
      <c r="D833" s="50" t="inlineStr">
        <is>
          <t>Utility PV</t>
        </is>
      </c>
      <c r="E833" s="50">
        <f>LOOKUP(D833,$U$2:$V$15,$V$2:$V$15)</f>
        <v/>
      </c>
      <c r="F833" s="50">
        <f>F107/SUMIFS(F$3:F$722,$B$3:$B$722,$B833)*SUMIFS(Calculations!$E$3:$E$53,Calculations!$A$3:$A$53,$B833)</f>
        <v/>
      </c>
      <c r="G833" s="50">
        <f>G107/SUMIFS(G$3:G$722,$B$3:$B$722,$B833)*SUMIFS(Calculations!$E$3:$E$53,Calculations!$A$3:$A$53,$B833)</f>
        <v/>
      </c>
      <c r="H833" s="50">
        <f>H107/SUMIFS(H$3:H$722,$B$3:$B$722,$B833)*SUMIFS(Calculations!$E$3:$E$53,Calculations!$A$3:$A$53,$B833)</f>
        <v/>
      </c>
      <c r="I833" s="50">
        <f>I107/SUMIFS(I$3:I$722,$B$3:$B$722,$B833)*SUMIFS(Calculations!$E$3:$E$53,Calculations!$A$3:$A$53,$B833)</f>
        <v/>
      </c>
      <c r="J833" s="50">
        <f>J107/SUMIFS(J$3:J$722,$B$3:$B$722,$B833)*SUMIFS(Calculations!$E$3:$E$53,Calculations!$A$3:$A$53,$B833)</f>
        <v/>
      </c>
      <c r="K833" s="50">
        <f>K107/SUMIFS(K$3:K$722,$B$3:$B$722,$B833)*SUMIFS(Calculations!$E$3:$E$53,Calculations!$A$3:$A$53,$B833)</f>
        <v/>
      </c>
      <c r="L833" s="50">
        <f>L107/SUMIFS(L$3:L$722,$B$3:$B$722,$B833)*SUMIFS(Calculations!$E$3:$E$53,Calculations!$A$3:$A$53,$B833)</f>
        <v/>
      </c>
      <c r="M833" s="50">
        <f>M107/SUMIFS(M$3:M$722,$B$3:$B$722,$B833)*SUMIFS(Calculations!$E$3:$E$53,Calculations!$A$3:$A$53,$B833)</f>
        <v/>
      </c>
      <c r="N833" s="50">
        <f>N107/SUMIFS(N$3:N$722,$B$3:$B$722,$B833)*SUMIFS(Calculations!$E$3:$E$53,Calculations!$A$3:$A$53,$B833)</f>
        <v/>
      </c>
      <c r="O833" s="50">
        <f>O107/SUMIFS(O$3:O$722,$B$3:$B$722,$B833)*SUMIFS(Calculations!$E$3:$E$53,Calculations!$A$3:$A$53,$B833)</f>
        <v/>
      </c>
      <c r="P833" s="50">
        <f>P107/SUMIFS(P$3:P$722,$B$3:$B$722,$B833)*SUMIFS(Calculations!$E$3:$E$53,Calculations!$A$3:$A$53,$B833)</f>
        <v/>
      </c>
      <c r="Q833" s="50">
        <f>Q107/SUMIFS(Q$3:Q$722,$B$3:$B$722,$B833)*SUMIFS(Calculations!$E$3:$E$53,Calculations!$A$3:$A$53,$B833)</f>
        <v/>
      </c>
      <c r="R833" s="50">
        <f>R107/SUMIFS(R$3:R$722,$B$3:$B$722,$B833)*SUMIFS(Calculations!$E$3:$E$53,Calculations!$A$3:$A$53,$B833)</f>
        <v/>
      </c>
    </row>
    <row r="834" ht="15.75" customHeight="1">
      <c r="B834" s="50" t="inlineStr">
        <is>
          <t>FL</t>
        </is>
      </c>
      <c r="C834" s="50" t="inlineStr">
        <is>
          <t>Generation</t>
        </is>
      </c>
      <c r="D834" s="50" t="inlineStr">
        <is>
          <t>Biopower</t>
        </is>
      </c>
      <c r="E834" s="50">
        <f>LOOKUP(D834,$U$2:$V$15,$V$2:$V$15)</f>
        <v/>
      </c>
      <c r="F834" s="50">
        <f>F108/SUMIFS(F$3:F$722,$B$3:$B$722,$B834)*SUMIFS(Calculations!$E$3:$E$53,Calculations!$A$3:$A$53,$B834)</f>
        <v/>
      </c>
      <c r="G834" s="50">
        <f>G108/SUMIFS(G$3:G$722,$B$3:$B$722,$B834)*SUMIFS(Calculations!$E$3:$E$53,Calculations!$A$3:$A$53,$B834)</f>
        <v/>
      </c>
      <c r="H834" s="50">
        <f>H108/SUMIFS(H$3:H$722,$B$3:$B$722,$B834)*SUMIFS(Calculations!$E$3:$E$53,Calculations!$A$3:$A$53,$B834)</f>
        <v/>
      </c>
      <c r="I834" s="50">
        <f>I108/SUMIFS(I$3:I$722,$B$3:$B$722,$B834)*SUMIFS(Calculations!$E$3:$E$53,Calculations!$A$3:$A$53,$B834)</f>
        <v/>
      </c>
      <c r="J834" s="50">
        <f>J108/SUMIFS(J$3:J$722,$B$3:$B$722,$B834)*SUMIFS(Calculations!$E$3:$E$53,Calculations!$A$3:$A$53,$B834)</f>
        <v/>
      </c>
      <c r="K834" s="50">
        <f>K108/SUMIFS(K$3:K$722,$B$3:$B$722,$B834)*SUMIFS(Calculations!$E$3:$E$53,Calculations!$A$3:$A$53,$B834)</f>
        <v/>
      </c>
      <c r="L834" s="50">
        <f>L108/SUMIFS(L$3:L$722,$B$3:$B$722,$B834)*SUMIFS(Calculations!$E$3:$E$53,Calculations!$A$3:$A$53,$B834)</f>
        <v/>
      </c>
      <c r="M834" s="50">
        <f>M108/SUMIFS(M$3:M$722,$B$3:$B$722,$B834)*SUMIFS(Calculations!$E$3:$E$53,Calculations!$A$3:$A$53,$B834)</f>
        <v/>
      </c>
      <c r="N834" s="50">
        <f>N108/SUMIFS(N$3:N$722,$B$3:$B$722,$B834)*SUMIFS(Calculations!$E$3:$E$53,Calculations!$A$3:$A$53,$B834)</f>
        <v/>
      </c>
      <c r="O834" s="50">
        <f>O108/SUMIFS(O$3:O$722,$B$3:$B$722,$B834)*SUMIFS(Calculations!$E$3:$E$53,Calculations!$A$3:$A$53,$B834)</f>
        <v/>
      </c>
      <c r="P834" s="50">
        <f>P108/SUMIFS(P$3:P$722,$B$3:$B$722,$B834)*SUMIFS(Calculations!$E$3:$E$53,Calculations!$A$3:$A$53,$B834)</f>
        <v/>
      </c>
      <c r="Q834" s="50">
        <f>Q108/SUMIFS(Q$3:Q$722,$B$3:$B$722,$B834)*SUMIFS(Calculations!$E$3:$E$53,Calculations!$A$3:$A$53,$B834)</f>
        <v/>
      </c>
      <c r="R834" s="50">
        <f>R108/SUMIFS(R$3:R$722,$B$3:$B$722,$B834)*SUMIFS(Calculations!$E$3:$E$53,Calculations!$A$3:$A$53,$B834)</f>
        <v/>
      </c>
    </row>
    <row r="835" ht="15.75" customHeight="1">
      <c r="B835" s="50" t="inlineStr">
        <is>
          <t>FL</t>
        </is>
      </c>
      <c r="C835" s="50" t="inlineStr">
        <is>
          <t>Generation</t>
        </is>
      </c>
      <c r="D835" s="50" t="inlineStr">
        <is>
          <t>Coal</t>
        </is>
      </c>
      <c r="E835" s="50">
        <f>LOOKUP(D835,$U$2:$V$15,$V$2:$V$15)</f>
        <v/>
      </c>
      <c r="F835" s="50">
        <f>F109/SUMIFS(F$3:F$722,$B$3:$B$722,$B835)*SUMIFS(Calculations!$E$3:$E$53,Calculations!$A$3:$A$53,$B835)</f>
        <v/>
      </c>
      <c r="G835" s="50">
        <f>G109/SUMIFS(G$3:G$722,$B$3:$B$722,$B835)*SUMIFS(Calculations!$E$3:$E$53,Calculations!$A$3:$A$53,$B835)</f>
        <v/>
      </c>
      <c r="H835" s="50">
        <f>H109/SUMIFS(H$3:H$722,$B$3:$B$722,$B835)*SUMIFS(Calculations!$E$3:$E$53,Calculations!$A$3:$A$53,$B835)</f>
        <v/>
      </c>
      <c r="I835" s="50">
        <f>I109/SUMIFS(I$3:I$722,$B$3:$B$722,$B835)*SUMIFS(Calculations!$E$3:$E$53,Calculations!$A$3:$A$53,$B835)</f>
        <v/>
      </c>
      <c r="J835" s="50">
        <f>J109/SUMIFS(J$3:J$722,$B$3:$B$722,$B835)*SUMIFS(Calculations!$E$3:$E$53,Calculations!$A$3:$A$53,$B835)</f>
        <v/>
      </c>
      <c r="K835" s="50">
        <f>K109/SUMIFS(K$3:K$722,$B$3:$B$722,$B835)*SUMIFS(Calculations!$E$3:$E$53,Calculations!$A$3:$A$53,$B835)</f>
        <v/>
      </c>
      <c r="L835" s="50">
        <f>L109/SUMIFS(L$3:L$722,$B$3:$B$722,$B835)*SUMIFS(Calculations!$E$3:$E$53,Calculations!$A$3:$A$53,$B835)</f>
        <v/>
      </c>
      <c r="M835" s="50">
        <f>M109/SUMIFS(M$3:M$722,$B$3:$B$722,$B835)*SUMIFS(Calculations!$E$3:$E$53,Calculations!$A$3:$A$53,$B835)</f>
        <v/>
      </c>
      <c r="N835" s="50">
        <f>N109/SUMIFS(N$3:N$722,$B$3:$B$722,$B835)*SUMIFS(Calculations!$E$3:$E$53,Calculations!$A$3:$A$53,$B835)</f>
        <v/>
      </c>
      <c r="O835" s="50">
        <f>O109/SUMIFS(O$3:O$722,$B$3:$B$722,$B835)*SUMIFS(Calculations!$E$3:$E$53,Calculations!$A$3:$A$53,$B835)</f>
        <v/>
      </c>
      <c r="P835" s="50">
        <f>P109/SUMIFS(P$3:P$722,$B$3:$B$722,$B835)*SUMIFS(Calculations!$E$3:$E$53,Calculations!$A$3:$A$53,$B835)</f>
        <v/>
      </c>
      <c r="Q835" s="50">
        <f>Q109/SUMIFS(Q$3:Q$722,$B$3:$B$722,$B835)*SUMIFS(Calculations!$E$3:$E$53,Calculations!$A$3:$A$53,$B835)</f>
        <v/>
      </c>
      <c r="R835" s="50">
        <f>R109/SUMIFS(R$3:R$722,$B$3:$B$722,$B835)*SUMIFS(Calculations!$E$3:$E$53,Calculations!$A$3:$A$53,$B835)</f>
        <v/>
      </c>
    </row>
    <row r="836" ht="15.75" customHeight="1">
      <c r="B836" s="50" t="inlineStr">
        <is>
          <t>FL</t>
        </is>
      </c>
      <c r="C836" s="50" t="inlineStr">
        <is>
          <t>Generation</t>
        </is>
      </c>
      <c r="D836" s="50" t="inlineStr">
        <is>
          <t>CSP</t>
        </is>
      </c>
      <c r="E836" s="50">
        <f>LOOKUP(D836,$U$2:$V$15,$V$2:$V$15)</f>
        <v/>
      </c>
      <c r="F836" s="50">
        <f>F110/SUMIFS(F$3:F$722,$B$3:$B$722,$B836)*SUMIFS(Calculations!$E$3:$E$53,Calculations!$A$3:$A$53,$B836)</f>
        <v/>
      </c>
      <c r="G836" s="50">
        <f>G110/SUMIFS(G$3:G$722,$B$3:$B$722,$B836)*SUMIFS(Calculations!$E$3:$E$53,Calculations!$A$3:$A$53,$B836)</f>
        <v/>
      </c>
      <c r="H836" s="50">
        <f>H110/SUMIFS(H$3:H$722,$B$3:$B$722,$B836)*SUMIFS(Calculations!$E$3:$E$53,Calculations!$A$3:$A$53,$B836)</f>
        <v/>
      </c>
      <c r="I836" s="50">
        <f>I110/SUMIFS(I$3:I$722,$B$3:$B$722,$B836)*SUMIFS(Calculations!$E$3:$E$53,Calculations!$A$3:$A$53,$B836)</f>
        <v/>
      </c>
      <c r="J836" s="50">
        <f>J110/SUMIFS(J$3:J$722,$B$3:$B$722,$B836)*SUMIFS(Calculations!$E$3:$E$53,Calculations!$A$3:$A$53,$B836)</f>
        <v/>
      </c>
      <c r="K836" s="50">
        <f>K110/SUMIFS(K$3:K$722,$B$3:$B$722,$B836)*SUMIFS(Calculations!$E$3:$E$53,Calculations!$A$3:$A$53,$B836)</f>
        <v/>
      </c>
      <c r="L836" s="50">
        <f>L110/SUMIFS(L$3:L$722,$B$3:$B$722,$B836)*SUMIFS(Calculations!$E$3:$E$53,Calculations!$A$3:$A$53,$B836)</f>
        <v/>
      </c>
      <c r="M836" s="50">
        <f>M110/SUMIFS(M$3:M$722,$B$3:$B$722,$B836)*SUMIFS(Calculations!$E$3:$E$53,Calculations!$A$3:$A$53,$B836)</f>
        <v/>
      </c>
      <c r="N836" s="50">
        <f>N110/SUMIFS(N$3:N$722,$B$3:$B$722,$B836)*SUMIFS(Calculations!$E$3:$E$53,Calculations!$A$3:$A$53,$B836)</f>
        <v/>
      </c>
      <c r="O836" s="50">
        <f>O110/SUMIFS(O$3:O$722,$B$3:$B$722,$B836)*SUMIFS(Calculations!$E$3:$E$53,Calculations!$A$3:$A$53,$B836)</f>
        <v/>
      </c>
      <c r="P836" s="50">
        <f>P110/SUMIFS(P$3:P$722,$B$3:$B$722,$B836)*SUMIFS(Calculations!$E$3:$E$53,Calculations!$A$3:$A$53,$B836)</f>
        <v/>
      </c>
      <c r="Q836" s="50">
        <f>Q110/SUMIFS(Q$3:Q$722,$B$3:$B$722,$B836)*SUMIFS(Calculations!$E$3:$E$53,Calculations!$A$3:$A$53,$B836)</f>
        <v/>
      </c>
      <c r="R836" s="50">
        <f>R110/SUMIFS(R$3:R$722,$B$3:$B$722,$B836)*SUMIFS(Calculations!$E$3:$E$53,Calculations!$A$3:$A$53,$B836)</f>
        <v/>
      </c>
    </row>
    <row r="837" ht="15.75" customHeight="1">
      <c r="B837" s="50" t="inlineStr">
        <is>
          <t>FL</t>
        </is>
      </c>
      <c r="C837" s="50" t="inlineStr">
        <is>
          <t>Generation</t>
        </is>
      </c>
      <c r="D837" s="50" t="inlineStr">
        <is>
          <t>Geothermal</t>
        </is>
      </c>
      <c r="E837" s="50">
        <f>LOOKUP(D837,$U$2:$V$15,$V$2:$V$15)</f>
        <v/>
      </c>
      <c r="F837" s="50">
        <f>F111/SUMIFS(F$3:F$722,$B$3:$B$722,$B837)*SUMIFS(Calculations!$E$3:$E$53,Calculations!$A$3:$A$53,$B837)</f>
        <v/>
      </c>
      <c r="G837" s="50">
        <f>G111/SUMIFS(G$3:G$722,$B$3:$B$722,$B837)*SUMIFS(Calculations!$E$3:$E$53,Calculations!$A$3:$A$53,$B837)</f>
        <v/>
      </c>
      <c r="H837" s="50">
        <f>H111/SUMIFS(H$3:H$722,$B$3:$B$722,$B837)*SUMIFS(Calculations!$E$3:$E$53,Calculations!$A$3:$A$53,$B837)</f>
        <v/>
      </c>
      <c r="I837" s="50">
        <f>I111/SUMIFS(I$3:I$722,$B$3:$B$722,$B837)*SUMIFS(Calculations!$E$3:$E$53,Calculations!$A$3:$A$53,$B837)</f>
        <v/>
      </c>
      <c r="J837" s="50">
        <f>J111/SUMIFS(J$3:J$722,$B$3:$B$722,$B837)*SUMIFS(Calculations!$E$3:$E$53,Calculations!$A$3:$A$53,$B837)</f>
        <v/>
      </c>
      <c r="K837" s="50">
        <f>K111/SUMIFS(K$3:K$722,$B$3:$B$722,$B837)*SUMIFS(Calculations!$E$3:$E$53,Calculations!$A$3:$A$53,$B837)</f>
        <v/>
      </c>
      <c r="L837" s="50">
        <f>L111/SUMIFS(L$3:L$722,$B$3:$B$722,$B837)*SUMIFS(Calculations!$E$3:$E$53,Calculations!$A$3:$A$53,$B837)</f>
        <v/>
      </c>
      <c r="M837" s="50">
        <f>M111/SUMIFS(M$3:M$722,$B$3:$B$722,$B837)*SUMIFS(Calculations!$E$3:$E$53,Calculations!$A$3:$A$53,$B837)</f>
        <v/>
      </c>
      <c r="N837" s="50">
        <f>N111/SUMIFS(N$3:N$722,$B$3:$B$722,$B837)*SUMIFS(Calculations!$E$3:$E$53,Calculations!$A$3:$A$53,$B837)</f>
        <v/>
      </c>
      <c r="O837" s="50">
        <f>O111/SUMIFS(O$3:O$722,$B$3:$B$722,$B837)*SUMIFS(Calculations!$E$3:$E$53,Calculations!$A$3:$A$53,$B837)</f>
        <v/>
      </c>
      <c r="P837" s="50">
        <f>P111/SUMIFS(P$3:P$722,$B$3:$B$722,$B837)*SUMIFS(Calculations!$E$3:$E$53,Calculations!$A$3:$A$53,$B837)</f>
        <v/>
      </c>
      <c r="Q837" s="50">
        <f>Q111/SUMIFS(Q$3:Q$722,$B$3:$B$722,$B837)*SUMIFS(Calculations!$E$3:$E$53,Calculations!$A$3:$A$53,$B837)</f>
        <v/>
      </c>
      <c r="R837" s="50">
        <f>R111/SUMIFS(R$3:R$722,$B$3:$B$722,$B837)*SUMIFS(Calculations!$E$3:$E$53,Calculations!$A$3:$A$53,$B837)</f>
        <v/>
      </c>
    </row>
    <row r="838" ht="15.75" customHeight="1">
      <c r="B838" s="50" t="inlineStr">
        <is>
          <t>FL</t>
        </is>
      </c>
      <c r="C838" s="50" t="inlineStr">
        <is>
          <t>Generation</t>
        </is>
      </c>
      <c r="D838" s="50" t="inlineStr">
        <is>
          <t>Hydro</t>
        </is>
      </c>
      <c r="E838" s="50">
        <f>LOOKUP(D838,$U$2:$V$15,$V$2:$V$15)</f>
        <v/>
      </c>
      <c r="F838" s="50">
        <f>F112/SUMIFS(F$3:F$722,$B$3:$B$722,$B838)*SUMIFS(Calculations!$E$3:$E$53,Calculations!$A$3:$A$53,$B838)</f>
        <v/>
      </c>
      <c r="G838" s="50">
        <f>G112/SUMIFS(G$3:G$722,$B$3:$B$722,$B838)*SUMIFS(Calculations!$E$3:$E$53,Calculations!$A$3:$A$53,$B838)</f>
        <v/>
      </c>
      <c r="H838" s="50">
        <f>H112/SUMIFS(H$3:H$722,$B$3:$B$722,$B838)*SUMIFS(Calculations!$E$3:$E$53,Calculations!$A$3:$A$53,$B838)</f>
        <v/>
      </c>
      <c r="I838" s="50">
        <f>I112/SUMIFS(I$3:I$722,$B$3:$B$722,$B838)*SUMIFS(Calculations!$E$3:$E$53,Calculations!$A$3:$A$53,$B838)</f>
        <v/>
      </c>
      <c r="J838" s="50">
        <f>J112/SUMIFS(J$3:J$722,$B$3:$B$722,$B838)*SUMIFS(Calculations!$E$3:$E$53,Calculations!$A$3:$A$53,$B838)</f>
        <v/>
      </c>
      <c r="K838" s="50">
        <f>K112/SUMIFS(K$3:K$722,$B$3:$B$722,$B838)*SUMIFS(Calculations!$E$3:$E$53,Calculations!$A$3:$A$53,$B838)</f>
        <v/>
      </c>
      <c r="L838" s="50">
        <f>L112/SUMIFS(L$3:L$722,$B$3:$B$722,$B838)*SUMIFS(Calculations!$E$3:$E$53,Calculations!$A$3:$A$53,$B838)</f>
        <v/>
      </c>
      <c r="M838" s="50">
        <f>M112/SUMIFS(M$3:M$722,$B$3:$B$722,$B838)*SUMIFS(Calculations!$E$3:$E$53,Calculations!$A$3:$A$53,$B838)</f>
        <v/>
      </c>
      <c r="N838" s="50">
        <f>N112/SUMIFS(N$3:N$722,$B$3:$B$722,$B838)*SUMIFS(Calculations!$E$3:$E$53,Calculations!$A$3:$A$53,$B838)</f>
        <v/>
      </c>
      <c r="O838" s="50">
        <f>O112/SUMIFS(O$3:O$722,$B$3:$B$722,$B838)*SUMIFS(Calculations!$E$3:$E$53,Calculations!$A$3:$A$53,$B838)</f>
        <v/>
      </c>
      <c r="P838" s="50">
        <f>P112/SUMIFS(P$3:P$722,$B$3:$B$722,$B838)*SUMIFS(Calculations!$E$3:$E$53,Calculations!$A$3:$A$53,$B838)</f>
        <v/>
      </c>
      <c r="Q838" s="50">
        <f>Q112/SUMIFS(Q$3:Q$722,$B$3:$B$722,$B838)*SUMIFS(Calculations!$E$3:$E$53,Calculations!$A$3:$A$53,$B838)</f>
        <v/>
      </c>
      <c r="R838" s="50">
        <f>R112/SUMIFS(R$3:R$722,$B$3:$B$722,$B838)*SUMIFS(Calculations!$E$3:$E$53,Calculations!$A$3:$A$53,$B838)</f>
        <v/>
      </c>
    </row>
    <row r="839" ht="15.75" customHeight="1">
      <c r="B839" s="50" t="inlineStr">
        <is>
          <t>FL</t>
        </is>
      </c>
      <c r="C839" s="50" t="inlineStr">
        <is>
          <t>Generation</t>
        </is>
      </c>
      <c r="D839" s="50" t="inlineStr">
        <is>
          <t>Imports</t>
        </is>
      </c>
      <c r="E839" s="50">
        <f>LOOKUP(D839,$U$2:$V$15,$V$2:$V$15)</f>
        <v/>
      </c>
      <c r="F839" s="50">
        <f>F113/SUMIFS(F$3:F$722,$B$3:$B$722,$B839)*SUMIFS(Calculations!$E$3:$E$53,Calculations!$A$3:$A$53,$B839)</f>
        <v/>
      </c>
      <c r="G839" s="50">
        <f>G113/SUMIFS(G$3:G$722,$B$3:$B$722,$B839)*SUMIFS(Calculations!$E$3:$E$53,Calculations!$A$3:$A$53,$B839)</f>
        <v/>
      </c>
      <c r="H839" s="50">
        <f>H113/SUMIFS(H$3:H$722,$B$3:$B$722,$B839)*SUMIFS(Calculations!$E$3:$E$53,Calculations!$A$3:$A$53,$B839)</f>
        <v/>
      </c>
      <c r="I839" s="50">
        <f>I113/SUMIFS(I$3:I$722,$B$3:$B$722,$B839)*SUMIFS(Calculations!$E$3:$E$53,Calculations!$A$3:$A$53,$B839)</f>
        <v/>
      </c>
      <c r="J839" s="50">
        <f>J113/SUMIFS(J$3:J$722,$B$3:$B$722,$B839)*SUMIFS(Calculations!$E$3:$E$53,Calculations!$A$3:$A$53,$B839)</f>
        <v/>
      </c>
      <c r="K839" s="50">
        <f>K113/SUMIFS(K$3:K$722,$B$3:$B$722,$B839)*SUMIFS(Calculations!$E$3:$E$53,Calculations!$A$3:$A$53,$B839)</f>
        <v/>
      </c>
      <c r="L839" s="50">
        <f>L113/SUMIFS(L$3:L$722,$B$3:$B$722,$B839)*SUMIFS(Calculations!$E$3:$E$53,Calculations!$A$3:$A$53,$B839)</f>
        <v/>
      </c>
      <c r="M839" s="50">
        <f>M113/SUMIFS(M$3:M$722,$B$3:$B$722,$B839)*SUMIFS(Calculations!$E$3:$E$53,Calculations!$A$3:$A$53,$B839)</f>
        <v/>
      </c>
      <c r="N839" s="50">
        <f>N113/SUMIFS(N$3:N$722,$B$3:$B$722,$B839)*SUMIFS(Calculations!$E$3:$E$53,Calculations!$A$3:$A$53,$B839)</f>
        <v/>
      </c>
      <c r="O839" s="50">
        <f>O113/SUMIFS(O$3:O$722,$B$3:$B$722,$B839)*SUMIFS(Calculations!$E$3:$E$53,Calculations!$A$3:$A$53,$B839)</f>
        <v/>
      </c>
      <c r="P839" s="50">
        <f>P113/SUMIFS(P$3:P$722,$B$3:$B$722,$B839)*SUMIFS(Calculations!$E$3:$E$53,Calculations!$A$3:$A$53,$B839)</f>
        <v/>
      </c>
      <c r="Q839" s="50">
        <f>Q113/SUMIFS(Q$3:Q$722,$B$3:$B$722,$B839)*SUMIFS(Calculations!$E$3:$E$53,Calculations!$A$3:$A$53,$B839)</f>
        <v/>
      </c>
      <c r="R839" s="50">
        <f>R113/SUMIFS(R$3:R$722,$B$3:$B$722,$B839)*SUMIFS(Calculations!$E$3:$E$53,Calculations!$A$3:$A$53,$B839)</f>
        <v/>
      </c>
    </row>
    <row r="840" ht="15.75" customHeight="1">
      <c r="B840" s="50" t="inlineStr">
        <is>
          <t>FL</t>
        </is>
      </c>
      <c r="C840" s="50" t="inlineStr">
        <is>
          <t>Generation</t>
        </is>
      </c>
      <c r="D840" s="50" t="inlineStr">
        <is>
          <t>Land-based Wind</t>
        </is>
      </c>
      <c r="E840" s="50">
        <f>LOOKUP(D840,$U$2:$V$15,$V$2:$V$15)</f>
        <v/>
      </c>
      <c r="F840" s="50">
        <f>F114/SUMIFS(F$3:F$722,$B$3:$B$722,$B840)*SUMIFS(Calculations!$E$3:$E$53,Calculations!$A$3:$A$53,$B840)</f>
        <v/>
      </c>
      <c r="G840" s="50">
        <f>G114/SUMIFS(G$3:G$722,$B$3:$B$722,$B840)*SUMIFS(Calculations!$E$3:$E$53,Calculations!$A$3:$A$53,$B840)</f>
        <v/>
      </c>
      <c r="H840" s="50">
        <f>H114/SUMIFS(H$3:H$722,$B$3:$B$722,$B840)*SUMIFS(Calculations!$E$3:$E$53,Calculations!$A$3:$A$53,$B840)</f>
        <v/>
      </c>
      <c r="I840" s="50">
        <f>I114/SUMIFS(I$3:I$722,$B$3:$B$722,$B840)*SUMIFS(Calculations!$E$3:$E$53,Calculations!$A$3:$A$53,$B840)</f>
        <v/>
      </c>
      <c r="J840" s="50">
        <f>J114/SUMIFS(J$3:J$722,$B$3:$B$722,$B840)*SUMIFS(Calculations!$E$3:$E$53,Calculations!$A$3:$A$53,$B840)</f>
        <v/>
      </c>
      <c r="K840" s="50">
        <f>K114/SUMIFS(K$3:K$722,$B$3:$B$722,$B840)*SUMIFS(Calculations!$E$3:$E$53,Calculations!$A$3:$A$53,$B840)</f>
        <v/>
      </c>
      <c r="L840" s="50">
        <f>L114/SUMIFS(L$3:L$722,$B$3:$B$722,$B840)*SUMIFS(Calculations!$E$3:$E$53,Calculations!$A$3:$A$53,$B840)</f>
        <v/>
      </c>
      <c r="M840" s="50">
        <f>M114/SUMIFS(M$3:M$722,$B$3:$B$722,$B840)*SUMIFS(Calculations!$E$3:$E$53,Calculations!$A$3:$A$53,$B840)</f>
        <v/>
      </c>
      <c r="N840" s="50">
        <f>N114/SUMIFS(N$3:N$722,$B$3:$B$722,$B840)*SUMIFS(Calculations!$E$3:$E$53,Calculations!$A$3:$A$53,$B840)</f>
        <v/>
      </c>
      <c r="O840" s="50">
        <f>O114/SUMIFS(O$3:O$722,$B$3:$B$722,$B840)*SUMIFS(Calculations!$E$3:$E$53,Calculations!$A$3:$A$53,$B840)</f>
        <v/>
      </c>
      <c r="P840" s="50">
        <f>P114/SUMIFS(P$3:P$722,$B$3:$B$722,$B840)*SUMIFS(Calculations!$E$3:$E$53,Calculations!$A$3:$A$53,$B840)</f>
        <v/>
      </c>
      <c r="Q840" s="50">
        <f>Q114/SUMIFS(Q$3:Q$722,$B$3:$B$722,$B840)*SUMIFS(Calculations!$E$3:$E$53,Calculations!$A$3:$A$53,$B840)</f>
        <v/>
      </c>
      <c r="R840" s="50">
        <f>R114/SUMIFS(R$3:R$722,$B$3:$B$722,$B840)*SUMIFS(Calculations!$E$3:$E$53,Calculations!$A$3:$A$53,$B840)</f>
        <v/>
      </c>
    </row>
    <row r="841" ht="15.75" customHeight="1">
      <c r="B841" s="50" t="inlineStr">
        <is>
          <t>FL</t>
        </is>
      </c>
      <c r="C841" s="50" t="inlineStr">
        <is>
          <t>Generation</t>
        </is>
      </c>
      <c r="D841" s="50" t="inlineStr">
        <is>
          <t>NG-CC</t>
        </is>
      </c>
      <c r="E841" s="50">
        <f>LOOKUP(D841,$U$2:$V$15,$V$2:$V$15)</f>
        <v/>
      </c>
      <c r="F841" s="50">
        <f>F115/SUMIFS(F$3:F$722,$B$3:$B$722,$B841)*SUMIFS(Calculations!$E$3:$E$53,Calculations!$A$3:$A$53,$B841)</f>
        <v/>
      </c>
      <c r="G841" s="50">
        <f>G115/SUMIFS(G$3:G$722,$B$3:$B$722,$B841)*SUMIFS(Calculations!$E$3:$E$53,Calculations!$A$3:$A$53,$B841)</f>
        <v/>
      </c>
      <c r="H841" s="50">
        <f>H115/SUMIFS(H$3:H$722,$B$3:$B$722,$B841)*SUMIFS(Calculations!$E$3:$E$53,Calculations!$A$3:$A$53,$B841)</f>
        <v/>
      </c>
      <c r="I841" s="50">
        <f>I115/SUMIFS(I$3:I$722,$B$3:$B$722,$B841)*SUMIFS(Calculations!$E$3:$E$53,Calculations!$A$3:$A$53,$B841)</f>
        <v/>
      </c>
      <c r="J841" s="50">
        <f>J115/SUMIFS(J$3:J$722,$B$3:$B$722,$B841)*SUMIFS(Calculations!$E$3:$E$53,Calculations!$A$3:$A$53,$B841)</f>
        <v/>
      </c>
      <c r="K841" s="50">
        <f>K115/SUMIFS(K$3:K$722,$B$3:$B$722,$B841)*SUMIFS(Calculations!$E$3:$E$53,Calculations!$A$3:$A$53,$B841)</f>
        <v/>
      </c>
      <c r="L841" s="50">
        <f>L115/SUMIFS(L$3:L$722,$B$3:$B$722,$B841)*SUMIFS(Calculations!$E$3:$E$53,Calculations!$A$3:$A$53,$B841)</f>
        <v/>
      </c>
      <c r="M841" s="50">
        <f>M115/SUMIFS(M$3:M$722,$B$3:$B$722,$B841)*SUMIFS(Calculations!$E$3:$E$53,Calculations!$A$3:$A$53,$B841)</f>
        <v/>
      </c>
      <c r="N841" s="50">
        <f>N115/SUMIFS(N$3:N$722,$B$3:$B$722,$B841)*SUMIFS(Calculations!$E$3:$E$53,Calculations!$A$3:$A$53,$B841)</f>
        <v/>
      </c>
      <c r="O841" s="50">
        <f>O115/SUMIFS(O$3:O$722,$B$3:$B$722,$B841)*SUMIFS(Calculations!$E$3:$E$53,Calculations!$A$3:$A$53,$B841)</f>
        <v/>
      </c>
      <c r="P841" s="50">
        <f>P115/SUMIFS(P$3:P$722,$B$3:$B$722,$B841)*SUMIFS(Calculations!$E$3:$E$53,Calculations!$A$3:$A$53,$B841)</f>
        <v/>
      </c>
      <c r="Q841" s="50">
        <f>Q115/SUMIFS(Q$3:Q$722,$B$3:$B$722,$B841)*SUMIFS(Calculations!$E$3:$E$53,Calculations!$A$3:$A$53,$B841)</f>
        <v/>
      </c>
      <c r="R841" s="50">
        <f>R115/SUMIFS(R$3:R$722,$B$3:$B$722,$B841)*SUMIFS(Calculations!$E$3:$E$53,Calculations!$A$3:$A$53,$B841)</f>
        <v/>
      </c>
    </row>
    <row r="842" ht="15.75" customHeight="1">
      <c r="B842" s="50" t="inlineStr">
        <is>
          <t>FL</t>
        </is>
      </c>
      <c r="C842" s="50" t="inlineStr">
        <is>
          <t>Generation</t>
        </is>
      </c>
      <c r="D842" s="50" t="inlineStr">
        <is>
          <t>NG-CT</t>
        </is>
      </c>
      <c r="E842" s="50">
        <f>LOOKUP(D842,$U$2:$V$15,$V$2:$V$15)</f>
        <v/>
      </c>
      <c r="F842" s="50">
        <f>F116/SUMIFS(F$3:F$722,$B$3:$B$722,$B842)*SUMIFS(Calculations!$E$3:$E$53,Calculations!$A$3:$A$53,$B842)</f>
        <v/>
      </c>
      <c r="G842" s="50">
        <f>G116/SUMIFS(G$3:G$722,$B$3:$B$722,$B842)*SUMIFS(Calculations!$E$3:$E$53,Calculations!$A$3:$A$53,$B842)</f>
        <v/>
      </c>
      <c r="H842" s="50">
        <f>H116/SUMIFS(H$3:H$722,$B$3:$B$722,$B842)*SUMIFS(Calculations!$E$3:$E$53,Calculations!$A$3:$A$53,$B842)</f>
        <v/>
      </c>
      <c r="I842" s="50">
        <f>I116/SUMIFS(I$3:I$722,$B$3:$B$722,$B842)*SUMIFS(Calculations!$E$3:$E$53,Calculations!$A$3:$A$53,$B842)</f>
        <v/>
      </c>
      <c r="J842" s="50">
        <f>J116/SUMIFS(J$3:J$722,$B$3:$B$722,$B842)*SUMIFS(Calculations!$E$3:$E$53,Calculations!$A$3:$A$53,$B842)</f>
        <v/>
      </c>
      <c r="K842" s="50">
        <f>K116/SUMIFS(K$3:K$722,$B$3:$B$722,$B842)*SUMIFS(Calculations!$E$3:$E$53,Calculations!$A$3:$A$53,$B842)</f>
        <v/>
      </c>
      <c r="L842" s="50">
        <f>L116/SUMIFS(L$3:L$722,$B$3:$B$722,$B842)*SUMIFS(Calculations!$E$3:$E$53,Calculations!$A$3:$A$53,$B842)</f>
        <v/>
      </c>
      <c r="M842" s="50">
        <f>M116/SUMIFS(M$3:M$722,$B$3:$B$722,$B842)*SUMIFS(Calculations!$E$3:$E$53,Calculations!$A$3:$A$53,$B842)</f>
        <v/>
      </c>
      <c r="N842" s="50">
        <f>N116/SUMIFS(N$3:N$722,$B$3:$B$722,$B842)*SUMIFS(Calculations!$E$3:$E$53,Calculations!$A$3:$A$53,$B842)</f>
        <v/>
      </c>
      <c r="O842" s="50">
        <f>O116/SUMIFS(O$3:O$722,$B$3:$B$722,$B842)*SUMIFS(Calculations!$E$3:$E$53,Calculations!$A$3:$A$53,$B842)</f>
        <v/>
      </c>
      <c r="P842" s="50">
        <f>P116/SUMIFS(P$3:P$722,$B$3:$B$722,$B842)*SUMIFS(Calculations!$E$3:$E$53,Calculations!$A$3:$A$53,$B842)</f>
        <v/>
      </c>
      <c r="Q842" s="50">
        <f>Q116/SUMIFS(Q$3:Q$722,$B$3:$B$722,$B842)*SUMIFS(Calculations!$E$3:$E$53,Calculations!$A$3:$A$53,$B842)</f>
        <v/>
      </c>
      <c r="R842" s="50">
        <f>R116/SUMIFS(R$3:R$722,$B$3:$B$722,$B842)*SUMIFS(Calculations!$E$3:$E$53,Calculations!$A$3:$A$53,$B842)</f>
        <v/>
      </c>
    </row>
    <row r="843" ht="15.75" customHeight="1">
      <c r="B843" s="50" t="inlineStr">
        <is>
          <t>FL</t>
        </is>
      </c>
      <c r="C843" s="50" t="inlineStr">
        <is>
          <t>Generation</t>
        </is>
      </c>
      <c r="D843" s="50" t="inlineStr">
        <is>
          <t>Nuclear</t>
        </is>
      </c>
      <c r="E843" s="50">
        <f>LOOKUP(D843,$U$2:$V$15,$V$2:$V$15)</f>
        <v/>
      </c>
      <c r="F843" s="50">
        <f>F117/SUMIFS(F$3:F$722,$B$3:$B$722,$B843)*SUMIFS(Calculations!$E$3:$E$53,Calculations!$A$3:$A$53,$B843)</f>
        <v/>
      </c>
      <c r="G843" s="50">
        <f>G117/SUMIFS(G$3:G$722,$B$3:$B$722,$B843)*SUMIFS(Calculations!$E$3:$E$53,Calculations!$A$3:$A$53,$B843)</f>
        <v/>
      </c>
      <c r="H843" s="50">
        <f>H117/SUMIFS(H$3:H$722,$B$3:$B$722,$B843)*SUMIFS(Calculations!$E$3:$E$53,Calculations!$A$3:$A$53,$B843)</f>
        <v/>
      </c>
      <c r="I843" s="50">
        <f>I117/SUMIFS(I$3:I$722,$B$3:$B$722,$B843)*SUMIFS(Calculations!$E$3:$E$53,Calculations!$A$3:$A$53,$B843)</f>
        <v/>
      </c>
      <c r="J843" s="50">
        <f>J117/SUMIFS(J$3:J$722,$B$3:$B$722,$B843)*SUMIFS(Calculations!$E$3:$E$53,Calculations!$A$3:$A$53,$B843)</f>
        <v/>
      </c>
      <c r="K843" s="50">
        <f>K117/SUMIFS(K$3:K$722,$B$3:$B$722,$B843)*SUMIFS(Calculations!$E$3:$E$53,Calculations!$A$3:$A$53,$B843)</f>
        <v/>
      </c>
      <c r="L843" s="50">
        <f>L117/SUMIFS(L$3:L$722,$B$3:$B$722,$B843)*SUMIFS(Calculations!$E$3:$E$53,Calculations!$A$3:$A$53,$B843)</f>
        <v/>
      </c>
      <c r="M843" s="50">
        <f>M117/SUMIFS(M$3:M$722,$B$3:$B$722,$B843)*SUMIFS(Calculations!$E$3:$E$53,Calculations!$A$3:$A$53,$B843)</f>
        <v/>
      </c>
      <c r="N843" s="50">
        <f>N117/SUMIFS(N$3:N$722,$B$3:$B$722,$B843)*SUMIFS(Calculations!$E$3:$E$53,Calculations!$A$3:$A$53,$B843)</f>
        <v/>
      </c>
      <c r="O843" s="50">
        <f>O117/SUMIFS(O$3:O$722,$B$3:$B$722,$B843)*SUMIFS(Calculations!$E$3:$E$53,Calculations!$A$3:$A$53,$B843)</f>
        <v/>
      </c>
      <c r="P843" s="50">
        <f>P117/SUMIFS(P$3:P$722,$B$3:$B$722,$B843)*SUMIFS(Calculations!$E$3:$E$53,Calculations!$A$3:$A$53,$B843)</f>
        <v/>
      </c>
      <c r="Q843" s="50">
        <f>Q117/SUMIFS(Q$3:Q$722,$B$3:$B$722,$B843)*SUMIFS(Calculations!$E$3:$E$53,Calculations!$A$3:$A$53,$B843)</f>
        <v/>
      </c>
      <c r="R843" s="50">
        <f>R117/SUMIFS(R$3:R$722,$B$3:$B$722,$B843)*SUMIFS(Calculations!$E$3:$E$53,Calculations!$A$3:$A$53,$B843)</f>
        <v/>
      </c>
    </row>
    <row r="844" ht="15.75" customHeight="1">
      <c r="B844" s="50" t="inlineStr">
        <is>
          <t>FL</t>
        </is>
      </c>
      <c r="C844" s="50" t="inlineStr">
        <is>
          <t>Generation</t>
        </is>
      </c>
      <c r="D844" s="50" t="inlineStr">
        <is>
          <t>Offshore Wind</t>
        </is>
      </c>
      <c r="E844" s="50">
        <f>LOOKUP(D844,$U$2:$V$15,$V$2:$V$15)</f>
        <v/>
      </c>
      <c r="F844" s="50">
        <f>F118/SUMIFS(F$3:F$722,$B$3:$B$722,$B844)*SUMIFS(Calculations!$E$3:$E$53,Calculations!$A$3:$A$53,$B844)</f>
        <v/>
      </c>
      <c r="G844" s="50">
        <f>G118/SUMIFS(G$3:G$722,$B$3:$B$722,$B844)*SUMIFS(Calculations!$E$3:$E$53,Calculations!$A$3:$A$53,$B844)</f>
        <v/>
      </c>
      <c r="H844" s="50">
        <f>H118/SUMIFS(H$3:H$722,$B$3:$B$722,$B844)*SUMIFS(Calculations!$E$3:$E$53,Calculations!$A$3:$A$53,$B844)</f>
        <v/>
      </c>
      <c r="I844" s="50">
        <f>I118/SUMIFS(I$3:I$722,$B$3:$B$722,$B844)*SUMIFS(Calculations!$E$3:$E$53,Calculations!$A$3:$A$53,$B844)</f>
        <v/>
      </c>
      <c r="J844" s="50">
        <f>J118/SUMIFS(J$3:J$722,$B$3:$B$722,$B844)*SUMIFS(Calculations!$E$3:$E$53,Calculations!$A$3:$A$53,$B844)</f>
        <v/>
      </c>
      <c r="K844" s="50">
        <f>K118/SUMIFS(K$3:K$722,$B$3:$B$722,$B844)*SUMIFS(Calculations!$E$3:$E$53,Calculations!$A$3:$A$53,$B844)</f>
        <v/>
      </c>
      <c r="L844" s="50">
        <f>L118/SUMIFS(L$3:L$722,$B$3:$B$722,$B844)*SUMIFS(Calculations!$E$3:$E$53,Calculations!$A$3:$A$53,$B844)</f>
        <v/>
      </c>
      <c r="M844" s="50">
        <f>M118/SUMIFS(M$3:M$722,$B$3:$B$722,$B844)*SUMIFS(Calculations!$E$3:$E$53,Calculations!$A$3:$A$53,$B844)</f>
        <v/>
      </c>
      <c r="N844" s="50">
        <f>N118/SUMIFS(N$3:N$722,$B$3:$B$722,$B844)*SUMIFS(Calculations!$E$3:$E$53,Calculations!$A$3:$A$53,$B844)</f>
        <v/>
      </c>
      <c r="O844" s="50">
        <f>O118/SUMIFS(O$3:O$722,$B$3:$B$722,$B844)*SUMIFS(Calculations!$E$3:$E$53,Calculations!$A$3:$A$53,$B844)</f>
        <v/>
      </c>
      <c r="P844" s="50">
        <f>P118/SUMIFS(P$3:P$722,$B$3:$B$722,$B844)*SUMIFS(Calculations!$E$3:$E$53,Calculations!$A$3:$A$53,$B844)</f>
        <v/>
      </c>
      <c r="Q844" s="50">
        <f>Q118/SUMIFS(Q$3:Q$722,$B$3:$B$722,$B844)*SUMIFS(Calculations!$E$3:$E$53,Calculations!$A$3:$A$53,$B844)</f>
        <v/>
      </c>
      <c r="R844" s="50">
        <f>R118/SUMIFS(R$3:R$722,$B$3:$B$722,$B844)*SUMIFS(Calculations!$E$3:$E$53,Calculations!$A$3:$A$53,$B844)</f>
        <v/>
      </c>
    </row>
    <row r="845" ht="15.75" customHeight="1">
      <c r="B845" s="50" t="inlineStr">
        <is>
          <t>FL</t>
        </is>
      </c>
      <c r="C845" s="50" t="inlineStr">
        <is>
          <t>Generation</t>
        </is>
      </c>
      <c r="D845" s="50" t="inlineStr">
        <is>
          <t>Oil-Gas-Steam</t>
        </is>
      </c>
      <c r="E845" s="50">
        <f>LOOKUP(D845,$U$2:$V$15,$V$2:$V$15)</f>
        <v/>
      </c>
      <c r="F845" s="50">
        <f>F119/SUMIFS(F$3:F$722,$B$3:$B$722,$B845)*SUMIFS(Calculations!$E$3:$E$53,Calculations!$A$3:$A$53,$B845)</f>
        <v/>
      </c>
      <c r="G845" s="50">
        <f>G119/SUMIFS(G$3:G$722,$B$3:$B$722,$B845)*SUMIFS(Calculations!$E$3:$E$53,Calculations!$A$3:$A$53,$B845)</f>
        <v/>
      </c>
      <c r="H845" s="50">
        <f>H119/SUMIFS(H$3:H$722,$B$3:$B$722,$B845)*SUMIFS(Calculations!$E$3:$E$53,Calculations!$A$3:$A$53,$B845)</f>
        <v/>
      </c>
      <c r="I845" s="50">
        <f>I119/SUMIFS(I$3:I$722,$B$3:$B$722,$B845)*SUMIFS(Calculations!$E$3:$E$53,Calculations!$A$3:$A$53,$B845)</f>
        <v/>
      </c>
      <c r="J845" s="50">
        <f>J119/SUMIFS(J$3:J$722,$B$3:$B$722,$B845)*SUMIFS(Calculations!$E$3:$E$53,Calculations!$A$3:$A$53,$B845)</f>
        <v/>
      </c>
      <c r="K845" s="50">
        <f>K119/SUMIFS(K$3:K$722,$B$3:$B$722,$B845)*SUMIFS(Calculations!$E$3:$E$53,Calculations!$A$3:$A$53,$B845)</f>
        <v/>
      </c>
      <c r="L845" s="50">
        <f>L119/SUMIFS(L$3:L$722,$B$3:$B$722,$B845)*SUMIFS(Calculations!$E$3:$E$53,Calculations!$A$3:$A$53,$B845)</f>
        <v/>
      </c>
      <c r="M845" s="50">
        <f>M119/SUMIFS(M$3:M$722,$B$3:$B$722,$B845)*SUMIFS(Calculations!$E$3:$E$53,Calculations!$A$3:$A$53,$B845)</f>
        <v/>
      </c>
      <c r="N845" s="50">
        <f>N119/SUMIFS(N$3:N$722,$B$3:$B$722,$B845)*SUMIFS(Calculations!$E$3:$E$53,Calculations!$A$3:$A$53,$B845)</f>
        <v/>
      </c>
      <c r="O845" s="50">
        <f>O119/SUMIFS(O$3:O$722,$B$3:$B$722,$B845)*SUMIFS(Calculations!$E$3:$E$53,Calculations!$A$3:$A$53,$B845)</f>
        <v/>
      </c>
      <c r="P845" s="50">
        <f>P119/SUMIFS(P$3:P$722,$B$3:$B$722,$B845)*SUMIFS(Calculations!$E$3:$E$53,Calculations!$A$3:$A$53,$B845)</f>
        <v/>
      </c>
      <c r="Q845" s="50">
        <f>Q119/SUMIFS(Q$3:Q$722,$B$3:$B$722,$B845)*SUMIFS(Calculations!$E$3:$E$53,Calculations!$A$3:$A$53,$B845)</f>
        <v/>
      </c>
      <c r="R845" s="50">
        <f>R119/SUMIFS(R$3:R$722,$B$3:$B$722,$B845)*SUMIFS(Calculations!$E$3:$E$53,Calculations!$A$3:$A$53,$B845)</f>
        <v/>
      </c>
    </row>
    <row r="846" ht="15.75" customHeight="1">
      <c r="B846" s="50" t="inlineStr">
        <is>
          <t>FL</t>
        </is>
      </c>
      <c r="C846" s="50" t="inlineStr">
        <is>
          <t>Generation</t>
        </is>
      </c>
      <c r="D846" s="50" t="inlineStr">
        <is>
          <t>Rooftop PV</t>
        </is>
      </c>
      <c r="E846" s="50">
        <f>LOOKUP(D846,$U$2:$V$15,$V$2:$V$15)</f>
        <v/>
      </c>
      <c r="F846" s="50">
        <f>F120/SUMIFS(F$3:F$722,$B$3:$B$722,$B846)*SUMIFS(Calculations!$E$3:$E$53,Calculations!$A$3:$A$53,$B846)</f>
        <v/>
      </c>
      <c r="G846" s="50">
        <f>G120/SUMIFS(G$3:G$722,$B$3:$B$722,$B846)*SUMIFS(Calculations!$E$3:$E$53,Calculations!$A$3:$A$53,$B846)</f>
        <v/>
      </c>
      <c r="H846" s="50">
        <f>H120/SUMIFS(H$3:H$722,$B$3:$B$722,$B846)*SUMIFS(Calculations!$E$3:$E$53,Calculations!$A$3:$A$53,$B846)</f>
        <v/>
      </c>
      <c r="I846" s="50">
        <f>I120/SUMIFS(I$3:I$722,$B$3:$B$722,$B846)*SUMIFS(Calculations!$E$3:$E$53,Calculations!$A$3:$A$53,$B846)</f>
        <v/>
      </c>
      <c r="J846" s="50">
        <f>J120/SUMIFS(J$3:J$722,$B$3:$B$722,$B846)*SUMIFS(Calculations!$E$3:$E$53,Calculations!$A$3:$A$53,$B846)</f>
        <v/>
      </c>
      <c r="K846" s="50">
        <f>K120/SUMIFS(K$3:K$722,$B$3:$B$722,$B846)*SUMIFS(Calculations!$E$3:$E$53,Calculations!$A$3:$A$53,$B846)</f>
        <v/>
      </c>
      <c r="L846" s="50">
        <f>L120/SUMIFS(L$3:L$722,$B$3:$B$722,$B846)*SUMIFS(Calculations!$E$3:$E$53,Calculations!$A$3:$A$53,$B846)</f>
        <v/>
      </c>
      <c r="M846" s="50">
        <f>M120/SUMIFS(M$3:M$722,$B$3:$B$722,$B846)*SUMIFS(Calculations!$E$3:$E$53,Calculations!$A$3:$A$53,$B846)</f>
        <v/>
      </c>
      <c r="N846" s="50">
        <f>N120/SUMIFS(N$3:N$722,$B$3:$B$722,$B846)*SUMIFS(Calculations!$E$3:$E$53,Calculations!$A$3:$A$53,$B846)</f>
        <v/>
      </c>
      <c r="O846" s="50">
        <f>O120/SUMIFS(O$3:O$722,$B$3:$B$722,$B846)*SUMIFS(Calculations!$E$3:$E$53,Calculations!$A$3:$A$53,$B846)</f>
        <v/>
      </c>
      <c r="P846" s="50">
        <f>P120/SUMIFS(P$3:P$722,$B$3:$B$722,$B846)*SUMIFS(Calculations!$E$3:$E$53,Calculations!$A$3:$A$53,$B846)</f>
        <v/>
      </c>
      <c r="Q846" s="50">
        <f>Q120/SUMIFS(Q$3:Q$722,$B$3:$B$722,$B846)*SUMIFS(Calculations!$E$3:$E$53,Calculations!$A$3:$A$53,$B846)</f>
        <v/>
      </c>
      <c r="R846" s="50">
        <f>R120/SUMIFS(R$3:R$722,$B$3:$B$722,$B846)*SUMIFS(Calculations!$E$3:$E$53,Calculations!$A$3:$A$53,$B846)</f>
        <v/>
      </c>
    </row>
    <row r="847" ht="15.75" customHeight="1">
      <c r="B847" s="50" t="inlineStr">
        <is>
          <t>FL</t>
        </is>
      </c>
      <c r="C847" s="50" t="inlineStr">
        <is>
          <t>Generation</t>
        </is>
      </c>
      <c r="D847" s="50" t="inlineStr">
        <is>
          <t>Storage</t>
        </is>
      </c>
      <c r="E847" s="50">
        <f>LOOKUP(D847,$U$2:$V$15,$V$2:$V$15)</f>
        <v/>
      </c>
      <c r="F847" s="50">
        <f>F121/SUMIFS(F$3:F$722,$B$3:$B$722,$B847)*SUMIFS(Calculations!$E$3:$E$53,Calculations!$A$3:$A$53,$B847)</f>
        <v/>
      </c>
      <c r="G847" s="50">
        <f>G121/SUMIFS(G$3:G$722,$B$3:$B$722,$B847)*SUMIFS(Calculations!$E$3:$E$53,Calculations!$A$3:$A$53,$B847)</f>
        <v/>
      </c>
      <c r="H847" s="50">
        <f>H121/SUMIFS(H$3:H$722,$B$3:$B$722,$B847)*SUMIFS(Calculations!$E$3:$E$53,Calculations!$A$3:$A$53,$B847)</f>
        <v/>
      </c>
      <c r="I847" s="50">
        <f>I121/SUMIFS(I$3:I$722,$B$3:$B$722,$B847)*SUMIFS(Calculations!$E$3:$E$53,Calculations!$A$3:$A$53,$B847)</f>
        <v/>
      </c>
      <c r="J847" s="50">
        <f>J121/SUMIFS(J$3:J$722,$B$3:$B$722,$B847)*SUMIFS(Calculations!$E$3:$E$53,Calculations!$A$3:$A$53,$B847)</f>
        <v/>
      </c>
      <c r="K847" s="50">
        <f>K121/SUMIFS(K$3:K$722,$B$3:$B$722,$B847)*SUMIFS(Calculations!$E$3:$E$53,Calculations!$A$3:$A$53,$B847)</f>
        <v/>
      </c>
      <c r="L847" s="50">
        <f>L121/SUMIFS(L$3:L$722,$B$3:$B$722,$B847)*SUMIFS(Calculations!$E$3:$E$53,Calculations!$A$3:$A$53,$B847)</f>
        <v/>
      </c>
      <c r="M847" s="50">
        <f>M121/SUMIFS(M$3:M$722,$B$3:$B$722,$B847)*SUMIFS(Calculations!$E$3:$E$53,Calculations!$A$3:$A$53,$B847)</f>
        <v/>
      </c>
      <c r="N847" s="50">
        <f>N121/SUMIFS(N$3:N$722,$B$3:$B$722,$B847)*SUMIFS(Calculations!$E$3:$E$53,Calculations!$A$3:$A$53,$B847)</f>
        <v/>
      </c>
      <c r="O847" s="50">
        <f>O121/SUMIFS(O$3:O$722,$B$3:$B$722,$B847)*SUMIFS(Calculations!$E$3:$E$53,Calculations!$A$3:$A$53,$B847)</f>
        <v/>
      </c>
      <c r="P847" s="50">
        <f>P121/SUMIFS(P$3:P$722,$B$3:$B$722,$B847)*SUMIFS(Calculations!$E$3:$E$53,Calculations!$A$3:$A$53,$B847)</f>
        <v/>
      </c>
      <c r="Q847" s="50">
        <f>Q121/SUMIFS(Q$3:Q$722,$B$3:$B$722,$B847)*SUMIFS(Calculations!$E$3:$E$53,Calculations!$A$3:$A$53,$B847)</f>
        <v/>
      </c>
      <c r="R847" s="50">
        <f>R121/SUMIFS(R$3:R$722,$B$3:$B$722,$B847)*SUMIFS(Calculations!$E$3:$E$53,Calculations!$A$3:$A$53,$B847)</f>
        <v/>
      </c>
    </row>
    <row r="848" ht="15.75" customHeight="1">
      <c r="B848" s="50" t="inlineStr">
        <is>
          <t>FL</t>
        </is>
      </c>
      <c r="C848" s="50" t="inlineStr">
        <is>
          <t>Generation</t>
        </is>
      </c>
      <c r="D848" s="50" t="inlineStr">
        <is>
          <t>Utility PV</t>
        </is>
      </c>
      <c r="E848" s="50">
        <f>LOOKUP(D848,$U$2:$V$15,$V$2:$V$15)</f>
        <v/>
      </c>
      <c r="F848" s="50">
        <f>F122/SUMIFS(F$3:F$722,$B$3:$B$722,$B848)*SUMIFS(Calculations!$E$3:$E$53,Calculations!$A$3:$A$53,$B848)</f>
        <v/>
      </c>
      <c r="G848" s="50">
        <f>G122/SUMIFS(G$3:G$722,$B$3:$B$722,$B848)*SUMIFS(Calculations!$E$3:$E$53,Calculations!$A$3:$A$53,$B848)</f>
        <v/>
      </c>
      <c r="H848" s="50">
        <f>H122/SUMIFS(H$3:H$722,$B$3:$B$722,$B848)*SUMIFS(Calculations!$E$3:$E$53,Calculations!$A$3:$A$53,$B848)</f>
        <v/>
      </c>
      <c r="I848" s="50">
        <f>I122/SUMIFS(I$3:I$722,$B$3:$B$722,$B848)*SUMIFS(Calculations!$E$3:$E$53,Calculations!$A$3:$A$53,$B848)</f>
        <v/>
      </c>
      <c r="J848" s="50">
        <f>J122/SUMIFS(J$3:J$722,$B$3:$B$722,$B848)*SUMIFS(Calculations!$E$3:$E$53,Calculations!$A$3:$A$53,$B848)</f>
        <v/>
      </c>
      <c r="K848" s="50">
        <f>K122/SUMIFS(K$3:K$722,$B$3:$B$722,$B848)*SUMIFS(Calculations!$E$3:$E$53,Calculations!$A$3:$A$53,$B848)</f>
        <v/>
      </c>
      <c r="L848" s="50">
        <f>L122/SUMIFS(L$3:L$722,$B$3:$B$722,$B848)*SUMIFS(Calculations!$E$3:$E$53,Calculations!$A$3:$A$53,$B848)</f>
        <v/>
      </c>
      <c r="M848" s="50">
        <f>M122/SUMIFS(M$3:M$722,$B$3:$B$722,$B848)*SUMIFS(Calculations!$E$3:$E$53,Calculations!$A$3:$A$53,$B848)</f>
        <v/>
      </c>
      <c r="N848" s="50">
        <f>N122/SUMIFS(N$3:N$722,$B$3:$B$722,$B848)*SUMIFS(Calculations!$E$3:$E$53,Calculations!$A$3:$A$53,$B848)</f>
        <v/>
      </c>
      <c r="O848" s="50">
        <f>O122/SUMIFS(O$3:O$722,$B$3:$B$722,$B848)*SUMIFS(Calculations!$E$3:$E$53,Calculations!$A$3:$A$53,$B848)</f>
        <v/>
      </c>
      <c r="P848" s="50">
        <f>P122/SUMIFS(P$3:P$722,$B$3:$B$722,$B848)*SUMIFS(Calculations!$E$3:$E$53,Calculations!$A$3:$A$53,$B848)</f>
        <v/>
      </c>
      <c r="Q848" s="50">
        <f>Q122/SUMIFS(Q$3:Q$722,$B$3:$B$722,$B848)*SUMIFS(Calculations!$E$3:$E$53,Calculations!$A$3:$A$53,$B848)</f>
        <v/>
      </c>
      <c r="R848" s="50">
        <f>R122/SUMIFS(R$3:R$722,$B$3:$B$722,$B848)*SUMIFS(Calculations!$E$3:$E$53,Calculations!$A$3:$A$53,$B848)</f>
        <v/>
      </c>
    </row>
    <row r="849" ht="15.75" customHeight="1">
      <c r="B849" s="50" t="inlineStr">
        <is>
          <t>GA</t>
        </is>
      </c>
      <c r="C849" s="50" t="inlineStr">
        <is>
          <t>Generation</t>
        </is>
      </c>
      <c r="D849" s="50" t="inlineStr">
        <is>
          <t>Biopower</t>
        </is>
      </c>
      <c r="E849" s="50">
        <f>LOOKUP(D849,$U$2:$V$15,$V$2:$V$15)</f>
        <v/>
      </c>
      <c r="F849" s="50">
        <f>F123/SUMIFS(F$3:F$722,$B$3:$B$722,$B849)*SUMIFS(Calculations!$E$3:$E$53,Calculations!$A$3:$A$53,$B849)</f>
        <v/>
      </c>
      <c r="G849" s="50">
        <f>G123/SUMIFS(G$3:G$722,$B$3:$B$722,$B849)*SUMIFS(Calculations!$E$3:$E$53,Calculations!$A$3:$A$53,$B849)</f>
        <v/>
      </c>
      <c r="H849" s="50">
        <f>H123/SUMIFS(H$3:H$722,$B$3:$B$722,$B849)*SUMIFS(Calculations!$E$3:$E$53,Calculations!$A$3:$A$53,$B849)</f>
        <v/>
      </c>
      <c r="I849" s="50">
        <f>I123/SUMIFS(I$3:I$722,$B$3:$B$722,$B849)*SUMIFS(Calculations!$E$3:$E$53,Calculations!$A$3:$A$53,$B849)</f>
        <v/>
      </c>
      <c r="J849" s="50">
        <f>J123/SUMIFS(J$3:J$722,$B$3:$B$722,$B849)*SUMIFS(Calculations!$E$3:$E$53,Calculations!$A$3:$A$53,$B849)</f>
        <v/>
      </c>
      <c r="K849" s="50">
        <f>K123/SUMIFS(K$3:K$722,$B$3:$B$722,$B849)*SUMIFS(Calculations!$E$3:$E$53,Calculations!$A$3:$A$53,$B849)</f>
        <v/>
      </c>
      <c r="L849" s="50">
        <f>L123/SUMIFS(L$3:L$722,$B$3:$B$722,$B849)*SUMIFS(Calculations!$E$3:$E$53,Calculations!$A$3:$A$53,$B849)</f>
        <v/>
      </c>
      <c r="M849" s="50">
        <f>M123/SUMIFS(M$3:M$722,$B$3:$B$722,$B849)*SUMIFS(Calculations!$E$3:$E$53,Calculations!$A$3:$A$53,$B849)</f>
        <v/>
      </c>
      <c r="N849" s="50">
        <f>N123/SUMIFS(N$3:N$722,$B$3:$B$722,$B849)*SUMIFS(Calculations!$E$3:$E$53,Calculations!$A$3:$A$53,$B849)</f>
        <v/>
      </c>
      <c r="O849" s="50">
        <f>O123/SUMIFS(O$3:O$722,$B$3:$B$722,$B849)*SUMIFS(Calculations!$E$3:$E$53,Calculations!$A$3:$A$53,$B849)</f>
        <v/>
      </c>
      <c r="P849" s="50">
        <f>P123/SUMIFS(P$3:P$722,$B$3:$B$722,$B849)*SUMIFS(Calculations!$E$3:$E$53,Calculations!$A$3:$A$53,$B849)</f>
        <v/>
      </c>
      <c r="Q849" s="50">
        <f>Q123/SUMIFS(Q$3:Q$722,$B$3:$B$722,$B849)*SUMIFS(Calculations!$E$3:$E$53,Calculations!$A$3:$A$53,$B849)</f>
        <v/>
      </c>
      <c r="R849" s="50">
        <f>R123/SUMIFS(R$3:R$722,$B$3:$B$722,$B849)*SUMIFS(Calculations!$E$3:$E$53,Calculations!$A$3:$A$53,$B849)</f>
        <v/>
      </c>
    </row>
    <row r="850" ht="15.75" customHeight="1">
      <c r="B850" s="50" t="inlineStr">
        <is>
          <t>GA</t>
        </is>
      </c>
      <c r="C850" s="50" t="inlineStr">
        <is>
          <t>Generation</t>
        </is>
      </c>
      <c r="D850" s="50" t="inlineStr">
        <is>
          <t>Coal</t>
        </is>
      </c>
      <c r="E850" s="50">
        <f>LOOKUP(D850,$U$2:$V$15,$V$2:$V$15)</f>
        <v/>
      </c>
      <c r="F850" s="50">
        <f>F124/SUMIFS(F$3:F$722,$B$3:$B$722,$B850)*SUMIFS(Calculations!$E$3:$E$53,Calculations!$A$3:$A$53,$B850)</f>
        <v/>
      </c>
      <c r="G850" s="50">
        <f>G124/SUMIFS(G$3:G$722,$B$3:$B$722,$B850)*SUMIFS(Calculations!$E$3:$E$53,Calculations!$A$3:$A$53,$B850)</f>
        <v/>
      </c>
      <c r="H850" s="50">
        <f>H124/SUMIFS(H$3:H$722,$B$3:$B$722,$B850)*SUMIFS(Calculations!$E$3:$E$53,Calculations!$A$3:$A$53,$B850)</f>
        <v/>
      </c>
      <c r="I850" s="50">
        <f>I124/SUMIFS(I$3:I$722,$B$3:$B$722,$B850)*SUMIFS(Calculations!$E$3:$E$53,Calculations!$A$3:$A$53,$B850)</f>
        <v/>
      </c>
      <c r="J850" s="50">
        <f>J124/SUMIFS(J$3:J$722,$B$3:$B$722,$B850)*SUMIFS(Calculations!$E$3:$E$53,Calculations!$A$3:$A$53,$B850)</f>
        <v/>
      </c>
      <c r="K850" s="50">
        <f>K124/SUMIFS(K$3:K$722,$B$3:$B$722,$B850)*SUMIFS(Calculations!$E$3:$E$53,Calculations!$A$3:$A$53,$B850)</f>
        <v/>
      </c>
      <c r="L850" s="50">
        <f>L124/SUMIFS(L$3:L$722,$B$3:$B$722,$B850)*SUMIFS(Calculations!$E$3:$E$53,Calculations!$A$3:$A$53,$B850)</f>
        <v/>
      </c>
      <c r="M850" s="50">
        <f>M124/SUMIFS(M$3:M$722,$B$3:$B$722,$B850)*SUMIFS(Calculations!$E$3:$E$53,Calculations!$A$3:$A$53,$B850)</f>
        <v/>
      </c>
      <c r="N850" s="50">
        <f>N124/SUMIFS(N$3:N$722,$B$3:$B$722,$B850)*SUMIFS(Calculations!$E$3:$E$53,Calculations!$A$3:$A$53,$B850)</f>
        <v/>
      </c>
      <c r="O850" s="50">
        <f>O124/SUMIFS(O$3:O$722,$B$3:$B$722,$B850)*SUMIFS(Calculations!$E$3:$E$53,Calculations!$A$3:$A$53,$B850)</f>
        <v/>
      </c>
      <c r="P850" s="50">
        <f>P124/SUMIFS(P$3:P$722,$B$3:$B$722,$B850)*SUMIFS(Calculations!$E$3:$E$53,Calculations!$A$3:$A$53,$B850)</f>
        <v/>
      </c>
      <c r="Q850" s="50">
        <f>Q124/SUMIFS(Q$3:Q$722,$B$3:$B$722,$B850)*SUMIFS(Calculations!$E$3:$E$53,Calculations!$A$3:$A$53,$B850)</f>
        <v/>
      </c>
      <c r="R850" s="50">
        <f>R124/SUMIFS(R$3:R$722,$B$3:$B$722,$B850)*SUMIFS(Calculations!$E$3:$E$53,Calculations!$A$3:$A$53,$B850)</f>
        <v/>
      </c>
    </row>
    <row r="851" ht="15.75" customHeight="1">
      <c r="B851" s="50" t="inlineStr">
        <is>
          <t>GA</t>
        </is>
      </c>
      <c r="C851" s="50" t="inlineStr">
        <is>
          <t>Generation</t>
        </is>
      </c>
      <c r="D851" s="50" t="inlineStr">
        <is>
          <t>CSP</t>
        </is>
      </c>
      <c r="E851" s="50">
        <f>LOOKUP(D851,$U$2:$V$15,$V$2:$V$15)</f>
        <v/>
      </c>
      <c r="F851" s="50">
        <f>F125/SUMIFS(F$3:F$722,$B$3:$B$722,$B851)*SUMIFS(Calculations!$E$3:$E$53,Calculations!$A$3:$A$53,$B851)</f>
        <v/>
      </c>
      <c r="G851" s="50">
        <f>G125/SUMIFS(G$3:G$722,$B$3:$B$722,$B851)*SUMIFS(Calculations!$E$3:$E$53,Calculations!$A$3:$A$53,$B851)</f>
        <v/>
      </c>
      <c r="H851" s="50">
        <f>H125/SUMIFS(H$3:H$722,$B$3:$B$722,$B851)*SUMIFS(Calculations!$E$3:$E$53,Calculations!$A$3:$A$53,$B851)</f>
        <v/>
      </c>
      <c r="I851" s="50">
        <f>I125/SUMIFS(I$3:I$722,$B$3:$B$722,$B851)*SUMIFS(Calculations!$E$3:$E$53,Calculations!$A$3:$A$53,$B851)</f>
        <v/>
      </c>
      <c r="J851" s="50">
        <f>J125/SUMIFS(J$3:J$722,$B$3:$B$722,$B851)*SUMIFS(Calculations!$E$3:$E$53,Calculations!$A$3:$A$53,$B851)</f>
        <v/>
      </c>
      <c r="K851" s="50">
        <f>K125/SUMIFS(K$3:K$722,$B$3:$B$722,$B851)*SUMIFS(Calculations!$E$3:$E$53,Calculations!$A$3:$A$53,$B851)</f>
        <v/>
      </c>
      <c r="L851" s="50">
        <f>L125/SUMIFS(L$3:L$722,$B$3:$B$722,$B851)*SUMIFS(Calculations!$E$3:$E$53,Calculations!$A$3:$A$53,$B851)</f>
        <v/>
      </c>
      <c r="M851" s="50">
        <f>M125/SUMIFS(M$3:M$722,$B$3:$B$722,$B851)*SUMIFS(Calculations!$E$3:$E$53,Calculations!$A$3:$A$53,$B851)</f>
        <v/>
      </c>
      <c r="N851" s="50">
        <f>N125/SUMIFS(N$3:N$722,$B$3:$B$722,$B851)*SUMIFS(Calculations!$E$3:$E$53,Calculations!$A$3:$A$53,$B851)</f>
        <v/>
      </c>
      <c r="O851" s="50">
        <f>O125/SUMIFS(O$3:O$722,$B$3:$B$722,$B851)*SUMIFS(Calculations!$E$3:$E$53,Calculations!$A$3:$A$53,$B851)</f>
        <v/>
      </c>
      <c r="P851" s="50">
        <f>P125/SUMIFS(P$3:P$722,$B$3:$B$722,$B851)*SUMIFS(Calculations!$E$3:$E$53,Calculations!$A$3:$A$53,$B851)</f>
        <v/>
      </c>
      <c r="Q851" s="50">
        <f>Q125/SUMIFS(Q$3:Q$722,$B$3:$B$722,$B851)*SUMIFS(Calculations!$E$3:$E$53,Calculations!$A$3:$A$53,$B851)</f>
        <v/>
      </c>
      <c r="R851" s="50">
        <f>R125/SUMIFS(R$3:R$722,$B$3:$B$722,$B851)*SUMIFS(Calculations!$E$3:$E$53,Calculations!$A$3:$A$53,$B851)</f>
        <v/>
      </c>
    </row>
    <row r="852" ht="15.75" customHeight="1">
      <c r="B852" s="50" t="inlineStr">
        <is>
          <t>GA</t>
        </is>
      </c>
      <c r="C852" s="50" t="inlineStr">
        <is>
          <t>Generation</t>
        </is>
      </c>
      <c r="D852" s="50" t="inlineStr">
        <is>
          <t>Geothermal</t>
        </is>
      </c>
      <c r="E852" s="50">
        <f>LOOKUP(D852,$U$2:$V$15,$V$2:$V$15)</f>
        <v/>
      </c>
      <c r="F852" s="50">
        <f>F126/SUMIFS(F$3:F$722,$B$3:$B$722,$B852)*SUMIFS(Calculations!$E$3:$E$53,Calculations!$A$3:$A$53,$B852)</f>
        <v/>
      </c>
      <c r="G852" s="50">
        <f>G126/SUMIFS(G$3:G$722,$B$3:$B$722,$B852)*SUMIFS(Calculations!$E$3:$E$53,Calculations!$A$3:$A$53,$B852)</f>
        <v/>
      </c>
      <c r="H852" s="50">
        <f>H126/SUMIFS(H$3:H$722,$B$3:$B$722,$B852)*SUMIFS(Calculations!$E$3:$E$53,Calculations!$A$3:$A$53,$B852)</f>
        <v/>
      </c>
      <c r="I852" s="50">
        <f>I126/SUMIFS(I$3:I$722,$B$3:$B$722,$B852)*SUMIFS(Calculations!$E$3:$E$53,Calculations!$A$3:$A$53,$B852)</f>
        <v/>
      </c>
      <c r="J852" s="50">
        <f>J126/SUMIFS(J$3:J$722,$B$3:$B$722,$B852)*SUMIFS(Calculations!$E$3:$E$53,Calculations!$A$3:$A$53,$B852)</f>
        <v/>
      </c>
      <c r="K852" s="50">
        <f>K126/SUMIFS(K$3:K$722,$B$3:$B$722,$B852)*SUMIFS(Calculations!$E$3:$E$53,Calculations!$A$3:$A$53,$B852)</f>
        <v/>
      </c>
      <c r="L852" s="50">
        <f>L126/SUMIFS(L$3:L$722,$B$3:$B$722,$B852)*SUMIFS(Calculations!$E$3:$E$53,Calculations!$A$3:$A$53,$B852)</f>
        <v/>
      </c>
      <c r="M852" s="50">
        <f>M126/SUMIFS(M$3:M$722,$B$3:$B$722,$B852)*SUMIFS(Calculations!$E$3:$E$53,Calculations!$A$3:$A$53,$B852)</f>
        <v/>
      </c>
      <c r="N852" s="50">
        <f>N126/SUMIFS(N$3:N$722,$B$3:$B$722,$B852)*SUMIFS(Calculations!$E$3:$E$53,Calculations!$A$3:$A$53,$B852)</f>
        <v/>
      </c>
      <c r="O852" s="50">
        <f>O126/SUMIFS(O$3:O$722,$B$3:$B$722,$B852)*SUMIFS(Calculations!$E$3:$E$53,Calculations!$A$3:$A$53,$B852)</f>
        <v/>
      </c>
      <c r="P852" s="50">
        <f>P126/SUMIFS(P$3:P$722,$B$3:$B$722,$B852)*SUMIFS(Calculations!$E$3:$E$53,Calculations!$A$3:$A$53,$B852)</f>
        <v/>
      </c>
      <c r="Q852" s="50">
        <f>Q126/SUMIFS(Q$3:Q$722,$B$3:$B$722,$B852)*SUMIFS(Calculations!$E$3:$E$53,Calculations!$A$3:$A$53,$B852)</f>
        <v/>
      </c>
      <c r="R852" s="50">
        <f>R126/SUMIFS(R$3:R$722,$B$3:$B$722,$B852)*SUMIFS(Calculations!$E$3:$E$53,Calculations!$A$3:$A$53,$B852)</f>
        <v/>
      </c>
    </row>
    <row r="853" ht="15.75" customHeight="1">
      <c r="B853" s="50" t="inlineStr">
        <is>
          <t>GA</t>
        </is>
      </c>
      <c r="C853" s="50" t="inlineStr">
        <is>
          <t>Generation</t>
        </is>
      </c>
      <c r="D853" s="50" t="inlineStr">
        <is>
          <t>Hydro</t>
        </is>
      </c>
      <c r="E853" s="50">
        <f>LOOKUP(D853,$U$2:$V$15,$V$2:$V$15)</f>
        <v/>
      </c>
      <c r="F853" s="50">
        <f>F127/SUMIFS(F$3:F$722,$B$3:$B$722,$B853)*SUMIFS(Calculations!$E$3:$E$53,Calculations!$A$3:$A$53,$B853)</f>
        <v/>
      </c>
      <c r="G853" s="50">
        <f>G127/SUMIFS(G$3:G$722,$B$3:$B$722,$B853)*SUMIFS(Calculations!$E$3:$E$53,Calculations!$A$3:$A$53,$B853)</f>
        <v/>
      </c>
      <c r="H853" s="50">
        <f>H127/SUMIFS(H$3:H$722,$B$3:$B$722,$B853)*SUMIFS(Calculations!$E$3:$E$53,Calculations!$A$3:$A$53,$B853)</f>
        <v/>
      </c>
      <c r="I853" s="50">
        <f>I127/SUMIFS(I$3:I$722,$B$3:$B$722,$B853)*SUMIFS(Calculations!$E$3:$E$53,Calculations!$A$3:$A$53,$B853)</f>
        <v/>
      </c>
      <c r="J853" s="50">
        <f>J127/SUMIFS(J$3:J$722,$B$3:$B$722,$B853)*SUMIFS(Calculations!$E$3:$E$53,Calculations!$A$3:$A$53,$B853)</f>
        <v/>
      </c>
      <c r="K853" s="50">
        <f>K127/SUMIFS(K$3:K$722,$B$3:$B$722,$B853)*SUMIFS(Calculations!$E$3:$E$53,Calculations!$A$3:$A$53,$B853)</f>
        <v/>
      </c>
      <c r="L853" s="50">
        <f>L127/SUMIFS(L$3:L$722,$B$3:$B$722,$B853)*SUMIFS(Calculations!$E$3:$E$53,Calculations!$A$3:$A$53,$B853)</f>
        <v/>
      </c>
      <c r="M853" s="50">
        <f>M127/SUMIFS(M$3:M$722,$B$3:$B$722,$B853)*SUMIFS(Calculations!$E$3:$E$53,Calculations!$A$3:$A$53,$B853)</f>
        <v/>
      </c>
      <c r="N853" s="50">
        <f>N127/SUMIFS(N$3:N$722,$B$3:$B$722,$B853)*SUMIFS(Calculations!$E$3:$E$53,Calculations!$A$3:$A$53,$B853)</f>
        <v/>
      </c>
      <c r="O853" s="50">
        <f>O127/SUMIFS(O$3:O$722,$B$3:$B$722,$B853)*SUMIFS(Calculations!$E$3:$E$53,Calculations!$A$3:$A$53,$B853)</f>
        <v/>
      </c>
      <c r="P853" s="50">
        <f>P127/SUMIFS(P$3:P$722,$B$3:$B$722,$B853)*SUMIFS(Calculations!$E$3:$E$53,Calculations!$A$3:$A$53,$B853)</f>
        <v/>
      </c>
      <c r="Q853" s="50">
        <f>Q127/SUMIFS(Q$3:Q$722,$B$3:$B$722,$B853)*SUMIFS(Calculations!$E$3:$E$53,Calculations!$A$3:$A$53,$B853)</f>
        <v/>
      </c>
      <c r="R853" s="50">
        <f>R127/SUMIFS(R$3:R$722,$B$3:$B$722,$B853)*SUMIFS(Calculations!$E$3:$E$53,Calculations!$A$3:$A$53,$B853)</f>
        <v/>
      </c>
    </row>
    <row r="854" ht="15.75" customHeight="1">
      <c r="B854" s="50" t="inlineStr">
        <is>
          <t>GA</t>
        </is>
      </c>
      <c r="C854" s="50" t="inlineStr">
        <is>
          <t>Generation</t>
        </is>
      </c>
      <c r="D854" s="50" t="inlineStr">
        <is>
          <t>Imports</t>
        </is>
      </c>
      <c r="E854" s="50">
        <f>LOOKUP(D854,$U$2:$V$15,$V$2:$V$15)</f>
        <v/>
      </c>
      <c r="F854" s="50">
        <f>F128/SUMIFS(F$3:F$722,$B$3:$B$722,$B854)*SUMIFS(Calculations!$E$3:$E$53,Calculations!$A$3:$A$53,$B854)</f>
        <v/>
      </c>
      <c r="G854" s="50">
        <f>G128/SUMIFS(G$3:G$722,$B$3:$B$722,$B854)*SUMIFS(Calculations!$E$3:$E$53,Calculations!$A$3:$A$53,$B854)</f>
        <v/>
      </c>
      <c r="H854" s="50">
        <f>H128/SUMIFS(H$3:H$722,$B$3:$B$722,$B854)*SUMIFS(Calculations!$E$3:$E$53,Calculations!$A$3:$A$53,$B854)</f>
        <v/>
      </c>
      <c r="I854" s="50">
        <f>I128/SUMIFS(I$3:I$722,$B$3:$B$722,$B854)*SUMIFS(Calculations!$E$3:$E$53,Calculations!$A$3:$A$53,$B854)</f>
        <v/>
      </c>
      <c r="J854" s="50">
        <f>J128/SUMIFS(J$3:J$722,$B$3:$B$722,$B854)*SUMIFS(Calculations!$E$3:$E$53,Calculations!$A$3:$A$53,$B854)</f>
        <v/>
      </c>
      <c r="K854" s="50">
        <f>K128/SUMIFS(K$3:K$722,$B$3:$B$722,$B854)*SUMIFS(Calculations!$E$3:$E$53,Calculations!$A$3:$A$53,$B854)</f>
        <v/>
      </c>
      <c r="L854" s="50">
        <f>L128/SUMIFS(L$3:L$722,$B$3:$B$722,$B854)*SUMIFS(Calculations!$E$3:$E$53,Calculations!$A$3:$A$53,$B854)</f>
        <v/>
      </c>
      <c r="M854" s="50">
        <f>M128/SUMIFS(M$3:M$722,$B$3:$B$722,$B854)*SUMIFS(Calculations!$E$3:$E$53,Calculations!$A$3:$A$53,$B854)</f>
        <v/>
      </c>
      <c r="N854" s="50">
        <f>N128/SUMIFS(N$3:N$722,$B$3:$B$722,$B854)*SUMIFS(Calculations!$E$3:$E$53,Calculations!$A$3:$A$53,$B854)</f>
        <v/>
      </c>
      <c r="O854" s="50">
        <f>O128/SUMIFS(O$3:O$722,$B$3:$B$722,$B854)*SUMIFS(Calculations!$E$3:$E$53,Calculations!$A$3:$A$53,$B854)</f>
        <v/>
      </c>
      <c r="P854" s="50">
        <f>P128/SUMIFS(P$3:P$722,$B$3:$B$722,$B854)*SUMIFS(Calculations!$E$3:$E$53,Calculations!$A$3:$A$53,$B854)</f>
        <v/>
      </c>
      <c r="Q854" s="50">
        <f>Q128/SUMIFS(Q$3:Q$722,$B$3:$B$722,$B854)*SUMIFS(Calculations!$E$3:$E$53,Calculations!$A$3:$A$53,$B854)</f>
        <v/>
      </c>
      <c r="R854" s="50">
        <f>R128/SUMIFS(R$3:R$722,$B$3:$B$722,$B854)*SUMIFS(Calculations!$E$3:$E$53,Calculations!$A$3:$A$53,$B854)</f>
        <v/>
      </c>
    </row>
    <row r="855" ht="15.75" customHeight="1">
      <c r="B855" s="50" t="inlineStr">
        <is>
          <t>GA</t>
        </is>
      </c>
      <c r="C855" s="50" t="inlineStr">
        <is>
          <t>Generation</t>
        </is>
      </c>
      <c r="D855" s="50" t="inlineStr">
        <is>
          <t>Land-based Wind</t>
        </is>
      </c>
      <c r="E855" s="50">
        <f>LOOKUP(D855,$U$2:$V$15,$V$2:$V$15)</f>
        <v/>
      </c>
      <c r="F855" s="50">
        <f>F129/SUMIFS(F$3:F$722,$B$3:$B$722,$B855)*SUMIFS(Calculations!$E$3:$E$53,Calculations!$A$3:$A$53,$B855)</f>
        <v/>
      </c>
      <c r="G855" s="50">
        <f>G129/SUMIFS(G$3:G$722,$B$3:$B$722,$B855)*SUMIFS(Calculations!$E$3:$E$53,Calculations!$A$3:$A$53,$B855)</f>
        <v/>
      </c>
      <c r="H855" s="50">
        <f>H129/SUMIFS(H$3:H$722,$B$3:$B$722,$B855)*SUMIFS(Calculations!$E$3:$E$53,Calculations!$A$3:$A$53,$B855)</f>
        <v/>
      </c>
      <c r="I855" s="50">
        <f>I129/SUMIFS(I$3:I$722,$B$3:$B$722,$B855)*SUMIFS(Calculations!$E$3:$E$53,Calculations!$A$3:$A$53,$B855)</f>
        <v/>
      </c>
      <c r="J855" s="50">
        <f>J129/SUMIFS(J$3:J$722,$B$3:$B$722,$B855)*SUMIFS(Calculations!$E$3:$E$53,Calculations!$A$3:$A$53,$B855)</f>
        <v/>
      </c>
      <c r="K855" s="50">
        <f>K129/SUMIFS(K$3:K$722,$B$3:$B$722,$B855)*SUMIFS(Calculations!$E$3:$E$53,Calculations!$A$3:$A$53,$B855)</f>
        <v/>
      </c>
      <c r="L855" s="50">
        <f>L129/SUMIFS(L$3:L$722,$B$3:$B$722,$B855)*SUMIFS(Calculations!$E$3:$E$53,Calculations!$A$3:$A$53,$B855)</f>
        <v/>
      </c>
      <c r="M855" s="50">
        <f>M129/SUMIFS(M$3:M$722,$B$3:$B$722,$B855)*SUMIFS(Calculations!$E$3:$E$53,Calculations!$A$3:$A$53,$B855)</f>
        <v/>
      </c>
      <c r="N855" s="50">
        <f>N129/SUMIFS(N$3:N$722,$B$3:$B$722,$B855)*SUMIFS(Calculations!$E$3:$E$53,Calculations!$A$3:$A$53,$B855)</f>
        <v/>
      </c>
      <c r="O855" s="50">
        <f>O129/SUMIFS(O$3:O$722,$B$3:$B$722,$B855)*SUMIFS(Calculations!$E$3:$E$53,Calculations!$A$3:$A$53,$B855)</f>
        <v/>
      </c>
      <c r="P855" s="50">
        <f>P129/SUMIFS(P$3:P$722,$B$3:$B$722,$B855)*SUMIFS(Calculations!$E$3:$E$53,Calculations!$A$3:$A$53,$B855)</f>
        <v/>
      </c>
      <c r="Q855" s="50">
        <f>Q129/SUMIFS(Q$3:Q$722,$B$3:$B$722,$B855)*SUMIFS(Calculations!$E$3:$E$53,Calculations!$A$3:$A$53,$B855)</f>
        <v/>
      </c>
      <c r="R855" s="50">
        <f>R129/SUMIFS(R$3:R$722,$B$3:$B$722,$B855)*SUMIFS(Calculations!$E$3:$E$53,Calculations!$A$3:$A$53,$B855)</f>
        <v/>
      </c>
    </row>
    <row r="856" ht="15.75" customHeight="1">
      <c r="B856" s="50" t="inlineStr">
        <is>
          <t>GA</t>
        </is>
      </c>
      <c r="C856" s="50" t="inlineStr">
        <is>
          <t>Generation</t>
        </is>
      </c>
      <c r="D856" s="50" t="inlineStr">
        <is>
          <t>NG-CC</t>
        </is>
      </c>
      <c r="E856" s="50">
        <f>LOOKUP(D856,$U$2:$V$15,$V$2:$V$15)</f>
        <v/>
      </c>
      <c r="F856" s="50">
        <f>F130/SUMIFS(F$3:F$722,$B$3:$B$722,$B856)*SUMIFS(Calculations!$E$3:$E$53,Calculations!$A$3:$A$53,$B856)</f>
        <v/>
      </c>
      <c r="G856" s="50">
        <f>G130/SUMIFS(G$3:G$722,$B$3:$B$722,$B856)*SUMIFS(Calculations!$E$3:$E$53,Calculations!$A$3:$A$53,$B856)</f>
        <v/>
      </c>
      <c r="H856" s="50">
        <f>H130/SUMIFS(H$3:H$722,$B$3:$B$722,$B856)*SUMIFS(Calculations!$E$3:$E$53,Calculations!$A$3:$A$53,$B856)</f>
        <v/>
      </c>
      <c r="I856" s="50">
        <f>I130/SUMIFS(I$3:I$722,$B$3:$B$722,$B856)*SUMIFS(Calculations!$E$3:$E$53,Calculations!$A$3:$A$53,$B856)</f>
        <v/>
      </c>
      <c r="J856" s="50">
        <f>J130/SUMIFS(J$3:J$722,$B$3:$B$722,$B856)*SUMIFS(Calculations!$E$3:$E$53,Calculations!$A$3:$A$53,$B856)</f>
        <v/>
      </c>
      <c r="K856" s="50">
        <f>K130/SUMIFS(K$3:K$722,$B$3:$B$722,$B856)*SUMIFS(Calculations!$E$3:$E$53,Calculations!$A$3:$A$53,$B856)</f>
        <v/>
      </c>
      <c r="L856" s="50">
        <f>L130/SUMIFS(L$3:L$722,$B$3:$B$722,$B856)*SUMIFS(Calculations!$E$3:$E$53,Calculations!$A$3:$A$53,$B856)</f>
        <v/>
      </c>
      <c r="M856" s="50">
        <f>M130/SUMIFS(M$3:M$722,$B$3:$B$722,$B856)*SUMIFS(Calculations!$E$3:$E$53,Calculations!$A$3:$A$53,$B856)</f>
        <v/>
      </c>
      <c r="N856" s="50">
        <f>N130/SUMIFS(N$3:N$722,$B$3:$B$722,$B856)*SUMIFS(Calculations!$E$3:$E$53,Calculations!$A$3:$A$53,$B856)</f>
        <v/>
      </c>
      <c r="O856" s="50">
        <f>O130/SUMIFS(O$3:O$722,$B$3:$B$722,$B856)*SUMIFS(Calculations!$E$3:$E$53,Calculations!$A$3:$A$53,$B856)</f>
        <v/>
      </c>
      <c r="P856" s="50">
        <f>P130/SUMIFS(P$3:P$722,$B$3:$B$722,$B856)*SUMIFS(Calculations!$E$3:$E$53,Calculations!$A$3:$A$53,$B856)</f>
        <v/>
      </c>
      <c r="Q856" s="50">
        <f>Q130/SUMIFS(Q$3:Q$722,$B$3:$B$722,$B856)*SUMIFS(Calculations!$E$3:$E$53,Calculations!$A$3:$A$53,$B856)</f>
        <v/>
      </c>
      <c r="R856" s="50">
        <f>R130/SUMIFS(R$3:R$722,$B$3:$B$722,$B856)*SUMIFS(Calculations!$E$3:$E$53,Calculations!$A$3:$A$53,$B856)</f>
        <v/>
      </c>
    </row>
    <row r="857" ht="15.75" customHeight="1">
      <c r="B857" s="50" t="inlineStr">
        <is>
          <t>GA</t>
        </is>
      </c>
      <c r="C857" s="50" t="inlineStr">
        <is>
          <t>Generation</t>
        </is>
      </c>
      <c r="D857" s="50" t="inlineStr">
        <is>
          <t>NG-CT</t>
        </is>
      </c>
      <c r="E857" s="50">
        <f>LOOKUP(D857,$U$2:$V$15,$V$2:$V$15)</f>
        <v/>
      </c>
      <c r="F857" s="50">
        <f>F131/SUMIFS(F$3:F$722,$B$3:$B$722,$B857)*SUMIFS(Calculations!$E$3:$E$53,Calculations!$A$3:$A$53,$B857)</f>
        <v/>
      </c>
      <c r="G857" s="50">
        <f>G131/SUMIFS(G$3:G$722,$B$3:$B$722,$B857)*SUMIFS(Calculations!$E$3:$E$53,Calculations!$A$3:$A$53,$B857)</f>
        <v/>
      </c>
      <c r="H857" s="50">
        <f>H131/SUMIFS(H$3:H$722,$B$3:$B$722,$B857)*SUMIFS(Calculations!$E$3:$E$53,Calculations!$A$3:$A$53,$B857)</f>
        <v/>
      </c>
      <c r="I857" s="50">
        <f>I131/SUMIFS(I$3:I$722,$B$3:$B$722,$B857)*SUMIFS(Calculations!$E$3:$E$53,Calculations!$A$3:$A$53,$B857)</f>
        <v/>
      </c>
      <c r="J857" s="50">
        <f>J131/SUMIFS(J$3:J$722,$B$3:$B$722,$B857)*SUMIFS(Calculations!$E$3:$E$53,Calculations!$A$3:$A$53,$B857)</f>
        <v/>
      </c>
      <c r="K857" s="50">
        <f>K131/SUMIFS(K$3:K$722,$B$3:$B$722,$B857)*SUMIFS(Calculations!$E$3:$E$53,Calculations!$A$3:$A$53,$B857)</f>
        <v/>
      </c>
      <c r="L857" s="50">
        <f>L131/SUMIFS(L$3:L$722,$B$3:$B$722,$B857)*SUMIFS(Calculations!$E$3:$E$53,Calculations!$A$3:$A$53,$B857)</f>
        <v/>
      </c>
      <c r="M857" s="50">
        <f>M131/SUMIFS(M$3:M$722,$B$3:$B$722,$B857)*SUMIFS(Calculations!$E$3:$E$53,Calculations!$A$3:$A$53,$B857)</f>
        <v/>
      </c>
      <c r="N857" s="50">
        <f>N131/SUMIFS(N$3:N$722,$B$3:$B$722,$B857)*SUMIFS(Calculations!$E$3:$E$53,Calculations!$A$3:$A$53,$B857)</f>
        <v/>
      </c>
      <c r="O857" s="50">
        <f>O131/SUMIFS(O$3:O$722,$B$3:$B$722,$B857)*SUMIFS(Calculations!$E$3:$E$53,Calculations!$A$3:$A$53,$B857)</f>
        <v/>
      </c>
      <c r="P857" s="50">
        <f>P131/SUMIFS(P$3:P$722,$B$3:$B$722,$B857)*SUMIFS(Calculations!$E$3:$E$53,Calculations!$A$3:$A$53,$B857)</f>
        <v/>
      </c>
      <c r="Q857" s="50">
        <f>Q131/SUMIFS(Q$3:Q$722,$B$3:$B$722,$B857)*SUMIFS(Calculations!$E$3:$E$53,Calculations!$A$3:$A$53,$B857)</f>
        <v/>
      </c>
      <c r="R857" s="50">
        <f>R131/SUMIFS(R$3:R$722,$B$3:$B$722,$B857)*SUMIFS(Calculations!$E$3:$E$53,Calculations!$A$3:$A$53,$B857)</f>
        <v/>
      </c>
    </row>
    <row r="858" ht="15.75" customHeight="1">
      <c r="B858" s="50" t="inlineStr">
        <is>
          <t>GA</t>
        </is>
      </c>
      <c r="C858" s="50" t="inlineStr">
        <is>
          <t>Generation</t>
        </is>
      </c>
      <c r="D858" s="50" t="inlineStr">
        <is>
          <t>Nuclear</t>
        </is>
      </c>
      <c r="E858" s="50">
        <f>LOOKUP(D858,$U$2:$V$15,$V$2:$V$15)</f>
        <v/>
      </c>
      <c r="F858" s="50">
        <f>F132/SUMIFS(F$3:F$722,$B$3:$B$722,$B858)*SUMIFS(Calculations!$E$3:$E$53,Calculations!$A$3:$A$53,$B858)</f>
        <v/>
      </c>
      <c r="G858" s="50">
        <f>G132/SUMIFS(G$3:G$722,$B$3:$B$722,$B858)*SUMIFS(Calculations!$E$3:$E$53,Calculations!$A$3:$A$53,$B858)</f>
        <v/>
      </c>
      <c r="H858" s="50">
        <f>H132/SUMIFS(H$3:H$722,$B$3:$B$722,$B858)*SUMIFS(Calculations!$E$3:$E$53,Calculations!$A$3:$A$53,$B858)</f>
        <v/>
      </c>
      <c r="I858" s="50">
        <f>I132/SUMIFS(I$3:I$722,$B$3:$B$722,$B858)*SUMIFS(Calculations!$E$3:$E$53,Calculations!$A$3:$A$53,$B858)</f>
        <v/>
      </c>
      <c r="J858" s="50">
        <f>J132/SUMIFS(J$3:J$722,$B$3:$B$722,$B858)*SUMIFS(Calculations!$E$3:$E$53,Calculations!$A$3:$A$53,$B858)</f>
        <v/>
      </c>
      <c r="K858" s="50">
        <f>K132/SUMIFS(K$3:K$722,$B$3:$B$722,$B858)*SUMIFS(Calculations!$E$3:$E$53,Calculations!$A$3:$A$53,$B858)</f>
        <v/>
      </c>
      <c r="L858" s="50">
        <f>L132/SUMIFS(L$3:L$722,$B$3:$B$722,$B858)*SUMIFS(Calculations!$E$3:$E$53,Calculations!$A$3:$A$53,$B858)</f>
        <v/>
      </c>
      <c r="M858" s="50">
        <f>M132/SUMIFS(M$3:M$722,$B$3:$B$722,$B858)*SUMIFS(Calculations!$E$3:$E$53,Calculations!$A$3:$A$53,$B858)</f>
        <v/>
      </c>
      <c r="N858" s="50">
        <f>N132/SUMIFS(N$3:N$722,$B$3:$B$722,$B858)*SUMIFS(Calculations!$E$3:$E$53,Calculations!$A$3:$A$53,$B858)</f>
        <v/>
      </c>
      <c r="O858" s="50">
        <f>O132/SUMIFS(O$3:O$722,$B$3:$B$722,$B858)*SUMIFS(Calculations!$E$3:$E$53,Calculations!$A$3:$A$53,$B858)</f>
        <v/>
      </c>
      <c r="P858" s="50">
        <f>P132/SUMIFS(P$3:P$722,$B$3:$B$722,$B858)*SUMIFS(Calculations!$E$3:$E$53,Calculations!$A$3:$A$53,$B858)</f>
        <v/>
      </c>
      <c r="Q858" s="50">
        <f>Q132/SUMIFS(Q$3:Q$722,$B$3:$B$722,$B858)*SUMIFS(Calculations!$E$3:$E$53,Calculations!$A$3:$A$53,$B858)</f>
        <v/>
      </c>
      <c r="R858" s="50">
        <f>R132/SUMIFS(R$3:R$722,$B$3:$B$722,$B858)*SUMIFS(Calculations!$E$3:$E$53,Calculations!$A$3:$A$53,$B858)</f>
        <v/>
      </c>
    </row>
    <row r="859" ht="15.75" customHeight="1">
      <c r="B859" s="50" t="inlineStr">
        <is>
          <t>GA</t>
        </is>
      </c>
      <c r="C859" s="50" t="inlineStr">
        <is>
          <t>Generation</t>
        </is>
      </c>
      <c r="D859" s="50" t="inlineStr">
        <is>
          <t>Offshore Wind</t>
        </is>
      </c>
      <c r="E859" s="50">
        <f>LOOKUP(D859,$U$2:$V$15,$V$2:$V$15)</f>
        <v/>
      </c>
      <c r="F859" s="50">
        <f>F133/SUMIFS(F$3:F$722,$B$3:$B$722,$B859)*SUMIFS(Calculations!$E$3:$E$53,Calculations!$A$3:$A$53,$B859)</f>
        <v/>
      </c>
      <c r="G859" s="50">
        <f>G133/SUMIFS(G$3:G$722,$B$3:$B$722,$B859)*SUMIFS(Calculations!$E$3:$E$53,Calculations!$A$3:$A$53,$B859)</f>
        <v/>
      </c>
      <c r="H859" s="50">
        <f>H133/SUMIFS(H$3:H$722,$B$3:$B$722,$B859)*SUMIFS(Calculations!$E$3:$E$53,Calculations!$A$3:$A$53,$B859)</f>
        <v/>
      </c>
      <c r="I859" s="50">
        <f>I133/SUMIFS(I$3:I$722,$B$3:$B$722,$B859)*SUMIFS(Calculations!$E$3:$E$53,Calculations!$A$3:$A$53,$B859)</f>
        <v/>
      </c>
      <c r="J859" s="50">
        <f>J133/SUMIFS(J$3:J$722,$B$3:$B$722,$B859)*SUMIFS(Calculations!$E$3:$E$53,Calculations!$A$3:$A$53,$B859)</f>
        <v/>
      </c>
      <c r="K859" s="50">
        <f>K133/SUMIFS(K$3:K$722,$B$3:$B$722,$B859)*SUMIFS(Calculations!$E$3:$E$53,Calculations!$A$3:$A$53,$B859)</f>
        <v/>
      </c>
      <c r="L859" s="50">
        <f>L133/SUMIFS(L$3:L$722,$B$3:$B$722,$B859)*SUMIFS(Calculations!$E$3:$E$53,Calculations!$A$3:$A$53,$B859)</f>
        <v/>
      </c>
      <c r="M859" s="50">
        <f>M133/SUMIFS(M$3:M$722,$B$3:$B$722,$B859)*SUMIFS(Calculations!$E$3:$E$53,Calculations!$A$3:$A$53,$B859)</f>
        <v/>
      </c>
      <c r="N859" s="50">
        <f>N133/SUMIFS(N$3:N$722,$B$3:$B$722,$B859)*SUMIFS(Calculations!$E$3:$E$53,Calculations!$A$3:$A$53,$B859)</f>
        <v/>
      </c>
      <c r="O859" s="50">
        <f>O133/SUMIFS(O$3:O$722,$B$3:$B$722,$B859)*SUMIFS(Calculations!$E$3:$E$53,Calculations!$A$3:$A$53,$B859)</f>
        <v/>
      </c>
      <c r="P859" s="50">
        <f>P133/SUMIFS(P$3:P$722,$B$3:$B$722,$B859)*SUMIFS(Calculations!$E$3:$E$53,Calculations!$A$3:$A$53,$B859)</f>
        <v/>
      </c>
      <c r="Q859" s="50">
        <f>Q133/SUMIFS(Q$3:Q$722,$B$3:$B$722,$B859)*SUMIFS(Calculations!$E$3:$E$53,Calculations!$A$3:$A$53,$B859)</f>
        <v/>
      </c>
      <c r="R859" s="50">
        <f>R133/SUMIFS(R$3:R$722,$B$3:$B$722,$B859)*SUMIFS(Calculations!$E$3:$E$53,Calculations!$A$3:$A$53,$B859)</f>
        <v/>
      </c>
    </row>
    <row r="860" ht="15.75" customHeight="1">
      <c r="B860" s="50" t="inlineStr">
        <is>
          <t>GA</t>
        </is>
      </c>
      <c r="C860" s="50" t="inlineStr">
        <is>
          <t>Generation</t>
        </is>
      </c>
      <c r="D860" s="50" t="inlineStr">
        <is>
          <t>Oil-Gas-Steam</t>
        </is>
      </c>
      <c r="E860" s="50">
        <f>LOOKUP(D860,$U$2:$V$15,$V$2:$V$15)</f>
        <v/>
      </c>
      <c r="F860" s="50">
        <f>F134/SUMIFS(F$3:F$722,$B$3:$B$722,$B860)*SUMIFS(Calculations!$E$3:$E$53,Calculations!$A$3:$A$53,$B860)</f>
        <v/>
      </c>
      <c r="G860" s="50">
        <f>G134/SUMIFS(G$3:G$722,$B$3:$B$722,$B860)*SUMIFS(Calculations!$E$3:$E$53,Calculations!$A$3:$A$53,$B860)</f>
        <v/>
      </c>
      <c r="H860" s="50">
        <f>H134/SUMIFS(H$3:H$722,$B$3:$B$722,$B860)*SUMIFS(Calculations!$E$3:$E$53,Calculations!$A$3:$A$53,$B860)</f>
        <v/>
      </c>
      <c r="I860" s="50">
        <f>I134/SUMIFS(I$3:I$722,$B$3:$B$722,$B860)*SUMIFS(Calculations!$E$3:$E$53,Calculations!$A$3:$A$53,$B860)</f>
        <v/>
      </c>
      <c r="J860" s="50">
        <f>J134/SUMIFS(J$3:J$722,$B$3:$B$722,$B860)*SUMIFS(Calculations!$E$3:$E$53,Calculations!$A$3:$A$53,$B860)</f>
        <v/>
      </c>
      <c r="K860" s="50">
        <f>K134/SUMIFS(K$3:K$722,$B$3:$B$722,$B860)*SUMIFS(Calculations!$E$3:$E$53,Calculations!$A$3:$A$53,$B860)</f>
        <v/>
      </c>
      <c r="L860" s="50">
        <f>L134/SUMIFS(L$3:L$722,$B$3:$B$722,$B860)*SUMIFS(Calculations!$E$3:$E$53,Calculations!$A$3:$A$53,$B860)</f>
        <v/>
      </c>
      <c r="M860" s="50">
        <f>M134/SUMIFS(M$3:M$722,$B$3:$B$722,$B860)*SUMIFS(Calculations!$E$3:$E$53,Calculations!$A$3:$A$53,$B860)</f>
        <v/>
      </c>
      <c r="N860" s="50">
        <f>N134/SUMIFS(N$3:N$722,$B$3:$B$722,$B860)*SUMIFS(Calculations!$E$3:$E$53,Calculations!$A$3:$A$53,$B860)</f>
        <v/>
      </c>
      <c r="O860" s="50">
        <f>O134/SUMIFS(O$3:O$722,$B$3:$B$722,$B860)*SUMIFS(Calculations!$E$3:$E$53,Calculations!$A$3:$A$53,$B860)</f>
        <v/>
      </c>
      <c r="P860" s="50">
        <f>P134/SUMIFS(P$3:P$722,$B$3:$B$722,$B860)*SUMIFS(Calculations!$E$3:$E$53,Calculations!$A$3:$A$53,$B860)</f>
        <v/>
      </c>
      <c r="Q860" s="50">
        <f>Q134/SUMIFS(Q$3:Q$722,$B$3:$B$722,$B860)*SUMIFS(Calculations!$E$3:$E$53,Calculations!$A$3:$A$53,$B860)</f>
        <v/>
      </c>
      <c r="R860" s="50">
        <f>R134/SUMIFS(R$3:R$722,$B$3:$B$722,$B860)*SUMIFS(Calculations!$E$3:$E$53,Calculations!$A$3:$A$53,$B860)</f>
        <v/>
      </c>
    </row>
    <row r="861" ht="15.75" customHeight="1">
      <c r="B861" s="50" t="inlineStr">
        <is>
          <t>GA</t>
        </is>
      </c>
      <c r="C861" s="50" t="inlineStr">
        <is>
          <t>Generation</t>
        </is>
      </c>
      <c r="D861" s="50" t="inlineStr">
        <is>
          <t>Rooftop PV</t>
        </is>
      </c>
      <c r="E861" s="50">
        <f>LOOKUP(D861,$U$2:$V$15,$V$2:$V$15)</f>
        <v/>
      </c>
      <c r="F861" s="50">
        <f>F135/SUMIFS(F$3:F$722,$B$3:$B$722,$B861)*SUMIFS(Calculations!$E$3:$E$53,Calculations!$A$3:$A$53,$B861)</f>
        <v/>
      </c>
      <c r="G861" s="50">
        <f>G135/SUMIFS(G$3:G$722,$B$3:$B$722,$B861)*SUMIFS(Calculations!$E$3:$E$53,Calculations!$A$3:$A$53,$B861)</f>
        <v/>
      </c>
      <c r="H861" s="50">
        <f>H135/SUMIFS(H$3:H$722,$B$3:$B$722,$B861)*SUMIFS(Calculations!$E$3:$E$53,Calculations!$A$3:$A$53,$B861)</f>
        <v/>
      </c>
      <c r="I861" s="50">
        <f>I135/SUMIFS(I$3:I$722,$B$3:$B$722,$B861)*SUMIFS(Calculations!$E$3:$E$53,Calculations!$A$3:$A$53,$B861)</f>
        <v/>
      </c>
      <c r="J861" s="50">
        <f>J135/SUMIFS(J$3:J$722,$B$3:$B$722,$B861)*SUMIFS(Calculations!$E$3:$E$53,Calculations!$A$3:$A$53,$B861)</f>
        <v/>
      </c>
      <c r="K861" s="50">
        <f>K135/SUMIFS(K$3:K$722,$B$3:$B$722,$B861)*SUMIFS(Calculations!$E$3:$E$53,Calculations!$A$3:$A$53,$B861)</f>
        <v/>
      </c>
      <c r="L861" s="50">
        <f>L135/SUMIFS(L$3:L$722,$B$3:$B$722,$B861)*SUMIFS(Calculations!$E$3:$E$53,Calculations!$A$3:$A$53,$B861)</f>
        <v/>
      </c>
      <c r="M861" s="50">
        <f>M135/SUMIFS(M$3:M$722,$B$3:$B$722,$B861)*SUMIFS(Calculations!$E$3:$E$53,Calculations!$A$3:$A$53,$B861)</f>
        <v/>
      </c>
      <c r="N861" s="50">
        <f>N135/SUMIFS(N$3:N$722,$B$3:$B$722,$B861)*SUMIFS(Calculations!$E$3:$E$53,Calculations!$A$3:$A$53,$B861)</f>
        <v/>
      </c>
      <c r="O861" s="50">
        <f>O135/SUMIFS(O$3:O$722,$B$3:$B$722,$B861)*SUMIFS(Calculations!$E$3:$E$53,Calculations!$A$3:$A$53,$B861)</f>
        <v/>
      </c>
      <c r="P861" s="50">
        <f>P135/SUMIFS(P$3:P$722,$B$3:$B$722,$B861)*SUMIFS(Calculations!$E$3:$E$53,Calculations!$A$3:$A$53,$B861)</f>
        <v/>
      </c>
      <c r="Q861" s="50">
        <f>Q135/SUMIFS(Q$3:Q$722,$B$3:$B$722,$B861)*SUMIFS(Calculations!$E$3:$E$53,Calculations!$A$3:$A$53,$B861)</f>
        <v/>
      </c>
      <c r="R861" s="50">
        <f>R135/SUMIFS(R$3:R$722,$B$3:$B$722,$B861)*SUMIFS(Calculations!$E$3:$E$53,Calculations!$A$3:$A$53,$B861)</f>
        <v/>
      </c>
    </row>
    <row r="862" ht="15.75" customHeight="1">
      <c r="B862" s="50" t="inlineStr">
        <is>
          <t>GA</t>
        </is>
      </c>
      <c r="C862" s="50" t="inlineStr">
        <is>
          <t>Generation</t>
        </is>
      </c>
      <c r="D862" s="50" t="inlineStr">
        <is>
          <t>Storage</t>
        </is>
      </c>
      <c r="E862" s="50">
        <f>LOOKUP(D862,$U$2:$V$15,$V$2:$V$15)</f>
        <v/>
      </c>
      <c r="F862" s="50">
        <f>F136/SUMIFS(F$3:F$722,$B$3:$B$722,$B862)*SUMIFS(Calculations!$E$3:$E$53,Calculations!$A$3:$A$53,$B862)</f>
        <v/>
      </c>
      <c r="G862" s="50">
        <f>G136/SUMIFS(G$3:G$722,$B$3:$B$722,$B862)*SUMIFS(Calculations!$E$3:$E$53,Calculations!$A$3:$A$53,$B862)</f>
        <v/>
      </c>
      <c r="H862" s="50">
        <f>H136/SUMIFS(H$3:H$722,$B$3:$B$722,$B862)*SUMIFS(Calculations!$E$3:$E$53,Calculations!$A$3:$A$53,$B862)</f>
        <v/>
      </c>
      <c r="I862" s="50">
        <f>I136/SUMIFS(I$3:I$722,$B$3:$B$722,$B862)*SUMIFS(Calculations!$E$3:$E$53,Calculations!$A$3:$A$53,$B862)</f>
        <v/>
      </c>
      <c r="J862" s="50">
        <f>J136/SUMIFS(J$3:J$722,$B$3:$B$722,$B862)*SUMIFS(Calculations!$E$3:$E$53,Calculations!$A$3:$A$53,$B862)</f>
        <v/>
      </c>
      <c r="K862" s="50">
        <f>K136/SUMIFS(K$3:K$722,$B$3:$B$722,$B862)*SUMIFS(Calculations!$E$3:$E$53,Calculations!$A$3:$A$53,$B862)</f>
        <v/>
      </c>
      <c r="L862" s="50">
        <f>L136/SUMIFS(L$3:L$722,$B$3:$B$722,$B862)*SUMIFS(Calculations!$E$3:$E$53,Calculations!$A$3:$A$53,$B862)</f>
        <v/>
      </c>
      <c r="M862" s="50">
        <f>M136/SUMIFS(M$3:M$722,$B$3:$B$722,$B862)*SUMIFS(Calculations!$E$3:$E$53,Calculations!$A$3:$A$53,$B862)</f>
        <v/>
      </c>
      <c r="N862" s="50">
        <f>N136/SUMIFS(N$3:N$722,$B$3:$B$722,$B862)*SUMIFS(Calculations!$E$3:$E$53,Calculations!$A$3:$A$53,$B862)</f>
        <v/>
      </c>
      <c r="O862" s="50">
        <f>O136/SUMIFS(O$3:O$722,$B$3:$B$722,$B862)*SUMIFS(Calculations!$E$3:$E$53,Calculations!$A$3:$A$53,$B862)</f>
        <v/>
      </c>
      <c r="P862" s="50">
        <f>P136/SUMIFS(P$3:P$722,$B$3:$B$722,$B862)*SUMIFS(Calculations!$E$3:$E$53,Calculations!$A$3:$A$53,$B862)</f>
        <v/>
      </c>
      <c r="Q862" s="50">
        <f>Q136/SUMIFS(Q$3:Q$722,$B$3:$B$722,$B862)*SUMIFS(Calculations!$E$3:$E$53,Calculations!$A$3:$A$53,$B862)</f>
        <v/>
      </c>
      <c r="R862" s="50">
        <f>R136/SUMIFS(R$3:R$722,$B$3:$B$722,$B862)*SUMIFS(Calculations!$E$3:$E$53,Calculations!$A$3:$A$53,$B862)</f>
        <v/>
      </c>
    </row>
    <row r="863" ht="15.75" customHeight="1">
      <c r="B863" s="50" t="inlineStr">
        <is>
          <t>GA</t>
        </is>
      </c>
      <c r="C863" s="50" t="inlineStr">
        <is>
          <t>Generation</t>
        </is>
      </c>
      <c r="D863" s="50" t="inlineStr">
        <is>
          <t>Utility PV</t>
        </is>
      </c>
      <c r="E863" s="50">
        <f>LOOKUP(D863,$U$2:$V$15,$V$2:$V$15)</f>
        <v/>
      </c>
      <c r="F863" s="50">
        <f>F137/SUMIFS(F$3:F$722,$B$3:$B$722,$B863)*SUMIFS(Calculations!$E$3:$E$53,Calculations!$A$3:$A$53,$B863)</f>
        <v/>
      </c>
      <c r="G863" s="50">
        <f>G137/SUMIFS(G$3:G$722,$B$3:$B$722,$B863)*SUMIFS(Calculations!$E$3:$E$53,Calculations!$A$3:$A$53,$B863)</f>
        <v/>
      </c>
      <c r="H863" s="50">
        <f>H137/SUMIFS(H$3:H$722,$B$3:$B$722,$B863)*SUMIFS(Calculations!$E$3:$E$53,Calculations!$A$3:$A$53,$B863)</f>
        <v/>
      </c>
      <c r="I863" s="50">
        <f>I137/SUMIFS(I$3:I$722,$B$3:$B$722,$B863)*SUMIFS(Calculations!$E$3:$E$53,Calculations!$A$3:$A$53,$B863)</f>
        <v/>
      </c>
      <c r="J863" s="50">
        <f>J137/SUMIFS(J$3:J$722,$B$3:$B$722,$B863)*SUMIFS(Calculations!$E$3:$E$53,Calculations!$A$3:$A$53,$B863)</f>
        <v/>
      </c>
      <c r="K863" s="50">
        <f>K137/SUMIFS(K$3:K$722,$B$3:$B$722,$B863)*SUMIFS(Calculations!$E$3:$E$53,Calculations!$A$3:$A$53,$B863)</f>
        <v/>
      </c>
      <c r="L863" s="50">
        <f>L137/SUMIFS(L$3:L$722,$B$3:$B$722,$B863)*SUMIFS(Calculations!$E$3:$E$53,Calculations!$A$3:$A$53,$B863)</f>
        <v/>
      </c>
      <c r="M863" s="50">
        <f>M137/SUMIFS(M$3:M$722,$B$3:$B$722,$B863)*SUMIFS(Calculations!$E$3:$E$53,Calculations!$A$3:$A$53,$B863)</f>
        <v/>
      </c>
      <c r="N863" s="50">
        <f>N137/SUMIFS(N$3:N$722,$B$3:$B$722,$B863)*SUMIFS(Calculations!$E$3:$E$53,Calculations!$A$3:$A$53,$B863)</f>
        <v/>
      </c>
      <c r="O863" s="50">
        <f>O137/SUMIFS(O$3:O$722,$B$3:$B$722,$B863)*SUMIFS(Calculations!$E$3:$E$53,Calculations!$A$3:$A$53,$B863)</f>
        <v/>
      </c>
      <c r="P863" s="50">
        <f>P137/SUMIFS(P$3:P$722,$B$3:$B$722,$B863)*SUMIFS(Calculations!$E$3:$E$53,Calculations!$A$3:$A$53,$B863)</f>
        <v/>
      </c>
      <c r="Q863" s="50">
        <f>Q137/SUMIFS(Q$3:Q$722,$B$3:$B$722,$B863)*SUMIFS(Calculations!$E$3:$E$53,Calculations!$A$3:$A$53,$B863)</f>
        <v/>
      </c>
      <c r="R863" s="50">
        <f>R137/SUMIFS(R$3:R$722,$B$3:$B$722,$B863)*SUMIFS(Calculations!$E$3:$E$53,Calculations!$A$3:$A$53,$B863)</f>
        <v/>
      </c>
    </row>
    <row r="864" ht="15.75" customHeight="1">
      <c r="B864" s="50" t="inlineStr">
        <is>
          <t>IA</t>
        </is>
      </c>
      <c r="C864" s="50" t="inlineStr">
        <is>
          <t>Generation</t>
        </is>
      </c>
      <c r="D864" s="50" t="inlineStr">
        <is>
          <t>Biopower</t>
        </is>
      </c>
      <c r="E864" s="50">
        <f>LOOKUP(D864,$U$2:$V$15,$V$2:$V$15)</f>
        <v/>
      </c>
      <c r="F864" s="50">
        <f>F138/SUMIFS(F$3:F$722,$B$3:$B$722,$B864)*SUMIFS(Calculations!$E$3:$E$53,Calculations!$A$3:$A$53,$B864)</f>
        <v/>
      </c>
      <c r="G864" s="50">
        <f>G138/SUMIFS(G$3:G$722,$B$3:$B$722,$B864)*SUMIFS(Calculations!$E$3:$E$53,Calculations!$A$3:$A$53,$B864)</f>
        <v/>
      </c>
      <c r="H864" s="50">
        <f>H138/SUMIFS(H$3:H$722,$B$3:$B$722,$B864)*SUMIFS(Calculations!$E$3:$E$53,Calculations!$A$3:$A$53,$B864)</f>
        <v/>
      </c>
      <c r="I864" s="50">
        <f>I138/SUMIFS(I$3:I$722,$B$3:$B$722,$B864)*SUMIFS(Calculations!$E$3:$E$53,Calculations!$A$3:$A$53,$B864)</f>
        <v/>
      </c>
      <c r="J864" s="50">
        <f>J138/SUMIFS(J$3:J$722,$B$3:$B$722,$B864)*SUMIFS(Calculations!$E$3:$E$53,Calculations!$A$3:$A$53,$B864)</f>
        <v/>
      </c>
      <c r="K864" s="50">
        <f>K138/SUMIFS(K$3:K$722,$B$3:$B$722,$B864)*SUMIFS(Calculations!$E$3:$E$53,Calculations!$A$3:$A$53,$B864)</f>
        <v/>
      </c>
      <c r="L864" s="50">
        <f>L138/SUMIFS(L$3:L$722,$B$3:$B$722,$B864)*SUMIFS(Calculations!$E$3:$E$53,Calculations!$A$3:$A$53,$B864)</f>
        <v/>
      </c>
      <c r="M864" s="50">
        <f>M138/SUMIFS(M$3:M$722,$B$3:$B$722,$B864)*SUMIFS(Calculations!$E$3:$E$53,Calculations!$A$3:$A$53,$B864)</f>
        <v/>
      </c>
      <c r="N864" s="50">
        <f>N138/SUMIFS(N$3:N$722,$B$3:$B$722,$B864)*SUMIFS(Calculations!$E$3:$E$53,Calculations!$A$3:$A$53,$B864)</f>
        <v/>
      </c>
      <c r="O864" s="50">
        <f>O138/SUMIFS(O$3:O$722,$B$3:$B$722,$B864)*SUMIFS(Calculations!$E$3:$E$53,Calculations!$A$3:$A$53,$B864)</f>
        <v/>
      </c>
      <c r="P864" s="50">
        <f>P138/SUMIFS(P$3:P$722,$B$3:$B$722,$B864)*SUMIFS(Calculations!$E$3:$E$53,Calculations!$A$3:$A$53,$B864)</f>
        <v/>
      </c>
      <c r="Q864" s="50">
        <f>Q138/SUMIFS(Q$3:Q$722,$B$3:$B$722,$B864)*SUMIFS(Calculations!$E$3:$E$53,Calculations!$A$3:$A$53,$B864)</f>
        <v/>
      </c>
      <c r="R864" s="50">
        <f>R138/SUMIFS(R$3:R$722,$B$3:$B$722,$B864)*SUMIFS(Calculations!$E$3:$E$53,Calculations!$A$3:$A$53,$B864)</f>
        <v/>
      </c>
    </row>
    <row r="865" ht="15.75" customHeight="1">
      <c r="B865" s="50" t="inlineStr">
        <is>
          <t>IA</t>
        </is>
      </c>
      <c r="C865" s="50" t="inlineStr">
        <is>
          <t>Generation</t>
        </is>
      </c>
      <c r="D865" s="50" t="inlineStr">
        <is>
          <t>Coal</t>
        </is>
      </c>
      <c r="E865" s="50">
        <f>LOOKUP(D865,$U$2:$V$15,$V$2:$V$15)</f>
        <v/>
      </c>
      <c r="F865" s="50">
        <f>F139/SUMIFS(F$3:F$722,$B$3:$B$722,$B865)*SUMIFS(Calculations!$E$3:$E$53,Calculations!$A$3:$A$53,$B865)</f>
        <v/>
      </c>
      <c r="G865" s="50">
        <f>G139/SUMIFS(G$3:G$722,$B$3:$B$722,$B865)*SUMIFS(Calculations!$E$3:$E$53,Calculations!$A$3:$A$53,$B865)</f>
        <v/>
      </c>
      <c r="H865" s="50">
        <f>H139/SUMIFS(H$3:H$722,$B$3:$B$722,$B865)*SUMIFS(Calculations!$E$3:$E$53,Calculations!$A$3:$A$53,$B865)</f>
        <v/>
      </c>
      <c r="I865" s="50">
        <f>I139/SUMIFS(I$3:I$722,$B$3:$B$722,$B865)*SUMIFS(Calculations!$E$3:$E$53,Calculations!$A$3:$A$53,$B865)</f>
        <v/>
      </c>
      <c r="J865" s="50">
        <f>J139/SUMIFS(J$3:J$722,$B$3:$B$722,$B865)*SUMIFS(Calculations!$E$3:$E$53,Calculations!$A$3:$A$53,$B865)</f>
        <v/>
      </c>
      <c r="K865" s="50">
        <f>K139/SUMIFS(K$3:K$722,$B$3:$B$722,$B865)*SUMIFS(Calculations!$E$3:$E$53,Calculations!$A$3:$A$53,$B865)</f>
        <v/>
      </c>
      <c r="L865" s="50">
        <f>L139/SUMIFS(L$3:L$722,$B$3:$B$722,$B865)*SUMIFS(Calculations!$E$3:$E$53,Calculations!$A$3:$A$53,$B865)</f>
        <v/>
      </c>
      <c r="M865" s="50">
        <f>M139/SUMIFS(M$3:M$722,$B$3:$B$722,$B865)*SUMIFS(Calculations!$E$3:$E$53,Calculations!$A$3:$A$53,$B865)</f>
        <v/>
      </c>
      <c r="N865" s="50">
        <f>N139/SUMIFS(N$3:N$722,$B$3:$B$722,$B865)*SUMIFS(Calculations!$E$3:$E$53,Calculations!$A$3:$A$53,$B865)</f>
        <v/>
      </c>
      <c r="O865" s="50">
        <f>O139/SUMIFS(O$3:O$722,$B$3:$B$722,$B865)*SUMIFS(Calculations!$E$3:$E$53,Calculations!$A$3:$A$53,$B865)</f>
        <v/>
      </c>
      <c r="P865" s="50">
        <f>P139/SUMIFS(P$3:P$722,$B$3:$B$722,$B865)*SUMIFS(Calculations!$E$3:$E$53,Calculations!$A$3:$A$53,$B865)</f>
        <v/>
      </c>
      <c r="Q865" s="50">
        <f>Q139/SUMIFS(Q$3:Q$722,$B$3:$B$722,$B865)*SUMIFS(Calculations!$E$3:$E$53,Calculations!$A$3:$A$53,$B865)</f>
        <v/>
      </c>
      <c r="R865" s="50">
        <f>R139/SUMIFS(R$3:R$722,$B$3:$B$722,$B865)*SUMIFS(Calculations!$E$3:$E$53,Calculations!$A$3:$A$53,$B865)</f>
        <v/>
      </c>
    </row>
    <row r="866" ht="15.75" customHeight="1">
      <c r="B866" s="50" t="inlineStr">
        <is>
          <t>IA</t>
        </is>
      </c>
      <c r="C866" s="50" t="inlineStr">
        <is>
          <t>Generation</t>
        </is>
      </c>
      <c r="D866" s="50" t="inlineStr">
        <is>
          <t>CSP</t>
        </is>
      </c>
      <c r="E866" s="50">
        <f>LOOKUP(D866,$U$2:$V$15,$V$2:$V$15)</f>
        <v/>
      </c>
      <c r="F866" s="50">
        <f>F140/SUMIFS(F$3:F$722,$B$3:$B$722,$B866)*SUMIFS(Calculations!$E$3:$E$53,Calculations!$A$3:$A$53,$B866)</f>
        <v/>
      </c>
      <c r="G866" s="50">
        <f>G140/SUMIFS(G$3:G$722,$B$3:$B$722,$B866)*SUMIFS(Calculations!$E$3:$E$53,Calculations!$A$3:$A$53,$B866)</f>
        <v/>
      </c>
      <c r="H866" s="50">
        <f>H140/SUMIFS(H$3:H$722,$B$3:$B$722,$B866)*SUMIFS(Calculations!$E$3:$E$53,Calculations!$A$3:$A$53,$B866)</f>
        <v/>
      </c>
      <c r="I866" s="50">
        <f>I140/SUMIFS(I$3:I$722,$B$3:$B$722,$B866)*SUMIFS(Calculations!$E$3:$E$53,Calculations!$A$3:$A$53,$B866)</f>
        <v/>
      </c>
      <c r="J866" s="50">
        <f>J140/SUMIFS(J$3:J$722,$B$3:$B$722,$B866)*SUMIFS(Calculations!$E$3:$E$53,Calculations!$A$3:$A$53,$B866)</f>
        <v/>
      </c>
      <c r="K866" s="50">
        <f>K140/SUMIFS(K$3:K$722,$B$3:$B$722,$B866)*SUMIFS(Calculations!$E$3:$E$53,Calculations!$A$3:$A$53,$B866)</f>
        <v/>
      </c>
      <c r="L866" s="50">
        <f>L140/SUMIFS(L$3:L$722,$B$3:$B$722,$B866)*SUMIFS(Calculations!$E$3:$E$53,Calculations!$A$3:$A$53,$B866)</f>
        <v/>
      </c>
      <c r="M866" s="50">
        <f>M140/SUMIFS(M$3:M$722,$B$3:$B$722,$B866)*SUMIFS(Calculations!$E$3:$E$53,Calculations!$A$3:$A$53,$B866)</f>
        <v/>
      </c>
      <c r="N866" s="50">
        <f>N140/SUMIFS(N$3:N$722,$B$3:$B$722,$B866)*SUMIFS(Calculations!$E$3:$E$53,Calculations!$A$3:$A$53,$B866)</f>
        <v/>
      </c>
      <c r="O866" s="50">
        <f>O140/SUMIFS(O$3:O$722,$B$3:$B$722,$B866)*SUMIFS(Calculations!$E$3:$E$53,Calculations!$A$3:$A$53,$B866)</f>
        <v/>
      </c>
      <c r="P866" s="50">
        <f>P140/SUMIFS(P$3:P$722,$B$3:$B$722,$B866)*SUMIFS(Calculations!$E$3:$E$53,Calculations!$A$3:$A$53,$B866)</f>
        <v/>
      </c>
      <c r="Q866" s="50">
        <f>Q140/SUMIFS(Q$3:Q$722,$B$3:$B$722,$B866)*SUMIFS(Calculations!$E$3:$E$53,Calculations!$A$3:$A$53,$B866)</f>
        <v/>
      </c>
      <c r="R866" s="50">
        <f>R140/SUMIFS(R$3:R$722,$B$3:$B$722,$B866)*SUMIFS(Calculations!$E$3:$E$53,Calculations!$A$3:$A$53,$B866)</f>
        <v/>
      </c>
    </row>
    <row r="867" ht="15.75" customHeight="1">
      <c r="B867" s="50" t="inlineStr">
        <is>
          <t>IA</t>
        </is>
      </c>
      <c r="C867" s="50" t="inlineStr">
        <is>
          <t>Generation</t>
        </is>
      </c>
      <c r="D867" s="50" t="inlineStr">
        <is>
          <t>Geothermal</t>
        </is>
      </c>
      <c r="E867" s="50">
        <f>LOOKUP(D867,$U$2:$V$15,$V$2:$V$15)</f>
        <v/>
      </c>
      <c r="F867" s="50">
        <f>F141/SUMIFS(F$3:F$722,$B$3:$B$722,$B867)*SUMIFS(Calculations!$E$3:$E$53,Calculations!$A$3:$A$53,$B867)</f>
        <v/>
      </c>
      <c r="G867" s="50">
        <f>G141/SUMIFS(G$3:G$722,$B$3:$B$722,$B867)*SUMIFS(Calculations!$E$3:$E$53,Calculations!$A$3:$A$53,$B867)</f>
        <v/>
      </c>
      <c r="H867" s="50">
        <f>H141/SUMIFS(H$3:H$722,$B$3:$B$722,$B867)*SUMIFS(Calculations!$E$3:$E$53,Calculations!$A$3:$A$53,$B867)</f>
        <v/>
      </c>
      <c r="I867" s="50">
        <f>I141/SUMIFS(I$3:I$722,$B$3:$B$722,$B867)*SUMIFS(Calculations!$E$3:$E$53,Calculations!$A$3:$A$53,$B867)</f>
        <v/>
      </c>
      <c r="J867" s="50">
        <f>J141/SUMIFS(J$3:J$722,$B$3:$B$722,$B867)*SUMIFS(Calculations!$E$3:$E$53,Calculations!$A$3:$A$53,$B867)</f>
        <v/>
      </c>
      <c r="K867" s="50">
        <f>K141/SUMIFS(K$3:K$722,$B$3:$B$722,$B867)*SUMIFS(Calculations!$E$3:$E$53,Calculations!$A$3:$A$53,$B867)</f>
        <v/>
      </c>
      <c r="L867" s="50">
        <f>L141/SUMIFS(L$3:L$722,$B$3:$B$722,$B867)*SUMIFS(Calculations!$E$3:$E$53,Calculations!$A$3:$A$53,$B867)</f>
        <v/>
      </c>
      <c r="M867" s="50">
        <f>M141/SUMIFS(M$3:M$722,$B$3:$B$722,$B867)*SUMIFS(Calculations!$E$3:$E$53,Calculations!$A$3:$A$53,$B867)</f>
        <v/>
      </c>
      <c r="N867" s="50">
        <f>N141/SUMIFS(N$3:N$722,$B$3:$B$722,$B867)*SUMIFS(Calculations!$E$3:$E$53,Calculations!$A$3:$A$53,$B867)</f>
        <v/>
      </c>
      <c r="O867" s="50">
        <f>O141/SUMIFS(O$3:O$722,$B$3:$B$722,$B867)*SUMIFS(Calculations!$E$3:$E$53,Calculations!$A$3:$A$53,$B867)</f>
        <v/>
      </c>
      <c r="P867" s="50">
        <f>P141/SUMIFS(P$3:P$722,$B$3:$B$722,$B867)*SUMIFS(Calculations!$E$3:$E$53,Calculations!$A$3:$A$53,$B867)</f>
        <v/>
      </c>
      <c r="Q867" s="50">
        <f>Q141/SUMIFS(Q$3:Q$722,$B$3:$B$722,$B867)*SUMIFS(Calculations!$E$3:$E$53,Calculations!$A$3:$A$53,$B867)</f>
        <v/>
      </c>
      <c r="R867" s="50">
        <f>R141/SUMIFS(R$3:R$722,$B$3:$B$722,$B867)*SUMIFS(Calculations!$E$3:$E$53,Calculations!$A$3:$A$53,$B867)</f>
        <v/>
      </c>
    </row>
    <row r="868" ht="15.75" customHeight="1">
      <c r="B868" s="50" t="inlineStr">
        <is>
          <t>IA</t>
        </is>
      </c>
      <c r="C868" s="50" t="inlineStr">
        <is>
          <t>Generation</t>
        </is>
      </c>
      <c r="D868" s="50" t="inlineStr">
        <is>
          <t>Hydro</t>
        </is>
      </c>
      <c r="E868" s="50">
        <f>LOOKUP(D868,$U$2:$V$15,$V$2:$V$15)</f>
        <v/>
      </c>
      <c r="F868" s="50">
        <f>F142/SUMIFS(F$3:F$722,$B$3:$B$722,$B868)*SUMIFS(Calculations!$E$3:$E$53,Calculations!$A$3:$A$53,$B868)</f>
        <v/>
      </c>
      <c r="G868" s="50">
        <f>G142/SUMIFS(G$3:G$722,$B$3:$B$722,$B868)*SUMIFS(Calculations!$E$3:$E$53,Calculations!$A$3:$A$53,$B868)</f>
        <v/>
      </c>
      <c r="H868" s="50">
        <f>H142/SUMIFS(H$3:H$722,$B$3:$B$722,$B868)*SUMIFS(Calculations!$E$3:$E$53,Calculations!$A$3:$A$53,$B868)</f>
        <v/>
      </c>
      <c r="I868" s="50">
        <f>I142/SUMIFS(I$3:I$722,$B$3:$B$722,$B868)*SUMIFS(Calculations!$E$3:$E$53,Calculations!$A$3:$A$53,$B868)</f>
        <v/>
      </c>
      <c r="J868" s="50">
        <f>J142/SUMIFS(J$3:J$722,$B$3:$B$722,$B868)*SUMIFS(Calculations!$E$3:$E$53,Calculations!$A$3:$A$53,$B868)</f>
        <v/>
      </c>
      <c r="K868" s="50">
        <f>K142/SUMIFS(K$3:K$722,$B$3:$B$722,$B868)*SUMIFS(Calculations!$E$3:$E$53,Calculations!$A$3:$A$53,$B868)</f>
        <v/>
      </c>
      <c r="L868" s="50">
        <f>L142/SUMIFS(L$3:L$722,$B$3:$B$722,$B868)*SUMIFS(Calculations!$E$3:$E$53,Calculations!$A$3:$A$53,$B868)</f>
        <v/>
      </c>
      <c r="M868" s="50">
        <f>M142/SUMIFS(M$3:M$722,$B$3:$B$722,$B868)*SUMIFS(Calculations!$E$3:$E$53,Calculations!$A$3:$A$53,$B868)</f>
        <v/>
      </c>
      <c r="N868" s="50">
        <f>N142/SUMIFS(N$3:N$722,$B$3:$B$722,$B868)*SUMIFS(Calculations!$E$3:$E$53,Calculations!$A$3:$A$53,$B868)</f>
        <v/>
      </c>
      <c r="O868" s="50">
        <f>O142/SUMIFS(O$3:O$722,$B$3:$B$722,$B868)*SUMIFS(Calculations!$E$3:$E$53,Calculations!$A$3:$A$53,$B868)</f>
        <v/>
      </c>
      <c r="P868" s="50">
        <f>P142/SUMIFS(P$3:P$722,$B$3:$B$722,$B868)*SUMIFS(Calculations!$E$3:$E$53,Calculations!$A$3:$A$53,$B868)</f>
        <v/>
      </c>
      <c r="Q868" s="50">
        <f>Q142/SUMIFS(Q$3:Q$722,$B$3:$B$722,$B868)*SUMIFS(Calculations!$E$3:$E$53,Calculations!$A$3:$A$53,$B868)</f>
        <v/>
      </c>
      <c r="R868" s="50">
        <f>R142/SUMIFS(R$3:R$722,$B$3:$B$722,$B868)*SUMIFS(Calculations!$E$3:$E$53,Calculations!$A$3:$A$53,$B868)</f>
        <v/>
      </c>
    </row>
    <row r="869" ht="15.75" customHeight="1">
      <c r="B869" s="50" t="inlineStr">
        <is>
          <t>IA</t>
        </is>
      </c>
      <c r="C869" s="50" t="inlineStr">
        <is>
          <t>Generation</t>
        </is>
      </c>
      <c r="D869" s="50" t="inlineStr">
        <is>
          <t>Imports</t>
        </is>
      </c>
      <c r="E869" s="50">
        <f>LOOKUP(D869,$U$2:$V$15,$V$2:$V$15)</f>
        <v/>
      </c>
      <c r="F869" s="50">
        <f>F143/SUMIFS(F$3:F$722,$B$3:$B$722,$B869)*SUMIFS(Calculations!$E$3:$E$53,Calculations!$A$3:$A$53,$B869)</f>
        <v/>
      </c>
      <c r="G869" s="50">
        <f>G143/SUMIFS(G$3:G$722,$B$3:$B$722,$B869)*SUMIFS(Calculations!$E$3:$E$53,Calculations!$A$3:$A$53,$B869)</f>
        <v/>
      </c>
      <c r="H869" s="50">
        <f>H143/SUMIFS(H$3:H$722,$B$3:$B$722,$B869)*SUMIFS(Calculations!$E$3:$E$53,Calculations!$A$3:$A$53,$B869)</f>
        <v/>
      </c>
      <c r="I869" s="50">
        <f>I143/SUMIFS(I$3:I$722,$B$3:$B$722,$B869)*SUMIFS(Calculations!$E$3:$E$53,Calculations!$A$3:$A$53,$B869)</f>
        <v/>
      </c>
      <c r="J869" s="50">
        <f>J143/SUMIFS(J$3:J$722,$B$3:$B$722,$B869)*SUMIFS(Calculations!$E$3:$E$53,Calculations!$A$3:$A$53,$B869)</f>
        <v/>
      </c>
      <c r="K869" s="50">
        <f>K143/SUMIFS(K$3:K$722,$B$3:$B$722,$B869)*SUMIFS(Calculations!$E$3:$E$53,Calculations!$A$3:$A$53,$B869)</f>
        <v/>
      </c>
      <c r="L869" s="50">
        <f>L143/SUMIFS(L$3:L$722,$B$3:$B$722,$B869)*SUMIFS(Calculations!$E$3:$E$53,Calculations!$A$3:$A$53,$B869)</f>
        <v/>
      </c>
      <c r="M869" s="50">
        <f>M143/SUMIFS(M$3:M$722,$B$3:$B$722,$B869)*SUMIFS(Calculations!$E$3:$E$53,Calculations!$A$3:$A$53,$B869)</f>
        <v/>
      </c>
      <c r="N869" s="50">
        <f>N143/SUMIFS(N$3:N$722,$B$3:$B$722,$B869)*SUMIFS(Calculations!$E$3:$E$53,Calculations!$A$3:$A$53,$B869)</f>
        <v/>
      </c>
      <c r="O869" s="50">
        <f>O143/SUMIFS(O$3:O$722,$B$3:$B$722,$B869)*SUMIFS(Calculations!$E$3:$E$53,Calculations!$A$3:$A$53,$B869)</f>
        <v/>
      </c>
      <c r="P869" s="50">
        <f>P143/SUMIFS(P$3:P$722,$B$3:$B$722,$B869)*SUMIFS(Calculations!$E$3:$E$53,Calculations!$A$3:$A$53,$B869)</f>
        <v/>
      </c>
      <c r="Q869" s="50">
        <f>Q143/SUMIFS(Q$3:Q$722,$B$3:$B$722,$B869)*SUMIFS(Calculations!$E$3:$E$53,Calculations!$A$3:$A$53,$B869)</f>
        <v/>
      </c>
      <c r="R869" s="50">
        <f>R143/SUMIFS(R$3:R$722,$B$3:$B$722,$B869)*SUMIFS(Calculations!$E$3:$E$53,Calculations!$A$3:$A$53,$B869)</f>
        <v/>
      </c>
    </row>
    <row r="870" ht="15.75" customHeight="1">
      <c r="B870" s="50" t="inlineStr">
        <is>
          <t>IA</t>
        </is>
      </c>
      <c r="C870" s="50" t="inlineStr">
        <is>
          <t>Generation</t>
        </is>
      </c>
      <c r="D870" s="50" t="inlineStr">
        <is>
          <t>Land-based Wind</t>
        </is>
      </c>
      <c r="E870" s="50">
        <f>LOOKUP(D870,$U$2:$V$15,$V$2:$V$15)</f>
        <v/>
      </c>
      <c r="F870" s="50">
        <f>F144/SUMIFS(F$3:F$722,$B$3:$B$722,$B870)*SUMIFS(Calculations!$E$3:$E$53,Calculations!$A$3:$A$53,$B870)</f>
        <v/>
      </c>
      <c r="G870" s="50">
        <f>G144/SUMIFS(G$3:G$722,$B$3:$B$722,$B870)*SUMIFS(Calculations!$E$3:$E$53,Calculations!$A$3:$A$53,$B870)</f>
        <v/>
      </c>
      <c r="H870" s="50">
        <f>H144/SUMIFS(H$3:H$722,$B$3:$B$722,$B870)*SUMIFS(Calculations!$E$3:$E$53,Calculations!$A$3:$A$53,$B870)</f>
        <v/>
      </c>
      <c r="I870" s="50">
        <f>I144/SUMIFS(I$3:I$722,$B$3:$B$722,$B870)*SUMIFS(Calculations!$E$3:$E$53,Calculations!$A$3:$A$53,$B870)</f>
        <v/>
      </c>
      <c r="J870" s="50">
        <f>J144/SUMIFS(J$3:J$722,$B$3:$B$722,$B870)*SUMIFS(Calculations!$E$3:$E$53,Calculations!$A$3:$A$53,$B870)</f>
        <v/>
      </c>
      <c r="K870" s="50">
        <f>K144/SUMIFS(K$3:K$722,$B$3:$B$722,$B870)*SUMIFS(Calculations!$E$3:$E$53,Calculations!$A$3:$A$53,$B870)</f>
        <v/>
      </c>
      <c r="L870" s="50">
        <f>L144/SUMIFS(L$3:L$722,$B$3:$B$722,$B870)*SUMIFS(Calculations!$E$3:$E$53,Calculations!$A$3:$A$53,$B870)</f>
        <v/>
      </c>
      <c r="M870" s="50">
        <f>M144/SUMIFS(M$3:M$722,$B$3:$B$722,$B870)*SUMIFS(Calculations!$E$3:$E$53,Calculations!$A$3:$A$53,$B870)</f>
        <v/>
      </c>
      <c r="N870" s="50">
        <f>N144/SUMIFS(N$3:N$722,$B$3:$B$722,$B870)*SUMIFS(Calculations!$E$3:$E$53,Calculations!$A$3:$A$53,$B870)</f>
        <v/>
      </c>
      <c r="O870" s="50">
        <f>O144/SUMIFS(O$3:O$722,$B$3:$B$722,$B870)*SUMIFS(Calculations!$E$3:$E$53,Calculations!$A$3:$A$53,$B870)</f>
        <v/>
      </c>
      <c r="P870" s="50">
        <f>P144/SUMIFS(P$3:P$722,$B$3:$B$722,$B870)*SUMIFS(Calculations!$E$3:$E$53,Calculations!$A$3:$A$53,$B870)</f>
        <v/>
      </c>
      <c r="Q870" s="50">
        <f>Q144/SUMIFS(Q$3:Q$722,$B$3:$B$722,$B870)*SUMIFS(Calculations!$E$3:$E$53,Calculations!$A$3:$A$53,$B870)</f>
        <v/>
      </c>
      <c r="R870" s="50">
        <f>R144/SUMIFS(R$3:R$722,$B$3:$B$722,$B870)*SUMIFS(Calculations!$E$3:$E$53,Calculations!$A$3:$A$53,$B870)</f>
        <v/>
      </c>
    </row>
    <row r="871" ht="15.75" customHeight="1">
      <c r="B871" s="50" t="inlineStr">
        <is>
          <t>IA</t>
        </is>
      </c>
      <c r="C871" s="50" t="inlineStr">
        <is>
          <t>Generation</t>
        </is>
      </c>
      <c r="D871" s="50" t="inlineStr">
        <is>
          <t>NG-CC</t>
        </is>
      </c>
      <c r="E871" s="50">
        <f>LOOKUP(D871,$U$2:$V$15,$V$2:$V$15)</f>
        <v/>
      </c>
      <c r="F871" s="50">
        <f>F145/SUMIFS(F$3:F$722,$B$3:$B$722,$B871)*SUMIFS(Calculations!$E$3:$E$53,Calculations!$A$3:$A$53,$B871)</f>
        <v/>
      </c>
      <c r="G871" s="50">
        <f>G145/SUMIFS(G$3:G$722,$B$3:$B$722,$B871)*SUMIFS(Calculations!$E$3:$E$53,Calculations!$A$3:$A$53,$B871)</f>
        <v/>
      </c>
      <c r="H871" s="50">
        <f>H145/SUMIFS(H$3:H$722,$B$3:$B$722,$B871)*SUMIFS(Calculations!$E$3:$E$53,Calculations!$A$3:$A$53,$B871)</f>
        <v/>
      </c>
      <c r="I871" s="50">
        <f>I145/SUMIFS(I$3:I$722,$B$3:$B$722,$B871)*SUMIFS(Calculations!$E$3:$E$53,Calculations!$A$3:$A$53,$B871)</f>
        <v/>
      </c>
      <c r="J871" s="50">
        <f>J145/SUMIFS(J$3:J$722,$B$3:$B$722,$B871)*SUMIFS(Calculations!$E$3:$E$53,Calculations!$A$3:$A$53,$B871)</f>
        <v/>
      </c>
      <c r="K871" s="50">
        <f>K145/SUMIFS(K$3:K$722,$B$3:$B$722,$B871)*SUMIFS(Calculations!$E$3:$E$53,Calculations!$A$3:$A$53,$B871)</f>
        <v/>
      </c>
      <c r="L871" s="50">
        <f>L145/SUMIFS(L$3:L$722,$B$3:$B$722,$B871)*SUMIFS(Calculations!$E$3:$E$53,Calculations!$A$3:$A$53,$B871)</f>
        <v/>
      </c>
      <c r="M871" s="50">
        <f>M145/SUMIFS(M$3:M$722,$B$3:$B$722,$B871)*SUMIFS(Calculations!$E$3:$E$53,Calculations!$A$3:$A$53,$B871)</f>
        <v/>
      </c>
      <c r="N871" s="50">
        <f>N145/SUMIFS(N$3:N$722,$B$3:$B$722,$B871)*SUMIFS(Calculations!$E$3:$E$53,Calculations!$A$3:$A$53,$B871)</f>
        <v/>
      </c>
      <c r="O871" s="50">
        <f>O145/SUMIFS(O$3:O$722,$B$3:$B$722,$B871)*SUMIFS(Calculations!$E$3:$E$53,Calculations!$A$3:$A$53,$B871)</f>
        <v/>
      </c>
      <c r="P871" s="50">
        <f>P145/SUMIFS(P$3:P$722,$B$3:$B$722,$B871)*SUMIFS(Calculations!$E$3:$E$53,Calculations!$A$3:$A$53,$B871)</f>
        <v/>
      </c>
      <c r="Q871" s="50">
        <f>Q145/SUMIFS(Q$3:Q$722,$B$3:$B$722,$B871)*SUMIFS(Calculations!$E$3:$E$53,Calculations!$A$3:$A$53,$B871)</f>
        <v/>
      </c>
      <c r="R871" s="50">
        <f>R145/SUMIFS(R$3:R$722,$B$3:$B$722,$B871)*SUMIFS(Calculations!$E$3:$E$53,Calculations!$A$3:$A$53,$B871)</f>
        <v/>
      </c>
    </row>
    <row r="872" ht="15.75" customHeight="1">
      <c r="B872" s="50" t="inlineStr">
        <is>
          <t>IA</t>
        </is>
      </c>
      <c r="C872" s="50" t="inlineStr">
        <is>
          <t>Generation</t>
        </is>
      </c>
      <c r="D872" s="50" t="inlineStr">
        <is>
          <t>NG-CT</t>
        </is>
      </c>
      <c r="E872" s="50">
        <f>LOOKUP(D872,$U$2:$V$15,$V$2:$V$15)</f>
        <v/>
      </c>
      <c r="F872" s="50">
        <f>F146/SUMIFS(F$3:F$722,$B$3:$B$722,$B872)*SUMIFS(Calculations!$E$3:$E$53,Calculations!$A$3:$A$53,$B872)</f>
        <v/>
      </c>
      <c r="G872" s="50">
        <f>G146/SUMIFS(G$3:G$722,$B$3:$B$722,$B872)*SUMIFS(Calculations!$E$3:$E$53,Calculations!$A$3:$A$53,$B872)</f>
        <v/>
      </c>
      <c r="H872" s="50">
        <f>H146/SUMIFS(H$3:H$722,$B$3:$B$722,$B872)*SUMIFS(Calculations!$E$3:$E$53,Calculations!$A$3:$A$53,$B872)</f>
        <v/>
      </c>
      <c r="I872" s="50">
        <f>I146/SUMIFS(I$3:I$722,$B$3:$B$722,$B872)*SUMIFS(Calculations!$E$3:$E$53,Calculations!$A$3:$A$53,$B872)</f>
        <v/>
      </c>
      <c r="J872" s="50">
        <f>J146/SUMIFS(J$3:J$722,$B$3:$B$722,$B872)*SUMIFS(Calculations!$E$3:$E$53,Calculations!$A$3:$A$53,$B872)</f>
        <v/>
      </c>
      <c r="K872" s="50">
        <f>K146/SUMIFS(K$3:K$722,$B$3:$B$722,$B872)*SUMIFS(Calculations!$E$3:$E$53,Calculations!$A$3:$A$53,$B872)</f>
        <v/>
      </c>
      <c r="L872" s="50">
        <f>L146/SUMIFS(L$3:L$722,$B$3:$B$722,$B872)*SUMIFS(Calculations!$E$3:$E$53,Calculations!$A$3:$A$53,$B872)</f>
        <v/>
      </c>
      <c r="M872" s="50">
        <f>M146/SUMIFS(M$3:M$722,$B$3:$B$722,$B872)*SUMIFS(Calculations!$E$3:$E$53,Calculations!$A$3:$A$53,$B872)</f>
        <v/>
      </c>
      <c r="N872" s="50">
        <f>N146/SUMIFS(N$3:N$722,$B$3:$B$722,$B872)*SUMIFS(Calculations!$E$3:$E$53,Calculations!$A$3:$A$53,$B872)</f>
        <v/>
      </c>
      <c r="O872" s="50">
        <f>O146/SUMIFS(O$3:O$722,$B$3:$B$722,$B872)*SUMIFS(Calculations!$E$3:$E$53,Calculations!$A$3:$A$53,$B872)</f>
        <v/>
      </c>
      <c r="P872" s="50">
        <f>P146/SUMIFS(P$3:P$722,$B$3:$B$722,$B872)*SUMIFS(Calculations!$E$3:$E$53,Calculations!$A$3:$A$53,$B872)</f>
        <v/>
      </c>
      <c r="Q872" s="50">
        <f>Q146/SUMIFS(Q$3:Q$722,$B$3:$B$722,$B872)*SUMIFS(Calculations!$E$3:$E$53,Calculations!$A$3:$A$53,$B872)</f>
        <v/>
      </c>
      <c r="R872" s="50">
        <f>R146/SUMIFS(R$3:R$722,$B$3:$B$722,$B872)*SUMIFS(Calculations!$E$3:$E$53,Calculations!$A$3:$A$53,$B872)</f>
        <v/>
      </c>
    </row>
    <row r="873" ht="15.75" customHeight="1">
      <c r="B873" s="50" t="inlineStr">
        <is>
          <t>IA</t>
        </is>
      </c>
      <c r="C873" s="50" t="inlineStr">
        <is>
          <t>Generation</t>
        </is>
      </c>
      <c r="D873" s="50" t="inlineStr">
        <is>
          <t>Nuclear</t>
        </is>
      </c>
      <c r="E873" s="50">
        <f>LOOKUP(D873,$U$2:$V$15,$V$2:$V$15)</f>
        <v/>
      </c>
      <c r="F873" s="50">
        <f>F147/SUMIFS(F$3:F$722,$B$3:$B$722,$B873)*SUMIFS(Calculations!$E$3:$E$53,Calculations!$A$3:$A$53,$B873)</f>
        <v/>
      </c>
      <c r="G873" s="50">
        <f>G147/SUMIFS(G$3:G$722,$B$3:$B$722,$B873)*SUMIFS(Calculations!$E$3:$E$53,Calculations!$A$3:$A$53,$B873)</f>
        <v/>
      </c>
      <c r="H873" s="50">
        <f>H147/SUMIFS(H$3:H$722,$B$3:$B$722,$B873)*SUMIFS(Calculations!$E$3:$E$53,Calculations!$A$3:$A$53,$B873)</f>
        <v/>
      </c>
      <c r="I873" s="50">
        <f>I147/SUMIFS(I$3:I$722,$B$3:$B$722,$B873)*SUMIFS(Calculations!$E$3:$E$53,Calculations!$A$3:$A$53,$B873)</f>
        <v/>
      </c>
      <c r="J873" s="50">
        <f>J147/SUMIFS(J$3:J$722,$B$3:$B$722,$B873)*SUMIFS(Calculations!$E$3:$E$53,Calculations!$A$3:$A$53,$B873)</f>
        <v/>
      </c>
      <c r="K873" s="50">
        <f>K147/SUMIFS(K$3:K$722,$B$3:$B$722,$B873)*SUMIFS(Calculations!$E$3:$E$53,Calculations!$A$3:$A$53,$B873)</f>
        <v/>
      </c>
      <c r="L873" s="50">
        <f>L147/SUMIFS(L$3:L$722,$B$3:$B$722,$B873)*SUMIFS(Calculations!$E$3:$E$53,Calculations!$A$3:$A$53,$B873)</f>
        <v/>
      </c>
      <c r="M873" s="50">
        <f>M147/SUMIFS(M$3:M$722,$B$3:$B$722,$B873)*SUMIFS(Calculations!$E$3:$E$53,Calculations!$A$3:$A$53,$B873)</f>
        <v/>
      </c>
      <c r="N873" s="50">
        <f>N147/SUMIFS(N$3:N$722,$B$3:$B$722,$B873)*SUMIFS(Calculations!$E$3:$E$53,Calculations!$A$3:$A$53,$B873)</f>
        <v/>
      </c>
      <c r="O873" s="50">
        <f>O147/SUMIFS(O$3:O$722,$B$3:$B$722,$B873)*SUMIFS(Calculations!$E$3:$E$53,Calculations!$A$3:$A$53,$B873)</f>
        <v/>
      </c>
      <c r="P873" s="50">
        <f>P147/SUMIFS(P$3:P$722,$B$3:$B$722,$B873)*SUMIFS(Calculations!$E$3:$E$53,Calculations!$A$3:$A$53,$B873)</f>
        <v/>
      </c>
      <c r="Q873" s="50">
        <f>Q147/SUMIFS(Q$3:Q$722,$B$3:$B$722,$B873)*SUMIFS(Calculations!$E$3:$E$53,Calculations!$A$3:$A$53,$B873)</f>
        <v/>
      </c>
      <c r="R873" s="50">
        <f>R147/SUMIFS(R$3:R$722,$B$3:$B$722,$B873)*SUMIFS(Calculations!$E$3:$E$53,Calculations!$A$3:$A$53,$B873)</f>
        <v/>
      </c>
    </row>
    <row r="874" ht="15.75" customHeight="1">
      <c r="B874" s="50" t="inlineStr">
        <is>
          <t>IA</t>
        </is>
      </c>
      <c r="C874" s="50" t="inlineStr">
        <is>
          <t>Generation</t>
        </is>
      </c>
      <c r="D874" s="50" t="inlineStr">
        <is>
          <t>Offshore Wind</t>
        </is>
      </c>
      <c r="E874" s="50">
        <f>LOOKUP(D874,$U$2:$V$15,$V$2:$V$15)</f>
        <v/>
      </c>
      <c r="F874" s="50">
        <f>F148/SUMIFS(F$3:F$722,$B$3:$B$722,$B874)*SUMIFS(Calculations!$E$3:$E$53,Calculations!$A$3:$A$53,$B874)</f>
        <v/>
      </c>
      <c r="G874" s="50">
        <f>G148/SUMIFS(G$3:G$722,$B$3:$B$722,$B874)*SUMIFS(Calculations!$E$3:$E$53,Calculations!$A$3:$A$53,$B874)</f>
        <v/>
      </c>
      <c r="H874" s="50">
        <f>H148/SUMIFS(H$3:H$722,$B$3:$B$722,$B874)*SUMIFS(Calculations!$E$3:$E$53,Calculations!$A$3:$A$53,$B874)</f>
        <v/>
      </c>
      <c r="I874" s="50">
        <f>I148/SUMIFS(I$3:I$722,$B$3:$B$722,$B874)*SUMIFS(Calculations!$E$3:$E$53,Calculations!$A$3:$A$53,$B874)</f>
        <v/>
      </c>
      <c r="J874" s="50">
        <f>J148/SUMIFS(J$3:J$722,$B$3:$B$722,$B874)*SUMIFS(Calculations!$E$3:$E$53,Calculations!$A$3:$A$53,$B874)</f>
        <v/>
      </c>
      <c r="K874" s="50">
        <f>K148/SUMIFS(K$3:K$722,$B$3:$B$722,$B874)*SUMIFS(Calculations!$E$3:$E$53,Calculations!$A$3:$A$53,$B874)</f>
        <v/>
      </c>
      <c r="L874" s="50">
        <f>L148/SUMIFS(L$3:L$722,$B$3:$B$722,$B874)*SUMIFS(Calculations!$E$3:$E$53,Calculations!$A$3:$A$53,$B874)</f>
        <v/>
      </c>
      <c r="M874" s="50">
        <f>M148/SUMIFS(M$3:M$722,$B$3:$B$722,$B874)*SUMIFS(Calculations!$E$3:$E$53,Calculations!$A$3:$A$53,$B874)</f>
        <v/>
      </c>
      <c r="N874" s="50">
        <f>N148/SUMIFS(N$3:N$722,$B$3:$B$722,$B874)*SUMIFS(Calculations!$E$3:$E$53,Calculations!$A$3:$A$53,$B874)</f>
        <v/>
      </c>
      <c r="O874" s="50">
        <f>O148/SUMIFS(O$3:O$722,$B$3:$B$722,$B874)*SUMIFS(Calculations!$E$3:$E$53,Calculations!$A$3:$A$53,$B874)</f>
        <v/>
      </c>
      <c r="P874" s="50">
        <f>P148/SUMIFS(P$3:P$722,$B$3:$B$722,$B874)*SUMIFS(Calculations!$E$3:$E$53,Calculations!$A$3:$A$53,$B874)</f>
        <v/>
      </c>
      <c r="Q874" s="50">
        <f>Q148/SUMIFS(Q$3:Q$722,$B$3:$B$722,$B874)*SUMIFS(Calculations!$E$3:$E$53,Calculations!$A$3:$A$53,$B874)</f>
        <v/>
      </c>
      <c r="R874" s="50">
        <f>R148/SUMIFS(R$3:R$722,$B$3:$B$722,$B874)*SUMIFS(Calculations!$E$3:$E$53,Calculations!$A$3:$A$53,$B874)</f>
        <v/>
      </c>
    </row>
    <row r="875" ht="15.75" customHeight="1">
      <c r="B875" s="50" t="inlineStr">
        <is>
          <t>IA</t>
        </is>
      </c>
      <c r="C875" s="50" t="inlineStr">
        <is>
          <t>Generation</t>
        </is>
      </c>
      <c r="D875" s="50" t="inlineStr">
        <is>
          <t>Oil-Gas-Steam</t>
        </is>
      </c>
      <c r="E875" s="50">
        <f>LOOKUP(D875,$U$2:$V$15,$V$2:$V$15)</f>
        <v/>
      </c>
      <c r="F875" s="50">
        <f>F149/SUMIFS(F$3:F$722,$B$3:$B$722,$B875)*SUMIFS(Calculations!$E$3:$E$53,Calculations!$A$3:$A$53,$B875)</f>
        <v/>
      </c>
      <c r="G875" s="50">
        <f>G149/SUMIFS(G$3:G$722,$B$3:$B$722,$B875)*SUMIFS(Calculations!$E$3:$E$53,Calculations!$A$3:$A$53,$B875)</f>
        <v/>
      </c>
      <c r="H875" s="50">
        <f>H149/SUMIFS(H$3:H$722,$B$3:$B$722,$B875)*SUMIFS(Calculations!$E$3:$E$53,Calculations!$A$3:$A$53,$B875)</f>
        <v/>
      </c>
      <c r="I875" s="50">
        <f>I149/SUMIFS(I$3:I$722,$B$3:$B$722,$B875)*SUMIFS(Calculations!$E$3:$E$53,Calculations!$A$3:$A$53,$B875)</f>
        <v/>
      </c>
      <c r="J875" s="50">
        <f>J149/SUMIFS(J$3:J$722,$B$3:$B$722,$B875)*SUMIFS(Calculations!$E$3:$E$53,Calculations!$A$3:$A$53,$B875)</f>
        <v/>
      </c>
      <c r="K875" s="50">
        <f>K149/SUMIFS(K$3:K$722,$B$3:$B$722,$B875)*SUMIFS(Calculations!$E$3:$E$53,Calculations!$A$3:$A$53,$B875)</f>
        <v/>
      </c>
      <c r="L875" s="50">
        <f>L149/SUMIFS(L$3:L$722,$B$3:$B$722,$B875)*SUMIFS(Calculations!$E$3:$E$53,Calculations!$A$3:$A$53,$B875)</f>
        <v/>
      </c>
      <c r="M875" s="50">
        <f>M149/SUMIFS(M$3:M$722,$B$3:$B$722,$B875)*SUMIFS(Calculations!$E$3:$E$53,Calculations!$A$3:$A$53,$B875)</f>
        <v/>
      </c>
      <c r="N875" s="50">
        <f>N149/SUMIFS(N$3:N$722,$B$3:$B$722,$B875)*SUMIFS(Calculations!$E$3:$E$53,Calculations!$A$3:$A$53,$B875)</f>
        <v/>
      </c>
      <c r="O875" s="50">
        <f>O149/SUMIFS(O$3:O$722,$B$3:$B$722,$B875)*SUMIFS(Calculations!$E$3:$E$53,Calculations!$A$3:$A$53,$B875)</f>
        <v/>
      </c>
      <c r="P875" s="50">
        <f>P149/SUMIFS(P$3:P$722,$B$3:$B$722,$B875)*SUMIFS(Calculations!$E$3:$E$53,Calculations!$A$3:$A$53,$B875)</f>
        <v/>
      </c>
      <c r="Q875" s="50">
        <f>Q149/SUMIFS(Q$3:Q$722,$B$3:$B$722,$B875)*SUMIFS(Calculations!$E$3:$E$53,Calculations!$A$3:$A$53,$B875)</f>
        <v/>
      </c>
      <c r="R875" s="50">
        <f>R149/SUMIFS(R$3:R$722,$B$3:$B$722,$B875)*SUMIFS(Calculations!$E$3:$E$53,Calculations!$A$3:$A$53,$B875)</f>
        <v/>
      </c>
    </row>
    <row r="876" ht="15.75" customHeight="1">
      <c r="B876" s="50" t="inlineStr">
        <is>
          <t>IA</t>
        </is>
      </c>
      <c r="C876" s="50" t="inlineStr">
        <is>
          <t>Generation</t>
        </is>
      </c>
      <c r="D876" s="50" t="inlineStr">
        <is>
          <t>Rooftop PV</t>
        </is>
      </c>
      <c r="E876" s="50">
        <f>LOOKUP(D876,$U$2:$V$15,$V$2:$V$15)</f>
        <v/>
      </c>
      <c r="F876" s="50">
        <f>F150/SUMIFS(F$3:F$722,$B$3:$B$722,$B876)*SUMIFS(Calculations!$E$3:$E$53,Calculations!$A$3:$A$53,$B876)</f>
        <v/>
      </c>
      <c r="G876" s="50">
        <f>G150/SUMIFS(G$3:G$722,$B$3:$B$722,$B876)*SUMIFS(Calculations!$E$3:$E$53,Calculations!$A$3:$A$53,$B876)</f>
        <v/>
      </c>
      <c r="H876" s="50">
        <f>H150/SUMIFS(H$3:H$722,$B$3:$B$722,$B876)*SUMIFS(Calculations!$E$3:$E$53,Calculations!$A$3:$A$53,$B876)</f>
        <v/>
      </c>
      <c r="I876" s="50">
        <f>I150/SUMIFS(I$3:I$722,$B$3:$B$722,$B876)*SUMIFS(Calculations!$E$3:$E$53,Calculations!$A$3:$A$53,$B876)</f>
        <v/>
      </c>
      <c r="J876" s="50">
        <f>J150/SUMIFS(J$3:J$722,$B$3:$B$722,$B876)*SUMIFS(Calculations!$E$3:$E$53,Calculations!$A$3:$A$53,$B876)</f>
        <v/>
      </c>
      <c r="K876" s="50">
        <f>K150/SUMIFS(K$3:K$722,$B$3:$B$722,$B876)*SUMIFS(Calculations!$E$3:$E$53,Calculations!$A$3:$A$53,$B876)</f>
        <v/>
      </c>
      <c r="L876" s="50">
        <f>L150/SUMIFS(L$3:L$722,$B$3:$B$722,$B876)*SUMIFS(Calculations!$E$3:$E$53,Calculations!$A$3:$A$53,$B876)</f>
        <v/>
      </c>
      <c r="M876" s="50">
        <f>M150/SUMIFS(M$3:M$722,$B$3:$B$722,$B876)*SUMIFS(Calculations!$E$3:$E$53,Calculations!$A$3:$A$53,$B876)</f>
        <v/>
      </c>
      <c r="N876" s="50">
        <f>N150/SUMIFS(N$3:N$722,$B$3:$B$722,$B876)*SUMIFS(Calculations!$E$3:$E$53,Calculations!$A$3:$A$53,$B876)</f>
        <v/>
      </c>
      <c r="O876" s="50">
        <f>O150/SUMIFS(O$3:O$722,$B$3:$B$722,$B876)*SUMIFS(Calculations!$E$3:$E$53,Calculations!$A$3:$A$53,$B876)</f>
        <v/>
      </c>
      <c r="P876" s="50">
        <f>P150/SUMIFS(P$3:P$722,$B$3:$B$722,$B876)*SUMIFS(Calculations!$E$3:$E$53,Calculations!$A$3:$A$53,$B876)</f>
        <v/>
      </c>
      <c r="Q876" s="50">
        <f>Q150/SUMIFS(Q$3:Q$722,$B$3:$B$722,$B876)*SUMIFS(Calculations!$E$3:$E$53,Calculations!$A$3:$A$53,$B876)</f>
        <v/>
      </c>
      <c r="R876" s="50">
        <f>R150/SUMIFS(R$3:R$722,$B$3:$B$722,$B876)*SUMIFS(Calculations!$E$3:$E$53,Calculations!$A$3:$A$53,$B876)</f>
        <v/>
      </c>
    </row>
    <row r="877" ht="15.75" customHeight="1">
      <c r="B877" s="50" t="inlineStr">
        <is>
          <t>IA</t>
        </is>
      </c>
      <c r="C877" s="50" t="inlineStr">
        <is>
          <t>Generation</t>
        </is>
      </c>
      <c r="D877" s="50" t="inlineStr">
        <is>
          <t>Storage</t>
        </is>
      </c>
      <c r="E877" s="50">
        <f>LOOKUP(D877,$U$2:$V$15,$V$2:$V$15)</f>
        <v/>
      </c>
      <c r="F877" s="50">
        <f>F151/SUMIFS(F$3:F$722,$B$3:$B$722,$B877)*SUMIFS(Calculations!$E$3:$E$53,Calculations!$A$3:$A$53,$B877)</f>
        <v/>
      </c>
      <c r="G877" s="50">
        <f>G151/SUMIFS(G$3:G$722,$B$3:$B$722,$B877)*SUMIFS(Calculations!$E$3:$E$53,Calculations!$A$3:$A$53,$B877)</f>
        <v/>
      </c>
      <c r="H877" s="50">
        <f>H151/SUMIFS(H$3:H$722,$B$3:$B$722,$B877)*SUMIFS(Calculations!$E$3:$E$53,Calculations!$A$3:$A$53,$B877)</f>
        <v/>
      </c>
      <c r="I877" s="50">
        <f>I151/SUMIFS(I$3:I$722,$B$3:$B$722,$B877)*SUMIFS(Calculations!$E$3:$E$53,Calculations!$A$3:$A$53,$B877)</f>
        <v/>
      </c>
      <c r="J877" s="50">
        <f>J151/SUMIFS(J$3:J$722,$B$3:$B$722,$B877)*SUMIFS(Calculations!$E$3:$E$53,Calculations!$A$3:$A$53,$B877)</f>
        <v/>
      </c>
      <c r="K877" s="50">
        <f>K151/SUMIFS(K$3:K$722,$B$3:$B$722,$B877)*SUMIFS(Calculations!$E$3:$E$53,Calculations!$A$3:$A$53,$B877)</f>
        <v/>
      </c>
      <c r="L877" s="50">
        <f>L151/SUMIFS(L$3:L$722,$B$3:$B$722,$B877)*SUMIFS(Calculations!$E$3:$E$53,Calculations!$A$3:$A$53,$B877)</f>
        <v/>
      </c>
      <c r="M877" s="50">
        <f>M151/SUMIFS(M$3:M$722,$B$3:$B$722,$B877)*SUMIFS(Calculations!$E$3:$E$53,Calculations!$A$3:$A$53,$B877)</f>
        <v/>
      </c>
      <c r="N877" s="50">
        <f>N151/SUMIFS(N$3:N$722,$B$3:$B$722,$B877)*SUMIFS(Calculations!$E$3:$E$53,Calculations!$A$3:$A$53,$B877)</f>
        <v/>
      </c>
      <c r="O877" s="50">
        <f>O151/SUMIFS(O$3:O$722,$B$3:$B$722,$B877)*SUMIFS(Calculations!$E$3:$E$53,Calculations!$A$3:$A$53,$B877)</f>
        <v/>
      </c>
      <c r="P877" s="50">
        <f>P151/SUMIFS(P$3:P$722,$B$3:$B$722,$B877)*SUMIFS(Calculations!$E$3:$E$53,Calculations!$A$3:$A$53,$B877)</f>
        <v/>
      </c>
      <c r="Q877" s="50">
        <f>Q151/SUMIFS(Q$3:Q$722,$B$3:$B$722,$B877)*SUMIFS(Calculations!$E$3:$E$53,Calculations!$A$3:$A$53,$B877)</f>
        <v/>
      </c>
      <c r="R877" s="50">
        <f>R151/SUMIFS(R$3:R$722,$B$3:$B$722,$B877)*SUMIFS(Calculations!$E$3:$E$53,Calculations!$A$3:$A$53,$B877)</f>
        <v/>
      </c>
    </row>
    <row r="878" ht="15.75" customHeight="1">
      <c r="B878" s="50" t="inlineStr">
        <is>
          <t>IA</t>
        </is>
      </c>
      <c r="C878" s="50" t="inlineStr">
        <is>
          <t>Generation</t>
        </is>
      </c>
      <c r="D878" s="50" t="inlineStr">
        <is>
          <t>Utility PV</t>
        </is>
      </c>
      <c r="E878" s="50">
        <f>LOOKUP(D878,$U$2:$V$15,$V$2:$V$15)</f>
        <v/>
      </c>
      <c r="F878" s="50">
        <f>F152/SUMIFS(F$3:F$722,$B$3:$B$722,$B878)*SUMIFS(Calculations!$E$3:$E$53,Calculations!$A$3:$A$53,$B878)</f>
        <v/>
      </c>
      <c r="G878" s="50">
        <f>G152/SUMIFS(G$3:G$722,$B$3:$B$722,$B878)*SUMIFS(Calculations!$E$3:$E$53,Calculations!$A$3:$A$53,$B878)</f>
        <v/>
      </c>
      <c r="H878" s="50">
        <f>H152/SUMIFS(H$3:H$722,$B$3:$B$722,$B878)*SUMIFS(Calculations!$E$3:$E$53,Calculations!$A$3:$A$53,$B878)</f>
        <v/>
      </c>
      <c r="I878" s="50">
        <f>I152/SUMIFS(I$3:I$722,$B$3:$B$722,$B878)*SUMIFS(Calculations!$E$3:$E$53,Calculations!$A$3:$A$53,$B878)</f>
        <v/>
      </c>
      <c r="J878" s="50">
        <f>J152/SUMIFS(J$3:J$722,$B$3:$B$722,$B878)*SUMIFS(Calculations!$E$3:$E$53,Calculations!$A$3:$A$53,$B878)</f>
        <v/>
      </c>
      <c r="K878" s="50">
        <f>K152/SUMIFS(K$3:K$722,$B$3:$B$722,$B878)*SUMIFS(Calculations!$E$3:$E$53,Calculations!$A$3:$A$53,$B878)</f>
        <v/>
      </c>
      <c r="L878" s="50">
        <f>L152/SUMIFS(L$3:L$722,$B$3:$B$722,$B878)*SUMIFS(Calculations!$E$3:$E$53,Calculations!$A$3:$A$53,$B878)</f>
        <v/>
      </c>
      <c r="M878" s="50">
        <f>M152/SUMIFS(M$3:M$722,$B$3:$B$722,$B878)*SUMIFS(Calculations!$E$3:$E$53,Calculations!$A$3:$A$53,$B878)</f>
        <v/>
      </c>
      <c r="N878" s="50">
        <f>N152/SUMIFS(N$3:N$722,$B$3:$B$722,$B878)*SUMIFS(Calculations!$E$3:$E$53,Calculations!$A$3:$A$53,$B878)</f>
        <v/>
      </c>
      <c r="O878" s="50">
        <f>O152/SUMIFS(O$3:O$722,$B$3:$B$722,$B878)*SUMIFS(Calculations!$E$3:$E$53,Calculations!$A$3:$A$53,$B878)</f>
        <v/>
      </c>
      <c r="P878" s="50">
        <f>P152/SUMIFS(P$3:P$722,$B$3:$B$722,$B878)*SUMIFS(Calculations!$E$3:$E$53,Calculations!$A$3:$A$53,$B878)</f>
        <v/>
      </c>
      <c r="Q878" s="50">
        <f>Q152/SUMIFS(Q$3:Q$722,$B$3:$B$722,$B878)*SUMIFS(Calculations!$E$3:$E$53,Calculations!$A$3:$A$53,$B878)</f>
        <v/>
      </c>
      <c r="R878" s="50">
        <f>R152/SUMIFS(R$3:R$722,$B$3:$B$722,$B878)*SUMIFS(Calculations!$E$3:$E$53,Calculations!$A$3:$A$53,$B878)</f>
        <v/>
      </c>
    </row>
    <row r="879" ht="15.75" customHeight="1">
      <c r="B879" s="50" t="inlineStr">
        <is>
          <t>ID</t>
        </is>
      </c>
      <c r="C879" s="50" t="inlineStr">
        <is>
          <t>Generation</t>
        </is>
      </c>
      <c r="D879" s="50" t="inlineStr">
        <is>
          <t>Biopower</t>
        </is>
      </c>
      <c r="E879" s="50">
        <f>LOOKUP(D879,$U$2:$V$15,$V$2:$V$15)</f>
        <v/>
      </c>
      <c r="F879" s="50">
        <f>F153/SUMIFS(F$3:F$722,$B$3:$B$722,$B879)*SUMIFS(Calculations!$E$3:$E$53,Calculations!$A$3:$A$53,$B879)</f>
        <v/>
      </c>
      <c r="G879" s="50">
        <f>G153/SUMIFS(G$3:G$722,$B$3:$B$722,$B879)*SUMIFS(Calculations!$E$3:$E$53,Calculations!$A$3:$A$53,$B879)</f>
        <v/>
      </c>
      <c r="H879" s="50">
        <f>H153/SUMIFS(H$3:H$722,$B$3:$B$722,$B879)*SUMIFS(Calculations!$E$3:$E$53,Calculations!$A$3:$A$53,$B879)</f>
        <v/>
      </c>
      <c r="I879" s="50">
        <f>I153/SUMIFS(I$3:I$722,$B$3:$B$722,$B879)*SUMIFS(Calculations!$E$3:$E$53,Calculations!$A$3:$A$53,$B879)</f>
        <v/>
      </c>
      <c r="J879" s="50">
        <f>J153/SUMIFS(J$3:J$722,$B$3:$B$722,$B879)*SUMIFS(Calculations!$E$3:$E$53,Calculations!$A$3:$A$53,$B879)</f>
        <v/>
      </c>
      <c r="K879" s="50">
        <f>K153/SUMIFS(K$3:K$722,$B$3:$B$722,$B879)*SUMIFS(Calculations!$E$3:$E$53,Calculations!$A$3:$A$53,$B879)</f>
        <v/>
      </c>
      <c r="L879" s="50">
        <f>L153/SUMIFS(L$3:L$722,$B$3:$B$722,$B879)*SUMIFS(Calculations!$E$3:$E$53,Calculations!$A$3:$A$53,$B879)</f>
        <v/>
      </c>
      <c r="M879" s="50">
        <f>M153/SUMIFS(M$3:M$722,$B$3:$B$722,$B879)*SUMIFS(Calculations!$E$3:$E$53,Calculations!$A$3:$A$53,$B879)</f>
        <v/>
      </c>
      <c r="N879" s="50">
        <f>N153/SUMIFS(N$3:N$722,$B$3:$B$722,$B879)*SUMIFS(Calculations!$E$3:$E$53,Calculations!$A$3:$A$53,$B879)</f>
        <v/>
      </c>
      <c r="O879" s="50">
        <f>O153/SUMIFS(O$3:O$722,$B$3:$B$722,$B879)*SUMIFS(Calculations!$E$3:$E$53,Calculations!$A$3:$A$53,$B879)</f>
        <v/>
      </c>
      <c r="P879" s="50">
        <f>P153/SUMIFS(P$3:P$722,$B$3:$B$722,$B879)*SUMIFS(Calculations!$E$3:$E$53,Calculations!$A$3:$A$53,$B879)</f>
        <v/>
      </c>
      <c r="Q879" s="50">
        <f>Q153/SUMIFS(Q$3:Q$722,$B$3:$B$722,$B879)*SUMIFS(Calculations!$E$3:$E$53,Calculations!$A$3:$A$53,$B879)</f>
        <v/>
      </c>
      <c r="R879" s="50">
        <f>R153/SUMIFS(R$3:R$722,$B$3:$B$722,$B879)*SUMIFS(Calculations!$E$3:$E$53,Calculations!$A$3:$A$53,$B879)</f>
        <v/>
      </c>
    </row>
    <row r="880" ht="15.75" customHeight="1">
      <c r="B880" s="50" t="inlineStr">
        <is>
          <t>ID</t>
        </is>
      </c>
      <c r="C880" s="50" t="inlineStr">
        <is>
          <t>Generation</t>
        </is>
      </c>
      <c r="D880" s="50" t="inlineStr">
        <is>
          <t>Coal</t>
        </is>
      </c>
      <c r="E880" s="50">
        <f>LOOKUP(D880,$U$2:$V$15,$V$2:$V$15)</f>
        <v/>
      </c>
      <c r="F880" s="50">
        <f>F154/SUMIFS(F$3:F$722,$B$3:$B$722,$B880)*SUMIFS(Calculations!$E$3:$E$53,Calculations!$A$3:$A$53,$B880)</f>
        <v/>
      </c>
      <c r="G880" s="50">
        <f>G154/SUMIFS(G$3:G$722,$B$3:$B$722,$B880)*SUMIFS(Calculations!$E$3:$E$53,Calculations!$A$3:$A$53,$B880)</f>
        <v/>
      </c>
      <c r="H880" s="50">
        <f>H154/SUMIFS(H$3:H$722,$B$3:$B$722,$B880)*SUMIFS(Calculations!$E$3:$E$53,Calculations!$A$3:$A$53,$B880)</f>
        <v/>
      </c>
      <c r="I880" s="50">
        <f>I154/SUMIFS(I$3:I$722,$B$3:$B$722,$B880)*SUMIFS(Calculations!$E$3:$E$53,Calculations!$A$3:$A$53,$B880)</f>
        <v/>
      </c>
      <c r="J880" s="50">
        <f>J154/SUMIFS(J$3:J$722,$B$3:$B$722,$B880)*SUMIFS(Calculations!$E$3:$E$53,Calculations!$A$3:$A$53,$B880)</f>
        <v/>
      </c>
      <c r="K880" s="50">
        <f>K154/SUMIFS(K$3:K$722,$B$3:$B$722,$B880)*SUMIFS(Calculations!$E$3:$E$53,Calculations!$A$3:$A$53,$B880)</f>
        <v/>
      </c>
      <c r="L880" s="50">
        <f>L154/SUMIFS(L$3:L$722,$B$3:$B$722,$B880)*SUMIFS(Calculations!$E$3:$E$53,Calculations!$A$3:$A$53,$B880)</f>
        <v/>
      </c>
      <c r="M880" s="50">
        <f>M154/SUMIFS(M$3:M$722,$B$3:$B$722,$B880)*SUMIFS(Calculations!$E$3:$E$53,Calculations!$A$3:$A$53,$B880)</f>
        <v/>
      </c>
      <c r="N880" s="50">
        <f>N154/SUMIFS(N$3:N$722,$B$3:$B$722,$B880)*SUMIFS(Calculations!$E$3:$E$53,Calculations!$A$3:$A$53,$B880)</f>
        <v/>
      </c>
      <c r="O880" s="50">
        <f>O154/SUMIFS(O$3:O$722,$B$3:$B$722,$B880)*SUMIFS(Calculations!$E$3:$E$53,Calculations!$A$3:$A$53,$B880)</f>
        <v/>
      </c>
      <c r="P880" s="50">
        <f>P154/SUMIFS(P$3:P$722,$B$3:$B$722,$B880)*SUMIFS(Calculations!$E$3:$E$53,Calculations!$A$3:$A$53,$B880)</f>
        <v/>
      </c>
      <c r="Q880" s="50">
        <f>Q154/SUMIFS(Q$3:Q$722,$B$3:$B$722,$B880)*SUMIFS(Calculations!$E$3:$E$53,Calculations!$A$3:$A$53,$B880)</f>
        <v/>
      </c>
      <c r="R880" s="50">
        <f>R154/SUMIFS(R$3:R$722,$B$3:$B$722,$B880)*SUMIFS(Calculations!$E$3:$E$53,Calculations!$A$3:$A$53,$B880)</f>
        <v/>
      </c>
    </row>
    <row r="881" ht="15.75" customHeight="1">
      <c r="B881" s="50" t="inlineStr">
        <is>
          <t>ID</t>
        </is>
      </c>
      <c r="C881" s="50" t="inlineStr">
        <is>
          <t>Generation</t>
        </is>
      </c>
      <c r="D881" s="50" t="inlineStr">
        <is>
          <t>CSP</t>
        </is>
      </c>
      <c r="E881" s="50">
        <f>LOOKUP(D881,$U$2:$V$15,$V$2:$V$15)</f>
        <v/>
      </c>
      <c r="F881" s="50">
        <f>F155/SUMIFS(F$3:F$722,$B$3:$B$722,$B881)*SUMIFS(Calculations!$E$3:$E$53,Calculations!$A$3:$A$53,$B881)</f>
        <v/>
      </c>
      <c r="G881" s="50">
        <f>G155/SUMIFS(G$3:G$722,$B$3:$B$722,$B881)*SUMIFS(Calculations!$E$3:$E$53,Calculations!$A$3:$A$53,$B881)</f>
        <v/>
      </c>
      <c r="H881" s="50">
        <f>H155/SUMIFS(H$3:H$722,$B$3:$B$722,$B881)*SUMIFS(Calculations!$E$3:$E$53,Calculations!$A$3:$A$53,$B881)</f>
        <v/>
      </c>
      <c r="I881" s="50">
        <f>I155/SUMIFS(I$3:I$722,$B$3:$B$722,$B881)*SUMIFS(Calculations!$E$3:$E$53,Calculations!$A$3:$A$53,$B881)</f>
        <v/>
      </c>
      <c r="J881" s="50">
        <f>J155/SUMIFS(J$3:J$722,$B$3:$B$722,$B881)*SUMIFS(Calculations!$E$3:$E$53,Calculations!$A$3:$A$53,$B881)</f>
        <v/>
      </c>
      <c r="K881" s="50">
        <f>K155/SUMIFS(K$3:K$722,$B$3:$B$722,$B881)*SUMIFS(Calculations!$E$3:$E$53,Calculations!$A$3:$A$53,$B881)</f>
        <v/>
      </c>
      <c r="L881" s="50">
        <f>L155/SUMIFS(L$3:L$722,$B$3:$B$722,$B881)*SUMIFS(Calculations!$E$3:$E$53,Calculations!$A$3:$A$53,$B881)</f>
        <v/>
      </c>
      <c r="M881" s="50">
        <f>M155/SUMIFS(M$3:M$722,$B$3:$B$722,$B881)*SUMIFS(Calculations!$E$3:$E$53,Calculations!$A$3:$A$53,$B881)</f>
        <v/>
      </c>
      <c r="N881" s="50">
        <f>N155/SUMIFS(N$3:N$722,$B$3:$B$722,$B881)*SUMIFS(Calculations!$E$3:$E$53,Calculations!$A$3:$A$53,$B881)</f>
        <v/>
      </c>
      <c r="O881" s="50">
        <f>O155/SUMIFS(O$3:O$722,$B$3:$B$722,$B881)*SUMIFS(Calculations!$E$3:$E$53,Calculations!$A$3:$A$53,$B881)</f>
        <v/>
      </c>
      <c r="P881" s="50">
        <f>P155/SUMIFS(P$3:P$722,$B$3:$B$722,$B881)*SUMIFS(Calculations!$E$3:$E$53,Calculations!$A$3:$A$53,$B881)</f>
        <v/>
      </c>
      <c r="Q881" s="50">
        <f>Q155/SUMIFS(Q$3:Q$722,$B$3:$B$722,$B881)*SUMIFS(Calculations!$E$3:$E$53,Calculations!$A$3:$A$53,$B881)</f>
        <v/>
      </c>
      <c r="R881" s="50">
        <f>R155/SUMIFS(R$3:R$722,$B$3:$B$722,$B881)*SUMIFS(Calculations!$E$3:$E$53,Calculations!$A$3:$A$53,$B881)</f>
        <v/>
      </c>
    </row>
    <row r="882" ht="15.75" customHeight="1">
      <c r="B882" s="50" t="inlineStr">
        <is>
          <t>ID</t>
        </is>
      </c>
      <c r="C882" s="50" t="inlineStr">
        <is>
          <t>Generation</t>
        </is>
      </c>
      <c r="D882" s="50" t="inlineStr">
        <is>
          <t>Geothermal</t>
        </is>
      </c>
      <c r="E882" s="50">
        <f>LOOKUP(D882,$U$2:$V$15,$V$2:$V$15)</f>
        <v/>
      </c>
      <c r="F882" s="50">
        <f>F156/SUMIFS(F$3:F$722,$B$3:$B$722,$B882)*SUMIFS(Calculations!$E$3:$E$53,Calculations!$A$3:$A$53,$B882)</f>
        <v/>
      </c>
      <c r="G882" s="50">
        <f>G156/SUMIFS(G$3:G$722,$B$3:$B$722,$B882)*SUMIFS(Calculations!$E$3:$E$53,Calculations!$A$3:$A$53,$B882)</f>
        <v/>
      </c>
      <c r="H882" s="50">
        <f>H156/SUMIFS(H$3:H$722,$B$3:$B$722,$B882)*SUMIFS(Calculations!$E$3:$E$53,Calculations!$A$3:$A$53,$B882)</f>
        <v/>
      </c>
      <c r="I882" s="50">
        <f>I156/SUMIFS(I$3:I$722,$B$3:$B$722,$B882)*SUMIFS(Calculations!$E$3:$E$53,Calculations!$A$3:$A$53,$B882)</f>
        <v/>
      </c>
      <c r="J882" s="50">
        <f>J156/SUMIFS(J$3:J$722,$B$3:$B$722,$B882)*SUMIFS(Calculations!$E$3:$E$53,Calculations!$A$3:$A$53,$B882)</f>
        <v/>
      </c>
      <c r="K882" s="50">
        <f>K156/SUMIFS(K$3:K$722,$B$3:$B$722,$B882)*SUMIFS(Calculations!$E$3:$E$53,Calculations!$A$3:$A$53,$B882)</f>
        <v/>
      </c>
      <c r="L882" s="50">
        <f>L156/SUMIFS(L$3:L$722,$B$3:$B$722,$B882)*SUMIFS(Calculations!$E$3:$E$53,Calculations!$A$3:$A$53,$B882)</f>
        <v/>
      </c>
      <c r="M882" s="50">
        <f>M156/SUMIFS(M$3:M$722,$B$3:$B$722,$B882)*SUMIFS(Calculations!$E$3:$E$53,Calculations!$A$3:$A$53,$B882)</f>
        <v/>
      </c>
      <c r="N882" s="50">
        <f>N156/SUMIFS(N$3:N$722,$B$3:$B$722,$B882)*SUMIFS(Calculations!$E$3:$E$53,Calculations!$A$3:$A$53,$B882)</f>
        <v/>
      </c>
      <c r="O882" s="50">
        <f>O156/SUMIFS(O$3:O$722,$B$3:$B$722,$B882)*SUMIFS(Calculations!$E$3:$E$53,Calculations!$A$3:$A$53,$B882)</f>
        <v/>
      </c>
      <c r="P882" s="50">
        <f>P156/SUMIFS(P$3:P$722,$B$3:$B$722,$B882)*SUMIFS(Calculations!$E$3:$E$53,Calculations!$A$3:$A$53,$B882)</f>
        <v/>
      </c>
      <c r="Q882" s="50">
        <f>Q156/SUMIFS(Q$3:Q$722,$B$3:$B$722,$B882)*SUMIFS(Calculations!$E$3:$E$53,Calculations!$A$3:$A$53,$B882)</f>
        <v/>
      </c>
      <c r="R882" s="50">
        <f>R156/SUMIFS(R$3:R$722,$B$3:$B$722,$B882)*SUMIFS(Calculations!$E$3:$E$53,Calculations!$A$3:$A$53,$B882)</f>
        <v/>
      </c>
    </row>
    <row r="883" ht="15.75" customHeight="1">
      <c r="B883" s="50" t="inlineStr">
        <is>
          <t>ID</t>
        </is>
      </c>
      <c r="C883" s="50" t="inlineStr">
        <is>
          <t>Generation</t>
        </is>
      </c>
      <c r="D883" s="50" t="inlineStr">
        <is>
          <t>Hydro</t>
        </is>
      </c>
      <c r="E883" s="50">
        <f>LOOKUP(D883,$U$2:$V$15,$V$2:$V$15)</f>
        <v/>
      </c>
      <c r="F883" s="50">
        <f>F157/SUMIFS(F$3:F$722,$B$3:$B$722,$B883)*SUMIFS(Calculations!$E$3:$E$53,Calculations!$A$3:$A$53,$B883)</f>
        <v/>
      </c>
      <c r="G883" s="50">
        <f>G157/SUMIFS(G$3:G$722,$B$3:$B$722,$B883)*SUMIFS(Calculations!$E$3:$E$53,Calculations!$A$3:$A$53,$B883)</f>
        <v/>
      </c>
      <c r="H883" s="50">
        <f>H157/SUMIFS(H$3:H$722,$B$3:$B$722,$B883)*SUMIFS(Calculations!$E$3:$E$53,Calculations!$A$3:$A$53,$B883)</f>
        <v/>
      </c>
      <c r="I883" s="50">
        <f>I157/SUMIFS(I$3:I$722,$B$3:$B$722,$B883)*SUMIFS(Calculations!$E$3:$E$53,Calculations!$A$3:$A$53,$B883)</f>
        <v/>
      </c>
      <c r="J883" s="50">
        <f>J157/SUMIFS(J$3:J$722,$B$3:$B$722,$B883)*SUMIFS(Calculations!$E$3:$E$53,Calculations!$A$3:$A$53,$B883)</f>
        <v/>
      </c>
      <c r="K883" s="50">
        <f>K157/SUMIFS(K$3:K$722,$B$3:$B$722,$B883)*SUMIFS(Calculations!$E$3:$E$53,Calculations!$A$3:$A$53,$B883)</f>
        <v/>
      </c>
      <c r="L883" s="50">
        <f>L157/SUMIFS(L$3:L$722,$B$3:$B$722,$B883)*SUMIFS(Calculations!$E$3:$E$53,Calculations!$A$3:$A$53,$B883)</f>
        <v/>
      </c>
      <c r="M883" s="50">
        <f>M157/SUMIFS(M$3:M$722,$B$3:$B$722,$B883)*SUMIFS(Calculations!$E$3:$E$53,Calculations!$A$3:$A$53,$B883)</f>
        <v/>
      </c>
      <c r="N883" s="50">
        <f>N157/SUMIFS(N$3:N$722,$B$3:$B$722,$B883)*SUMIFS(Calculations!$E$3:$E$53,Calculations!$A$3:$A$53,$B883)</f>
        <v/>
      </c>
      <c r="O883" s="50">
        <f>O157/SUMIFS(O$3:O$722,$B$3:$B$722,$B883)*SUMIFS(Calculations!$E$3:$E$53,Calculations!$A$3:$A$53,$B883)</f>
        <v/>
      </c>
      <c r="P883" s="50">
        <f>P157/SUMIFS(P$3:P$722,$B$3:$B$722,$B883)*SUMIFS(Calculations!$E$3:$E$53,Calculations!$A$3:$A$53,$B883)</f>
        <v/>
      </c>
      <c r="Q883" s="50">
        <f>Q157/SUMIFS(Q$3:Q$722,$B$3:$B$722,$B883)*SUMIFS(Calculations!$E$3:$E$53,Calculations!$A$3:$A$53,$B883)</f>
        <v/>
      </c>
      <c r="R883" s="50">
        <f>R157/SUMIFS(R$3:R$722,$B$3:$B$722,$B883)*SUMIFS(Calculations!$E$3:$E$53,Calculations!$A$3:$A$53,$B883)</f>
        <v/>
      </c>
    </row>
    <row r="884" ht="15.75" customHeight="1">
      <c r="B884" s="50" t="inlineStr">
        <is>
          <t>ID</t>
        </is>
      </c>
      <c r="C884" s="50" t="inlineStr">
        <is>
          <t>Generation</t>
        </is>
      </c>
      <c r="D884" s="50" t="inlineStr">
        <is>
          <t>Imports</t>
        </is>
      </c>
      <c r="E884" s="50">
        <f>LOOKUP(D884,$U$2:$V$15,$V$2:$V$15)</f>
        <v/>
      </c>
      <c r="F884" s="50">
        <f>F158/SUMIFS(F$3:F$722,$B$3:$B$722,$B884)*SUMIFS(Calculations!$E$3:$E$53,Calculations!$A$3:$A$53,$B884)</f>
        <v/>
      </c>
      <c r="G884" s="50">
        <f>G158/SUMIFS(G$3:G$722,$B$3:$B$722,$B884)*SUMIFS(Calculations!$E$3:$E$53,Calculations!$A$3:$A$53,$B884)</f>
        <v/>
      </c>
      <c r="H884" s="50">
        <f>H158/SUMIFS(H$3:H$722,$B$3:$B$722,$B884)*SUMIFS(Calculations!$E$3:$E$53,Calculations!$A$3:$A$53,$B884)</f>
        <v/>
      </c>
      <c r="I884" s="50">
        <f>I158/SUMIFS(I$3:I$722,$B$3:$B$722,$B884)*SUMIFS(Calculations!$E$3:$E$53,Calculations!$A$3:$A$53,$B884)</f>
        <v/>
      </c>
      <c r="J884" s="50">
        <f>J158/SUMIFS(J$3:J$722,$B$3:$B$722,$B884)*SUMIFS(Calculations!$E$3:$E$53,Calculations!$A$3:$A$53,$B884)</f>
        <v/>
      </c>
      <c r="K884" s="50">
        <f>K158/SUMIFS(K$3:K$722,$B$3:$B$722,$B884)*SUMIFS(Calculations!$E$3:$E$53,Calculations!$A$3:$A$53,$B884)</f>
        <v/>
      </c>
      <c r="L884" s="50">
        <f>L158/SUMIFS(L$3:L$722,$B$3:$B$722,$B884)*SUMIFS(Calculations!$E$3:$E$53,Calculations!$A$3:$A$53,$B884)</f>
        <v/>
      </c>
      <c r="M884" s="50">
        <f>M158/SUMIFS(M$3:M$722,$B$3:$B$722,$B884)*SUMIFS(Calculations!$E$3:$E$53,Calculations!$A$3:$A$53,$B884)</f>
        <v/>
      </c>
      <c r="N884" s="50">
        <f>N158/SUMIFS(N$3:N$722,$B$3:$B$722,$B884)*SUMIFS(Calculations!$E$3:$E$53,Calculations!$A$3:$A$53,$B884)</f>
        <v/>
      </c>
      <c r="O884" s="50">
        <f>O158/SUMIFS(O$3:O$722,$B$3:$B$722,$B884)*SUMIFS(Calculations!$E$3:$E$53,Calculations!$A$3:$A$53,$B884)</f>
        <v/>
      </c>
      <c r="P884" s="50">
        <f>P158/SUMIFS(P$3:P$722,$B$3:$B$722,$B884)*SUMIFS(Calculations!$E$3:$E$53,Calculations!$A$3:$A$53,$B884)</f>
        <v/>
      </c>
      <c r="Q884" s="50">
        <f>Q158/SUMIFS(Q$3:Q$722,$B$3:$B$722,$B884)*SUMIFS(Calculations!$E$3:$E$53,Calculations!$A$3:$A$53,$B884)</f>
        <v/>
      </c>
      <c r="R884" s="50">
        <f>R158/SUMIFS(R$3:R$722,$B$3:$B$722,$B884)*SUMIFS(Calculations!$E$3:$E$53,Calculations!$A$3:$A$53,$B884)</f>
        <v/>
      </c>
    </row>
    <row r="885" ht="15.75" customHeight="1">
      <c r="B885" s="50" t="inlineStr">
        <is>
          <t>ID</t>
        </is>
      </c>
      <c r="C885" s="50" t="inlineStr">
        <is>
          <t>Generation</t>
        </is>
      </c>
      <c r="D885" s="50" t="inlineStr">
        <is>
          <t>Land-based Wind</t>
        </is>
      </c>
      <c r="E885" s="50">
        <f>LOOKUP(D885,$U$2:$V$15,$V$2:$V$15)</f>
        <v/>
      </c>
      <c r="F885" s="50">
        <f>F159/SUMIFS(F$3:F$722,$B$3:$B$722,$B885)*SUMIFS(Calculations!$E$3:$E$53,Calculations!$A$3:$A$53,$B885)</f>
        <v/>
      </c>
      <c r="G885" s="50">
        <f>G159/SUMIFS(G$3:G$722,$B$3:$B$722,$B885)*SUMIFS(Calculations!$E$3:$E$53,Calculations!$A$3:$A$53,$B885)</f>
        <v/>
      </c>
      <c r="H885" s="50">
        <f>H159/SUMIFS(H$3:H$722,$B$3:$B$722,$B885)*SUMIFS(Calculations!$E$3:$E$53,Calculations!$A$3:$A$53,$B885)</f>
        <v/>
      </c>
      <c r="I885" s="50">
        <f>I159/SUMIFS(I$3:I$722,$B$3:$B$722,$B885)*SUMIFS(Calculations!$E$3:$E$53,Calculations!$A$3:$A$53,$B885)</f>
        <v/>
      </c>
      <c r="J885" s="50">
        <f>J159/SUMIFS(J$3:J$722,$B$3:$B$722,$B885)*SUMIFS(Calculations!$E$3:$E$53,Calculations!$A$3:$A$53,$B885)</f>
        <v/>
      </c>
      <c r="K885" s="50">
        <f>K159/SUMIFS(K$3:K$722,$B$3:$B$722,$B885)*SUMIFS(Calculations!$E$3:$E$53,Calculations!$A$3:$A$53,$B885)</f>
        <v/>
      </c>
      <c r="L885" s="50">
        <f>L159/SUMIFS(L$3:L$722,$B$3:$B$722,$B885)*SUMIFS(Calculations!$E$3:$E$53,Calculations!$A$3:$A$53,$B885)</f>
        <v/>
      </c>
      <c r="M885" s="50">
        <f>M159/SUMIFS(M$3:M$722,$B$3:$B$722,$B885)*SUMIFS(Calculations!$E$3:$E$53,Calculations!$A$3:$A$53,$B885)</f>
        <v/>
      </c>
      <c r="N885" s="50">
        <f>N159/SUMIFS(N$3:N$722,$B$3:$B$722,$B885)*SUMIFS(Calculations!$E$3:$E$53,Calculations!$A$3:$A$53,$B885)</f>
        <v/>
      </c>
      <c r="O885" s="50">
        <f>O159/SUMIFS(O$3:O$722,$B$3:$B$722,$B885)*SUMIFS(Calculations!$E$3:$E$53,Calculations!$A$3:$A$53,$B885)</f>
        <v/>
      </c>
      <c r="P885" s="50">
        <f>P159/SUMIFS(P$3:P$722,$B$3:$B$722,$B885)*SUMIFS(Calculations!$E$3:$E$53,Calculations!$A$3:$A$53,$B885)</f>
        <v/>
      </c>
      <c r="Q885" s="50">
        <f>Q159/SUMIFS(Q$3:Q$722,$B$3:$B$722,$B885)*SUMIFS(Calculations!$E$3:$E$53,Calculations!$A$3:$A$53,$B885)</f>
        <v/>
      </c>
      <c r="R885" s="50">
        <f>R159/SUMIFS(R$3:R$722,$B$3:$B$722,$B885)*SUMIFS(Calculations!$E$3:$E$53,Calculations!$A$3:$A$53,$B885)</f>
        <v/>
      </c>
    </row>
    <row r="886" ht="15.75" customHeight="1">
      <c r="B886" s="50" t="inlineStr">
        <is>
          <t>ID</t>
        </is>
      </c>
      <c r="C886" s="50" t="inlineStr">
        <is>
          <t>Generation</t>
        </is>
      </c>
      <c r="D886" s="50" t="inlineStr">
        <is>
          <t>NG-CC</t>
        </is>
      </c>
      <c r="E886" s="50">
        <f>LOOKUP(D886,$U$2:$V$15,$V$2:$V$15)</f>
        <v/>
      </c>
      <c r="F886" s="50">
        <f>F160/SUMIFS(F$3:F$722,$B$3:$B$722,$B886)*SUMIFS(Calculations!$E$3:$E$53,Calculations!$A$3:$A$53,$B886)</f>
        <v/>
      </c>
      <c r="G886" s="50">
        <f>G160/SUMIFS(G$3:G$722,$B$3:$B$722,$B886)*SUMIFS(Calculations!$E$3:$E$53,Calculations!$A$3:$A$53,$B886)</f>
        <v/>
      </c>
      <c r="H886" s="50">
        <f>H160/SUMIFS(H$3:H$722,$B$3:$B$722,$B886)*SUMIFS(Calculations!$E$3:$E$53,Calculations!$A$3:$A$53,$B886)</f>
        <v/>
      </c>
      <c r="I886" s="50">
        <f>I160/SUMIFS(I$3:I$722,$B$3:$B$722,$B886)*SUMIFS(Calculations!$E$3:$E$53,Calculations!$A$3:$A$53,$B886)</f>
        <v/>
      </c>
      <c r="J886" s="50">
        <f>J160/SUMIFS(J$3:J$722,$B$3:$B$722,$B886)*SUMIFS(Calculations!$E$3:$E$53,Calculations!$A$3:$A$53,$B886)</f>
        <v/>
      </c>
      <c r="K886" s="50">
        <f>K160/SUMIFS(K$3:K$722,$B$3:$B$722,$B886)*SUMIFS(Calculations!$E$3:$E$53,Calculations!$A$3:$A$53,$B886)</f>
        <v/>
      </c>
      <c r="L886" s="50">
        <f>L160/SUMIFS(L$3:L$722,$B$3:$B$722,$B886)*SUMIFS(Calculations!$E$3:$E$53,Calculations!$A$3:$A$53,$B886)</f>
        <v/>
      </c>
      <c r="M886" s="50">
        <f>M160/SUMIFS(M$3:M$722,$B$3:$B$722,$B886)*SUMIFS(Calculations!$E$3:$E$53,Calculations!$A$3:$A$53,$B886)</f>
        <v/>
      </c>
      <c r="N886" s="50">
        <f>N160/SUMIFS(N$3:N$722,$B$3:$B$722,$B886)*SUMIFS(Calculations!$E$3:$E$53,Calculations!$A$3:$A$53,$B886)</f>
        <v/>
      </c>
      <c r="O886" s="50">
        <f>O160/SUMIFS(O$3:O$722,$B$3:$B$722,$B886)*SUMIFS(Calculations!$E$3:$E$53,Calculations!$A$3:$A$53,$B886)</f>
        <v/>
      </c>
      <c r="P886" s="50">
        <f>P160/SUMIFS(P$3:P$722,$B$3:$B$722,$B886)*SUMIFS(Calculations!$E$3:$E$53,Calculations!$A$3:$A$53,$B886)</f>
        <v/>
      </c>
      <c r="Q886" s="50">
        <f>Q160/SUMIFS(Q$3:Q$722,$B$3:$B$722,$B886)*SUMIFS(Calculations!$E$3:$E$53,Calculations!$A$3:$A$53,$B886)</f>
        <v/>
      </c>
      <c r="R886" s="50">
        <f>R160/SUMIFS(R$3:R$722,$B$3:$B$722,$B886)*SUMIFS(Calculations!$E$3:$E$53,Calculations!$A$3:$A$53,$B886)</f>
        <v/>
      </c>
    </row>
    <row r="887" ht="15.75" customHeight="1">
      <c r="B887" s="50" t="inlineStr">
        <is>
          <t>ID</t>
        </is>
      </c>
      <c r="C887" s="50" t="inlineStr">
        <is>
          <t>Generation</t>
        </is>
      </c>
      <c r="D887" s="50" t="inlineStr">
        <is>
          <t>NG-CT</t>
        </is>
      </c>
      <c r="E887" s="50">
        <f>LOOKUP(D887,$U$2:$V$15,$V$2:$V$15)</f>
        <v/>
      </c>
      <c r="F887" s="50">
        <f>F161/SUMIFS(F$3:F$722,$B$3:$B$722,$B887)*SUMIFS(Calculations!$E$3:$E$53,Calculations!$A$3:$A$53,$B887)</f>
        <v/>
      </c>
      <c r="G887" s="50">
        <f>G161/SUMIFS(G$3:G$722,$B$3:$B$722,$B887)*SUMIFS(Calculations!$E$3:$E$53,Calculations!$A$3:$A$53,$B887)</f>
        <v/>
      </c>
      <c r="H887" s="50">
        <f>H161/SUMIFS(H$3:H$722,$B$3:$B$722,$B887)*SUMIFS(Calculations!$E$3:$E$53,Calculations!$A$3:$A$53,$B887)</f>
        <v/>
      </c>
      <c r="I887" s="50">
        <f>I161/SUMIFS(I$3:I$722,$B$3:$B$722,$B887)*SUMIFS(Calculations!$E$3:$E$53,Calculations!$A$3:$A$53,$B887)</f>
        <v/>
      </c>
      <c r="J887" s="50">
        <f>J161/SUMIFS(J$3:J$722,$B$3:$B$722,$B887)*SUMIFS(Calculations!$E$3:$E$53,Calculations!$A$3:$A$53,$B887)</f>
        <v/>
      </c>
      <c r="K887" s="50">
        <f>K161/SUMIFS(K$3:K$722,$B$3:$B$722,$B887)*SUMIFS(Calculations!$E$3:$E$53,Calculations!$A$3:$A$53,$B887)</f>
        <v/>
      </c>
      <c r="L887" s="50">
        <f>L161/SUMIFS(L$3:L$722,$B$3:$B$722,$B887)*SUMIFS(Calculations!$E$3:$E$53,Calculations!$A$3:$A$53,$B887)</f>
        <v/>
      </c>
      <c r="M887" s="50">
        <f>M161/SUMIFS(M$3:M$722,$B$3:$B$722,$B887)*SUMIFS(Calculations!$E$3:$E$53,Calculations!$A$3:$A$53,$B887)</f>
        <v/>
      </c>
      <c r="N887" s="50">
        <f>N161/SUMIFS(N$3:N$722,$B$3:$B$722,$B887)*SUMIFS(Calculations!$E$3:$E$53,Calculations!$A$3:$A$53,$B887)</f>
        <v/>
      </c>
      <c r="O887" s="50">
        <f>O161/SUMIFS(O$3:O$722,$B$3:$B$722,$B887)*SUMIFS(Calculations!$E$3:$E$53,Calculations!$A$3:$A$53,$B887)</f>
        <v/>
      </c>
      <c r="P887" s="50">
        <f>P161/SUMIFS(P$3:P$722,$B$3:$B$722,$B887)*SUMIFS(Calculations!$E$3:$E$53,Calculations!$A$3:$A$53,$B887)</f>
        <v/>
      </c>
      <c r="Q887" s="50">
        <f>Q161/SUMIFS(Q$3:Q$722,$B$3:$B$722,$B887)*SUMIFS(Calculations!$E$3:$E$53,Calculations!$A$3:$A$53,$B887)</f>
        <v/>
      </c>
      <c r="R887" s="50">
        <f>R161/SUMIFS(R$3:R$722,$B$3:$B$722,$B887)*SUMIFS(Calculations!$E$3:$E$53,Calculations!$A$3:$A$53,$B887)</f>
        <v/>
      </c>
    </row>
    <row r="888" ht="15.75" customHeight="1">
      <c r="B888" s="50" t="inlineStr">
        <is>
          <t>ID</t>
        </is>
      </c>
      <c r="C888" s="50" t="inlineStr">
        <is>
          <t>Generation</t>
        </is>
      </c>
      <c r="D888" s="50" t="inlineStr">
        <is>
          <t>Nuclear</t>
        </is>
      </c>
      <c r="E888" s="50">
        <f>LOOKUP(D888,$U$2:$V$15,$V$2:$V$15)</f>
        <v/>
      </c>
      <c r="F888" s="50">
        <f>F162/SUMIFS(F$3:F$722,$B$3:$B$722,$B888)*SUMIFS(Calculations!$E$3:$E$53,Calculations!$A$3:$A$53,$B888)</f>
        <v/>
      </c>
      <c r="G888" s="50">
        <f>G162/SUMIFS(G$3:G$722,$B$3:$B$722,$B888)*SUMIFS(Calculations!$E$3:$E$53,Calculations!$A$3:$A$53,$B888)</f>
        <v/>
      </c>
      <c r="H888" s="50">
        <f>H162/SUMIFS(H$3:H$722,$B$3:$B$722,$B888)*SUMIFS(Calculations!$E$3:$E$53,Calculations!$A$3:$A$53,$B888)</f>
        <v/>
      </c>
      <c r="I888" s="50">
        <f>I162/SUMIFS(I$3:I$722,$B$3:$B$722,$B888)*SUMIFS(Calculations!$E$3:$E$53,Calculations!$A$3:$A$53,$B888)</f>
        <v/>
      </c>
      <c r="J888" s="50">
        <f>J162/SUMIFS(J$3:J$722,$B$3:$B$722,$B888)*SUMIFS(Calculations!$E$3:$E$53,Calculations!$A$3:$A$53,$B888)</f>
        <v/>
      </c>
      <c r="K888" s="50">
        <f>K162/SUMIFS(K$3:K$722,$B$3:$B$722,$B888)*SUMIFS(Calculations!$E$3:$E$53,Calculations!$A$3:$A$53,$B888)</f>
        <v/>
      </c>
      <c r="L888" s="50">
        <f>L162/SUMIFS(L$3:L$722,$B$3:$B$722,$B888)*SUMIFS(Calculations!$E$3:$E$53,Calculations!$A$3:$A$53,$B888)</f>
        <v/>
      </c>
      <c r="M888" s="50">
        <f>M162/SUMIFS(M$3:M$722,$B$3:$B$722,$B888)*SUMIFS(Calculations!$E$3:$E$53,Calculations!$A$3:$A$53,$B888)</f>
        <v/>
      </c>
      <c r="N888" s="50">
        <f>N162/SUMIFS(N$3:N$722,$B$3:$B$722,$B888)*SUMIFS(Calculations!$E$3:$E$53,Calculations!$A$3:$A$53,$B888)</f>
        <v/>
      </c>
      <c r="O888" s="50">
        <f>O162/SUMIFS(O$3:O$722,$B$3:$B$722,$B888)*SUMIFS(Calculations!$E$3:$E$53,Calculations!$A$3:$A$53,$B888)</f>
        <v/>
      </c>
      <c r="P888" s="50">
        <f>P162/SUMIFS(P$3:P$722,$B$3:$B$722,$B888)*SUMIFS(Calculations!$E$3:$E$53,Calculations!$A$3:$A$53,$B888)</f>
        <v/>
      </c>
      <c r="Q888" s="50">
        <f>Q162/SUMIFS(Q$3:Q$722,$B$3:$B$722,$B888)*SUMIFS(Calculations!$E$3:$E$53,Calculations!$A$3:$A$53,$B888)</f>
        <v/>
      </c>
      <c r="R888" s="50">
        <f>R162/SUMIFS(R$3:R$722,$B$3:$B$722,$B888)*SUMIFS(Calculations!$E$3:$E$53,Calculations!$A$3:$A$53,$B888)</f>
        <v/>
      </c>
    </row>
    <row r="889" ht="15.75" customHeight="1">
      <c r="B889" s="50" t="inlineStr">
        <is>
          <t>ID</t>
        </is>
      </c>
      <c r="C889" s="50" t="inlineStr">
        <is>
          <t>Generation</t>
        </is>
      </c>
      <c r="D889" s="50" t="inlineStr">
        <is>
          <t>Offshore Wind</t>
        </is>
      </c>
      <c r="E889" s="50">
        <f>LOOKUP(D889,$U$2:$V$15,$V$2:$V$15)</f>
        <v/>
      </c>
      <c r="F889" s="50">
        <f>F163/SUMIFS(F$3:F$722,$B$3:$B$722,$B889)*SUMIFS(Calculations!$E$3:$E$53,Calculations!$A$3:$A$53,$B889)</f>
        <v/>
      </c>
      <c r="G889" s="50">
        <f>G163/SUMIFS(G$3:G$722,$B$3:$B$722,$B889)*SUMIFS(Calculations!$E$3:$E$53,Calculations!$A$3:$A$53,$B889)</f>
        <v/>
      </c>
      <c r="H889" s="50">
        <f>H163/SUMIFS(H$3:H$722,$B$3:$B$722,$B889)*SUMIFS(Calculations!$E$3:$E$53,Calculations!$A$3:$A$53,$B889)</f>
        <v/>
      </c>
      <c r="I889" s="50">
        <f>I163/SUMIFS(I$3:I$722,$B$3:$B$722,$B889)*SUMIFS(Calculations!$E$3:$E$53,Calculations!$A$3:$A$53,$B889)</f>
        <v/>
      </c>
      <c r="J889" s="50">
        <f>J163/SUMIFS(J$3:J$722,$B$3:$B$722,$B889)*SUMIFS(Calculations!$E$3:$E$53,Calculations!$A$3:$A$53,$B889)</f>
        <v/>
      </c>
      <c r="K889" s="50">
        <f>K163/SUMIFS(K$3:K$722,$B$3:$B$722,$B889)*SUMIFS(Calculations!$E$3:$E$53,Calculations!$A$3:$A$53,$B889)</f>
        <v/>
      </c>
      <c r="L889" s="50">
        <f>L163/SUMIFS(L$3:L$722,$B$3:$B$722,$B889)*SUMIFS(Calculations!$E$3:$E$53,Calculations!$A$3:$A$53,$B889)</f>
        <v/>
      </c>
      <c r="M889" s="50">
        <f>M163/SUMIFS(M$3:M$722,$B$3:$B$722,$B889)*SUMIFS(Calculations!$E$3:$E$53,Calculations!$A$3:$A$53,$B889)</f>
        <v/>
      </c>
      <c r="N889" s="50">
        <f>N163/SUMIFS(N$3:N$722,$B$3:$B$722,$B889)*SUMIFS(Calculations!$E$3:$E$53,Calculations!$A$3:$A$53,$B889)</f>
        <v/>
      </c>
      <c r="O889" s="50">
        <f>O163/SUMIFS(O$3:O$722,$B$3:$B$722,$B889)*SUMIFS(Calculations!$E$3:$E$53,Calculations!$A$3:$A$53,$B889)</f>
        <v/>
      </c>
      <c r="P889" s="50">
        <f>P163/SUMIFS(P$3:P$722,$B$3:$B$722,$B889)*SUMIFS(Calculations!$E$3:$E$53,Calculations!$A$3:$A$53,$B889)</f>
        <v/>
      </c>
      <c r="Q889" s="50">
        <f>Q163/SUMIFS(Q$3:Q$722,$B$3:$B$722,$B889)*SUMIFS(Calculations!$E$3:$E$53,Calculations!$A$3:$A$53,$B889)</f>
        <v/>
      </c>
      <c r="R889" s="50">
        <f>R163/SUMIFS(R$3:R$722,$B$3:$B$722,$B889)*SUMIFS(Calculations!$E$3:$E$53,Calculations!$A$3:$A$53,$B889)</f>
        <v/>
      </c>
    </row>
    <row r="890" ht="15.75" customHeight="1">
      <c r="B890" s="50" t="inlineStr">
        <is>
          <t>ID</t>
        </is>
      </c>
      <c r="C890" s="50" t="inlineStr">
        <is>
          <t>Generation</t>
        </is>
      </c>
      <c r="D890" s="50" t="inlineStr">
        <is>
          <t>Oil-Gas-Steam</t>
        </is>
      </c>
      <c r="E890" s="50">
        <f>LOOKUP(D890,$U$2:$V$15,$V$2:$V$15)</f>
        <v/>
      </c>
      <c r="F890" s="50">
        <f>F164/SUMIFS(F$3:F$722,$B$3:$B$722,$B890)*SUMIFS(Calculations!$E$3:$E$53,Calculations!$A$3:$A$53,$B890)</f>
        <v/>
      </c>
      <c r="G890" s="50">
        <f>G164/SUMIFS(G$3:G$722,$B$3:$B$722,$B890)*SUMIFS(Calculations!$E$3:$E$53,Calculations!$A$3:$A$53,$B890)</f>
        <v/>
      </c>
      <c r="H890" s="50">
        <f>H164/SUMIFS(H$3:H$722,$B$3:$B$722,$B890)*SUMIFS(Calculations!$E$3:$E$53,Calculations!$A$3:$A$53,$B890)</f>
        <v/>
      </c>
      <c r="I890" s="50">
        <f>I164/SUMIFS(I$3:I$722,$B$3:$B$722,$B890)*SUMIFS(Calculations!$E$3:$E$53,Calculations!$A$3:$A$53,$B890)</f>
        <v/>
      </c>
      <c r="J890" s="50">
        <f>J164/SUMIFS(J$3:J$722,$B$3:$B$722,$B890)*SUMIFS(Calculations!$E$3:$E$53,Calculations!$A$3:$A$53,$B890)</f>
        <v/>
      </c>
      <c r="K890" s="50">
        <f>K164/SUMIFS(K$3:K$722,$B$3:$B$722,$B890)*SUMIFS(Calculations!$E$3:$E$53,Calculations!$A$3:$A$53,$B890)</f>
        <v/>
      </c>
      <c r="L890" s="50">
        <f>L164/SUMIFS(L$3:L$722,$B$3:$B$722,$B890)*SUMIFS(Calculations!$E$3:$E$53,Calculations!$A$3:$A$53,$B890)</f>
        <v/>
      </c>
      <c r="M890" s="50">
        <f>M164/SUMIFS(M$3:M$722,$B$3:$B$722,$B890)*SUMIFS(Calculations!$E$3:$E$53,Calculations!$A$3:$A$53,$B890)</f>
        <v/>
      </c>
      <c r="N890" s="50">
        <f>N164/SUMIFS(N$3:N$722,$B$3:$B$722,$B890)*SUMIFS(Calculations!$E$3:$E$53,Calculations!$A$3:$A$53,$B890)</f>
        <v/>
      </c>
      <c r="O890" s="50">
        <f>O164/SUMIFS(O$3:O$722,$B$3:$B$722,$B890)*SUMIFS(Calculations!$E$3:$E$53,Calculations!$A$3:$A$53,$B890)</f>
        <v/>
      </c>
      <c r="P890" s="50">
        <f>P164/SUMIFS(P$3:P$722,$B$3:$B$722,$B890)*SUMIFS(Calculations!$E$3:$E$53,Calculations!$A$3:$A$53,$B890)</f>
        <v/>
      </c>
      <c r="Q890" s="50">
        <f>Q164/SUMIFS(Q$3:Q$722,$B$3:$B$722,$B890)*SUMIFS(Calculations!$E$3:$E$53,Calculations!$A$3:$A$53,$B890)</f>
        <v/>
      </c>
      <c r="R890" s="50">
        <f>R164/SUMIFS(R$3:R$722,$B$3:$B$722,$B890)*SUMIFS(Calculations!$E$3:$E$53,Calculations!$A$3:$A$53,$B890)</f>
        <v/>
      </c>
    </row>
    <row r="891" ht="15.75" customHeight="1">
      <c r="B891" s="50" t="inlineStr">
        <is>
          <t>ID</t>
        </is>
      </c>
      <c r="C891" s="50" t="inlineStr">
        <is>
          <t>Generation</t>
        </is>
      </c>
      <c r="D891" s="50" t="inlineStr">
        <is>
          <t>Rooftop PV</t>
        </is>
      </c>
      <c r="E891" s="50">
        <f>LOOKUP(D891,$U$2:$V$15,$V$2:$V$15)</f>
        <v/>
      </c>
      <c r="F891" s="50">
        <f>F165/SUMIFS(F$3:F$722,$B$3:$B$722,$B891)*SUMIFS(Calculations!$E$3:$E$53,Calculations!$A$3:$A$53,$B891)</f>
        <v/>
      </c>
      <c r="G891" s="50">
        <f>G165/SUMIFS(G$3:G$722,$B$3:$B$722,$B891)*SUMIFS(Calculations!$E$3:$E$53,Calculations!$A$3:$A$53,$B891)</f>
        <v/>
      </c>
      <c r="H891" s="50">
        <f>H165/SUMIFS(H$3:H$722,$B$3:$B$722,$B891)*SUMIFS(Calculations!$E$3:$E$53,Calculations!$A$3:$A$53,$B891)</f>
        <v/>
      </c>
      <c r="I891" s="50">
        <f>I165/SUMIFS(I$3:I$722,$B$3:$B$722,$B891)*SUMIFS(Calculations!$E$3:$E$53,Calculations!$A$3:$A$53,$B891)</f>
        <v/>
      </c>
      <c r="J891" s="50">
        <f>J165/SUMIFS(J$3:J$722,$B$3:$B$722,$B891)*SUMIFS(Calculations!$E$3:$E$53,Calculations!$A$3:$A$53,$B891)</f>
        <v/>
      </c>
      <c r="K891" s="50">
        <f>K165/SUMIFS(K$3:K$722,$B$3:$B$722,$B891)*SUMIFS(Calculations!$E$3:$E$53,Calculations!$A$3:$A$53,$B891)</f>
        <v/>
      </c>
      <c r="L891" s="50">
        <f>L165/SUMIFS(L$3:L$722,$B$3:$B$722,$B891)*SUMIFS(Calculations!$E$3:$E$53,Calculations!$A$3:$A$53,$B891)</f>
        <v/>
      </c>
      <c r="M891" s="50">
        <f>M165/SUMIFS(M$3:M$722,$B$3:$B$722,$B891)*SUMIFS(Calculations!$E$3:$E$53,Calculations!$A$3:$A$53,$B891)</f>
        <v/>
      </c>
      <c r="N891" s="50">
        <f>N165/SUMIFS(N$3:N$722,$B$3:$B$722,$B891)*SUMIFS(Calculations!$E$3:$E$53,Calculations!$A$3:$A$53,$B891)</f>
        <v/>
      </c>
      <c r="O891" s="50">
        <f>O165/SUMIFS(O$3:O$722,$B$3:$B$722,$B891)*SUMIFS(Calculations!$E$3:$E$53,Calculations!$A$3:$A$53,$B891)</f>
        <v/>
      </c>
      <c r="P891" s="50">
        <f>P165/SUMIFS(P$3:P$722,$B$3:$B$722,$B891)*SUMIFS(Calculations!$E$3:$E$53,Calculations!$A$3:$A$53,$B891)</f>
        <v/>
      </c>
      <c r="Q891" s="50">
        <f>Q165/SUMIFS(Q$3:Q$722,$B$3:$B$722,$B891)*SUMIFS(Calculations!$E$3:$E$53,Calculations!$A$3:$A$53,$B891)</f>
        <v/>
      </c>
      <c r="R891" s="50">
        <f>R165/SUMIFS(R$3:R$722,$B$3:$B$722,$B891)*SUMIFS(Calculations!$E$3:$E$53,Calculations!$A$3:$A$53,$B891)</f>
        <v/>
      </c>
    </row>
    <row r="892" ht="15.75" customHeight="1">
      <c r="B892" s="50" t="inlineStr">
        <is>
          <t>ID</t>
        </is>
      </c>
      <c r="C892" s="50" t="inlineStr">
        <is>
          <t>Generation</t>
        </is>
      </c>
      <c r="D892" s="50" t="inlineStr">
        <is>
          <t>Storage</t>
        </is>
      </c>
      <c r="E892" s="50">
        <f>LOOKUP(D892,$U$2:$V$15,$V$2:$V$15)</f>
        <v/>
      </c>
      <c r="F892" s="50">
        <f>F166/SUMIFS(F$3:F$722,$B$3:$B$722,$B892)*SUMIFS(Calculations!$E$3:$E$53,Calculations!$A$3:$A$53,$B892)</f>
        <v/>
      </c>
      <c r="G892" s="50">
        <f>G166/SUMIFS(G$3:G$722,$B$3:$B$722,$B892)*SUMIFS(Calculations!$E$3:$E$53,Calculations!$A$3:$A$53,$B892)</f>
        <v/>
      </c>
      <c r="H892" s="50">
        <f>H166/SUMIFS(H$3:H$722,$B$3:$B$722,$B892)*SUMIFS(Calculations!$E$3:$E$53,Calculations!$A$3:$A$53,$B892)</f>
        <v/>
      </c>
      <c r="I892" s="50">
        <f>I166/SUMIFS(I$3:I$722,$B$3:$B$722,$B892)*SUMIFS(Calculations!$E$3:$E$53,Calculations!$A$3:$A$53,$B892)</f>
        <v/>
      </c>
      <c r="J892" s="50">
        <f>J166/SUMIFS(J$3:J$722,$B$3:$B$722,$B892)*SUMIFS(Calculations!$E$3:$E$53,Calculations!$A$3:$A$53,$B892)</f>
        <v/>
      </c>
      <c r="K892" s="50">
        <f>K166/SUMIFS(K$3:K$722,$B$3:$B$722,$B892)*SUMIFS(Calculations!$E$3:$E$53,Calculations!$A$3:$A$53,$B892)</f>
        <v/>
      </c>
      <c r="L892" s="50">
        <f>L166/SUMIFS(L$3:L$722,$B$3:$B$722,$B892)*SUMIFS(Calculations!$E$3:$E$53,Calculations!$A$3:$A$53,$B892)</f>
        <v/>
      </c>
      <c r="M892" s="50">
        <f>M166/SUMIFS(M$3:M$722,$B$3:$B$722,$B892)*SUMIFS(Calculations!$E$3:$E$53,Calculations!$A$3:$A$53,$B892)</f>
        <v/>
      </c>
      <c r="N892" s="50">
        <f>N166/SUMIFS(N$3:N$722,$B$3:$B$722,$B892)*SUMIFS(Calculations!$E$3:$E$53,Calculations!$A$3:$A$53,$B892)</f>
        <v/>
      </c>
      <c r="O892" s="50">
        <f>O166/SUMIFS(O$3:O$722,$B$3:$B$722,$B892)*SUMIFS(Calculations!$E$3:$E$53,Calculations!$A$3:$A$53,$B892)</f>
        <v/>
      </c>
      <c r="P892" s="50">
        <f>P166/SUMIFS(P$3:P$722,$B$3:$B$722,$B892)*SUMIFS(Calculations!$E$3:$E$53,Calculations!$A$3:$A$53,$B892)</f>
        <v/>
      </c>
      <c r="Q892" s="50">
        <f>Q166/SUMIFS(Q$3:Q$722,$B$3:$B$722,$B892)*SUMIFS(Calculations!$E$3:$E$53,Calculations!$A$3:$A$53,$B892)</f>
        <v/>
      </c>
      <c r="R892" s="50">
        <f>R166/SUMIFS(R$3:R$722,$B$3:$B$722,$B892)*SUMIFS(Calculations!$E$3:$E$53,Calculations!$A$3:$A$53,$B892)</f>
        <v/>
      </c>
    </row>
    <row r="893" ht="15.75" customHeight="1">
      <c r="B893" s="50" t="inlineStr">
        <is>
          <t>ID</t>
        </is>
      </c>
      <c r="C893" s="50" t="inlineStr">
        <is>
          <t>Generation</t>
        </is>
      </c>
      <c r="D893" s="50" t="inlineStr">
        <is>
          <t>Utility PV</t>
        </is>
      </c>
      <c r="E893" s="50">
        <f>LOOKUP(D893,$U$2:$V$15,$V$2:$V$15)</f>
        <v/>
      </c>
      <c r="F893" s="50">
        <f>F167/SUMIFS(F$3:F$722,$B$3:$B$722,$B893)*SUMIFS(Calculations!$E$3:$E$53,Calculations!$A$3:$A$53,$B893)</f>
        <v/>
      </c>
      <c r="G893" s="50">
        <f>G167/SUMIFS(G$3:G$722,$B$3:$B$722,$B893)*SUMIFS(Calculations!$E$3:$E$53,Calculations!$A$3:$A$53,$B893)</f>
        <v/>
      </c>
      <c r="H893" s="50">
        <f>H167/SUMIFS(H$3:H$722,$B$3:$B$722,$B893)*SUMIFS(Calculations!$E$3:$E$53,Calculations!$A$3:$A$53,$B893)</f>
        <v/>
      </c>
      <c r="I893" s="50">
        <f>I167/SUMIFS(I$3:I$722,$B$3:$B$722,$B893)*SUMIFS(Calculations!$E$3:$E$53,Calculations!$A$3:$A$53,$B893)</f>
        <v/>
      </c>
      <c r="J893" s="50">
        <f>J167/SUMIFS(J$3:J$722,$B$3:$B$722,$B893)*SUMIFS(Calculations!$E$3:$E$53,Calculations!$A$3:$A$53,$B893)</f>
        <v/>
      </c>
      <c r="K893" s="50">
        <f>K167/SUMIFS(K$3:K$722,$B$3:$B$722,$B893)*SUMIFS(Calculations!$E$3:$E$53,Calculations!$A$3:$A$53,$B893)</f>
        <v/>
      </c>
      <c r="L893" s="50">
        <f>L167/SUMIFS(L$3:L$722,$B$3:$B$722,$B893)*SUMIFS(Calculations!$E$3:$E$53,Calculations!$A$3:$A$53,$B893)</f>
        <v/>
      </c>
      <c r="M893" s="50">
        <f>M167/SUMIFS(M$3:M$722,$B$3:$B$722,$B893)*SUMIFS(Calculations!$E$3:$E$53,Calculations!$A$3:$A$53,$B893)</f>
        <v/>
      </c>
      <c r="N893" s="50">
        <f>N167/SUMIFS(N$3:N$722,$B$3:$B$722,$B893)*SUMIFS(Calculations!$E$3:$E$53,Calculations!$A$3:$A$53,$B893)</f>
        <v/>
      </c>
      <c r="O893" s="50">
        <f>O167/SUMIFS(O$3:O$722,$B$3:$B$722,$B893)*SUMIFS(Calculations!$E$3:$E$53,Calculations!$A$3:$A$53,$B893)</f>
        <v/>
      </c>
      <c r="P893" s="50">
        <f>P167/SUMIFS(P$3:P$722,$B$3:$B$722,$B893)*SUMIFS(Calculations!$E$3:$E$53,Calculations!$A$3:$A$53,$B893)</f>
        <v/>
      </c>
      <c r="Q893" s="50">
        <f>Q167/SUMIFS(Q$3:Q$722,$B$3:$B$722,$B893)*SUMIFS(Calculations!$E$3:$E$53,Calculations!$A$3:$A$53,$B893)</f>
        <v/>
      </c>
      <c r="R893" s="50">
        <f>R167/SUMIFS(R$3:R$722,$B$3:$B$722,$B893)*SUMIFS(Calculations!$E$3:$E$53,Calculations!$A$3:$A$53,$B893)</f>
        <v/>
      </c>
    </row>
    <row r="894" ht="15.75" customHeight="1">
      <c r="B894" s="50" t="inlineStr">
        <is>
          <t>IL</t>
        </is>
      </c>
      <c r="C894" s="50" t="inlineStr">
        <is>
          <t>Generation</t>
        </is>
      </c>
      <c r="D894" s="50" t="inlineStr">
        <is>
          <t>Biopower</t>
        </is>
      </c>
      <c r="E894" s="50">
        <f>LOOKUP(D894,$U$2:$V$15,$V$2:$V$15)</f>
        <v/>
      </c>
      <c r="F894" s="50">
        <f>F168/SUMIFS(F$3:F$722,$B$3:$B$722,$B894)*SUMIFS(Calculations!$E$3:$E$53,Calculations!$A$3:$A$53,$B894)</f>
        <v/>
      </c>
      <c r="G894" s="50">
        <f>G168/SUMIFS(G$3:G$722,$B$3:$B$722,$B894)*SUMIFS(Calculations!$E$3:$E$53,Calculations!$A$3:$A$53,$B894)</f>
        <v/>
      </c>
      <c r="H894" s="50">
        <f>H168/SUMIFS(H$3:H$722,$B$3:$B$722,$B894)*SUMIFS(Calculations!$E$3:$E$53,Calculations!$A$3:$A$53,$B894)</f>
        <v/>
      </c>
      <c r="I894" s="50">
        <f>I168/SUMIFS(I$3:I$722,$B$3:$B$722,$B894)*SUMIFS(Calculations!$E$3:$E$53,Calculations!$A$3:$A$53,$B894)</f>
        <v/>
      </c>
      <c r="J894" s="50">
        <f>J168/SUMIFS(J$3:J$722,$B$3:$B$722,$B894)*SUMIFS(Calculations!$E$3:$E$53,Calculations!$A$3:$A$53,$B894)</f>
        <v/>
      </c>
      <c r="K894" s="50">
        <f>K168/SUMIFS(K$3:K$722,$B$3:$B$722,$B894)*SUMIFS(Calculations!$E$3:$E$53,Calculations!$A$3:$A$53,$B894)</f>
        <v/>
      </c>
      <c r="L894" s="50">
        <f>L168/SUMIFS(L$3:L$722,$B$3:$B$722,$B894)*SUMIFS(Calculations!$E$3:$E$53,Calculations!$A$3:$A$53,$B894)</f>
        <v/>
      </c>
      <c r="M894" s="50">
        <f>M168/SUMIFS(M$3:M$722,$B$3:$B$722,$B894)*SUMIFS(Calculations!$E$3:$E$53,Calculations!$A$3:$A$53,$B894)</f>
        <v/>
      </c>
      <c r="N894" s="50">
        <f>N168/SUMIFS(N$3:N$722,$B$3:$B$722,$B894)*SUMIFS(Calculations!$E$3:$E$53,Calculations!$A$3:$A$53,$B894)</f>
        <v/>
      </c>
      <c r="O894" s="50">
        <f>O168/SUMIFS(O$3:O$722,$B$3:$B$722,$B894)*SUMIFS(Calculations!$E$3:$E$53,Calculations!$A$3:$A$53,$B894)</f>
        <v/>
      </c>
      <c r="P894" s="50">
        <f>P168/SUMIFS(P$3:P$722,$B$3:$B$722,$B894)*SUMIFS(Calculations!$E$3:$E$53,Calculations!$A$3:$A$53,$B894)</f>
        <v/>
      </c>
      <c r="Q894" s="50">
        <f>Q168/SUMIFS(Q$3:Q$722,$B$3:$B$722,$B894)*SUMIFS(Calculations!$E$3:$E$53,Calculations!$A$3:$A$53,$B894)</f>
        <v/>
      </c>
      <c r="R894" s="50">
        <f>R168/SUMIFS(R$3:R$722,$B$3:$B$722,$B894)*SUMIFS(Calculations!$E$3:$E$53,Calculations!$A$3:$A$53,$B894)</f>
        <v/>
      </c>
    </row>
    <row r="895" ht="15.75" customHeight="1">
      <c r="B895" s="50" t="inlineStr">
        <is>
          <t>IL</t>
        </is>
      </c>
      <c r="C895" s="50" t="inlineStr">
        <is>
          <t>Generation</t>
        </is>
      </c>
      <c r="D895" s="50" t="inlineStr">
        <is>
          <t>Coal</t>
        </is>
      </c>
      <c r="E895" s="50">
        <f>LOOKUP(D895,$U$2:$V$15,$V$2:$V$15)</f>
        <v/>
      </c>
      <c r="F895" s="50">
        <f>F169/SUMIFS(F$3:F$722,$B$3:$B$722,$B895)*SUMIFS(Calculations!$E$3:$E$53,Calculations!$A$3:$A$53,$B895)</f>
        <v/>
      </c>
      <c r="G895" s="50">
        <f>G169/SUMIFS(G$3:G$722,$B$3:$B$722,$B895)*SUMIFS(Calculations!$E$3:$E$53,Calculations!$A$3:$A$53,$B895)</f>
        <v/>
      </c>
      <c r="H895" s="50">
        <f>H169/SUMIFS(H$3:H$722,$B$3:$B$722,$B895)*SUMIFS(Calculations!$E$3:$E$53,Calculations!$A$3:$A$53,$B895)</f>
        <v/>
      </c>
      <c r="I895" s="50">
        <f>I169/SUMIFS(I$3:I$722,$B$3:$B$722,$B895)*SUMIFS(Calculations!$E$3:$E$53,Calculations!$A$3:$A$53,$B895)</f>
        <v/>
      </c>
      <c r="J895" s="50">
        <f>J169/SUMIFS(J$3:J$722,$B$3:$B$722,$B895)*SUMIFS(Calculations!$E$3:$E$53,Calculations!$A$3:$A$53,$B895)</f>
        <v/>
      </c>
      <c r="K895" s="50">
        <f>K169/SUMIFS(K$3:K$722,$B$3:$B$722,$B895)*SUMIFS(Calculations!$E$3:$E$53,Calculations!$A$3:$A$53,$B895)</f>
        <v/>
      </c>
      <c r="L895" s="50">
        <f>L169/SUMIFS(L$3:L$722,$B$3:$B$722,$B895)*SUMIFS(Calculations!$E$3:$E$53,Calculations!$A$3:$A$53,$B895)</f>
        <v/>
      </c>
      <c r="M895" s="50">
        <f>M169/SUMIFS(M$3:M$722,$B$3:$B$722,$B895)*SUMIFS(Calculations!$E$3:$E$53,Calculations!$A$3:$A$53,$B895)</f>
        <v/>
      </c>
      <c r="N895" s="50">
        <f>N169/SUMIFS(N$3:N$722,$B$3:$B$722,$B895)*SUMIFS(Calculations!$E$3:$E$53,Calculations!$A$3:$A$53,$B895)</f>
        <v/>
      </c>
      <c r="O895" s="50">
        <f>O169/SUMIFS(O$3:O$722,$B$3:$B$722,$B895)*SUMIFS(Calculations!$E$3:$E$53,Calculations!$A$3:$A$53,$B895)</f>
        <v/>
      </c>
      <c r="P895" s="50">
        <f>P169/SUMIFS(P$3:P$722,$B$3:$B$722,$B895)*SUMIFS(Calculations!$E$3:$E$53,Calculations!$A$3:$A$53,$B895)</f>
        <v/>
      </c>
      <c r="Q895" s="50">
        <f>Q169/SUMIFS(Q$3:Q$722,$B$3:$B$722,$B895)*SUMIFS(Calculations!$E$3:$E$53,Calculations!$A$3:$A$53,$B895)</f>
        <v/>
      </c>
      <c r="R895" s="50">
        <f>R169/SUMIFS(R$3:R$722,$B$3:$B$722,$B895)*SUMIFS(Calculations!$E$3:$E$53,Calculations!$A$3:$A$53,$B895)</f>
        <v/>
      </c>
    </row>
    <row r="896" ht="15.75" customHeight="1">
      <c r="B896" s="50" t="inlineStr">
        <is>
          <t>IL</t>
        </is>
      </c>
      <c r="C896" s="50" t="inlineStr">
        <is>
          <t>Generation</t>
        </is>
      </c>
      <c r="D896" s="50" t="inlineStr">
        <is>
          <t>CSP</t>
        </is>
      </c>
      <c r="E896" s="50">
        <f>LOOKUP(D896,$U$2:$V$15,$V$2:$V$15)</f>
        <v/>
      </c>
      <c r="F896" s="50">
        <f>F170/SUMIFS(F$3:F$722,$B$3:$B$722,$B896)*SUMIFS(Calculations!$E$3:$E$53,Calculations!$A$3:$A$53,$B896)</f>
        <v/>
      </c>
      <c r="G896" s="50">
        <f>G170/SUMIFS(G$3:G$722,$B$3:$B$722,$B896)*SUMIFS(Calculations!$E$3:$E$53,Calculations!$A$3:$A$53,$B896)</f>
        <v/>
      </c>
      <c r="H896" s="50">
        <f>H170/SUMIFS(H$3:H$722,$B$3:$B$722,$B896)*SUMIFS(Calculations!$E$3:$E$53,Calculations!$A$3:$A$53,$B896)</f>
        <v/>
      </c>
      <c r="I896" s="50">
        <f>I170/SUMIFS(I$3:I$722,$B$3:$B$722,$B896)*SUMIFS(Calculations!$E$3:$E$53,Calculations!$A$3:$A$53,$B896)</f>
        <v/>
      </c>
      <c r="J896" s="50">
        <f>J170/SUMIFS(J$3:J$722,$B$3:$B$722,$B896)*SUMIFS(Calculations!$E$3:$E$53,Calculations!$A$3:$A$53,$B896)</f>
        <v/>
      </c>
      <c r="K896" s="50">
        <f>K170/SUMIFS(K$3:K$722,$B$3:$B$722,$B896)*SUMIFS(Calculations!$E$3:$E$53,Calculations!$A$3:$A$53,$B896)</f>
        <v/>
      </c>
      <c r="L896" s="50">
        <f>L170/SUMIFS(L$3:L$722,$B$3:$B$722,$B896)*SUMIFS(Calculations!$E$3:$E$53,Calculations!$A$3:$A$53,$B896)</f>
        <v/>
      </c>
      <c r="M896" s="50">
        <f>M170/SUMIFS(M$3:M$722,$B$3:$B$722,$B896)*SUMIFS(Calculations!$E$3:$E$53,Calculations!$A$3:$A$53,$B896)</f>
        <v/>
      </c>
      <c r="N896" s="50">
        <f>N170/SUMIFS(N$3:N$722,$B$3:$B$722,$B896)*SUMIFS(Calculations!$E$3:$E$53,Calculations!$A$3:$A$53,$B896)</f>
        <v/>
      </c>
      <c r="O896" s="50">
        <f>O170/SUMIFS(O$3:O$722,$B$3:$B$722,$B896)*SUMIFS(Calculations!$E$3:$E$53,Calculations!$A$3:$A$53,$B896)</f>
        <v/>
      </c>
      <c r="P896" s="50">
        <f>P170/SUMIFS(P$3:P$722,$B$3:$B$722,$B896)*SUMIFS(Calculations!$E$3:$E$53,Calculations!$A$3:$A$53,$B896)</f>
        <v/>
      </c>
      <c r="Q896" s="50">
        <f>Q170/SUMIFS(Q$3:Q$722,$B$3:$B$722,$B896)*SUMIFS(Calculations!$E$3:$E$53,Calculations!$A$3:$A$53,$B896)</f>
        <v/>
      </c>
      <c r="R896" s="50">
        <f>R170/SUMIFS(R$3:R$722,$B$3:$B$722,$B896)*SUMIFS(Calculations!$E$3:$E$53,Calculations!$A$3:$A$53,$B896)</f>
        <v/>
      </c>
    </row>
    <row r="897" ht="15.75" customHeight="1">
      <c r="B897" s="50" t="inlineStr">
        <is>
          <t>IL</t>
        </is>
      </c>
      <c r="C897" s="50" t="inlineStr">
        <is>
          <t>Generation</t>
        </is>
      </c>
      <c r="D897" s="50" t="inlineStr">
        <is>
          <t>Geothermal</t>
        </is>
      </c>
      <c r="E897" s="50">
        <f>LOOKUP(D897,$U$2:$V$15,$V$2:$V$15)</f>
        <v/>
      </c>
      <c r="F897" s="50">
        <f>F171/SUMIFS(F$3:F$722,$B$3:$B$722,$B897)*SUMIFS(Calculations!$E$3:$E$53,Calculations!$A$3:$A$53,$B897)</f>
        <v/>
      </c>
      <c r="G897" s="50">
        <f>G171/SUMIFS(G$3:G$722,$B$3:$B$722,$B897)*SUMIFS(Calculations!$E$3:$E$53,Calculations!$A$3:$A$53,$B897)</f>
        <v/>
      </c>
      <c r="H897" s="50">
        <f>H171/SUMIFS(H$3:H$722,$B$3:$B$722,$B897)*SUMIFS(Calculations!$E$3:$E$53,Calculations!$A$3:$A$53,$B897)</f>
        <v/>
      </c>
      <c r="I897" s="50">
        <f>I171/SUMIFS(I$3:I$722,$B$3:$B$722,$B897)*SUMIFS(Calculations!$E$3:$E$53,Calculations!$A$3:$A$53,$B897)</f>
        <v/>
      </c>
      <c r="J897" s="50">
        <f>J171/SUMIFS(J$3:J$722,$B$3:$B$722,$B897)*SUMIFS(Calculations!$E$3:$E$53,Calculations!$A$3:$A$53,$B897)</f>
        <v/>
      </c>
      <c r="K897" s="50">
        <f>K171/SUMIFS(K$3:K$722,$B$3:$B$722,$B897)*SUMIFS(Calculations!$E$3:$E$53,Calculations!$A$3:$A$53,$B897)</f>
        <v/>
      </c>
      <c r="L897" s="50">
        <f>L171/SUMIFS(L$3:L$722,$B$3:$B$722,$B897)*SUMIFS(Calculations!$E$3:$E$53,Calculations!$A$3:$A$53,$B897)</f>
        <v/>
      </c>
      <c r="M897" s="50">
        <f>M171/SUMIFS(M$3:M$722,$B$3:$B$722,$B897)*SUMIFS(Calculations!$E$3:$E$53,Calculations!$A$3:$A$53,$B897)</f>
        <v/>
      </c>
      <c r="N897" s="50">
        <f>N171/SUMIFS(N$3:N$722,$B$3:$B$722,$B897)*SUMIFS(Calculations!$E$3:$E$53,Calculations!$A$3:$A$53,$B897)</f>
        <v/>
      </c>
      <c r="O897" s="50">
        <f>O171/SUMIFS(O$3:O$722,$B$3:$B$722,$B897)*SUMIFS(Calculations!$E$3:$E$53,Calculations!$A$3:$A$53,$B897)</f>
        <v/>
      </c>
      <c r="P897" s="50">
        <f>P171/SUMIFS(P$3:P$722,$B$3:$B$722,$B897)*SUMIFS(Calculations!$E$3:$E$53,Calculations!$A$3:$A$53,$B897)</f>
        <v/>
      </c>
      <c r="Q897" s="50">
        <f>Q171/SUMIFS(Q$3:Q$722,$B$3:$B$722,$B897)*SUMIFS(Calculations!$E$3:$E$53,Calculations!$A$3:$A$53,$B897)</f>
        <v/>
      </c>
      <c r="R897" s="50">
        <f>R171/SUMIFS(R$3:R$722,$B$3:$B$722,$B897)*SUMIFS(Calculations!$E$3:$E$53,Calculations!$A$3:$A$53,$B897)</f>
        <v/>
      </c>
    </row>
    <row r="898" ht="15.75" customHeight="1">
      <c r="B898" s="50" t="inlineStr">
        <is>
          <t>IL</t>
        </is>
      </c>
      <c r="C898" s="50" t="inlineStr">
        <is>
          <t>Generation</t>
        </is>
      </c>
      <c r="D898" s="50" t="inlineStr">
        <is>
          <t>Hydro</t>
        </is>
      </c>
      <c r="E898" s="50">
        <f>LOOKUP(D898,$U$2:$V$15,$V$2:$V$15)</f>
        <v/>
      </c>
      <c r="F898" s="50">
        <f>F172/SUMIFS(F$3:F$722,$B$3:$B$722,$B898)*SUMIFS(Calculations!$E$3:$E$53,Calculations!$A$3:$A$53,$B898)</f>
        <v/>
      </c>
      <c r="G898" s="50">
        <f>G172/SUMIFS(G$3:G$722,$B$3:$B$722,$B898)*SUMIFS(Calculations!$E$3:$E$53,Calculations!$A$3:$A$53,$B898)</f>
        <v/>
      </c>
      <c r="H898" s="50">
        <f>H172/SUMIFS(H$3:H$722,$B$3:$B$722,$B898)*SUMIFS(Calculations!$E$3:$E$53,Calculations!$A$3:$A$53,$B898)</f>
        <v/>
      </c>
      <c r="I898" s="50">
        <f>I172/SUMIFS(I$3:I$722,$B$3:$B$722,$B898)*SUMIFS(Calculations!$E$3:$E$53,Calculations!$A$3:$A$53,$B898)</f>
        <v/>
      </c>
      <c r="J898" s="50">
        <f>J172/SUMIFS(J$3:J$722,$B$3:$B$722,$B898)*SUMIFS(Calculations!$E$3:$E$53,Calculations!$A$3:$A$53,$B898)</f>
        <v/>
      </c>
      <c r="K898" s="50">
        <f>K172/SUMIFS(K$3:K$722,$B$3:$B$722,$B898)*SUMIFS(Calculations!$E$3:$E$53,Calculations!$A$3:$A$53,$B898)</f>
        <v/>
      </c>
      <c r="L898" s="50">
        <f>L172/SUMIFS(L$3:L$722,$B$3:$B$722,$B898)*SUMIFS(Calculations!$E$3:$E$53,Calculations!$A$3:$A$53,$B898)</f>
        <v/>
      </c>
      <c r="M898" s="50">
        <f>M172/SUMIFS(M$3:M$722,$B$3:$B$722,$B898)*SUMIFS(Calculations!$E$3:$E$53,Calculations!$A$3:$A$53,$B898)</f>
        <v/>
      </c>
      <c r="N898" s="50">
        <f>N172/SUMIFS(N$3:N$722,$B$3:$B$722,$B898)*SUMIFS(Calculations!$E$3:$E$53,Calculations!$A$3:$A$53,$B898)</f>
        <v/>
      </c>
      <c r="O898" s="50">
        <f>O172/SUMIFS(O$3:O$722,$B$3:$B$722,$B898)*SUMIFS(Calculations!$E$3:$E$53,Calculations!$A$3:$A$53,$B898)</f>
        <v/>
      </c>
      <c r="P898" s="50">
        <f>P172/SUMIFS(P$3:P$722,$B$3:$B$722,$B898)*SUMIFS(Calculations!$E$3:$E$53,Calculations!$A$3:$A$53,$B898)</f>
        <v/>
      </c>
      <c r="Q898" s="50">
        <f>Q172/SUMIFS(Q$3:Q$722,$B$3:$B$722,$B898)*SUMIFS(Calculations!$E$3:$E$53,Calculations!$A$3:$A$53,$B898)</f>
        <v/>
      </c>
      <c r="R898" s="50">
        <f>R172/SUMIFS(R$3:R$722,$B$3:$B$722,$B898)*SUMIFS(Calculations!$E$3:$E$53,Calculations!$A$3:$A$53,$B898)</f>
        <v/>
      </c>
    </row>
    <row r="899" ht="15.75" customHeight="1">
      <c r="B899" s="50" t="inlineStr">
        <is>
          <t>IL</t>
        </is>
      </c>
      <c r="C899" s="50" t="inlineStr">
        <is>
          <t>Generation</t>
        </is>
      </c>
      <c r="D899" s="50" t="inlineStr">
        <is>
          <t>Imports</t>
        </is>
      </c>
      <c r="E899" s="50">
        <f>LOOKUP(D899,$U$2:$V$15,$V$2:$V$15)</f>
        <v/>
      </c>
      <c r="F899" s="50">
        <f>F173/SUMIFS(F$3:F$722,$B$3:$B$722,$B899)*SUMIFS(Calculations!$E$3:$E$53,Calculations!$A$3:$A$53,$B899)</f>
        <v/>
      </c>
      <c r="G899" s="50">
        <f>G173/SUMIFS(G$3:G$722,$B$3:$B$722,$B899)*SUMIFS(Calculations!$E$3:$E$53,Calculations!$A$3:$A$53,$B899)</f>
        <v/>
      </c>
      <c r="H899" s="50">
        <f>H173/SUMIFS(H$3:H$722,$B$3:$B$722,$B899)*SUMIFS(Calculations!$E$3:$E$53,Calculations!$A$3:$A$53,$B899)</f>
        <v/>
      </c>
      <c r="I899" s="50">
        <f>I173/SUMIFS(I$3:I$722,$B$3:$B$722,$B899)*SUMIFS(Calculations!$E$3:$E$53,Calculations!$A$3:$A$53,$B899)</f>
        <v/>
      </c>
      <c r="J899" s="50">
        <f>J173/SUMIFS(J$3:J$722,$B$3:$B$722,$B899)*SUMIFS(Calculations!$E$3:$E$53,Calculations!$A$3:$A$53,$B899)</f>
        <v/>
      </c>
      <c r="K899" s="50">
        <f>K173/SUMIFS(K$3:K$722,$B$3:$B$722,$B899)*SUMIFS(Calculations!$E$3:$E$53,Calculations!$A$3:$A$53,$B899)</f>
        <v/>
      </c>
      <c r="L899" s="50">
        <f>L173/SUMIFS(L$3:L$722,$B$3:$B$722,$B899)*SUMIFS(Calculations!$E$3:$E$53,Calculations!$A$3:$A$53,$B899)</f>
        <v/>
      </c>
      <c r="M899" s="50">
        <f>M173/SUMIFS(M$3:M$722,$B$3:$B$722,$B899)*SUMIFS(Calculations!$E$3:$E$53,Calculations!$A$3:$A$53,$B899)</f>
        <v/>
      </c>
      <c r="N899" s="50">
        <f>N173/SUMIFS(N$3:N$722,$B$3:$B$722,$B899)*SUMIFS(Calculations!$E$3:$E$53,Calculations!$A$3:$A$53,$B899)</f>
        <v/>
      </c>
      <c r="O899" s="50">
        <f>O173/SUMIFS(O$3:O$722,$B$3:$B$722,$B899)*SUMIFS(Calculations!$E$3:$E$53,Calculations!$A$3:$A$53,$B899)</f>
        <v/>
      </c>
      <c r="P899" s="50">
        <f>P173/SUMIFS(P$3:P$722,$B$3:$B$722,$B899)*SUMIFS(Calculations!$E$3:$E$53,Calculations!$A$3:$A$53,$B899)</f>
        <v/>
      </c>
      <c r="Q899" s="50">
        <f>Q173/SUMIFS(Q$3:Q$722,$B$3:$B$722,$B899)*SUMIFS(Calculations!$E$3:$E$53,Calculations!$A$3:$A$53,$B899)</f>
        <v/>
      </c>
      <c r="R899" s="50">
        <f>R173/SUMIFS(R$3:R$722,$B$3:$B$722,$B899)*SUMIFS(Calculations!$E$3:$E$53,Calculations!$A$3:$A$53,$B899)</f>
        <v/>
      </c>
    </row>
    <row r="900" ht="15.75" customHeight="1">
      <c r="B900" s="50" t="inlineStr">
        <is>
          <t>IL</t>
        </is>
      </c>
      <c r="C900" s="50" t="inlineStr">
        <is>
          <t>Generation</t>
        </is>
      </c>
      <c r="D900" s="50" t="inlineStr">
        <is>
          <t>Land-based Wind</t>
        </is>
      </c>
      <c r="E900" s="50">
        <f>LOOKUP(D900,$U$2:$V$15,$V$2:$V$15)</f>
        <v/>
      </c>
      <c r="F900" s="50">
        <f>F174/SUMIFS(F$3:F$722,$B$3:$B$722,$B900)*SUMIFS(Calculations!$E$3:$E$53,Calculations!$A$3:$A$53,$B900)</f>
        <v/>
      </c>
      <c r="G900" s="50">
        <f>G174/SUMIFS(G$3:G$722,$B$3:$B$722,$B900)*SUMIFS(Calculations!$E$3:$E$53,Calculations!$A$3:$A$53,$B900)</f>
        <v/>
      </c>
      <c r="H900" s="50">
        <f>H174/SUMIFS(H$3:H$722,$B$3:$B$722,$B900)*SUMIFS(Calculations!$E$3:$E$53,Calculations!$A$3:$A$53,$B900)</f>
        <v/>
      </c>
      <c r="I900" s="50">
        <f>I174/SUMIFS(I$3:I$722,$B$3:$B$722,$B900)*SUMIFS(Calculations!$E$3:$E$53,Calculations!$A$3:$A$53,$B900)</f>
        <v/>
      </c>
      <c r="J900" s="50">
        <f>J174/SUMIFS(J$3:J$722,$B$3:$B$722,$B900)*SUMIFS(Calculations!$E$3:$E$53,Calculations!$A$3:$A$53,$B900)</f>
        <v/>
      </c>
      <c r="K900" s="50">
        <f>K174/SUMIFS(K$3:K$722,$B$3:$B$722,$B900)*SUMIFS(Calculations!$E$3:$E$53,Calculations!$A$3:$A$53,$B900)</f>
        <v/>
      </c>
      <c r="L900" s="50">
        <f>L174/SUMIFS(L$3:L$722,$B$3:$B$722,$B900)*SUMIFS(Calculations!$E$3:$E$53,Calculations!$A$3:$A$53,$B900)</f>
        <v/>
      </c>
      <c r="M900" s="50">
        <f>M174/SUMIFS(M$3:M$722,$B$3:$B$722,$B900)*SUMIFS(Calculations!$E$3:$E$53,Calculations!$A$3:$A$53,$B900)</f>
        <v/>
      </c>
      <c r="N900" s="50">
        <f>N174/SUMIFS(N$3:N$722,$B$3:$B$722,$B900)*SUMIFS(Calculations!$E$3:$E$53,Calculations!$A$3:$A$53,$B900)</f>
        <v/>
      </c>
      <c r="O900" s="50">
        <f>O174/SUMIFS(O$3:O$722,$B$3:$B$722,$B900)*SUMIFS(Calculations!$E$3:$E$53,Calculations!$A$3:$A$53,$B900)</f>
        <v/>
      </c>
      <c r="P900" s="50">
        <f>P174/SUMIFS(P$3:P$722,$B$3:$B$722,$B900)*SUMIFS(Calculations!$E$3:$E$53,Calculations!$A$3:$A$53,$B900)</f>
        <v/>
      </c>
      <c r="Q900" s="50">
        <f>Q174/SUMIFS(Q$3:Q$722,$B$3:$B$722,$B900)*SUMIFS(Calculations!$E$3:$E$53,Calculations!$A$3:$A$53,$B900)</f>
        <v/>
      </c>
      <c r="R900" s="50">
        <f>R174/SUMIFS(R$3:R$722,$B$3:$B$722,$B900)*SUMIFS(Calculations!$E$3:$E$53,Calculations!$A$3:$A$53,$B900)</f>
        <v/>
      </c>
    </row>
    <row r="901" ht="15.75" customHeight="1">
      <c r="B901" s="50" t="inlineStr">
        <is>
          <t>IL</t>
        </is>
      </c>
      <c r="C901" s="50" t="inlineStr">
        <is>
          <t>Generation</t>
        </is>
      </c>
      <c r="D901" s="50" t="inlineStr">
        <is>
          <t>NG-CC</t>
        </is>
      </c>
      <c r="E901" s="50">
        <f>LOOKUP(D901,$U$2:$V$15,$V$2:$V$15)</f>
        <v/>
      </c>
      <c r="F901" s="50">
        <f>F175/SUMIFS(F$3:F$722,$B$3:$B$722,$B901)*SUMIFS(Calculations!$E$3:$E$53,Calculations!$A$3:$A$53,$B901)</f>
        <v/>
      </c>
      <c r="G901" s="50">
        <f>G175/SUMIFS(G$3:G$722,$B$3:$B$722,$B901)*SUMIFS(Calculations!$E$3:$E$53,Calculations!$A$3:$A$53,$B901)</f>
        <v/>
      </c>
      <c r="H901" s="50">
        <f>H175/SUMIFS(H$3:H$722,$B$3:$B$722,$B901)*SUMIFS(Calculations!$E$3:$E$53,Calculations!$A$3:$A$53,$B901)</f>
        <v/>
      </c>
      <c r="I901" s="50">
        <f>I175/SUMIFS(I$3:I$722,$B$3:$B$722,$B901)*SUMIFS(Calculations!$E$3:$E$53,Calculations!$A$3:$A$53,$B901)</f>
        <v/>
      </c>
      <c r="J901" s="50">
        <f>J175/SUMIFS(J$3:J$722,$B$3:$B$722,$B901)*SUMIFS(Calculations!$E$3:$E$53,Calculations!$A$3:$A$53,$B901)</f>
        <v/>
      </c>
      <c r="K901" s="50">
        <f>K175/SUMIFS(K$3:K$722,$B$3:$B$722,$B901)*SUMIFS(Calculations!$E$3:$E$53,Calculations!$A$3:$A$53,$B901)</f>
        <v/>
      </c>
      <c r="L901" s="50">
        <f>L175/SUMIFS(L$3:L$722,$B$3:$B$722,$B901)*SUMIFS(Calculations!$E$3:$E$53,Calculations!$A$3:$A$53,$B901)</f>
        <v/>
      </c>
      <c r="M901" s="50">
        <f>M175/SUMIFS(M$3:M$722,$B$3:$B$722,$B901)*SUMIFS(Calculations!$E$3:$E$53,Calculations!$A$3:$A$53,$B901)</f>
        <v/>
      </c>
      <c r="N901" s="50">
        <f>N175/SUMIFS(N$3:N$722,$B$3:$B$722,$B901)*SUMIFS(Calculations!$E$3:$E$53,Calculations!$A$3:$A$53,$B901)</f>
        <v/>
      </c>
      <c r="O901" s="50">
        <f>O175/SUMIFS(O$3:O$722,$B$3:$B$722,$B901)*SUMIFS(Calculations!$E$3:$E$53,Calculations!$A$3:$A$53,$B901)</f>
        <v/>
      </c>
      <c r="P901" s="50">
        <f>P175/SUMIFS(P$3:P$722,$B$3:$B$722,$B901)*SUMIFS(Calculations!$E$3:$E$53,Calculations!$A$3:$A$53,$B901)</f>
        <v/>
      </c>
      <c r="Q901" s="50">
        <f>Q175/SUMIFS(Q$3:Q$722,$B$3:$B$722,$B901)*SUMIFS(Calculations!$E$3:$E$53,Calculations!$A$3:$A$53,$B901)</f>
        <v/>
      </c>
      <c r="R901" s="50">
        <f>R175/SUMIFS(R$3:R$722,$B$3:$B$722,$B901)*SUMIFS(Calculations!$E$3:$E$53,Calculations!$A$3:$A$53,$B901)</f>
        <v/>
      </c>
    </row>
    <row r="902" ht="15.75" customHeight="1">
      <c r="B902" s="50" t="inlineStr">
        <is>
          <t>IL</t>
        </is>
      </c>
      <c r="C902" s="50" t="inlineStr">
        <is>
          <t>Generation</t>
        </is>
      </c>
      <c r="D902" s="50" t="inlineStr">
        <is>
          <t>NG-CT</t>
        </is>
      </c>
      <c r="E902" s="50">
        <f>LOOKUP(D902,$U$2:$V$15,$V$2:$V$15)</f>
        <v/>
      </c>
      <c r="F902" s="50">
        <f>F176/SUMIFS(F$3:F$722,$B$3:$B$722,$B902)*SUMIFS(Calculations!$E$3:$E$53,Calculations!$A$3:$A$53,$B902)</f>
        <v/>
      </c>
      <c r="G902" s="50">
        <f>G176/SUMIFS(G$3:G$722,$B$3:$B$722,$B902)*SUMIFS(Calculations!$E$3:$E$53,Calculations!$A$3:$A$53,$B902)</f>
        <v/>
      </c>
      <c r="H902" s="50">
        <f>H176/SUMIFS(H$3:H$722,$B$3:$B$722,$B902)*SUMIFS(Calculations!$E$3:$E$53,Calculations!$A$3:$A$53,$B902)</f>
        <v/>
      </c>
      <c r="I902" s="50">
        <f>I176/SUMIFS(I$3:I$722,$B$3:$B$722,$B902)*SUMIFS(Calculations!$E$3:$E$53,Calculations!$A$3:$A$53,$B902)</f>
        <v/>
      </c>
      <c r="J902" s="50">
        <f>J176/SUMIFS(J$3:J$722,$B$3:$B$722,$B902)*SUMIFS(Calculations!$E$3:$E$53,Calculations!$A$3:$A$53,$B902)</f>
        <v/>
      </c>
      <c r="K902" s="50">
        <f>K176/SUMIFS(K$3:K$722,$B$3:$B$722,$B902)*SUMIFS(Calculations!$E$3:$E$53,Calculations!$A$3:$A$53,$B902)</f>
        <v/>
      </c>
      <c r="L902" s="50">
        <f>L176/SUMIFS(L$3:L$722,$B$3:$B$722,$B902)*SUMIFS(Calculations!$E$3:$E$53,Calculations!$A$3:$A$53,$B902)</f>
        <v/>
      </c>
      <c r="M902" s="50">
        <f>M176/SUMIFS(M$3:M$722,$B$3:$B$722,$B902)*SUMIFS(Calculations!$E$3:$E$53,Calculations!$A$3:$A$53,$B902)</f>
        <v/>
      </c>
      <c r="N902" s="50">
        <f>N176/SUMIFS(N$3:N$722,$B$3:$B$722,$B902)*SUMIFS(Calculations!$E$3:$E$53,Calculations!$A$3:$A$53,$B902)</f>
        <v/>
      </c>
      <c r="O902" s="50">
        <f>O176/SUMIFS(O$3:O$722,$B$3:$B$722,$B902)*SUMIFS(Calculations!$E$3:$E$53,Calculations!$A$3:$A$53,$B902)</f>
        <v/>
      </c>
      <c r="P902" s="50">
        <f>P176/SUMIFS(P$3:P$722,$B$3:$B$722,$B902)*SUMIFS(Calculations!$E$3:$E$53,Calculations!$A$3:$A$53,$B902)</f>
        <v/>
      </c>
      <c r="Q902" s="50">
        <f>Q176/SUMIFS(Q$3:Q$722,$B$3:$B$722,$B902)*SUMIFS(Calculations!$E$3:$E$53,Calculations!$A$3:$A$53,$B902)</f>
        <v/>
      </c>
      <c r="R902" s="50">
        <f>R176/SUMIFS(R$3:R$722,$B$3:$B$722,$B902)*SUMIFS(Calculations!$E$3:$E$53,Calculations!$A$3:$A$53,$B902)</f>
        <v/>
      </c>
    </row>
    <row r="903" ht="15.75" customHeight="1">
      <c r="B903" s="50" t="inlineStr">
        <is>
          <t>IL</t>
        </is>
      </c>
      <c r="C903" s="50" t="inlineStr">
        <is>
          <t>Generation</t>
        </is>
      </c>
      <c r="D903" s="50" t="inlineStr">
        <is>
          <t>Nuclear</t>
        </is>
      </c>
      <c r="E903" s="50">
        <f>LOOKUP(D903,$U$2:$V$15,$V$2:$V$15)</f>
        <v/>
      </c>
      <c r="F903" s="50">
        <f>F177/SUMIFS(F$3:F$722,$B$3:$B$722,$B903)*SUMIFS(Calculations!$E$3:$E$53,Calculations!$A$3:$A$53,$B903)</f>
        <v/>
      </c>
      <c r="G903" s="50">
        <f>G177/SUMIFS(G$3:G$722,$B$3:$B$722,$B903)*SUMIFS(Calculations!$E$3:$E$53,Calculations!$A$3:$A$53,$B903)</f>
        <v/>
      </c>
      <c r="H903" s="50">
        <f>H177/SUMIFS(H$3:H$722,$B$3:$B$722,$B903)*SUMIFS(Calculations!$E$3:$E$53,Calculations!$A$3:$A$53,$B903)</f>
        <v/>
      </c>
      <c r="I903" s="50">
        <f>I177/SUMIFS(I$3:I$722,$B$3:$B$722,$B903)*SUMIFS(Calculations!$E$3:$E$53,Calculations!$A$3:$A$53,$B903)</f>
        <v/>
      </c>
      <c r="J903" s="50">
        <f>J177/SUMIFS(J$3:J$722,$B$3:$B$722,$B903)*SUMIFS(Calculations!$E$3:$E$53,Calculations!$A$3:$A$53,$B903)</f>
        <v/>
      </c>
      <c r="K903" s="50">
        <f>K177/SUMIFS(K$3:K$722,$B$3:$B$722,$B903)*SUMIFS(Calculations!$E$3:$E$53,Calculations!$A$3:$A$53,$B903)</f>
        <v/>
      </c>
      <c r="L903" s="50">
        <f>L177/SUMIFS(L$3:L$722,$B$3:$B$722,$B903)*SUMIFS(Calculations!$E$3:$E$53,Calculations!$A$3:$A$53,$B903)</f>
        <v/>
      </c>
      <c r="M903" s="50">
        <f>M177/SUMIFS(M$3:M$722,$B$3:$B$722,$B903)*SUMIFS(Calculations!$E$3:$E$53,Calculations!$A$3:$A$53,$B903)</f>
        <v/>
      </c>
      <c r="N903" s="50">
        <f>N177/SUMIFS(N$3:N$722,$B$3:$B$722,$B903)*SUMIFS(Calculations!$E$3:$E$53,Calculations!$A$3:$A$53,$B903)</f>
        <v/>
      </c>
      <c r="O903" s="50">
        <f>O177/SUMIFS(O$3:O$722,$B$3:$B$722,$B903)*SUMIFS(Calculations!$E$3:$E$53,Calculations!$A$3:$A$53,$B903)</f>
        <v/>
      </c>
      <c r="P903" s="50">
        <f>P177/SUMIFS(P$3:P$722,$B$3:$B$722,$B903)*SUMIFS(Calculations!$E$3:$E$53,Calculations!$A$3:$A$53,$B903)</f>
        <v/>
      </c>
      <c r="Q903" s="50">
        <f>Q177/SUMIFS(Q$3:Q$722,$B$3:$B$722,$B903)*SUMIFS(Calculations!$E$3:$E$53,Calculations!$A$3:$A$53,$B903)</f>
        <v/>
      </c>
      <c r="R903" s="50">
        <f>R177/SUMIFS(R$3:R$722,$B$3:$B$722,$B903)*SUMIFS(Calculations!$E$3:$E$53,Calculations!$A$3:$A$53,$B903)</f>
        <v/>
      </c>
    </row>
    <row r="904" ht="15.75" customHeight="1">
      <c r="B904" s="50" t="inlineStr">
        <is>
          <t>IL</t>
        </is>
      </c>
      <c r="C904" s="50" t="inlineStr">
        <is>
          <t>Generation</t>
        </is>
      </c>
      <c r="D904" s="50" t="inlineStr">
        <is>
          <t>Offshore Wind</t>
        </is>
      </c>
      <c r="E904" s="50">
        <f>LOOKUP(D904,$U$2:$V$15,$V$2:$V$15)</f>
        <v/>
      </c>
      <c r="F904" s="50">
        <f>F178/SUMIFS(F$3:F$722,$B$3:$B$722,$B904)*SUMIFS(Calculations!$E$3:$E$53,Calculations!$A$3:$A$53,$B904)</f>
        <v/>
      </c>
      <c r="G904" s="50">
        <f>G178/SUMIFS(G$3:G$722,$B$3:$B$722,$B904)*SUMIFS(Calculations!$E$3:$E$53,Calculations!$A$3:$A$53,$B904)</f>
        <v/>
      </c>
      <c r="H904" s="50">
        <f>H178/SUMIFS(H$3:H$722,$B$3:$B$722,$B904)*SUMIFS(Calculations!$E$3:$E$53,Calculations!$A$3:$A$53,$B904)</f>
        <v/>
      </c>
      <c r="I904" s="50">
        <f>I178/SUMIFS(I$3:I$722,$B$3:$B$722,$B904)*SUMIFS(Calculations!$E$3:$E$53,Calculations!$A$3:$A$53,$B904)</f>
        <v/>
      </c>
      <c r="J904" s="50">
        <f>J178/SUMIFS(J$3:J$722,$B$3:$B$722,$B904)*SUMIFS(Calculations!$E$3:$E$53,Calculations!$A$3:$A$53,$B904)</f>
        <v/>
      </c>
      <c r="K904" s="50">
        <f>K178/SUMIFS(K$3:K$722,$B$3:$B$722,$B904)*SUMIFS(Calculations!$E$3:$E$53,Calculations!$A$3:$A$53,$B904)</f>
        <v/>
      </c>
      <c r="L904" s="50">
        <f>L178/SUMIFS(L$3:L$722,$B$3:$B$722,$B904)*SUMIFS(Calculations!$E$3:$E$53,Calculations!$A$3:$A$53,$B904)</f>
        <v/>
      </c>
      <c r="M904" s="50">
        <f>M178/SUMIFS(M$3:M$722,$B$3:$B$722,$B904)*SUMIFS(Calculations!$E$3:$E$53,Calculations!$A$3:$A$53,$B904)</f>
        <v/>
      </c>
      <c r="N904" s="50">
        <f>N178/SUMIFS(N$3:N$722,$B$3:$B$722,$B904)*SUMIFS(Calculations!$E$3:$E$53,Calculations!$A$3:$A$53,$B904)</f>
        <v/>
      </c>
      <c r="O904" s="50">
        <f>O178/SUMIFS(O$3:O$722,$B$3:$B$722,$B904)*SUMIFS(Calculations!$E$3:$E$53,Calculations!$A$3:$A$53,$B904)</f>
        <v/>
      </c>
      <c r="P904" s="50">
        <f>P178/SUMIFS(P$3:P$722,$B$3:$B$722,$B904)*SUMIFS(Calculations!$E$3:$E$53,Calculations!$A$3:$A$53,$B904)</f>
        <v/>
      </c>
      <c r="Q904" s="50">
        <f>Q178/SUMIFS(Q$3:Q$722,$B$3:$B$722,$B904)*SUMIFS(Calculations!$E$3:$E$53,Calculations!$A$3:$A$53,$B904)</f>
        <v/>
      </c>
      <c r="R904" s="50">
        <f>R178/SUMIFS(R$3:R$722,$B$3:$B$722,$B904)*SUMIFS(Calculations!$E$3:$E$53,Calculations!$A$3:$A$53,$B904)</f>
        <v/>
      </c>
    </row>
    <row r="905" ht="15.75" customHeight="1">
      <c r="B905" s="50" t="inlineStr">
        <is>
          <t>IL</t>
        </is>
      </c>
      <c r="C905" s="50" t="inlineStr">
        <is>
          <t>Generation</t>
        </is>
      </c>
      <c r="D905" s="50" t="inlineStr">
        <is>
          <t>Oil-Gas-Steam</t>
        </is>
      </c>
      <c r="E905" s="50">
        <f>LOOKUP(D905,$U$2:$V$15,$V$2:$V$15)</f>
        <v/>
      </c>
      <c r="F905" s="50">
        <f>F179/SUMIFS(F$3:F$722,$B$3:$B$722,$B905)*SUMIFS(Calculations!$E$3:$E$53,Calculations!$A$3:$A$53,$B905)</f>
        <v/>
      </c>
      <c r="G905" s="50">
        <f>G179/SUMIFS(G$3:G$722,$B$3:$B$722,$B905)*SUMIFS(Calculations!$E$3:$E$53,Calculations!$A$3:$A$53,$B905)</f>
        <v/>
      </c>
      <c r="H905" s="50">
        <f>H179/SUMIFS(H$3:H$722,$B$3:$B$722,$B905)*SUMIFS(Calculations!$E$3:$E$53,Calculations!$A$3:$A$53,$B905)</f>
        <v/>
      </c>
      <c r="I905" s="50">
        <f>I179/SUMIFS(I$3:I$722,$B$3:$B$722,$B905)*SUMIFS(Calculations!$E$3:$E$53,Calculations!$A$3:$A$53,$B905)</f>
        <v/>
      </c>
      <c r="J905" s="50">
        <f>J179/SUMIFS(J$3:J$722,$B$3:$B$722,$B905)*SUMIFS(Calculations!$E$3:$E$53,Calculations!$A$3:$A$53,$B905)</f>
        <v/>
      </c>
      <c r="K905" s="50">
        <f>K179/SUMIFS(K$3:K$722,$B$3:$B$722,$B905)*SUMIFS(Calculations!$E$3:$E$53,Calculations!$A$3:$A$53,$B905)</f>
        <v/>
      </c>
      <c r="L905" s="50">
        <f>L179/SUMIFS(L$3:L$722,$B$3:$B$722,$B905)*SUMIFS(Calculations!$E$3:$E$53,Calculations!$A$3:$A$53,$B905)</f>
        <v/>
      </c>
      <c r="M905" s="50">
        <f>M179/SUMIFS(M$3:M$722,$B$3:$B$722,$B905)*SUMIFS(Calculations!$E$3:$E$53,Calculations!$A$3:$A$53,$B905)</f>
        <v/>
      </c>
      <c r="N905" s="50">
        <f>N179/SUMIFS(N$3:N$722,$B$3:$B$722,$B905)*SUMIFS(Calculations!$E$3:$E$53,Calculations!$A$3:$A$53,$B905)</f>
        <v/>
      </c>
      <c r="O905" s="50">
        <f>O179/SUMIFS(O$3:O$722,$B$3:$B$722,$B905)*SUMIFS(Calculations!$E$3:$E$53,Calculations!$A$3:$A$53,$B905)</f>
        <v/>
      </c>
      <c r="P905" s="50">
        <f>P179/SUMIFS(P$3:P$722,$B$3:$B$722,$B905)*SUMIFS(Calculations!$E$3:$E$53,Calculations!$A$3:$A$53,$B905)</f>
        <v/>
      </c>
      <c r="Q905" s="50">
        <f>Q179/SUMIFS(Q$3:Q$722,$B$3:$B$722,$B905)*SUMIFS(Calculations!$E$3:$E$53,Calculations!$A$3:$A$53,$B905)</f>
        <v/>
      </c>
      <c r="R905" s="50">
        <f>R179/SUMIFS(R$3:R$722,$B$3:$B$722,$B905)*SUMIFS(Calculations!$E$3:$E$53,Calculations!$A$3:$A$53,$B905)</f>
        <v/>
      </c>
    </row>
    <row r="906" ht="15.75" customHeight="1">
      <c r="B906" s="50" t="inlineStr">
        <is>
          <t>IL</t>
        </is>
      </c>
      <c r="C906" s="50" t="inlineStr">
        <is>
          <t>Generation</t>
        </is>
      </c>
      <c r="D906" s="50" t="inlineStr">
        <is>
          <t>Rooftop PV</t>
        </is>
      </c>
      <c r="E906" s="50">
        <f>LOOKUP(D906,$U$2:$V$15,$V$2:$V$15)</f>
        <v/>
      </c>
      <c r="F906" s="50">
        <f>F180/SUMIFS(F$3:F$722,$B$3:$B$722,$B906)*SUMIFS(Calculations!$E$3:$E$53,Calculations!$A$3:$A$53,$B906)</f>
        <v/>
      </c>
      <c r="G906" s="50">
        <f>G180/SUMIFS(G$3:G$722,$B$3:$B$722,$B906)*SUMIFS(Calculations!$E$3:$E$53,Calculations!$A$3:$A$53,$B906)</f>
        <v/>
      </c>
      <c r="H906" s="50">
        <f>H180/SUMIFS(H$3:H$722,$B$3:$B$722,$B906)*SUMIFS(Calculations!$E$3:$E$53,Calculations!$A$3:$A$53,$B906)</f>
        <v/>
      </c>
      <c r="I906" s="50">
        <f>I180/SUMIFS(I$3:I$722,$B$3:$B$722,$B906)*SUMIFS(Calculations!$E$3:$E$53,Calculations!$A$3:$A$53,$B906)</f>
        <v/>
      </c>
      <c r="J906" s="50">
        <f>J180/SUMIFS(J$3:J$722,$B$3:$B$722,$B906)*SUMIFS(Calculations!$E$3:$E$53,Calculations!$A$3:$A$53,$B906)</f>
        <v/>
      </c>
      <c r="K906" s="50">
        <f>K180/SUMIFS(K$3:K$722,$B$3:$B$722,$B906)*SUMIFS(Calculations!$E$3:$E$53,Calculations!$A$3:$A$53,$B906)</f>
        <v/>
      </c>
      <c r="L906" s="50">
        <f>L180/SUMIFS(L$3:L$722,$B$3:$B$722,$B906)*SUMIFS(Calculations!$E$3:$E$53,Calculations!$A$3:$A$53,$B906)</f>
        <v/>
      </c>
      <c r="M906" s="50">
        <f>M180/SUMIFS(M$3:M$722,$B$3:$B$722,$B906)*SUMIFS(Calculations!$E$3:$E$53,Calculations!$A$3:$A$53,$B906)</f>
        <v/>
      </c>
      <c r="N906" s="50">
        <f>N180/SUMIFS(N$3:N$722,$B$3:$B$722,$B906)*SUMIFS(Calculations!$E$3:$E$53,Calculations!$A$3:$A$53,$B906)</f>
        <v/>
      </c>
      <c r="O906" s="50">
        <f>O180/SUMIFS(O$3:O$722,$B$3:$B$722,$B906)*SUMIFS(Calculations!$E$3:$E$53,Calculations!$A$3:$A$53,$B906)</f>
        <v/>
      </c>
      <c r="P906" s="50">
        <f>P180/SUMIFS(P$3:P$722,$B$3:$B$722,$B906)*SUMIFS(Calculations!$E$3:$E$53,Calculations!$A$3:$A$53,$B906)</f>
        <v/>
      </c>
      <c r="Q906" s="50">
        <f>Q180/SUMIFS(Q$3:Q$722,$B$3:$B$722,$B906)*SUMIFS(Calculations!$E$3:$E$53,Calculations!$A$3:$A$53,$B906)</f>
        <v/>
      </c>
      <c r="R906" s="50">
        <f>R180/SUMIFS(R$3:R$722,$B$3:$B$722,$B906)*SUMIFS(Calculations!$E$3:$E$53,Calculations!$A$3:$A$53,$B906)</f>
        <v/>
      </c>
    </row>
    <row r="907" ht="15.75" customHeight="1">
      <c r="B907" s="50" t="inlineStr">
        <is>
          <t>IL</t>
        </is>
      </c>
      <c r="C907" s="50" t="inlineStr">
        <is>
          <t>Generation</t>
        </is>
      </c>
      <c r="D907" s="50" t="inlineStr">
        <is>
          <t>Storage</t>
        </is>
      </c>
      <c r="E907" s="50">
        <f>LOOKUP(D907,$U$2:$V$15,$V$2:$V$15)</f>
        <v/>
      </c>
      <c r="F907" s="50">
        <f>F181/SUMIFS(F$3:F$722,$B$3:$B$722,$B907)*SUMIFS(Calculations!$E$3:$E$53,Calculations!$A$3:$A$53,$B907)</f>
        <v/>
      </c>
      <c r="G907" s="50">
        <f>G181/SUMIFS(G$3:G$722,$B$3:$B$722,$B907)*SUMIFS(Calculations!$E$3:$E$53,Calculations!$A$3:$A$53,$B907)</f>
        <v/>
      </c>
      <c r="H907" s="50">
        <f>H181/SUMIFS(H$3:H$722,$B$3:$B$722,$B907)*SUMIFS(Calculations!$E$3:$E$53,Calculations!$A$3:$A$53,$B907)</f>
        <v/>
      </c>
      <c r="I907" s="50">
        <f>I181/SUMIFS(I$3:I$722,$B$3:$B$722,$B907)*SUMIFS(Calculations!$E$3:$E$53,Calculations!$A$3:$A$53,$B907)</f>
        <v/>
      </c>
      <c r="J907" s="50">
        <f>J181/SUMIFS(J$3:J$722,$B$3:$B$722,$B907)*SUMIFS(Calculations!$E$3:$E$53,Calculations!$A$3:$A$53,$B907)</f>
        <v/>
      </c>
      <c r="K907" s="50">
        <f>K181/SUMIFS(K$3:K$722,$B$3:$B$722,$B907)*SUMIFS(Calculations!$E$3:$E$53,Calculations!$A$3:$A$53,$B907)</f>
        <v/>
      </c>
      <c r="L907" s="50">
        <f>L181/SUMIFS(L$3:L$722,$B$3:$B$722,$B907)*SUMIFS(Calculations!$E$3:$E$53,Calculations!$A$3:$A$53,$B907)</f>
        <v/>
      </c>
      <c r="M907" s="50">
        <f>M181/SUMIFS(M$3:M$722,$B$3:$B$722,$B907)*SUMIFS(Calculations!$E$3:$E$53,Calculations!$A$3:$A$53,$B907)</f>
        <v/>
      </c>
      <c r="N907" s="50">
        <f>N181/SUMIFS(N$3:N$722,$B$3:$B$722,$B907)*SUMIFS(Calculations!$E$3:$E$53,Calculations!$A$3:$A$53,$B907)</f>
        <v/>
      </c>
      <c r="O907" s="50">
        <f>O181/SUMIFS(O$3:O$722,$B$3:$B$722,$B907)*SUMIFS(Calculations!$E$3:$E$53,Calculations!$A$3:$A$53,$B907)</f>
        <v/>
      </c>
      <c r="P907" s="50">
        <f>P181/SUMIFS(P$3:P$722,$B$3:$B$722,$B907)*SUMIFS(Calculations!$E$3:$E$53,Calculations!$A$3:$A$53,$B907)</f>
        <v/>
      </c>
      <c r="Q907" s="50">
        <f>Q181/SUMIFS(Q$3:Q$722,$B$3:$B$722,$B907)*SUMIFS(Calculations!$E$3:$E$53,Calculations!$A$3:$A$53,$B907)</f>
        <v/>
      </c>
      <c r="R907" s="50">
        <f>R181/SUMIFS(R$3:R$722,$B$3:$B$722,$B907)*SUMIFS(Calculations!$E$3:$E$53,Calculations!$A$3:$A$53,$B907)</f>
        <v/>
      </c>
    </row>
    <row r="908" ht="15.75" customHeight="1">
      <c r="B908" s="50" t="inlineStr">
        <is>
          <t>IL</t>
        </is>
      </c>
      <c r="C908" s="50" t="inlineStr">
        <is>
          <t>Generation</t>
        </is>
      </c>
      <c r="D908" s="50" t="inlineStr">
        <is>
          <t>Utility PV</t>
        </is>
      </c>
      <c r="E908" s="50">
        <f>LOOKUP(D908,$U$2:$V$15,$V$2:$V$15)</f>
        <v/>
      </c>
      <c r="F908" s="50">
        <f>F182/SUMIFS(F$3:F$722,$B$3:$B$722,$B908)*SUMIFS(Calculations!$E$3:$E$53,Calculations!$A$3:$A$53,$B908)</f>
        <v/>
      </c>
      <c r="G908" s="50">
        <f>G182/SUMIFS(G$3:G$722,$B$3:$B$722,$B908)*SUMIFS(Calculations!$E$3:$E$53,Calculations!$A$3:$A$53,$B908)</f>
        <v/>
      </c>
      <c r="H908" s="50">
        <f>H182/SUMIFS(H$3:H$722,$B$3:$B$722,$B908)*SUMIFS(Calculations!$E$3:$E$53,Calculations!$A$3:$A$53,$B908)</f>
        <v/>
      </c>
      <c r="I908" s="50">
        <f>I182/SUMIFS(I$3:I$722,$B$3:$B$722,$B908)*SUMIFS(Calculations!$E$3:$E$53,Calculations!$A$3:$A$53,$B908)</f>
        <v/>
      </c>
      <c r="J908" s="50">
        <f>J182/SUMIFS(J$3:J$722,$B$3:$B$722,$B908)*SUMIFS(Calculations!$E$3:$E$53,Calculations!$A$3:$A$53,$B908)</f>
        <v/>
      </c>
      <c r="K908" s="50">
        <f>K182/SUMIFS(K$3:K$722,$B$3:$B$722,$B908)*SUMIFS(Calculations!$E$3:$E$53,Calculations!$A$3:$A$53,$B908)</f>
        <v/>
      </c>
      <c r="L908" s="50">
        <f>L182/SUMIFS(L$3:L$722,$B$3:$B$722,$B908)*SUMIFS(Calculations!$E$3:$E$53,Calculations!$A$3:$A$53,$B908)</f>
        <v/>
      </c>
      <c r="M908" s="50">
        <f>M182/SUMIFS(M$3:M$722,$B$3:$B$722,$B908)*SUMIFS(Calculations!$E$3:$E$53,Calculations!$A$3:$A$53,$B908)</f>
        <v/>
      </c>
      <c r="N908" s="50">
        <f>N182/SUMIFS(N$3:N$722,$B$3:$B$722,$B908)*SUMIFS(Calculations!$E$3:$E$53,Calculations!$A$3:$A$53,$B908)</f>
        <v/>
      </c>
      <c r="O908" s="50">
        <f>O182/SUMIFS(O$3:O$722,$B$3:$B$722,$B908)*SUMIFS(Calculations!$E$3:$E$53,Calculations!$A$3:$A$53,$B908)</f>
        <v/>
      </c>
      <c r="P908" s="50">
        <f>P182/SUMIFS(P$3:P$722,$B$3:$B$722,$B908)*SUMIFS(Calculations!$E$3:$E$53,Calculations!$A$3:$A$53,$B908)</f>
        <v/>
      </c>
      <c r="Q908" s="50">
        <f>Q182/SUMIFS(Q$3:Q$722,$B$3:$B$722,$B908)*SUMIFS(Calculations!$E$3:$E$53,Calculations!$A$3:$A$53,$B908)</f>
        <v/>
      </c>
      <c r="R908" s="50">
        <f>R182/SUMIFS(R$3:R$722,$B$3:$B$722,$B908)*SUMIFS(Calculations!$E$3:$E$53,Calculations!$A$3:$A$53,$B908)</f>
        <v/>
      </c>
    </row>
    <row r="909" ht="15.75" customHeight="1">
      <c r="B909" s="50" t="inlineStr">
        <is>
          <t>IN</t>
        </is>
      </c>
      <c r="C909" s="50" t="inlineStr">
        <is>
          <t>Generation</t>
        </is>
      </c>
      <c r="D909" s="50" t="inlineStr">
        <is>
          <t>Biopower</t>
        </is>
      </c>
      <c r="E909" s="50">
        <f>LOOKUP(D909,$U$2:$V$15,$V$2:$V$15)</f>
        <v/>
      </c>
      <c r="F909" s="50">
        <f>F183/SUMIFS(F$3:F$722,$B$3:$B$722,$B909)*SUMIFS(Calculations!$E$3:$E$53,Calculations!$A$3:$A$53,$B909)</f>
        <v/>
      </c>
      <c r="G909" s="50">
        <f>G183/SUMIFS(G$3:G$722,$B$3:$B$722,$B909)*SUMIFS(Calculations!$E$3:$E$53,Calculations!$A$3:$A$53,$B909)</f>
        <v/>
      </c>
      <c r="H909" s="50">
        <f>H183/SUMIFS(H$3:H$722,$B$3:$B$722,$B909)*SUMIFS(Calculations!$E$3:$E$53,Calculations!$A$3:$A$53,$B909)</f>
        <v/>
      </c>
      <c r="I909" s="50">
        <f>I183/SUMIFS(I$3:I$722,$B$3:$B$722,$B909)*SUMIFS(Calculations!$E$3:$E$53,Calculations!$A$3:$A$53,$B909)</f>
        <v/>
      </c>
      <c r="J909" s="50">
        <f>J183/SUMIFS(J$3:J$722,$B$3:$B$722,$B909)*SUMIFS(Calculations!$E$3:$E$53,Calculations!$A$3:$A$53,$B909)</f>
        <v/>
      </c>
      <c r="K909" s="50">
        <f>K183/SUMIFS(K$3:K$722,$B$3:$B$722,$B909)*SUMIFS(Calculations!$E$3:$E$53,Calculations!$A$3:$A$53,$B909)</f>
        <v/>
      </c>
      <c r="L909" s="50">
        <f>L183/SUMIFS(L$3:L$722,$B$3:$B$722,$B909)*SUMIFS(Calculations!$E$3:$E$53,Calculations!$A$3:$A$53,$B909)</f>
        <v/>
      </c>
      <c r="M909" s="50">
        <f>M183/SUMIFS(M$3:M$722,$B$3:$B$722,$B909)*SUMIFS(Calculations!$E$3:$E$53,Calculations!$A$3:$A$53,$B909)</f>
        <v/>
      </c>
      <c r="N909" s="50">
        <f>N183/SUMIFS(N$3:N$722,$B$3:$B$722,$B909)*SUMIFS(Calculations!$E$3:$E$53,Calculations!$A$3:$A$53,$B909)</f>
        <v/>
      </c>
      <c r="O909" s="50">
        <f>O183/SUMIFS(O$3:O$722,$B$3:$B$722,$B909)*SUMIFS(Calculations!$E$3:$E$53,Calculations!$A$3:$A$53,$B909)</f>
        <v/>
      </c>
      <c r="P909" s="50">
        <f>P183/SUMIFS(P$3:P$722,$B$3:$B$722,$B909)*SUMIFS(Calculations!$E$3:$E$53,Calculations!$A$3:$A$53,$B909)</f>
        <v/>
      </c>
      <c r="Q909" s="50">
        <f>Q183/SUMIFS(Q$3:Q$722,$B$3:$B$722,$B909)*SUMIFS(Calculations!$E$3:$E$53,Calculations!$A$3:$A$53,$B909)</f>
        <v/>
      </c>
      <c r="R909" s="50">
        <f>R183/SUMIFS(R$3:R$722,$B$3:$B$722,$B909)*SUMIFS(Calculations!$E$3:$E$53,Calculations!$A$3:$A$53,$B909)</f>
        <v/>
      </c>
    </row>
    <row r="910" ht="15.75" customHeight="1">
      <c r="B910" s="50" t="inlineStr">
        <is>
          <t>IN</t>
        </is>
      </c>
      <c r="C910" s="50" t="inlineStr">
        <is>
          <t>Generation</t>
        </is>
      </c>
      <c r="D910" s="50" t="inlineStr">
        <is>
          <t>Coal</t>
        </is>
      </c>
      <c r="E910" s="50">
        <f>LOOKUP(D910,$U$2:$V$15,$V$2:$V$15)</f>
        <v/>
      </c>
      <c r="F910" s="50">
        <f>F184/SUMIFS(F$3:F$722,$B$3:$B$722,$B910)*SUMIFS(Calculations!$E$3:$E$53,Calculations!$A$3:$A$53,$B910)</f>
        <v/>
      </c>
      <c r="G910" s="50">
        <f>G184/SUMIFS(G$3:G$722,$B$3:$B$722,$B910)*SUMIFS(Calculations!$E$3:$E$53,Calculations!$A$3:$A$53,$B910)</f>
        <v/>
      </c>
      <c r="H910" s="50">
        <f>H184/SUMIFS(H$3:H$722,$B$3:$B$722,$B910)*SUMIFS(Calculations!$E$3:$E$53,Calculations!$A$3:$A$53,$B910)</f>
        <v/>
      </c>
      <c r="I910" s="50">
        <f>I184/SUMIFS(I$3:I$722,$B$3:$B$722,$B910)*SUMIFS(Calculations!$E$3:$E$53,Calculations!$A$3:$A$53,$B910)</f>
        <v/>
      </c>
      <c r="J910" s="50">
        <f>J184/SUMIFS(J$3:J$722,$B$3:$B$722,$B910)*SUMIFS(Calculations!$E$3:$E$53,Calculations!$A$3:$A$53,$B910)</f>
        <v/>
      </c>
      <c r="K910" s="50">
        <f>K184/SUMIFS(K$3:K$722,$B$3:$B$722,$B910)*SUMIFS(Calculations!$E$3:$E$53,Calculations!$A$3:$A$53,$B910)</f>
        <v/>
      </c>
      <c r="L910" s="50">
        <f>L184/SUMIFS(L$3:L$722,$B$3:$B$722,$B910)*SUMIFS(Calculations!$E$3:$E$53,Calculations!$A$3:$A$53,$B910)</f>
        <v/>
      </c>
      <c r="M910" s="50">
        <f>M184/SUMIFS(M$3:M$722,$B$3:$B$722,$B910)*SUMIFS(Calculations!$E$3:$E$53,Calculations!$A$3:$A$53,$B910)</f>
        <v/>
      </c>
      <c r="N910" s="50">
        <f>N184/SUMIFS(N$3:N$722,$B$3:$B$722,$B910)*SUMIFS(Calculations!$E$3:$E$53,Calculations!$A$3:$A$53,$B910)</f>
        <v/>
      </c>
      <c r="O910" s="50">
        <f>O184/SUMIFS(O$3:O$722,$B$3:$B$722,$B910)*SUMIFS(Calculations!$E$3:$E$53,Calculations!$A$3:$A$53,$B910)</f>
        <v/>
      </c>
      <c r="P910" s="50">
        <f>P184/SUMIFS(P$3:P$722,$B$3:$B$722,$B910)*SUMIFS(Calculations!$E$3:$E$53,Calculations!$A$3:$A$53,$B910)</f>
        <v/>
      </c>
      <c r="Q910" s="50">
        <f>Q184/SUMIFS(Q$3:Q$722,$B$3:$B$722,$B910)*SUMIFS(Calculations!$E$3:$E$53,Calculations!$A$3:$A$53,$B910)</f>
        <v/>
      </c>
      <c r="R910" s="50">
        <f>R184/SUMIFS(R$3:R$722,$B$3:$B$722,$B910)*SUMIFS(Calculations!$E$3:$E$53,Calculations!$A$3:$A$53,$B910)</f>
        <v/>
      </c>
    </row>
    <row r="911" ht="15.75" customHeight="1">
      <c r="B911" s="50" t="inlineStr">
        <is>
          <t>IN</t>
        </is>
      </c>
      <c r="C911" s="50" t="inlineStr">
        <is>
          <t>Generation</t>
        </is>
      </c>
      <c r="D911" s="50" t="inlineStr">
        <is>
          <t>CSP</t>
        </is>
      </c>
      <c r="E911" s="50">
        <f>LOOKUP(D911,$U$2:$V$15,$V$2:$V$15)</f>
        <v/>
      </c>
      <c r="F911" s="50">
        <f>F185/SUMIFS(F$3:F$722,$B$3:$B$722,$B911)*SUMIFS(Calculations!$E$3:$E$53,Calculations!$A$3:$A$53,$B911)</f>
        <v/>
      </c>
      <c r="G911" s="50">
        <f>G185/SUMIFS(G$3:G$722,$B$3:$B$722,$B911)*SUMIFS(Calculations!$E$3:$E$53,Calculations!$A$3:$A$53,$B911)</f>
        <v/>
      </c>
      <c r="H911" s="50">
        <f>H185/SUMIFS(H$3:H$722,$B$3:$B$722,$B911)*SUMIFS(Calculations!$E$3:$E$53,Calculations!$A$3:$A$53,$B911)</f>
        <v/>
      </c>
      <c r="I911" s="50">
        <f>I185/SUMIFS(I$3:I$722,$B$3:$B$722,$B911)*SUMIFS(Calculations!$E$3:$E$53,Calculations!$A$3:$A$53,$B911)</f>
        <v/>
      </c>
      <c r="J911" s="50">
        <f>J185/SUMIFS(J$3:J$722,$B$3:$B$722,$B911)*SUMIFS(Calculations!$E$3:$E$53,Calculations!$A$3:$A$53,$B911)</f>
        <v/>
      </c>
      <c r="K911" s="50">
        <f>K185/SUMIFS(K$3:K$722,$B$3:$B$722,$B911)*SUMIFS(Calculations!$E$3:$E$53,Calculations!$A$3:$A$53,$B911)</f>
        <v/>
      </c>
      <c r="L911" s="50">
        <f>L185/SUMIFS(L$3:L$722,$B$3:$B$722,$B911)*SUMIFS(Calculations!$E$3:$E$53,Calculations!$A$3:$A$53,$B911)</f>
        <v/>
      </c>
      <c r="M911" s="50">
        <f>M185/SUMIFS(M$3:M$722,$B$3:$B$722,$B911)*SUMIFS(Calculations!$E$3:$E$53,Calculations!$A$3:$A$53,$B911)</f>
        <v/>
      </c>
      <c r="N911" s="50">
        <f>N185/SUMIFS(N$3:N$722,$B$3:$B$722,$B911)*SUMIFS(Calculations!$E$3:$E$53,Calculations!$A$3:$A$53,$B911)</f>
        <v/>
      </c>
      <c r="O911" s="50">
        <f>O185/SUMIFS(O$3:O$722,$B$3:$B$722,$B911)*SUMIFS(Calculations!$E$3:$E$53,Calculations!$A$3:$A$53,$B911)</f>
        <v/>
      </c>
      <c r="P911" s="50">
        <f>P185/SUMIFS(P$3:P$722,$B$3:$B$722,$B911)*SUMIFS(Calculations!$E$3:$E$53,Calculations!$A$3:$A$53,$B911)</f>
        <v/>
      </c>
      <c r="Q911" s="50">
        <f>Q185/SUMIFS(Q$3:Q$722,$B$3:$B$722,$B911)*SUMIFS(Calculations!$E$3:$E$53,Calculations!$A$3:$A$53,$B911)</f>
        <v/>
      </c>
      <c r="R911" s="50">
        <f>R185/SUMIFS(R$3:R$722,$B$3:$B$722,$B911)*SUMIFS(Calculations!$E$3:$E$53,Calculations!$A$3:$A$53,$B911)</f>
        <v/>
      </c>
    </row>
    <row r="912" ht="15.75" customHeight="1">
      <c r="B912" s="50" t="inlineStr">
        <is>
          <t>IN</t>
        </is>
      </c>
      <c r="C912" s="50" t="inlineStr">
        <is>
          <t>Generation</t>
        </is>
      </c>
      <c r="D912" s="50" t="inlineStr">
        <is>
          <t>Geothermal</t>
        </is>
      </c>
      <c r="E912" s="50">
        <f>LOOKUP(D912,$U$2:$V$15,$V$2:$V$15)</f>
        <v/>
      </c>
      <c r="F912" s="50">
        <f>F186/SUMIFS(F$3:F$722,$B$3:$B$722,$B912)*SUMIFS(Calculations!$E$3:$E$53,Calculations!$A$3:$A$53,$B912)</f>
        <v/>
      </c>
      <c r="G912" s="50">
        <f>G186/SUMIFS(G$3:G$722,$B$3:$B$722,$B912)*SUMIFS(Calculations!$E$3:$E$53,Calculations!$A$3:$A$53,$B912)</f>
        <v/>
      </c>
      <c r="H912" s="50">
        <f>H186/SUMIFS(H$3:H$722,$B$3:$B$722,$B912)*SUMIFS(Calculations!$E$3:$E$53,Calculations!$A$3:$A$53,$B912)</f>
        <v/>
      </c>
      <c r="I912" s="50">
        <f>I186/SUMIFS(I$3:I$722,$B$3:$B$722,$B912)*SUMIFS(Calculations!$E$3:$E$53,Calculations!$A$3:$A$53,$B912)</f>
        <v/>
      </c>
      <c r="J912" s="50">
        <f>J186/SUMIFS(J$3:J$722,$B$3:$B$722,$B912)*SUMIFS(Calculations!$E$3:$E$53,Calculations!$A$3:$A$53,$B912)</f>
        <v/>
      </c>
      <c r="K912" s="50">
        <f>K186/SUMIFS(K$3:K$722,$B$3:$B$722,$B912)*SUMIFS(Calculations!$E$3:$E$53,Calculations!$A$3:$A$53,$B912)</f>
        <v/>
      </c>
      <c r="L912" s="50">
        <f>L186/SUMIFS(L$3:L$722,$B$3:$B$722,$B912)*SUMIFS(Calculations!$E$3:$E$53,Calculations!$A$3:$A$53,$B912)</f>
        <v/>
      </c>
      <c r="M912" s="50">
        <f>M186/SUMIFS(M$3:M$722,$B$3:$B$722,$B912)*SUMIFS(Calculations!$E$3:$E$53,Calculations!$A$3:$A$53,$B912)</f>
        <v/>
      </c>
      <c r="N912" s="50">
        <f>N186/SUMIFS(N$3:N$722,$B$3:$B$722,$B912)*SUMIFS(Calculations!$E$3:$E$53,Calculations!$A$3:$A$53,$B912)</f>
        <v/>
      </c>
      <c r="O912" s="50">
        <f>O186/SUMIFS(O$3:O$722,$B$3:$B$722,$B912)*SUMIFS(Calculations!$E$3:$E$53,Calculations!$A$3:$A$53,$B912)</f>
        <v/>
      </c>
      <c r="P912" s="50">
        <f>P186/SUMIFS(P$3:P$722,$B$3:$B$722,$B912)*SUMIFS(Calculations!$E$3:$E$53,Calculations!$A$3:$A$53,$B912)</f>
        <v/>
      </c>
      <c r="Q912" s="50">
        <f>Q186/SUMIFS(Q$3:Q$722,$B$3:$B$722,$B912)*SUMIFS(Calculations!$E$3:$E$53,Calculations!$A$3:$A$53,$B912)</f>
        <v/>
      </c>
      <c r="R912" s="50">
        <f>R186/SUMIFS(R$3:R$722,$B$3:$B$722,$B912)*SUMIFS(Calculations!$E$3:$E$53,Calculations!$A$3:$A$53,$B912)</f>
        <v/>
      </c>
    </row>
    <row r="913" ht="15.75" customHeight="1">
      <c r="B913" s="50" t="inlineStr">
        <is>
          <t>IN</t>
        </is>
      </c>
      <c r="C913" s="50" t="inlineStr">
        <is>
          <t>Generation</t>
        </is>
      </c>
      <c r="D913" s="50" t="inlineStr">
        <is>
          <t>Hydro</t>
        </is>
      </c>
      <c r="E913" s="50">
        <f>LOOKUP(D913,$U$2:$V$15,$V$2:$V$15)</f>
        <v/>
      </c>
      <c r="F913" s="50">
        <f>F187/SUMIFS(F$3:F$722,$B$3:$B$722,$B913)*SUMIFS(Calculations!$E$3:$E$53,Calculations!$A$3:$A$53,$B913)</f>
        <v/>
      </c>
      <c r="G913" s="50">
        <f>G187/SUMIFS(G$3:G$722,$B$3:$B$722,$B913)*SUMIFS(Calculations!$E$3:$E$53,Calculations!$A$3:$A$53,$B913)</f>
        <v/>
      </c>
      <c r="H913" s="50">
        <f>H187/SUMIFS(H$3:H$722,$B$3:$B$722,$B913)*SUMIFS(Calculations!$E$3:$E$53,Calculations!$A$3:$A$53,$B913)</f>
        <v/>
      </c>
      <c r="I913" s="50">
        <f>I187/SUMIFS(I$3:I$722,$B$3:$B$722,$B913)*SUMIFS(Calculations!$E$3:$E$53,Calculations!$A$3:$A$53,$B913)</f>
        <v/>
      </c>
      <c r="J913" s="50">
        <f>J187/SUMIFS(J$3:J$722,$B$3:$B$722,$B913)*SUMIFS(Calculations!$E$3:$E$53,Calculations!$A$3:$A$53,$B913)</f>
        <v/>
      </c>
      <c r="K913" s="50">
        <f>K187/SUMIFS(K$3:K$722,$B$3:$B$722,$B913)*SUMIFS(Calculations!$E$3:$E$53,Calculations!$A$3:$A$53,$B913)</f>
        <v/>
      </c>
      <c r="L913" s="50">
        <f>L187/SUMIFS(L$3:L$722,$B$3:$B$722,$B913)*SUMIFS(Calculations!$E$3:$E$53,Calculations!$A$3:$A$53,$B913)</f>
        <v/>
      </c>
      <c r="M913" s="50">
        <f>M187/SUMIFS(M$3:M$722,$B$3:$B$722,$B913)*SUMIFS(Calculations!$E$3:$E$53,Calculations!$A$3:$A$53,$B913)</f>
        <v/>
      </c>
      <c r="N913" s="50">
        <f>N187/SUMIFS(N$3:N$722,$B$3:$B$722,$B913)*SUMIFS(Calculations!$E$3:$E$53,Calculations!$A$3:$A$53,$B913)</f>
        <v/>
      </c>
      <c r="O913" s="50">
        <f>O187/SUMIFS(O$3:O$722,$B$3:$B$722,$B913)*SUMIFS(Calculations!$E$3:$E$53,Calculations!$A$3:$A$53,$B913)</f>
        <v/>
      </c>
      <c r="P913" s="50">
        <f>P187/SUMIFS(P$3:P$722,$B$3:$B$722,$B913)*SUMIFS(Calculations!$E$3:$E$53,Calculations!$A$3:$A$53,$B913)</f>
        <v/>
      </c>
      <c r="Q913" s="50">
        <f>Q187/SUMIFS(Q$3:Q$722,$B$3:$B$722,$B913)*SUMIFS(Calculations!$E$3:$E$53,Calculations!$A$3:$A$53,$B913)</f>
        <v/>
      </c>
      <c r="R913" s="50">
        <f>R187/SUMIFS(R$3:R$722,$B$3:$B$722,$B913)*SUMIFS(Calculations!$E$3:$E$53,Calculations!$A$3:$A$53,$B913)</f>
        <v/>
      </c>
    </row>
    <row r="914" ht="15.75" customHeight="1">
      <c r="B914" s="50" t="inlineStr">
        <is>
          <t>IN</t>
        </is>
      </c>
      <c r="C914" s="50" t="inlineStr">
        <is>
          <t>Generation</t>
        </is>
      </c>
      <c r="D914" s="50" t="inlineStr">
        <is>
          <t>Imports</t>
        </is>
      </c>
      <c r="E914" s="50">
        <f>LOOKUP(D914,$U$2:$V$15,$V$2:$V$15)</f>
        <v/>
      </c>
      <c r="F914" s="50">
        <f>F188/SUMIFS(F$3:F$722,$B$3:$B$722,$B914)*SUMIFS(Calculations!$E$3:$E$53,Calculations!$A$3:$A$53,$B914)</f>
        <v/>
      </c>
      <c r="G914" s="50">
        <f>G188/SUMIFS(G$3:G$722,$B$3:$B$722,$B914)*SUMIFS(Calculations!$E$3:$E$53,Calculations!$A$3:$A$53,$B914)</f>
        <v/>
      </c>
      <c r="H914" s="50">
        <f>H188/SUMIFS(H$3:H$722,$B$3:$B$722,$B914)*SUMIFS(Calculations!$E$3:$E$53,Calculations!$A$3:$A$53,$B914)</f>
        <v/>
      </c>
      <c r="I914" s="50">
        <f>I188/SUMIFS(I$3:I$722,$B$3:$B$722,$B914)*SUMIFS(Calculations!$E$3:$E$53,Calculations!$A$3:$A$53,$B914)</f>
        <v/>
      </c>
      <c r="J914" s="50">
        <f>J188/SUMIFS(J$3:J$722,$B$3:$B$722,$B914)*SUMIFS(Calculations!$E$3:$E$53,Calculations!$A$3:$A$53,$B914)</f>
        <v/>
      </c>
      <c r="K914" s="50">
        <f>K188/SUMIFS(K$3:K$722,$B$3:$B$722,$B914)*SUMIFS(Calculations!$E$3:$E$53,Calculations!$A$3:$A$53,$B914)</f>
        <v/>
      </c>
      <c r="L914" s="50">
        <f>L188/SUMIFS(L$3:L$722,$B$3:$B$722,$B914)*SUMIFS(Calculations!$E$3:$E$53,Calculations!$A$3:$A$53,$B914)</f>
        <v/>
      </c>
      <c r="M914" s="50">
        <f>M188/SUMIFS(M$3:M$722,$B$3:$B$722,$B914)*SUMIFS(Calculations!$E$3:$E$53,Calculations!$A$3:$A$53,$B914)</f>
        <v/>
      </c>
      <c r="N914" s="50">
        <f>N188/SUMIFS(N$3:N$722,$B$3:$B$722,$B914)*SUMIFS(Calculations!$E$3:$E$53,Calculations!$A$3:$A$53,$B914)</f>
        <v/>
      </c>
      <c r="O914" s="50">
        <f>O188/SUMIFS(O$3:O$722,$B$3:$B$722,$B914)*SUMIFS(Calculations!$E$3:$E$53,Calculations!$A$3:$A$53,$B914)</f>
        <v/>
      </c>
      <c r="P914" s="50">
        <f>P188/SUMIFS(P$3:P$722,$B$3:$B$722,$B914)*SUMIFS(Calculations!$E$3:$E$53,Calculations!$A$3:$A$53,$B914)</f>
        <v/>
      </c>
      <c r="Q914" s="50">
        <f>Q188/SUMIFS(Q$3:Q$722,$B$3:$B$722,$B914)*SUMIFS(Calculations!$E$3:$E$53,Calculations!$A$3:$A$53,$B914)</f>
        <v/>
      </c>
      <c r="R914" s="50">
        <f>R188/SUMIFS(R$3:R$722,$B$3:$B$722,$B914)*SUMIFS(Calculations!$E$3:$E$53,Calculations!$A$3:$A$53,$B914)</f>
        <v/>
      </c>
    </row>
    <row r="915" ht="15.75" customHeight="1">
      <c r="B915" s="50" t="inlineStr">
        <is>
          <t>IN</t>
        </is>
      </c>
      <c r="C915" s="50" t="inlineStr">
        <is>
          <t>Generation</t>
        </is>
      </c>
      <c r="D915" s="50" t="inlineStr">
        <is>
          <t>Land-based Wind</t>
        </is>
      </c>
      <c r="E915" s="50">
        <f>LOOKUP(D915,$U$2:$V$15,$V$2:$V$15)</f>
        <v/>
      </c>
      <c r="F915" s="50">
        <f>F189/SUMIFS(F$3:F$722,$B$3:$B$722,$B915)*SUMIFS(Calculations!$E$3:$E$53,Calculations!$A$3:$A$53,$B915)</f>
        <v/>
      </c>
      <c r="G915" s="50">
        <f>G189/SUMIFS(G$3:G$722,$B$3:$B$722,$B915)*SUMIFS(Calculations!$E$3:$E$53,Calculations!$A$3:$A$53,$B915)</f>
        <v/>
      </c>
      <c r="H915" s="50">
        <f>H189/SUMIFS(H$3:H$722,$B$3:$B$722,$B915)*SUMIFS(Calculations!$E$3:$E$53,Calculations!$A$3:$A$53,$B915)</f>
        <v/>
      </c>
      <c r="I915" s="50">
        <f>I189/SUMIFS(I$3:I$722,$B$3:$B$722,$B915)*SUMIFS(Calculations!$E$3:$E$53,Calculations!$A$3:$A$53,$B915)</f>
        <v/>
      </c>
      <c r="J915" s="50">
        <f>J189/SUMIFS(J$3:J$722,$B$3:$B$722,$B915)*SUMIFS(Calculations!$E$3:$E$53,Calculations!$A$3:$A$53,$B915)</f>
        <v/>
      </c>
      <c r="K915" s="50">
        <f>K189/SUMIFS(K$3:K$722,$B$3:$B$722,$B915)*SUMIFS(Calculations!$E$3:$E$53,Calculations!$A$3:$A$53,$B915)</f>
        <v/>
      </c>
      <c r="L915" s="50">
        <f>L189/SUMIFS(L$3:L$722,$B$3:$B$722,$B915)*SUMIFS(Calculations!$E$3:$E$53,Calculations!$A$3:$A$53,$B915)</f>
        <v/>
      </c>
      <c r="M915" s="50">
        <f>M189/SUMIFS(M$3:M$722,$B$3:$B$722,$B915)*SUMIFS(Calculations!$E$3:$E$53,Calculations!$A$3:$A$53,$B915)</f>
        <v/>
      </c>
      <c r="N915" s="50">
        <f>N189/SUMIFS(N$3:N$722,$B$3:$B$722,$B915)*SUMIFS(Calculations!$E$3:$E$53,Calculations!$A$3:$A$53,$B915)</f>
        <v/>
      </c>
      <c r="O915" s="50">
        <f>O189/SUMIFS(O$3:O$722,$B$3:$B$722,$B915)*SUMIFS(Calculations!$E$3:$E$53,Calculations!$A$3:$A$53,$B915)</f>
        <v/>
      </c>
      <c r="P915" s="50">
        <f>P189/SUMIFS(P$3:P$722,$B$3:$B$722,$B915)*SUMIFS(Calculations!$E$3:$E$53,Calculations!$A$3:$A$53,$B915)</f>
        <v/>
      </c>
      <c r="Q915" s="50">
        <f>Q189/SUMIFS(Q$3:Q$722,$B$3:$B$722,$B915)*SUMIFS(Calculations!$E$3:$E$53,Calculations!$A$3:$A$53,$B915)</f>
        <v/>
      </c>
      <c r="R915" s="50">
        <f>R189/SUMIFS(R$3:R$722,$B$3:$B$722,$B915)*SUMIFS(Calculations!$E$3:$E$53,Calculations!$A$3:$A$53,$B915)</f>
        <v/>
      </c>
    </row>
    <row r="916" ht="15.75" customHeight="1">
      <c r="B916" s="50" t="inlineStr">
        <is>
          <t>IN</t>
        </is>
      </c>
      <c r="C916" s="50" t="inlineStr">
        <is>
          <t>Generation</t>
        </is>
      </c>
      <c r="D916" s="50" t="inlineStr">
        <is>
          <t>NG-CC</t>
        </is>
      </c>
      <c r="E916" s="50">
        <f>LOOKUP(D916,$U$2:$V$15,$V$2:$V$15)</f>
        <v/>
      </c>
      <c r="F916" s="50">
        <f>F190/SUMIFS(F$3:F$722,$B$3:$B$722,$B916)*SUMIFS(Calculations!$E$3:$E$53,Calculations!$A$3:$A$53,$B916)</f>
        <v/>
      </c>
      <c r="G916" s="50">
        <f>G190/SUMIFS(G$3:G$722,$B$3:$B$722,$B916)*SUMIFS(Calculations!$E$3:$E$53,Calculations!$A$3:$A$53,$B916)</f>
        <v/>
      </c>
      <c r="H916" s="50">
        <f>H190/SUMIFS(H$3:H$722,$B$3:$B$722,$B916)*SUMIFS(Calculations!$E$3:$E$53,Calculations!$A$3:$A$53,$B916)</f>
        <v/>
      </c>
      <c r="I916" s="50">
        <f>I190/SUMIFS(I$3:I$722,$B$3:$B$722,$B916)*SUMIFS(Calculations!$E$3:$E$53,Calculations!$A$3:$A$53,$B916)</f>
        <v/>
      </c>
      <c r="J916" s="50">
        <f>J190/SUMIFS(J$3:J$722,$B$3:$B$722,$B916)*SUMIFS(Calculations!$E$3:$E$53,Calculations!$A$3:$A$53,$B916)</f>
        <v/>
      </c>
      <c r="K916" s="50">
        <f>K190/SUMIFS(K$3:K$722,$B$3:$B$722,$B916)*SUMIFS(Calculations!$E$3:$E$53,Calculations!$A$3:$A$53,$B916)</f>
        <v/>
      </c>
      <c r="L916" s="50">
        <f>L190/SUMIFS(L$3:L$722,$B$3:$B$722,$B916)*SUMIFS(Calculations!$E$3:$E$53,Calculations!$A$3:$A$53,$B916)</f>
        <v/>
      </c>
      <c r="M916" s="50">
        <f>M190/SUMIFS(M$3:M$722,$B$3:$B$722,$B916)*SUMIFS(Calculations!$E$3:$E$53,Calculations!$A$3:$A$53,$B916)</f>
        <v/>
      </c>
      <c r="N916" s="50">
        <f>N190/SUMIFS(N$3:N$722,$B$3:$B$722,$B916)*SUMIFS(Calculations!$E$3:$E$53,Calculations!$A$3:$A$53,$B916)</f>
        <v/>
      </c>
      <c r="O916" s="50">
        <f>O190/SUMIFS(O$3:O$722,$B$3:$B$722,$B916)*SUMIFS(Calculations!$E$3:$E$53,Calculations!$A$3:$A$53,$B916)</f>
        <v/>
      </c>
      <c r="P916" s="50">
        <f>P190/SUMIFS(P$3:P$722,$B$3:$B$722,$B916)*SUMIFS(Calculations!$E$3:$E$53,Calculations!$A$3:$A$53,$B916)</f>
        <v/>
      </c>
      <c r="Q916" s="50">
        <f>Q190/SUMIFS(Q$3:Q$722,$B$3:$B$722,$B916)*SUMIFS(Calculations!$E$3:$E$53,Calculations!$A$3:$A$53,$B916)</f>
        <v/>
      </c>
      <c r="R916" s="50">
        <f>R190/SUMIFS(R$3:R$722,$B$3:$B$722,$B916)*SUMIFS(Calculations!$E$3:$E$53,Calculations!$A$3:$A$53,$B916)</f>
        <v/>
      </c>
    </row>
    <row r="917" ht="15.75" customHeight="1">
      <c r="B917" s="50" t="inlineStr">
        <is>
          <t>IN</t>
        </is>
      </c>
      <c r="C917" s="50" t="inlineStr">
        <is>
          <t>Generation</t>
        </is>
      </c>
      <c r="D917" s="50" t="inlineStr">
        <is>
          <t>NG-CT</t>
        </is>
      </c>
      <c r="E917" s="50">
        <f>LOOKUP(D917,$U$2:$V$15,$V$2:$V$15)</f>
        <v/>
      </c>
      <c r="F917" s="50">
        <f>F191/SUMIFS(F$3:F$722,$B$3:$B$722,$B917)*SUMIFS(Calculations!$E$3:$E$53,Calculations!$A$3:$A$53,$B917)</f>
        <v/>
      </c>
      <c r="G917" s="50">
        <f>G191/SUMIFS(G$3:G$722,$B$3:$B$722,$B917)*SUMIFS(Calculations!$E$3:$E$53,Calculations!$A$3:$A$53,$B917)</f>
        <v/>
      </c>
      <c r="H917" s="50">
        <f>H191/SUMIFS(H$3:H$722,$B$3:$B$722,$B917)*SUMIFS(Calculations!$E$3:$E$53,Calculations!$A$3:$A$53,$B917)</f>
        <v/>
      </c>
      <c r="I917" s="50">
        <f>I191/SUMIFS(I$3:I$722,$B$3:$B$722,$B917)*SUMIFS(Calculations!$E$3:$E$53,Calculations!$A$3:$A$53,$B917)</f>
        <v/>
      </c>
      <c r="J917" s="50">
        <f>J191/SUMIFS(J$3:J$722,$B$3:$B$722,$B917)*SUMIFS(Calculations!$E$3:$E$53,Calculations!$A$3:$A$53,$B917)</f>
        <v/>
      </c>
      <c r="K917" s="50">
        <f>K191/SUMIFS(K$3:K$722,$B$3:$B$722,$B917)*SUMIFS(Calculations!$E$3:$E$53,Calculations!$A$3:$A$53,$B917)</f>
        <v/>
      </c>
      <c r="L917" s="50">
        <f>L191/SUMIFS(L$3:L$722,$B$3:$B$722,$B917)*SUMIFS(Calculations!$E$3:$E$53,Calculations!$A$3:$A$53,$B917)</f>
        <v/>
      </c>
      <c r="M917" s="50">
        <f>M191/SUMIFS(M$3:M$722,$B$3:$B$722,$B917)*SUMIFS(Calculations!$E$3:$E$53,Calculations!$A$3:$A$53,$B917)</f>
        <v/>
      </c>
      <c r="N917" s="50">
        <f>N191/SUMIFS(N$3:N$722,$B$3:$B$722,$B917)*SUMIFS(Calculations!$E$3:$E$53,Calculations!$A$3:$A$53,$B917)</f>
        <v/>
      </c>
      <c r="O917" s="50">
        <f>O191/SUMIFS(O$3:O$722,$B$3:$B$722,$B917)*SUMIFS(Calculations!$E$3:$E$53,Calculations!$A$3:$A$53,$B917)</f>
        <v/>
      </c>
      <c r="P917" s="50">
        <f>P191/SUMIFS(P$3:P$722,$B$3:$B$722,$B917)*SUMIFS(Calculations!$E$3:$E$53,Calculations!$A$3:$A$53,$B917)</f>
        <v/>
      </c>
      <c r="Q917" s="50">
        <f>Q191/SUMIFS(Q$3:Q$722,$B$3:$B$722,$B917)*SUMIFS(Calculations!$E$3:$E$53,Calculations!$A$3:$A$53,$B917)</f>
        <v/>
      </c>
      <c r="R917" s="50">
        <f>R191/SUMIFS(R$3:R$722,$B$3:$B$722,$B917)*SUMIFS(Calculations!$E$3:$E$53,Calculations!$A$3:$A$53,$B917)</f>
        <v/>
      </c>
    </row>
    <row r="918" ht="15.75" customHeight="1">
      <c r="B918" s="50" t="inlineStr">
        <is>
          <t>IN</t>
        </is>
      </c>
      <c r="C918" s="50" t="inlineStr">
        <is>
          <t>Generation</t>
        </is>
      </c>
      <c r="D918" s="50" t="inlineStr">
        <is>
          <t>Nuclear</t>
        </is>
      </c>
      <c r="E918" s="50">
        <f>LOOKUP(D918,$U$2:$V$15,$V$2:$V$15)</f>
        <v/>
      </c>
      <c r="F918" s="50">
        <f>F192/SUMIFS(F$3:F$722,$B$3:$B$722,$B918)*SUMIFS(Calculations!$E$3:$E$53,Calculations!$A$3:$A$53,$B918)</f>
        <v/>
      </c>
      <c r="G918" s="50">
        <f>G192/SUMIFS(G$3:G$722,$B$3:$B$722,$B918)*SUMIFS(Calculations!$E$3:$E$53,Calculations!$A$3:$A$53,$B918)</f>
        <v/>
      </c>
      <c r="H918" s="50">
        <f>H192/SUMIFS(H$3:H$722,$B$3:$B$722,$B918)*SUMIFS(Calculations!$E$3:$E$53,Calculations!$A$3:$A$53,$B918)</f>
        <v/>
      </c>
      <c r="I918" s="50">
        <f>I192/SUMIFS(I$3:I$722,$B$3:$B$722,$B918)*SUMIFS(Calculations!$E$3:$E$53,Calculations!$A$3:$A$53,$B918)</f>
        <v/>
      </c>
      <c r="J918" s="50">
        <f>J192/SUMIFS(J$3:J$722,$B$3:$B$722,$B918)*SUMIFS(Calculations!$E$3:$E$53,Calculations!$A$3:$A$53,$B918)</f>
        <v/>
      </c>
      <c r="K918" s="50">
        <f>K192/SUMIFS(K$3:K$722,$B$3:$B$722,$B918)*SUMIFS(Calculations!$E$3:$E$53,Calculations!$A$3:$A$53,$B918)</f>
        <v/>
      </c>
      <c r="L918" s="50">
        <f>L192/SUMIFS(L$3:L$722,$B$3:$B$722,$B918)*SUMIFS(Calculations!$E$3:$E$53,Calculations!$A$3:$A$53,$B918)</f>
        <v/>
      </c>
      <c r="M918" s="50">
        <f>M192/SUMIFS(M$3:M$722,$B$3:$B$722,$B918)*SUMIFS(Calculations!$E$3:$E$53,Calculations!$A$3:$A$53,$B918)</f>
        <v/>
      </c>
      <c r="N918" s="50">
        <f>N192/SUMIFS(N$3:N$722,$B$3:$B$722,$B918)*SUMIFS(Calculations!$E$3:$E$53,Calculations!$A$3:$A$53,$B918)</f>
        <v/>
      </c>
      <c r="O918" s="50">
        <f>O192/SUMIFS(O$3:O$722,$B$3:$B$722,$B918)*SUMIFS(Calculations!$E$3:$E$53,Calculations!$A$3:$A$53,$B918)</f>
        <v/>
      </c>
      <c r="P918" s="50">
        <f>P192/SUMIFS(P$3:P$722,$B$3:$B$722,$B918)*SUMIFS(Calculations!$E$3:$E$53,Calculations!$A$3:$A$53,$B918)</f>
        <v/>
      </c>
      <c r="Q918" s="50">
        <f>Q192/SUMIFS(Q$3:Q$722,$B$3:$B$722,$B918)*SUMIFS(Calculations!$E$3:$E$53,Calculations!$A$3:$A$53,$B918)</f>
        <v/>
      </c>
      <c r="R918" s="50">
        <f>R192/SUMIFS(R$3:R$722,$B$3:$B$722,$B918)*SUMIFS(Calculations!$E$3:$E$53,Calculations!$A$3:$A$53,$B918)</f>
        <v/>
      </c>
    </row>
    <row r="919" ht="15.75" customHeight="1">
      <c r="B919" s="50" t="inlineStr">
        <is>
          <t>IN</t>
        </is>
      </c>
      <c r="C919" s="50" t="inlineStr">
        <is>
          <t>Generation</t>
        </is>
      </c>
      <c r="D919" s="50" t="inlineStr">
        <is>
          <t>Offshore Wind</t>
        </is>
      </c>
      <c r="E919" s="50">
        <f>LOOKUP(D919,$U$2:$V$15,$V$2:$V$15)</f>
        <v/>
      </c>
      <c r="F919" s="50">
        <f>F193/SUMIFS(F$3:F$722,$B$3:$B$722,$B919)*SUMIFS(Calculations!$E$3:$E$53,Calculations!$A$3:$A$53,$B919)</f>
        <v/>
      </c>
      <c r="G919" s="50">
        <f>G193/SUMIFS(G$3:G$722,$B$3:$B$722,$B919)*SUMIFS(Calculations!$E$3:$E$53,Calculations!$A$3:$A$53,$B919)</f>
        <v/>
      </c>
      <c r="H919" s="50">
        <f>H193/SUMIFS(H$3:H$722,$B$3:$B$722,$B919)*SUMIFS(Calculations!$E$3:$E$53,Calculations!$A$3:$A$53,$B919)</f>
        <v/>
      </c>
      <c r="I919" s="50">
        <f>I193/SUMIFS(I$3:I$722,$B$3:$B$722,$B919)*SUMIFS(Calculations!$E$3:$E$53,Calculations!$A$3:$A$53,$B919)</f>
        <v/>
      </c>
      <c r="J919" s="50">
        <f>J193/SUMIFS(J$3:J$722,$B$3:$B$722,$B919)*SUMIFS(Calculations!$E$3:$E$53,Calculations!$A$3:$A$53,$B919)</f>
        <v/>
      </c>
      <c r="K919" s="50">
        <f>K193/SUMIFS(K$3:K$722,$B$3:$B$722,$B919)*SUMIFS(Calculations!$E$3:$E$53,Calculations!$A$3:$A$53,$B919)</f>
        <v/>
      </c>
      <c r="L919" s="50">
        <f>L193/SUMIFS(L$3:L$722,$B$3:$B$722,$B919)*SUMIFS(Calculations!$E$3:$E$53,Calculations!$A$3:$A$53,$B919)</f>
        <v/>
      </c>
      <c r="M919" s="50">
        <f>M193/SUMIFS(M$3:M$722,$B$3:$B$722,$B919)*SUMIFS(Calculations!$E$3:$E$53,Calculations!$A$3:$A$53,$B919)</f>
        <v/>
      </c>
      <c r="N919" s="50">
        <f>N193/SUMIFS(N$3:N$722,$B$3:$B$722,$B919)*SUMIFS(Calculations!$E$3:$E$53,Calculations!$A$3:$A$53,$B919)</f>
        <v/>
      </c>
      <c r="O919" s="50">
        <f>O193/SUMIFS(O$3:O$722,$B$3:$B$722,$B919)*SUMIFS(Calculations!$E$3:$E$53,Calculations!$A$3:$A$53,$B919)</f>
        <v/>
      </c>
      <c r="P919" s="50">
        <f>P193/SUMIFS(P$3:P$722,$B$3:$B$722,$B919)*SUMIFS(Calculations!$E$3:$E$53,Calculations!$A$3:$A$53,$B919)</f>
        <v/>
      </c>
      <c r="Q919" s="50">
        <f>Q193/SUMIFS(Q$3:Q$722,$B$3:$B$722,$B919)*SUMIFS(Calculations!$E$3:$E$53,Calculations!$A$3:$A$53,$B919)</f>
        <v/>
      </c>
      <c r="R919" s="50">
        <f>R193/SUMIFS(R$3:R$722,$B$3:$B$722,$B919)*SUMIFS(Calculations!$E$3:$E$53,Calculations!$A$3:$A$53,$B919)</f>
        <v/>
      </c>
    </row>
    <row r="920" ht="15.75" customHeight="1">
      <c r="B920" s="50" t="inlineStr">
        <is>
          <t>IN</t>
        </is>
      </c>
      <c r="C920" s="50" t="inlineStr">
        <is>
          <t>Generation</t>
        </is>
      </c>
      <c r="D920" s="50" t="inlineStr">
        <is>
          <t>Oil-Gas-Steam</t>
        </is>
      </c>
      <c r="E920" s="50">
        <f>LOOKUP(D920,$U$2:$V$15,$V$2:$V$15)</f>
        <v/>
      </c>
      <c r="F920" s="50">
        <f>F194/SUMIFS(F$3:F$722,$B$3:$B$722,$B920)*SUMIFS(Calculations!$E$3:$E$53,Calculations!$A$3:$A$53,$B920)</f>
        <v/>
      </c>
      <c r="G920" s="50">
        <f>G194/SUMIFS(G$3:G$722,$B$3:$B$722,$B920)*SUMIFS(Calculations!$E$3:$E$53,Calculations!$A$3:$A$53,$B920)</f>
        <v/>
      </c>
      <c r="H920" s="50">
        <f>H194/SUMIFS(H$3:H$722,$B$3:$B$722,$B920)*SUMIFS(Calculations!$E$3:$E$53,Calculations!$A$3:$A$53,$B920)</f>
        <v/>
      </c>
      <c r="I920" s="50">
        <f>I194/SUMIFS(I$3:I$722,$B$3:$B$722,$B920)*SUMIFS(Calculations!$E$3:$E$53,Calculations!$A$3:$A$53,$B920)</f>
        <v/>
      </c>
      <c r="J920" s="50">
        <f>J194/SUMIFS(J$3:J$722,$B$3:$B$722,$B920)*SUMIFS(Calculations!$E$3:$E$53,Calculations!$A$3:$A$53,$B920)</f>
        <v/>
      </c>
      <c r="K920" s="50">
        <f>K194/SUMIFS(K$3:K$722,$B$3:$B$722,$B920)*SUMIFS(Calculations!$E$3:$E$53,Calculations!$A$3:$A$53,$B920)</f>
        <v/>
      </c>
      <c r="L920" s="50">
        <f>L194/SUMIFS(L$3:L$722,$B$3:$B$722,$B920)*SUMIFS(Calculations!$E$3:$E$53,Calculations!$A$3:$A$53,$B920)</f>
        <v/>
      </c>
      <c r="M920" s="50">
        <f>M194/SUMIFS(M$3:M$722,$B$3:$B$722,$B920)*SUMIFS(Calculations!$E$3:$E$53,Calculations!$A$3:$A$53,$B920)</f>
        <v/>
      </c>
      <c r="N920" s="50">
        <f>N194/SUMIFS(N$3:N$722,$B$3:$B$722,$B920)*SUMIFS(Calculations!$E$3:$E$53,Calculations!$A$3:$A$53,$B920)</f>
        <v/>
      </c>
      <c r="O920" s="50">
        <f>O194/SUMIFS(O$3:O$722,$B$3:$B$722,$B920)*SUMIFS(Calculations!$E$3:$E$53,Calculations!$A$3:$A$53,$B920)</f>
        <v/>
      </c>
      <c r="P920" s="50">
        <f>P194/SUMIFS(P$3:P$722,$B$3:$B$722,$B920)*SUMIFS(Calculations!$E$3:$E$53,Calculations!$A$3:$A$53,$B920)</f>
        <v/>
      </c>
      <c r="Q920" s="50">
        <f>Q194/SUMIFS(Q$3:Q$722,$B$3:$B$722,$B920)*SUMIFS(Calculations!$E$3:$E$53,Calculations!$A$3:$A$53,$B920)</f>
        <v/>
      </c>
      <c r="R920" s="50">
        <f>R194/SUMIFS(R$3:R$722,$B$3:$B$722,$B920)*SUMIFS(Calculations!$E$3:$E$53,Calculations!$A$3:$A$53,$B920)</f>
        <v/>
      </c>
    </row>
    <row r="921" ht="15.75" customHeight="1">
      <c r="B921" s="50" t="inlineStr">
        <is>
          <t>IN</t>
        </is>
      </c>
      <c r="C921" s="50" t="inlineStr">
        <is>
          <t>Generation</t>
        </is>
      </c>
      <c r="D921" s="50" t="inlineStr">
        <is>
          <t>Rooftop PV</t>
        </is>
      </c>
      <c r="E921" s="50">
        <f>LOOKUP(D921,$U$2:$V$15,$V$2:$V$15)</f>
        <v/>
      </c>
      <c r="F921" s="50">
        <f>F195/SUMIFS(F$3:F$722,$B$3:$B$722,$B921)*SUMIFS(Calculations!$E$3:$E$53,Calculations!$A$3:$A$53,$B921)</f>
        <v/>
      </c>
      <c r="G921" s="50">
        <f>G195/SUMIFS(G$3:G$722,$B$3:$B$722,$B921)*SUMIFS(Calculations!$E$3:$E$53,Calculations!$A$3:$A$53,$B921)</f>
        <v/>
      </c>
      <c r="H921" s="50">
        <f>H195/SUMIFS(H$3:H$722,$B$3:$B$722,$B921)*SUMIFS(Calculations!$E$3:$E$53,Calculations!$A$3:$A$53,$B921)</f>
        <v/>
      </c>
      <c r="I921" s="50">
        <f>I195/SUMIFS(I$3:I$722,$B$3:$B$722,$B921)*SUMIFS(Calculations!$E$3:$E$53,Calculations!$A$3:$A$53,$B921)</f>
        <v/>
      </c>
      <c r="J921" s="50">
        <f>J195/SUMIFS(J$3:J$722,$B$3:$B$722,$B921)*SUMIFS(Calculations!$E$3:$E$53,Calculations!$A$3:$A$53,$B921)</f>
        <v/>
      </c>
      <c r="K921" s="50">
        <f>K195/SUMIFS(K$3:K$722,$B$3:$B$722,$B921)*SUMIFS(Calculations!$E$3:$E$53,Calculations!$A$3:$A$53,$B921)</f>
        <v/>
      </c>
      <c r="L921" s="50">
        <f>L195/SUMIFS(L$3:L$722,$B$3:$B$722,$B921)*SUMIFS(Calculations!$E$3:$E$53,Calculations!$A$3:$A$53,$B921)</f>
        <v/>
      </c>
      <c r="M921" s="50">
        <f>M195/SUMIFS(M$3:M$722,$B$3:$B$722,$B921)*SUMIFS(Calculations!$E$3:$E$53,Calculations!$A$3:$A$53,$B921)</f>
        <v/>
      </c>
      <c r="N921" s="50">
        <f>N195/SUMIFS(N$3:N$722,$B$3:$B$722,$B921)*SUMIFS(Calculations!$E$3:$E$53,Calculations!$A$3:$A$53,$B921)</f>
        <v/>
      </c>
      <c r="O921" s="50">
        <f>O195/SUMIFS(O$3:O$722,$B$3:$B$722,$B921)*SUMIFS(Calculations!$E$3:$E$53,Calculations!$A$3:$A$53,$B921)</f>
        <v/>
      </c>
      <c r="P921" s="50">
        <f>P195/SUMIFS(P$3:P$722,$B$3:$B$722,$B921)*SUMIFS(Calculations!$E$3:$E$53,Calculations!$A$3:$A$53,$B921)</f>
        <v/>
      </c>
      <c r="Q921" s="50">
        <f>Q195/SUMIFS(Q$3:Q$722,$B$3:$B$722,$B921)*SUMIFS(Calculations!$E$3:$E$53,Calculations!$A$3:$A$53,$B921)</f>
        <v/>
      </c>
      <c r="R921" s="50">
        <f>R195/SUMIFS(R$3:R$722,$B$3:$B$722,$B921)*SUMIFS(Calculations!$E$3:$E$53,Calculations!$A$3:$A$53,$B921)</f>
        <v/>
      </c>
    </row>
    <row r="922" ht="15.75" customHeight="1">
      <c r="B922" s="50" t="inlineStr">
        <is>
          <t>IN</t>
        </is>
      </c>
      <c r="C922" s="50" t="inlineStr">
        <is>
          <t>Generation</t>
        </is>
      </c>
      <c r="D922" s="50" t="inlineStr">
        <is>
          <t>Storage</t>
        </is>
      </c>
      <c r="E922" s="50">
        <f>LOOKUP(D922,$U$2:$V$15,$V$2:$V$15)</f>
        <v/>
      </c>
      <c r="F922" s="50">
        <f>F196/SUMIFS(F$3:F$722,$B$3:$B$722,$B922)*SUMIFS(Calculations!$E$3:$E$53,Calculations!$A$3:$A$53,$B922)</f>
        <v/>
      </c>
      <c r="G922" s="50">
        <f>G196/SUMIFS(G$3:G$722,$B$3:$B$722,$B922)*SUMIFS(Calculations!$E$3:$E$53,Calculations!$A$3:$A$53,$B922)</f>
        <v/>
      </c>
      <c r="H922" s="50">
        <f>H196/SUMIFS(H$3:H$722,$B$3:$B$722,$B922)*SUMIFS(Calculations!$E$3:$E$53,Calculations!$A$3:$A$53,$B922)</f>
        <v/>
      </c>
      <c r="I922" s="50">
        <f>I196/SUMIFS(I$3:I$722,$B$3:$B$722,$B922)*SUMIFS(Calculations!$E$3:$E$53,Calculations!$A$3:$A$53,$B922)</f>
        <v/>
      </c>
      <c r="J922" s="50">
        <f>J196/SUMIFS(J$3:J$722,$B$3:$B$722,$B922)*SUMIFS(Calculations!$E$3:$E$53,Calculations!$A$3:$A$53,$B922)</f>
        <v/>
      </c>
      <c r="K922" s="50">
        <f>K196/SUMIFS(K$3:K$722,$B$3:$B$722,$B922)*SUMIFS(Calculations!$E$3:$E$53,Calculations!$A$3:$A$53,$B922)</f>
        <v/>
      </c>
      <c r="L922" s="50">
        <f>L196/SUMIFS(L$3:L$722,$B$3:$B$722,$B922)*SUMIFS(Calculations!$E$3:$E$53,Calculations!$A$3:$A$53,$B922)</f>
        <v/>
      </c>
      <c r="M922" s="50">
        <f>M196/SUMIFS(M$3:M$722,$B$3:$B$722,$B922)*SUMIFS(Calculations!$E$3:$E$53,Calculations!$A$3:$A$53,$B922)</f>
        <v/>
      </c>
      <c r="N922" s="50">
        <f>N196/SUMIFS(N$3:N$722,$B$3:$B$722,$B922)*SUMIFS(Calculations!$E$3:$E$53,Calculations!$A$3:$A$53,$B922)</f>
        <v/>
      </c>
      <c r="O922" s="50">
        <f>O196/SUMIFS(O$3:O$722,$B$3:$B$722,$B922)*SUMIFS(Calculations!$E$3:$E$53,Calculations!$A$3:$A$53,$B922)</f>
        <v/>
      </c>
      <c r="P922" s="50">
        <f>P196/SUMIFS(P$3:P$722,$B$3:$B$722,$B922)*SUMIFS(Calculations!$E$3:$E$53,Calculations!$A$3:$A$53,$B922)</f>
        <v/>
      </c>
      <c r="Q922" s="50">
        <f>Q196/SUMIFS(Q$3:Q$722,$B$3:$B$722,$B922)*SUMIFS(Calculations!$E$3:$E$53,Calculations!$A$3:$A$53,$B922)</f>
        <v/>
      </c>
      <c r="R922" s="50">
        <f>R196/SUMIFS(R$3:R$722,$B$3:$B$722,$B922)*SUMIFS(Calculations!$E$3:$E$53,Calculations!$A$3:$A$53,$B922)</f>
        <v/>
      </c>
    </row>
    <row r="923" ht="15.75" customHeight="1">
      <c r="B923" s="50" t="inlineStr">
        <is>
          <t>IN</t>
        </is>
      </c>
      <c r="C923" s="50" t="inlineStr">
        <is>
          <t>Generation</t>
        </is>
      </c>
      <c r="D923" s="50" t="inlineStr">
        <is>
          <t>Utility PV</t>
        </is>
      </c>
      <c r="E923" s="50">
        <f>LOOKUP(D923,$U$2:$V$15,$V$2:$V$15)</f>
        <v/>
      </c>
      <c r="F923" s="50">
        <f>F197/SUMIFS(F$3:F$722,$B$3:$B$722,$B923)*SUMIFS(Calculations!$E$3:$E$53,Calculations!$A$3:$A$53,$B923)</f>
        <v/>
      </c>
      <c r="G923" s="50">
        <f>G197/SUMIFS(G$3:G$722,$B$3:$B$722,$B923)*SUMIFS(Calculations!$E$3:$E$53,Calculations!$A$3:$A$53,$B923)</f>
        <v/>
      </c>
      <c r="H923" s="50">
        <f>H197/SUMIFS(H$3:H$722,$B$3:$B$722,$B923)*SUMIFS(Calculations!$E$3:$E$53,Calculations!$A$3:$A$53,$B923)</f>
        <v/>
      </c>
      <c r="I923" s="50">
        <f>I197/SUMIFS(I$3:I$722,$B$3:$B$722,$B923)*SUMIFS(Calculations!$E$3:$E$53,Calculations!$A$3:$A$53,$B923)</f>
        <v/>
      </c>
      <c r="J923" s="50">
        <f>J197/SUMIFS(J$3:J$722,$B$3:$B$722,$B923)*SUMIFS(Calculations!$E$3:$E$53,Calculations!$A$3:$A$53,$B923)</f>
        <v/>
      </c>
      <c r="K923" s="50">
        <f>K197/SUMIFS(K$3:K$722,$B$3:$B$722,$B923)*SUMIFS(Calculations!$E$3:$E$53,Calculations!$A$3:$A$53,$B923)</f>
        <v/>
      </c>
      <c r="L923" s="50">
        <f>L197/SUMIFS(L$3:L$722,$B$3:$B$722,$B923)*SUMIFS(Calculations!$E$3:$E$53,Calculations!$A$3:$A$53,$B923)</f>
        <v/>
      </c>
      <c r="M923" s="50">
        <f>M197/SUMIFS(M$3:M$722,$B$3:$B$722,$B923)*SUMIFS(Calculations!$E$3:$E$53,Calculations!$A$3:$A$53,$B923)</f>
        <v/>
      </c>
      <c r="N923" s="50">
        <f>N197/SUMIFS(N$3:N$722,$B$3:$B$722,$B923)*SUMIFS(Calculations!$E$3:$E$53,Calculations!$A$3:$A$53,$B923)</f>
        <v/>
      </c>
      <c r="O923" s="50">
        <f>O197/SUMIFS(O$3:O$722,$B$3:$B$722,$B923)*SUMIFS(Calculations!$E$3:$E$53,Calculations!$A$3:$A$53,$B923)</f>
        <v/>
      </c>
      <c r="P923" s="50">
        <f>P197/SUMIFS(P$3:P$722,$B$3:$B$722,$B923)*SUMIFS(Calculations!$E$3:$E$53,Calculations!$A$3:$A$53,$B923)</f>
        <v/>
      </c>
      <c r="Q923" s="50">
        <f>Q197/SUMIFS(Q$3:Q$722,$B$3:$B$722,$B923)*SUMIFS(Calculations!$E$3:$E$53,Calculations!$A$3:$A$53,$B923)</f>
        <v/>
      </c>
      <c r="R923" s="50">
        <f>R197/SUMIFS(R$3:R$722,$B$3:$B$722,$B923)*SUMIFS(Calculations!$E$3:$E$53,Calculations!$A$3:$A$53,$B923)</f>
        <v/>
      </c>
    </row>
    <row r="924" ht="15.75" customHeight="1">
      <c r="B924" s="50" t="inlineStr">
        <is>
          <t>KS</t>
        </is>
      </c>
      <c r="C924" s="50" t="inlineStr">
        <is>
          <t>Generation</t>
        </is>
      </c>
      <c r="D924" s="50" t="inlineStr">
        <is>
          <t>Biopower</t>
        </is>
      </c>
      <c r="E924" s="50">
        <f>LOOKUP(D924,$U$2:$V$15,$V$2:$V$15)</f>
        <v/>
      </c>
      <c r="F924" s="50">
        <f>F198/SUMIFS(F$3:F$722,$B$3:$B$722,$B924)*SUMIFS(Calculations!$E$3:$E$53,Calculations!$A$3:$A$53,$B924)</f>
        <v/>
      </c>
      <c r="G924" s="50">
        <f>G198/SUMIFS(G$3:G$722,$B$3:$B$722,$B924)*SUMIFS(Calculations!$E$3:$E$53,Calculations!$A$3:$A$53,$B924)</f>
        <v/>
      </c>
      <c r="H924" s="50">
        <f>H198/SUMIFS(H$3:H$722,$B$3:$B$722,$B924)*SUMIFS(Calculations!$E$3:$E$53,Calculations!$A$3:$A$53,$B924)</f>
        <v/>
      </c>
      <c r="I924" s="50">
        <f>I198/SUMIFS(I$3:I$722,$B$3:$B$722,$B924)*SUMIFS(Calculations!$E$3:$E$53,Calculations!$A$3:$A$53,$B924)</f>
        <v/>
      </c>
      <c r="J924" s="50">
        <f>J198/SUMIFS(J$3:J$722,$B$3:$B$722,$B924)*SUMIFS(Calculations!$E$3:$E$53,Calculations!$A$3:$A$53,$B924)</f>
        <v/>
      </c>
      <c r="K924" s="50">
        <f>K198/SUMIFS(K$3:K$722,$B$3:$B$722,$B924)*SUMIFS(Calculations!$E$3:$E$53,Calculations!$A$3:$A$53,$B924)</f>
        <v/>
      </c>
      <c r="L924" s="50">
        <f>L198/SUMIFS(L$3:L$722,$B$3:$B$722,$B924)*SUMIFS(Calculations!$E$3:$E$53,Calculations!$A$3:$A$53,$B924)</f>
        <v/>
      </c>
      <c r="M924" s="50">
        <f>M198/SUMIFS(M$3:M$722,$B$3:$B$722,$B924)*SUMIFS(Calculations!$E$3:$E$53,Calculations!$A$3:$A$53,$B924)</f>
        <v/>
      </c>
      <c r="N924" s="50">
        <f>N198/SUMIFS(N$3:N$722,$B$3:$B$722,$B924)*SUMIFS(Calculations!$E$3:$E$53,Calculations!$A$3:$A$53,$B924)</f>
        <v/>
      </c>
      <c r="O924" s="50">
        <f>O198/SUMIFS(O$3:O$722,$B$3:$B$722,$B924)*SUMIFS(Calculations!$E$3:$E$53,Calculations!$A$3:$A$53,$B924)</f>
        <v/>
      </c>
      <c r="P924" s="50">
        <f>P198/SUMIFS(P$3:P$722,$B$3:$B$722,$B924)*SUMIFS(Calculations!$E$3:$E$53,Calculations!$A$3:$A$53,$B924)</f>
        <v/>
      </c>
      <c r="Q924" s="50">
        <f>Q198/SUMIFS(Q$3:Q$722,$B$3:$B$722,$B924)*SUMIFS(Calculations!$E$3:$E$53,Calculations!$A$3:$A$53,$B924)</f>
        <v/>
      </c>
      <c r="R924" s="50">
        <f>R198/SUMIFS(R$3:R$722,$B$3:$B$722,$B924)*SUMIFS(Calculations!$E$3:$E$53,Calculations!$A$3:$A$53,$B924)</f>
        <v/>
      </c>
    </row>
    <row r="925" ht="15.75" customHeight="1">
      <c r="B925" s="50" t="inlineStr">
        <is>
          <t>KS</t>
        </is>
      </c>
      <c r="C925" s="50" t="inlineStr">
        <is>
          <t>Generation</t>
        </is>
      </c>
      <c r="D925" s="50" t="inlineStr">
        <is>
          <t>Coal</t>
        </is>
      </c>
      <c r="E925" s="50">
        <f>LOOKUP(D925,$U$2:$V$15,$V$2:$V$15)</f>
        <v/>
      </c>
      <c r="F925" s="50">
        <f>F199/SUMIFS(F$3:F$722,$B$3:$B$722,$B925)*SUMIFS(Calculations!$E$3:$E$53,Calculations!$A$3:$A$53,$B925)</f>
        <v/>
      </c>
      <c r="G925" s="50">
        <f>G199/SUMIFS(G$3:G$722,$B$3:$B$722,$B925)*SUMIFS(Calculations!$E$3:$E$53,Calculations!$A$3:$A$53,$B925)</f>
        <v/>
      </c>
      <c r="H925" s="50">
        <f>H199/SUMIFS(H$3:H$722,$B$3:$B$722,$B925)*SUMIFS(Calculations!$E$3:$E$53,Calculations!$A$3:$A$53,$B925)</f>
        <v/>
      </c>
      <c r="I925" s="50">
        <f>I199/SUMIFS(I$3:I$722,$B$3:$B$722,$B925)*SUMIFS(Calculations!$E$3:$E$53,Calculations!$A$3:$A$53,$B925)</f>
        <v/>
      </c>
      <c r="J925" s="50">
        <f>J199/SUMIFS(J$3:J$722,$B$3:$B$722,$B925)*SUMIFS(Calculations!$E$3:$E$53,Calculations!$A$3:$A$53,$B925)</f>
        <v/>
      </c>
      <c r="K925" s="50">
        <f>K199/SUMIFS(K$3:K$722,$B$3:$B$722,$B925)*SUMIFS(Calculations!$E$3:$E$53,Calculations!$A$3:$A$53,$B925)</f>
        <v/>
      </c>
      <c r="L925" s="50">
        <f>L199/SUMIFS(L$3:L$722,$B$3:$B$722,$B925)*SUMIFS(Calculations!$E$3:$E$53,Calculations!$A$3:$A$53,$B925)</f>
        <v/>
      </c>
      <c r="M925" s="50">
        <f>M199/SUMIFS(M$3:M$722,$B$3:$B$722,$B925)*SUMIFS(Calculations!$E$3:$E$53,Calculations!$A$3:$A$53,$B925)</f>
        <v/>
      </c>
      <c r="N925" s="50">
        <f>N199/SUMIFS(N$3:N$722,$B$3:$B$722,$B925)*SUMIFS(Calculations!$E$3:$E$53,Calculations!$A$3:$A$53,$B925)</f>
        <v/>
      </c>
      <c r="O925" s="50">
        <f>O199/SUMIFS(O$3:O$722,$B$3:$B$722,$B925)*SUMIFS(Calculations!$E$3:$E$53,Calculations!$A$3:$A$53,$B925)</f>
        <v/>
      </c>
      <c r="P925" s="50">
        <f>P199/SUMIFS(P$3:P$722,$B$3:$B$722,$B925)*SUMIFS(Calculations!$E$3:$E$53,Calculations!$A$3:$A$53,$B925)</f>
        <v/>
      </c>
      <c r="Q925" s="50">
        <f>Q199/SUMIFS(Q$3:Q$722,$B$3:$B$722,$B925)*SUMIFS(Calculations!$E$3:$E$53,Calculations!$A$3:$A$53,$B925)</f>
        <v/>
      </c>
      <c r="R925" s="50">
        <f>R199/SUMIFS(R$3:R$722,$B$3:$B$722,$B925)*SUMIFS(Calculations!$E$3:$E$53,Calculations!$A$3:$A$53,$B925)</f>
        <v/>
      </c>
    </row>
    <row r="926" ht="15.75" customHeight="1">
      <c r="B926" s="50" t="inlineStr">
        <is>
          <t>KS</t>
        </is>
      </c>
      <c r="C926" s="50" t="inlineStr">
        <is>
          <t>Generation</t>
        </is>
      </c>
      <c r="D926" s="50" t="inlineStr">
        <is>
          <t>CSP</t>
        </is>
      </c>
      <c r="E926" s="50">
        <f>LOOKUP(D926,$U$2:$V$15,$V$2:$V$15)</f>
        <v/>
      </c>
      <c r="F926" s="50">
        <f>F200/SUMIFS(F$3:F$722,$B$3:$B$722,$B926)*SUMIFS(Calculations!$E$3:$E$53,Calculations!$A$3:$A$53,$B926)</f>
        <v/>
      </c>
      <c r="G926" s="50">
        <f>G200/SUMIFS(G$3:G$722,$B$3:$B$722,$B926)*SUMIFS(Calculations!$E$3:$E$53,Calculations!$A$3:$A$53,$B926)</f>
        <v/>
      </c>
      <c r="H926" s="50">
        <f>H200/SUMIFS(H$3:H$722,$B$3:$B$722,$B926)*SUMIFS(Calculations!$E$3:$E$53,Calculations!$A$3:$A$53,$B926)</f>
        <v/>
      </c>
      <c r="I926" s="50">
        <f>I200/SUMIFS(I$3:I$722,$B$3:$B$722,$B926)*SUMIFS(Calculations!$E$3:$E$53,Calculations!$A$3:$A$53,$B926)</f>
        <v/>
      </c>
      <c r="J926" s="50">
        <f>J200/SUMIFS(J$3:J$722,$B$3:$B$722,$B926)*SUMIFS(Calculations!$E$3:$E$53,Calculations!$A$3:$A$53,$B926)</f>
        <v/>
      </c>
      <c r="K926" s="50">
        <f>K200/SUMIFS(K$3:K$722,$B$3:$B$722,$B926)*SUMIFS(Calculations!$E$3:$E$53,Calculations!$A$3:$A$53,$B926)</f>
        <v/>
      </c>
      <c r="L926" s="50">
        <f>L200/SUMIFS(L$3:L$722,$B$3:$B$722,$B926)*SUMIFS(Calculations!$E$3:$E$53,Calculations!$A$3:$A$53,$B926)</f>
        <v/>
      </c>
      <c r="M926" s="50">
        <f>M200/SUMIFS(M$3:M$722,$B$3:$B$722,$B926)*SUMIFS(Calculations!$E$3:$E$53,Calculations!$A$3:$A$53,$B926)</f>
        <v/>
      </c>
      <c r="N926" s="50">
        <f>N200/SUMIFS(N$3:N$722,$B$3:$B$722,$B926)*SUMIFS(Calculations!$E$3:$E$53,Calculations!$A$3:$A$53,$B926)</f>
        <v/>
      </c>
      <c r="O926" s="50">
        <f>O200/SUMIFS(O$3:O$722,$B$3:$B$722,$B926)*SUMIFS(Calculations!$E$3:$E$53,Calculations!$A$3:$A$53,$B926)</f>
        <v/>
      </c>
      <c r="P926" s="50">
        <f>P200/SUMIFS(P$3:P$722,$B$3:$B$722,$B926)*SUMIFS(Calculations!$E$3:$E$53,Calculations!$A$3:$A$53,$B926)</f>
        <v/>
      </c>
      <c r="Q926" s="50">
        <f>Q200/SUMIFS(Q$3:Q$722,$B$3:$B$722,$B926)*SUMIFS(Calculations!$E$3:$E$53,Calculations!$A$3:$A$53,$B926)</f>
        <v/>
      </c>
      <c r="R926" s="50">
        <f>R200/SUMIFS(R$3:R$722,$B$3:$B$722,$B926)*SUMIFS(Calculations!$E$3:$E$53,Calculations!$A$3:$A$53,$B926)</f>
        <v/>
      </c>
    </row>
    <row r="927" ht="15.75" customHeight="1">
      <c r="B927" s="50" t="inlineStr">
        <is>
          <t>KS</t>
        </is>
      </c>
      <c r="C927" s="50" t="inlineStr">
        <is>
          <t>Generation</t>
        </is>
      </c>
      <c r="D927" s="50" t="inlineStr">
        <is>
          <t>Geothermal</t>
        </is>
      </c>
      <c r="E927" s="50">
        <f>LOOKUP(D927,$U$2:$V$15,$V$2:$V$15)</f>
        <v/>
      </c>
      <c r="F927" s="50">
        <f>F201/SUMIFS(F$3:F$722,$B$3:$B$722,$B927)*SUMIFS(Calculations!$E$3:$E$53,Calculations!$A$3:$A$53,$B927)</f>
        <v/>
      </c>
      <c r="G927" s="50">
        <f>G201/SUMIFS(G$3:G$722,$B$3:$B$722,$B927)*SUMIFS(Calculations!$E$3:$E$53,Calculations!$A$3:$A$53,$B927)</f>
        <v/>
      </c>
      <c r="H927" s="50">
        <f>H201/SUMIFS(H$3:H$722,$B$3:$B$722,$B927)*SUMIFS(Calculations!$E$3:$E$53,Calculations!$A$3:$A$53,$B927)</f>
        <v/>
      </c>
      <c r="I927" s="50">
        <f>I201/SUMIFS(I$3:I$722,$B$3:$B$722,$B927)*SUMIFS(Calculations!$E$3:$E$53,Calculations!$A$3:$A$53,$B927)</f>
        <v/>
      </c>
      <c r="J927" s="50">
        <f>J201/SUMIFS(J$3:J$722,$B$3:$B$722,$B927)*SUMIFS(Calculations!$E$3:$E$53,Calculations!$A$3:$A$53,$B927)</f>
        <v/>
      </c>
      <c r="K927" s="50">
        <f>K201/SUMIFS(K$3:K$722,$B$3:$B$722,$B927)*SUMIFS(Calculations!$E$3:$E$53,Calculations!$A$3:$A$53,$B927)</f>
        <v/>
      </c>
      <c r="L927" s="50">
        <f>L201/SUMIFS(L$3:L$722,$B$3:$B$722,$B927)*SUMIFS(Calculations!$E$3:$E$53,Calculations!$A$3:$A$53,$B927)</f>
        <v/>
      </c>
      <c r="M927" s="50">
        <f>M201/SUMIFS(M$3:M$722,$B$3:$B$722,$B927)*SUMIFS(Calculations!$E$3:$E$53,Calculations!$A$3:$A$53,$B927)</f>
        <v/>
      </c>
      <c r="N927" s="50">
        <f>N201/SUMIFS(N$3:N$722,$B$3:$B$722,$B927)*SUMIFS(Calculations!$E$3:$E$53,Calculations!$A$3:$A$53,$B927)</f>
        <v/>
      </c>
      <c r="O927" s="50">
        <f>O201/SUMIFS(O$3:O$722,$B$3:$B$722,$B927)*SUMIFS(Calculations!$E$3:$E$53,Calculations!$A$3:$A$53,$B927)</f>
        <v/>
      </c>
      <c r="P927" s="50">
        <f>P201/SUMIFS(P$3:P$722,$B$3:$B$722,$B927)*SUMIFS(Calculations!$E$3:$E$53,Calculations!$A$3:$A$53,$B927)</f>
        <v/>
      </c>
      <c r="Q927" s="50">
        <f>Q201/SUMIFS(Q$3:Q$722,$B$3:$B$722,$B927)*SUMIFS(Calculations!$E$3:$E$53,Calculations!$A$3:$A$53,$B927)</f>
        <v/>
      </c>
      <c r="R927" s="50">
        <f>R201/SUMIFS(R$3:R$722,$B$3:$B$722,$B927)*SUMIFS(Calculations!$E$3:$E$53,Calculations!$A$3:$A$53,$B927)</f>
        <v/>
      </c>
    </row>
    <row r="928" ht="15.75" customHeight="1">
      <c r="B928" s="50" t="inlineStr">
        <is>
          <t>KS</t>
        </is>
      </c>
      <c r="C928" s="50" t="inlineStr">
        <is>
          <t>Generation</t>
        </is>
      </c>
      <c r="D928" s="50" t="inlineStr">
        <is>
          <t>Hydro</t>
        </is>
      </c>
      <c r="E928" s="50">
        <f>LOOKUP(D928,$U$2:$V$15,$V$2:$V$15)</f>
        <v/>
      </c>
      <c r="F928" s="50">
        <f>F202/SUMIFS(F$3:F$722,$B$3:$B$722,$B928)*SUMIFS(Calculations!$E$3:$E$53,Calculations!$A$3:$A$53,$B928)</f>
        <v/>
      </c>
      <c r="G928" s="50">
        <f>G202/SUMIFS(G$3:G$722,$B$3:$B$722,$B928)*SUMIFS(Calculations!$E$3:$E$53,Calculations!$A$3:$A$53,$B928)</f>
        <v/>
      </c>
      <c r="H928" s="50">
        <f>H202/SUMIFS(H$3:H$722,$B$3:$B$722,$B928)*SUMIFS(Calculations!$E$3:$E$53,Calculations!$A$3:$A$53,$B928)</f>
        <v/>
      </c>
      <c r="I928" s="50">
        <f>I202/SUMIFS(I$3:I$722,$B$3:$B$722,$B928)*SUMIFS(Calculations!$E$3:$E$53,Calculations!$A$3:$A$53,$B928)</f>
        <v/>
      </c>
      <c r="J928" s="50">
        <f>J202/SUMIFS(J$3:J$722,$B$3:$B$722,$B928)*SUMIFS(Calculations!$E$3:$E$53,Calculations!$A$3:$A$53,$B928)</f>
        <v/>
      </c>
      <c r="K928" s="50">
        <f>K202/SUMIFS(K$3:K$722,$B$3:$B$722,$B928)*SUMIFS(Calculations!$E$3:$E$53,Calculations!$A$3:$A$53,$B928)</f>
        <v/>
      </c>
      <c r="L928" s="50">
        <f>L202/SUMIFS(L$3:L$722,$B$3:$B$722,$B928)*SUMIFS(Calculations!$E$3:$E$53,Calculations!$A$3:$A$53,$B928)</f>
        <v/>
      </c>
      <c r="M928" s="50">
        <f>M202/SUMIFS(M$3:M$722,$B$3:$B$722,$B928)*SUMIFS(Calculations!$E$3:$E$53,Calculations!$A$3:$A$53,$B928)</f>
        <v/>
      </c>
      <c r="N928" s="50">
        <f>N202/SUMIFS(N$3:N$722,$B$3:$B$722,$B928)*SUMIFS(Calculations!$E$3:$E$53,Calculations!$A$3:$A$53,$B928)</f>
        <v/>
      </c>
      <c r="O928" s="50">
        <f>O202/SUMIFS(O$3:O$722,$B$3:$B$722,$B928)*SUMIFS(Calculations!$E$3:$E$53,Calculations!$A$3:$A$53,$B928)</f>
        <v/>
      </c>
      <c r="P928" s="50">
        <f>P202/SUMIFS(P$3:P$722,$B$3:$B$722,$B928)*SUMIFS(Calculations!$E$3:$E$53,Calculations!$A$3:$A$53,$B928)</f>
        <v/>
      </c>
      <c r="Q928" s="50">
        <f>Q202/SUMIFS(Q$3:Q$722,$B$3:$B$722,$B928)*SUMIFS(Calculations!$E$3:$E$53,Calculations!$A$3:$A$53,$B928)</f>
        <v/>
      </c>
      <c r="R928" s="50">
        <f>R202/SUMIFS(R$3:R$722,$B$3:$B$722,$B928)*SUMIFS(Calculations!$E$3:$E$53,Calculations!$A$3:$A$53,$B928)</f>
        <v/>
      </c>
    </row>
    <row r="929" ht="15.75" customHeight="1">
      <c r="B929" s="50" t="inlineStr">
        <is>
          <t>KS</t>
        </is>
      </c>
      <c r="C929" s="50" t="inlineStr">
        <is>
          <t>Generation</t>
        </is>
      </c>
      <c r="D929" s="50" t="inlineStr">
        <is>
          <t>Imports</t>
        </is>
      </c>
      <c r="E929" s="50">
        <f>LOOKUP(D929,$U$2:$V$15,$V$2:$V$15)</f>
        <v/>
      </c>
      <c r="F929" s="50">
        <f>F203/SUMIFS(F$3:F$722,$B$3:$B$722,$B929)*SUMIFS(Calculations!$E$3:$E$53,Calculations!$A$3:$A$53,$B929)</f>
        <v/>
      </c>
      <c r="G929" s="50">
        <f>G203/SUMIFS(G$3:G$722,$B$3:$B$722,$B929)*SUMIFS(Calculations!$E$3:$E$53,Calculations!$A$3:$A$53,$B929)</f>
        <v/>
      </c>
      <c r="H929" s="50">
        <f>H203/SUMIFS(H$3:H$722,$B$3:$B$722,$B929)*SUMIFS(Calculations!$E$3:$E$53,Calculations!$A$3:$A$53,$B929)</f>
        <v/>
      </c>
      <c r="I929" s="50">
        <f>I203/SUMIFS(I$3:I$722,$B$3:$B$722,$B929)*SUMIFS(Calculations!$E$3:$E$53,Calculations!$A$3:$A$53,$B929)</f>
        <v/>
      </c>
      <c r="J929" s="50">
        <f>J203/SUMIFS(J$3:J$722,$B$3:$B$722,$B929)*SUMIFS(Calculations!$E$3:$E$53,Calculations!$A$3:$A$53,$B929)</f>
        <v/>
      </c>
      <c r="K929" s="50">
        <f>K203/SUMIFS(K$3:K$722,$B$3:$B$722,$B929)*SUMIFS(Calculations!$E$3:$E$53,Calculations!$A$3:$A$53,$B929)</f>
        <v/>
      </c>
      <c r="L929" s="50">
        <f>L203/SUMIFS(L$3:L$722,$B$3:$B$722,$B929)*SUMIFS(Calculations!$E$3:$E$53,Calculations!$A$3:$A$53,$B929)</f>
        <v/>
      </c>
      <c r="M929" s="50">
        <f>M203/SUMIFS(M$3:M$722,$B$3:$B$722,$B929)*SUMIFS(Calculations!$E$3:$E$53,Calculations!$A$3:$A$53,$B929)</f>
        <v/>
      </c>
      <c r="N929" s="50">
        <f>N203/SUMIFS(N$3:N$722,$B$3:$B$722,$B929)*SUMIFS(Calculations!$E$3:$E$53,Calculations!$A$3:$A$53,$B929)</f>
        <v/>
      </c>
      <c r="O929" s="50">
        <f>O203/SUMIFS(O$3:O$722,$B$3:$B$722,$B929)*SUMIFS(Calculations!$E$3:$E$53,Calculations!$A$3:$A$53,$B929)</f>
        <v/>
      </c>
      <c r="P929" s="50">
        <f>P203/SUMIFS(P$3:P$722,$B$3:$B$722,$B929)*SUMIFS(Calculations!$E$3:$E$53,Calculations!$A$3:$A$53,$B929)</f>
        <v/>
      </c>
      <c r="Q929" s="50">
        <f>Q203/SUMIFS(Q$3:Q$722,$B$3:$B$722,$B929)*SUMIFS(Calculations!$E$3:$E$53,Calculations!$A$3:$A$53,$B929)</f>
        <v/>
      </c>
      <c r="R929" s="50">
        <f>R203/SUMIFS(R$3:R$722,$B$3:$B$722,$B929)*SUMIFS(Calculations!$E$3:$E$53,Calculations!$A$3:$A$53,$B929)</f>
        <v/>
      </c>
    </row>
    <row r="930" ht="15.75" customHeight="1">
      <c r="B930" s="50" t="inlineStr">
        <is>
          <t>KS</t>
        </is>
      </c>
      <c r="C930" s="50" t="inlineStr">
        <is>
          <t>Generation</t>
        </is>
      </c>
      <c r="D930" s="50" t="inlineStr">
        <is>
          <t>Land-based Wind</t>
        </is>
      </c>
      <c r="E930" s="50">
        <f>LOOKUP(D930,$U$2:$V$15,$V$2:$V$15)</f>
        <v/>
      </c>
      <c r="F930" s="50">
        <f>F204/SUMIFS(F$3:F$722,$B$3:$B$722,$B930)*SUMIFS(Calculations!$E$3:$E$53,Calculations!$A$3:$A$53,$B930)</f>
        <v/>
      </c>
      <c r="G930" s="50">
        <f>G204/SUMIFS(G$3:G$722,$B$3:$B$722,$B930)*SUMIFS(Calculations!$E$3:$E$53,Calculations!$A$3:$A$53,$B930)</f>
        <v/>
      </c>
      <c r="H930" s="50">
        <f>H204/SUMIFS(H$3:H$722,$B$3:$B$722,$B930)*SUMIFS(Calculations!$E$3:$E$53,Calculations!$A$3:$A$53,$B930)</f>
        <v/>
      </c>
      <c r="I930" s="50">
        <f>I204/SUMIFS(I$3:I$722,$B$3:$B$722,$B930)*SUMIFS(Calculations!$E$3:$E$53,Calculations!$A$3:$A$53,$B930)</f>
        <v/>
      </c>
      <c r="J930" s="50">
        <f>J204/SUMIFS(J$3:J$722,$B$3:$B$722,$B930)*SUMIFS(Calculations!$E$3:$E$53,Calculations!$A$3:$A$53,$B930)</f>
        <v/>
      </c>
      <c r="K930" s="50">
        <f>K204/SUMIFS(K$3:K$722,$B$3:$B$722,$B930)*SUMIFS(Calculations!$E$3:$E$53,Calculations!$A$3:$A$53,$B930)</f>
        <v/>
      </c>
      <c r="L930" s="50">
        <f>L204/SUMIFS(L$3:L$722,$B$3:$B$722,$B930)*SUMIFS(Calculations!$E$3:$E$53,Calculations!$A$3:$A$53,$B930)</f>
        <v/>
      </c>
      <c r="M930" s="50">
        <f>M204/SUMIFS(M$3:M$722,$B$3:$B$722,$B930)*SUMIFS(Calculations!$E$3:$E$53,Calculations!$A$3:$A$53,$B930)</f>
        <v/>
      </c>
      <c r="N930" s="50">
        <f>N204/SUMIFS(N$3:N$722,$B$3:$B$722,$B930)*SUMIFS(Calculations!$E$3:$E$53,Calculations!$A$3:$A$53,$B930)</f>
        <v/>
      </c>
      <c r="O930" s="50">
        <f>O204/SUMIFS(O$3:O$722,$B$3:$B$722,$B930)*SUMIFS(Calculations!$E$3:$E$53,Calculations!$A$3:$A$53,$B930)</f>
        <v/>
      </c>
      <c r="P930" s="50">
        <f>P204/SUMIFS(P$3:P$722,$B$3:$B$722,$B930)*SUMIFS(Calculations!$E$3:$E$53,Calculations!$A$3:$A$53,$B930)</f>
        <v/>
      </c>
      <c r="Q930" s="50">
        <f>Q204/SUMIFS(Q$3:Q$722,$B$3:$B$722,$B930)*SUMIFS(Calculations!$E$3:$E$53,Calculations!$A$3:$A$53,$B930)</f>
        <v/>
      </c>
      <c r="R930" s="50">
        <f>R204/SUMIFS(R$3:R$722,$B$3:$B$722,$B930)*SUMIFS(Calculations!$E$3:$E$53,Calculations!$A$3:$A$53,$B930)</f>
        <v/>
      </c>
    </row>
    <row r="931" ht="15.75" customHeight="1">
      <c r="B931" s="50" t="inlineStr">
        <is>
          <t>KS</t>
        </is>
      </c>
      <c r="C931" s="50" t="inlineStr">
        <is>
          <t>Generation</t>
        </is>
      </c>
      <c r="D931" s="50" t="inlineStr">
        <is>
          <t>NG-CC</t>
        </is>
      </c>
      <c r="E931" s="50">
        <f>LOOKUP(D931,$U$2:$V$15,$V$2:$V$15)</f>
        <v/>
      </c>
      <c r="F931" s="50">
        <f>F205/SUMIFS(F$3:F$722,$B$3:$B$722,$B931)*SUMIFS(Calculations!$E$3:$E$53,Calculations!$A$3:$A$53,$B931)</f>
        <v/>
      </c>
      <c r="G931" s="50">
        <f>G205/SUMIFS(G$3:G$722,$B$3:$B$722,$B931)*SUMIFS(Calculations!$E$3:$E$53,Calculations!$A$3:$A$53,$B931)</f>
        <v/>
      </c>
      <c r="H931" s="50">
        <f>H205/SUMIFS(H$3:H$722,$B$3:$B$722,$B931)*SUMIFS(Calculations!$E$3:$E$53,Calculations!$A$3:$A$53,$B931)</f>
        <v/>
      </c>
      <c r="I931" s="50">
        <f>I205/SUMIFS(I$3:I$722,$B$3:$B$722,$B931)*SUMIFS(Calculations!$E$3:$E$53,Calculations!$A$3:$A$53,$B931)</f>
        <v/>
      </c>
      <c r="J931" s="50">
        <f>J205/SUMIFS(J$3:J$722,$B$3:$B$722,$B931)*SUMIFS(Calculations!$E$3:$E$53,Calculations!$A$3:$A$53,$B931)</f>
        <v/>
      </c>
      <c r="K931" s="50">
        <f>K205/SUMIFS(K$3:K$722,$B$3:$B$722,$B931)*SUMIFS(Calculations!$E$3:$E$53,Calculations!$A$3:$A$53,$B931)</f>
        <v/>
      </c>
      <c r="L931" s="50">
        <f>L205/SUMIFS(L$3:L$722,$B$3:$B$722,$B931)*SUMIFS(Calculations!$E$3:$E$53,Calculations!$A$3:$A$53,$B931)</f>
        <v/>
      </c>
      <c r="M931" s="50">
        <f>M205/SUMIFS(M$3:M$722,$B$3:$B$722,$B931)*SUMIFS(Calculations!$E$3:$E$53,Calculations!$A$3:$A$53,$B931)</f>
        <v/>
      </c>
      <c r="N931" s="50">
        <f>N205/SUMIFS(N$3:N$722,$B$3:$B$722,$B931)*SUMIFS(Calculations!$E$3:$E$53,Calculations!$A$3:$A$53,$B931)</f>
        <v/>
      </c>
      <c r="O931" s="50">
        <f>O205/SUMIFS(O$3:O$722,$B$3:$B$722,$B931)*SUMIFS(Calculations!$E$3:$E$53,Calculations!$A$3:$A$53,$B931)</f>
        <v/>
      </c>
      <c r="P931" s="50">
        <f>P205/SUMIFS(P$3:P$722,$B$3:$B$722,$B931)*SUMIFS(Calculations!$E$3:$E$53,Calculations!$A$3:$A$53,$B931)</f>
        <v/>
      </c>
      <c r="Q931" s="50">
        <f>Q205/SUMIFS(Q$3:Q$722,$B$3:$B$722,$B931)*SUMIFS(Calculations!$E$3:$E$53,Calculations!$A$3:$A$53,$B931)</f>
        <v/>
      </c>
      <c r="R931" s="50">
        <f>R205/SUMIFS(R$3:R$722,$B$3:$B$722,$B931)*SUMIFS(Calculations!$E$3:$E$53,Calculations!$A$3:$A$53,$B931)</f>
        <v/>
      </c>
    </row>
    <row r="932" ht="15.75" customHeight="1">
      <c r="B932" s="50" t="inlineStr">
        <is>
          <t>KS</t>
        </is>
      </c>
      <c r="C932" s="50" t="inlineStr">
        <is>
          <t>Generation</t>
        </is>
      </c>
      <c r="D932" s="50" t="inlineStr">
        <is>
          <t>NG-CT</t>
        </is>
      </c>
      <c r="E932" s="50">
        <f>LOOKUP(D932,$U$2:$V$15,$V$2:$V$15)</f>
        <v/>
      </c>
      <c r="F932" s="50">
        <f>F206/SUMIFS(F$3:F$722,$B$3:$B$722,$B932)*SUMIFS(Calculations!$E$3:$E$53,Calculations!$A$3:$A$53,$B932)</f>
        <v/>
      </c>
      <c r="G932" s="50">
        <f>G206/SUMIFS(G$3:G$722,$B$3:$B$722,$B932)*SUMIFS(Calculations!$E$3:$E$53,Calculations!$A$3:$A$53,$B932)</f>
        <v/>
      </c>
      <c r="H932" s="50">
        <f>H206/SUMIFS(H$3:H$722,$B$3:$B$722,$B932)*SUMIFS(Calculations!$E$3:$E$53,Calculations!$A$3:$A$53,$B932)</f>
        <v/>
      </c>
      <c r="I932" s="50">
        <f>I206/SUMIFS(I$3:I$722,$B$3:$B$722,$B932)*SUMIFS(Calculations!$E$3:$E$53,Calculations!$A$3:$A$53,$B932)</f>
        <v/>
      </c>
      <c r="J932" s="50">
        <f>J206/SUMIFS(J$3:J$722,$B$3:$B$722,$B932)*SUMIFS(Calculations!$E$3:$E$53,Calculations!$A$3:$A$53,$B932)</f>
        <v/>
      </c>
      <c r="K932" s="50">
        <f>K206/SUMIFS(K$3:K$722,$B$3:$B$722,$B932)*SUMIFS(Calculations!$E$3:$E$53,Calculations!$A$3:$A$53,$B932)</f>
        <v/>
      </c>
      <c r="L932" s="50">
        <f>L206/SUMIFS(L$3:L$722,$B$3:$B$722,$B932)*SUMIFS(Calculations!$E$3:$E$53,Calculations!$A$3:$A$53,$B932)</f>
        <v/>
      </c>
      <c r="M932" s="50">
        <f>M206/SUMIFS(M$3:M$722,$B$3:$B$722,$B932)*SUMIFS(Calculations!$E$3:$E$53,Calculations!$A$3:$A$53,$B932)</f>
        <v/>
      </c>
      <c r="N932" s="50">
        <f>N206/SUMIFS(N$3:N$722,$B$3:$B$722,$B932)*SUMIFS(Calculations!$E$3:$E$53,Calculations!$A$3:$A$53,$B932)</f>
        <v/>
      </c>
      <c r="O932" s="50">
        <f>O206/SUMIFS(O$3:O$722,$B$3:$B$722,$B932)*SUMIFS(Calculations!$E$3:$E$53,Calculations!$A$3:$A$53,$B932)</f>
        <v/>
      </c>
      <c r="P932" s="50">
        <f>P206/SUMIFS(P$3:P$722,$B$3:$B$722,$B932)*SUMIFS(Calculations!$E$3:$E$53,Calculations!$A$3:$A$53,$B932)</f>
        <v/>
      </c>
      <c r="Q932" s="50">
        <f>Q206/SUMIFS(Q$3:Q$722,$B$3:$B$722,$B932)*SUMIFS(Calculations!$E$3:$E$53,Calculations!$A$3:$A$53,$B932)</f>
        <v/>
      </c>
      <c r="R932" s="50">
        <f>R206/SUMIFS(R$3:R$722,$B$3:$B$722,$B932)*SUMIFS(Calculations!$E$3:$E$53,Calculations!$A$3:$A$53,$B932)</f>
        <v/>
      </c>
    </row>
    <row r="933" ht="15.75" customHeight="1">
      <c r="B933" s="50" t="inlineStr">
        <is>
          <t>KS</t>
        </is>
      </c>
      <c r="C933" s="50" t="inlineStr">
        <is>
          <t>Generation</t>
        </is>
      </c>
      <c r="D933" s="50" t="inlineStr">
        <is>
          <t>Nuclear</t>
        </is>
      </c>
      <c r="E933" s="50">
        <f>LOOKUP(D933,$U$2:$V$15,$V$2:$V$15)</f>
        <v/>
      </c>
      <c r="F933" s="50">
        <f>F207/SUMIFS(F$3:F$722,$B$3:$B$722,$B933)*SUMIFS(Calculations!$E$3:$E$53,Calculations!$A$3:$A$53,$B933)</f>
        <v/>
      </c>
      <c r="G933" s="50">
        <f>G207/SUMIFS(G$3:G$722,$B$3:$B$722,$B933)*SUMIFS(Calculations!$E$3:$E$53,Calculations!$A$3:$A$53,$B933)</f>
        <v/>
      </c>
      <c r="H933" s="50">
        <f>H207/SUMIFS(H$3:H$722,$B$3:$B$722,$B933)*SUMIFS(Calculations!$E$3:$E$53,Calculations!$A$3:$A$53,$B933)</f>
        <v/>
      </c>
      <c r="I933" s="50">
        <f>I207/SUMIFS(I$3:I$722,$B$3:$B$722,$B933)*SUMIFS(Calculations!$E$3:$E$53,Calculations!$A$3:$A$53,$B933)</f>
        <v/>
      </c>
      <c r="J933" s="50">
        <f>J207/SUMIFS(J$3:J$722,$B$3:$B$722,$B933)*SUMIFS(Calculations!$E$3:$E$53,Calculations!$A$3:$A$53,$B933)</f>
        <v/>
      </c>
      <c r="K933" s="50">
        <f>K207/SUMIFS(K$3:K$722,$B$3:$B$722,$B933)*SUMIFS(Calculations!$E$3:$E$53,Calculations!$A$3:$A$53,$B933)</f>
        <v/>
      </c>
      <c r="L933" s="50">
        <f>L207/SUMIFS(L$3:L$722,$B$3:$B$722,$B933)*SUMIFS(Calculations!$E$3:$E$53,Calculations!$A$3:$A$53,$B933)</f>
        <v/>
      </c>
      <c r="M933" s="50">
        <f>M207/SUMIFS(M$3:M$722,$B$3:$B$722,$B933)*SUMIFS(Calculations!$E$3:$E$53,Calculations!$A$3:$A$53,$B933)</f>
        <v/>
      </c>
      <c r="N933" s="50">
        <f>N207/SUMIFS(N$3:N$722,$B$3:$B$722,$B933)*SUMIFS(Calculations!$E$3:$E$53,Calculations!$A$3:$A$53,$B933)</f>
        <v/>
      </c>
      <c r="O933" s="50">
        <f>O207/SUMIFS(O$3:O$722,$B$3:$B$722,$B933)*SUMIFS(Calculations!$E$3:$E$53,Calculations!$A$3:$A$53,$B933)</f>
        <v/>
      </c>
      <c r="P933" s="50">
        <f>P207/SUMIFS(P$3:P$722,$B$3:$B$722,$B933)*SUMIFS(Calculations!$E$3:$E$53,Calculations!$A$3:$A$53,$B933)</f>
        <v/>
      </c>
      <c r="Q933" s="50">
        <f>Q207/SUMIFS(Q$3:Q$722,$B$3:$B$722,$B933)*SUMIFS(Calculations!$E$3:$E$53,Calculations!$A$3:$A$53,$B933)</f>
        <v/>
      </c>
      <c r="R933" s="50">
        <f>R207/SUMIFS(R$3:R$722,$B$3:$B$722,$B933)*SUMIFS(Calculations!$E$3:$E$53,Calculations!$A$3:$A$53,$B933)</f>
        <v/>
      </c>
    </row>
    <row r="934" ht="15.75" customHeight="1">
      <c r="B934" s="50" t="inlineStr">
        <is>
          <t>KS</t>
        </is>
      </c>
      <c r="C934" s="50" t="inlineStr">
        <is>
          <t>Generation</t>
        </is>
      </c>
      <c r="D934" s="50" t="inlineStr">
        <is>
          <t>Offshore Wind</t>
        </is>
      </c>
      <c r="E934" s="50">
        <f>LOOKUP(D934,$U$2:$V$15,$V$2:$V$15)</f>
        <v/>
      </c>
      <c r="F934" s="50">
        <f>F208/SUMIFS(F$3:F$722,$B$3:$B$722,$B934)*SUMIFS(Calculations!$E$3:$E$53,Calculations!$A$3:$A$53,$B934)</f>
        <v/>
      </c>
      <c r="G934" s="50">
        <f>G208/SUMIFS(G$3:G$722,$B$3:$B$722,$B934)*SUMIFS(Calculations!$E$3:$E$53,Calculations!$A$3:$A$53,$B934)</f>
        <v/>
      </c>
      <c r="H934" s="50">
        <f>H208/SUMIFS(H$3:H$722,$B$3:$B$722,$B934)*SUMIFS(Calculations!$E$3:$E$53,Calculations!$A$3:$A$53,$B934)</f>
        <v/>
      </c>
      <c r="I934" s="50">
        <f>I208/SUMIFS(I$3:I$722,$B$3:$B$722,$B934)*SUMIFS(Calculations!$E$3:$E$53,Calculations!$A$3:$A$53,$B934)</f>
        <v/>
      </c>
      <c r="J934" s="50">
        <f>J208/SUMIFS(J$3:J$722,$B$3:$B$722,$B934)*SUMIFS(Calculations!$E$3:$E$53,Calculations!$A$3:$A$53,$B934)</f>
        <v/>
      </c>
      <c r="K934" s="50">
        <f>K208/SUMIFS(K$3:K$722,$B$3:$B$722,$B934)*SUMIFS(Calculations!$E$3:$E$53,Calculations!$A$3:$A$53,$B934)</f>
        <v/>
      </c>
      <c r="L934" s="50">
        <f>L208/SUMIFS(L$3:L$722,$B$3:$B$722,$B934)*SUMIFS(Calculations!$E$3:$E$53,Calculations!$A$3:$A$53,$B934)</f>
        <v/>
      </c>
      <c r="M934" s="50">
        <f>M208/SUMIFS(M$3:M$722,$B$3:$B$722,$B934)*SUMIFS(Calculations!$E$3:$E$53,Calculations!$A$3:$A$53,$B934)</f>
        <v/>
      </c>
      <c r="N934" s="50">
        <f>N208/SUMIFS(N$3:N$722,$B$3:$B$722,$B934)*SUMIFS(Calculations!$E$3:$E$53,Calculations!$A$3:$A$53,$B934)</f>
        <v/>
      </c>
      <c r="O934" s="50">
        <f>O208/SUMIFS(O$3:O$722,$B$3:$B$722,$B934)*SUMIFS(Calculations!$E$3:$E$53,Calculations!$A$3:$A$53,$B934)</f>
        <v/>
      </c>
      <c r="P934" s="50">
        <f>P208/SUMIFS(P$3:P$722,$B$3:$B$722,$B934)*SUMIFS(Calculations!$E$3:$E$53,Calculations!$A$3:$A$53,$B934)</f>
        <v/>
      </c>
      <c r="Q934" s="50">
        <f>Q208/SUMIFS(Q$3:Q$722,$B$3:$B$722,$B934)*SUMIFS(Calculations!$E$3:$E$53,Calculations!$A$3:$A$53,$B934)</f>
        <v/>
      </c>
      <c r="R934" s="50">
        <f>R208/SUMIFS(R$3:R$722,$B$3:$B$722,$B934)*SUMIFS(Calculations!$E$3:$E$53,Calculations!$A$3:$A$53,$B934)</f>
        <v/>
      </c>
    </row>
    <row r="935" ht="15.75" customHeight="1">
      <c r="B935" s="50" t="inlineStr">
        <is>
          <t>KS</t>
        </is>
      </c>
      <c r="C935" s="50" t="inlineStr">
        <is>
          <t>Generation</t>
        </is>
      </c>
      <c r="D935" s="50" t="inlineStr">
        <is>
          <t>Oil-Gas-Steam</t>
        </is>
      </c>
      <c r="E935" s="50">
        <f>LOOKUP(D935,$U$2:$V$15,$V$2:$V$15)</f>
        <v/>
      </c>
      <c r="F935" s="50">
        <f>F209/SUMIFS(F$3:F$722,$B$3:$B$722,$B935)*SUMIFS(Calculations!$E$3:$E$53,Calculations!$A$3:$A$53,$B935)</f>
        <v/>
      </c>
      <c r="G935" s="50">
        <f>G209/SUMIFS(G$3:G$722,$B$3:$B$722,$B935)*SUMIFS(Calculations!$E$3:$E$53,Calculations!$A$3:$A$53,$B935)</f>
        <v/>
      </c>
      <c r="H935" s="50">
        <f>H209/SUMIFS(H$3:H$722,$B$3:$B$722,$B935)*SUMIFS(Calculations!$E$3:$E$53,Calculations!$A$3:$A$53,$B935)</f>
        <v/>
      </c>
      <c r="I935" s="50">
        <f>I209/SUMIFS(I$3:I$722,$B$3:$B$722,$B935)*SUMIFS(Calculations!$E$3:$E$53,Calculations!$A$3:$A$53,$B935)</f>
        <v/>
      </c>
      <c r="J935" s="50">
        <f>J209/SUMIFS(J$3:J$722,$B$3:$B$722,$B935)*SUMIFS(Calculations!$E$3:$E$53,Calculations!$A$3:$A$53,$B935)</f>
        <v/>
      </c>
      <c r="K935" s="50">
        <f>K209/SUMIFS(K$3:K$722,$B$3:$B$722,$B935)*SUMIFS(Calculations!$E$3:$E$53,Calculations!$A$3:$A$53,$B935)</f>
        <v/>
      </c>
      <c r="L935" s="50">
        <f>L209/SUMIFS(L$3:L$722,$B$3:$B$722,$B935)*SUMIFS(Calculations!$E$3:$E$53,Calculations!$A$3:$A$53,$B935)</f>
        <v/>
      </c>
      <c r="M935" s="50">
        <f>M209/SUMIFS(M$3:M$722,$B$3:$B$722,$B935)*SUMIFS(Calculations!$E$3:$E$53,Calculations!$A$3:$A$53,$B935)</f>
        <v/>
      </c>
      <c r="N935" s="50">
        <f>N209/SUMIFS(N$3:N$722,$B$3:$B$722,$B935)*SUMIFS(Calculations!$E$3:$E$53,Calculations!$A$3:$A$53,$B935)</f>
        <v/>
      </c>
      <c r="O935" s="50">
        <f>O209/SUMIFS(O$3:O$722,$B$3:$B$722,$B935)*SUMIFS(Calculations!$E$3:$E$53,Calculations!$A$3:$A$53,$B935)</f>
        <v/>
      </c>
      <c r="P935" s="50">
        <f>P209/SUMIFS(P$3:P$722,$B$3:$B$722,$B935)*SUMIFS(Calculations!$E$3:$E$53,Calculations!$A$3:$A$53,$B935)</f>
        <v/>
      </c>
      <c r="Q935" s="50">
        <f>Q209/SUMIFS(Q$3:Q$722,$B$3:$B$722,$B935)*SUMIFS(Calculations!$E$3:$E$53,Calculations!$A$3:$A$53,$B935)</f>
        <v/>
      </c>
      <c r="R935" s="50">
        <f>R209/SUMIFS(R$3:R$722,$B$3:$B$722,$B935)*SUMIFS(Calculations!$E$3:$E$53,Calculations!$A$3:$A$53,$B935)</f>
        <v/>
      </c>
    </row>
    <row r="936" ht="15.75" customHeight="1">
      <c r="B936" s="50" t="inlineStr">
        <is>
          <t>KS</t>
        </is>
      </c>
      <c r="C936" s="50" t="inlineStr">
        <is>
          <t>Generation</t>
        </is>
      </c>
      <c r="D936" s="50" t="inlineStr">
        <is>
          <t>Rooftop PV</t>
        </is>
      </c>
      <c r="E936" s="50">
        <f>LOOKUP(D936,$U$2:$V$15,$V$2:$V$15)</f>
        <v/>
      </c>
      <c r="F936" s="50">
        <f>F210/SUMIFS(F$3:F$722,$B$3:$B$722,$B936)*SUMIFS(Calculations!$E$3:$E$53,Calculations!$A$3:$A$53,$B936)</f>
        <v/>
      </c>
      <c r="G936" s="50">
        <f>G210/SUMIFS(G$3:G$722,$B$3:$B$722,$B936)*SUMIFS(Calculations!$E$3:$E$53,Calculations!$A$3:$A$53,$B936)</f>
        <v/>
      </c>
      <c r="H936" s="50">
        <f>H210/SUMIFS(H$3:H$722,$B$3:$B$722,$B936)*SUMIFS(Calculations!$E$3:$E$53,Calculations!$A$3:$A$53,$B936)</f>
        <v/>
      </c>
      <c r="I936" s="50">
        <f>I210/SUMIFS(I$3:I$722,$B$3:$B$722,$B936)*SUMIFS(Calculations!$E$3:$E$53,Calculations!$A$3:$A$53,$B936)</f>
        <v/>
      </c>
      <c r="J936" s="50">
        <f>J210/SUMIFS(J$3:J$722,$B$3:$B$722,$B936)*SUMIFS(Calculations!$E$3:$E$53,Calculations!$A$3:$A$53,$B936)</f>
        <v/>
      </c>
      <c r="K936" s="50">
        <f>K210/SUMIFS(K$3:K$722,$B$3:$B$722,$B936)*SUMIFS(Calculations!$E$3:$E$53,Calculations!$A$3:$A$53,$B936)</f>
        <v/>
      </c>
      <c r="L936" s="50">
        <f>L210/SUMIFS(L$3:L$722,$B$3:$B$722,$B936)*SUMIFS(Calculations!$E$3:$E$53,Calculations!$A$3:$A$53,$B936)</f>
        <v/>
      </c>
      <c r="M936" s="50">
        <f>M210/SUMIFS(M$3:M$722,$B$3:$B$722,$B936)*SUMIFS(Calculations!$E$3:$E$53,Calculations!$A$3:$A$53,$B936)</f>
        <v/>
      </c>
      <c r="N936" s="50">
        <f>N210/SUMIFS(N$3:N$722,$B$3:$B$722,$B936)*SUMIFS(Calculations!$E$3:$E$53,Calculations!$A$3:$A$53,$B936)</f>
        <v/>
      </c>
      <c r="O936" s="50">
        <f>O210/SUMIFS(O$3:O$722,$B$3:$B$722,$B936)*SUMIFS(Calculations!$E$3:$E$53,Calculations!$A$3:$A$53,$B936)</f>
        <v/>
      </c>
      <c r="P936" s="50">
        <f>P210/SUMIFS(P$3:P$722,$B$3:$B$722,$B936)*SUMIFS(Calculations!$E$3:$E$53,Calculations!$A$3:$A$53,$B936)</f>
        <v/>
      </c>
      <c r="Q936" s="50">
        <f>Q210/SUMIFS(Q$3:Q$722,$B$3:$B$722,$B936)*SUMIFS(Calculations!$E$3:$E$53,Calculations!$A$3:$A$53,$B936)</f>
        <v/>
      </c>
      <c r="R936" s="50">
        <f>R210/SUMIFS(R$3:R$722,$B$3:$B$722,$B936)*SUMIFS(Calculations!$E$3:$E$53,Calculations!$A$3:$A$53,$B936)</f>
        <v/>
      </c>
    </row>
    <row r="937" ht="15.75" customHeight="1">
      <c r="B937" s="50" t="inlineStr">
        <is>
          <t>KS</t>
        </is>
      </c>
      <c r="C937" s="50" t="inlineStr">
        <is>
          <t>Generation</t>
        </is>
      </c>
      <c r="D937" s="50" t="inlineStr">
        <is>
          <t>Storage</t>
        </is>
      </c>
      <c r="E937" s="50">
        <f>LOOKUP(D937,$U$2:$V$15,$V$2:$V$15)</f>
        <v/>
      </c>
      <c r="F937" s="50">
        <f>F211/SUMIFS(F$3:F$722,$B$3:$B$722,$B937)*SUMIFS(Calculations!$E$3:$E$53,Calculations!$A$3:$A$53,$B937)</f>
        <v/>
      </c>
      <c r="G937" s="50">
        <f>G211/SUMIFS(G$3:G$722,$B$3:$B$722,$B937)*SUMIFS(Calculations!$E$3:$E$53,Calculations!$A$3:$A$53,$B937)</f>
        <v/>
      </c>
      <c r="H937" s="50">
        <f>H211/SUMIFS(H$3:H$722,$B$3:$B$722,$B937)*SUMIFS(Calculations!$E$3:$E$53,Calculations!$A$3:$A$53,$B937)</f>
        <v/>
      </c>
      <c r="I937" s="50">
        <f>I211/SUMIFS(I$3:I$722,$B$3:$B$722,$B937)*SUMIFS(Calculations!$E$3:$E$53,Calculations!$A$3:$A$53,$B937)</f>
        <v/>
      </c>
      <c r="J937" s="50">
        <f>J211/SUMIFS(J$3:J$722,$B$3:$B$722,$B937)*SUMIFS(Calculations!$E$3:$E$53,Calculations!$A$3:$A$53,$B937)</f>
        <v/>
      </c>
      <c r="K937" s="50">
        <f>K211/SUMIFS(K$3:K$722,$B$3:$B$722,$B937)*SUMIFS(Calculations!$E$3:$E$53,Calculations!$A$3:$A$53,$B937)</f>
        <v/>
      </c>
      <c r="L937" s="50">
        <f>L211/SUMIFS(L$3:L$722,$B$3:$B$722,$B937)*SUMIFS(Calculations!$E$3:$E$53,Calculations!$A$3:$A$53,$B937)</f>
        <v/>
      </c>
      <c r="M937" s="50">
        <f>M211/SUMIFS(M$3:M$722,$B$3:$B$722,$B937)*SUMIFS(Calculations!$E$3:$E$53,Calculations!$A$3:$A$53,$B937)</f>
        <v/>
      </c>
      <c r="N937" s="50">
        <f>N211/SUMIFS(N$3:N$722,$B$3:$B$722,$B937)*SUMIFS(Calculations!$E$3:$E$53,Calculations!$A$3:$A$53,$B937)</f>
        <v/>
      </c>
      <c r="O937" s="50">
        <f>O211/SUMIFS(O$3:O$722,$B$3:$B$722,$B937)*SUMIFS(Calculations!$E$3:$E$53,Calculations!$A$3:$A$53,$B937)</f>
        <v/>
      </c>
      <c r="P937" s="50">
        <f>P211/SUMIFS(P$3:P$722,$B$3:$B$722,$B937)*SUMIFS(Calculations!$E$3:$E$53,Calculations!$A$3:$A$53,$B937)</f>
        <v/>
      </c>
      <c r="Q937" s="50">
        <f>Q211/SUMIFS(Q$3:Q$722,$B$3:$B$722,$B937)*SUMIFS(Calculations!$E$3:$E$53,Calculations!$A$3:$A$53,$B937)</f>
        <v/>
      </c>
      <c r="R937" s="50">
        <f>R211/SUMIFS(R$3:R$722,$B$3:$B$722,$B937)*SUMIFS(Calculations!$E$3:$E$53,Calculations!$A$3:$A$53,$B937)</f>
        <v/>
      </c>
    </row>
    <row r="938" ht="15.75" customHeight="1">
      <c r="B938" s="50" t="inlineStr">
        <is>
          <t>KS</t>
        </is>
      </c>
      <c r="C938" s="50" t="inlineStr">
        <is>
          <t>Generation</t>
        </is>
      </c>
      <c r="D938" s="50" t="inlineStr">
        <is>
          <t>Utility PV</t>
        </is>
      </c>
      <c r="E938" s="50">
        <f>LOOKUP(D938,$U$2:$V$15,$V$2:$V$15)</f>
        <v/>
      </c>
      <c r="F938" s="50">
        <f>F212/SUMIFS(F$3:F$722,$B$3:$B$722,$B938)*SUMIFS(Calculations!$E$3:$E$53,Calculations!$A$3:$A$53,$B938)</f>
        <v/>
      </c>
      <c r="G938" s="50">
        <f>G212/SUMIFS(G$3:G$722,$B$3:$B$722,$B938)*SUMIFS(Calculations!$E$3:$E$53,Calculations!$A$3:$A$53,$B938)</f>
        <v/>
      </c>
      <c r="H938" s="50">
        <f>H212/SUMIFS(H$3:H$722,$B$3:$B$722,$B938)*SUMIFS(Calculations!$E$3:$E$53,Calculations!$A$3:$A$53,$B938)</f>
        <v/>
      </c>
      <c r="I938" s="50">
        <f>I212/SUMIFS(I$3:I$722,$B$3:$B$722,$B938)*SUMIFS(Calculations!$E$3:$E$53,Calculations!$A$3:$A$53,$B938)</f>
        <v/>
      </c>
      <c r="J938" s="50">
        <f>J212/SUMIFS(J$3:J$722,$B$3:$B$722,$B938)*SUMIFS(Calculations!$E$3:$E$53,Calculations!$A$3:$A$53,$B938)</f>
        <v/>
      </c>
      <c r="K938" s="50">
        <f>K212/SUMIFS(K$3:K$722,$B$3:$B$722,$B938)*SUMIFS(Calculations!$E$3:$E$53,Calculations!$A$3:$A$53,$B938)</f>
        <v/>
      </c>
      <c r="L938" s="50">
        <f>L212/SUMIFS(L$3:L$722,$B$3:$B$722,$B938)*SUMIFS(Calculations!$E$3:$E$53,Calculations!$A$3:$A$53,$B938)</f>
        <v/>
      </c>
      <c r="M938" s="50">
        <f>M212/SUMIFS(M$3:M$722,$B$3:$B$722,$B938)*SUMIFS(Calculations!$E$3:$E$53,Calculations!$A$3:$A$53,$B938)</f>
        <v/>
      </c>
      <c r="N938" s="50">
        <f>N212/SUMIFS(N$3:N$722,$B$3:$B$722,$B938)*SUMIFS(Calculations!$E$3:$E$53,Calculations!$A$3:$A$53,$B938)</f>
        <v/>
      </c>
      <c r="O938" s="50">
        <f>O212/SUMIFS(O$3:O$722,$B$3:$B$722,$B938)*SUMIFS(Calculations!$E$3:$E$53,Calculations!$A$3:$A$53,$B938)</f>
        <v/>
      </c>
      <c r="P938" s="50">
        <f>P212/SUMIFS(P$3:P$722,$B$3:$B$722,$B938)*SUMIFS(Calculations!$E$3:$E$53,Calculations!$A$3:$A$53,$B938)</f>
        <v/>
      </c>
      <c r="Q938" s="50">
        <f>Q212/SUMIFS(Q$3:Q$722,$B$3:$B$722,$B938)*SUMIFS(Calculations!$E$3:$E$53,Calculations!$A$3:$A$53,$B938)</f>
        <v/>
      </c>
      <c r="R938" s="50">
        <f>R212/SUMIFS(R$3:R$722,$B$3:$B$722,$B938)*SUMIFS(Calculations!$E$3:$E$53,Calculations!$A$3:$A$53,$B938)</f>
        <v/>
      </c>
    </row>
    <row r="939" ht="15.75" customHeight="1">
      <c r="B939" s="50" t="inlineStr">
        <is>
          <t>KY</t>
        </is>
      </c>
      <c r="C939" s="50" t="inlineStr">
        <is>
          <t>Generation</t>
        </is>
      </c>
      <c r="D939" s="50" t="inlineStr">
        <is>
          <t>Biopower</t>
        </is>
      </c>
      <c r="E939" s="50">
        <f>LOOKUP(D939,$U$2:$V$15,$V$2:$V$15)</f>
        <v/>
      </c>
      <c r="F939" s="50">
        <f>F213/SUMIFS(F$3:F$722,$B$3:$B$722,$B939)*SUMIFS(Calculations!$E$3:$E$53,Calculations!$A$3:$A$53,$B939)</f>
        <v/>
      </c>
      <c r="G939" s="50">
        <f>G213/SUMIFS(G$3:G$722,$B$3:$B$722,$B939)*SUMIFS(Calculations!$E$3:$E$53,Calculations!$A$3:$A$53,$B939)</f>
        <v/>
      </c>
      <c r="H939" s="50">
        <f>H213/SUMIFS(H$3:H$722,$B$3:$B$722,$B939)*SUMIFS(Calculations!$E$3:$E$53,Calculations!$A$3:$A$53,$B939)</f>
        <v/>
      </c>
      <c r="I939" s="50">
        <f>I213/SUMIFS(I$3:I$722,$B$3:$B$722,$B939)*SUMIFS(Calculations!$E$3:$E$53,Calculations!$A$3:$A$53,$B939)</f>
        <v/>
      </c>
      <c r="J939" s="50">
        <f>J213/SUMIFS(J$3:J$722,$B$3:$B$722,$B939)*SUMIFS(Calculations!$E$3:$E$53,Calculations!$A$3:$A$53,$B939)</f>
        <v/>
      </c>
      <c r="K939" s="50">
        <f>K213/SUMIFS(K$3:K$722,$B$3:$B$722,$B939)*SUMIFS(Calculations!$E$3:$E$53,Calculations!$A$3:$A$53,$B939)</f>
        <v/>
      </c>
      <c r="L939" s="50">
        <f>L213/SUMIFS(L$3:L$722,$B$3:$B$722,$B939)*SUMIFS(Calculations!$E$3:$E$53,Calculations!$A$3:$A$53,$B939)</f>
        <v/>
      </c>
      <c r="M939" s="50">
        <f>M213/SUMIFS(M$3:M$722,$B$3:$B$722,$B939)*SUMIFS(Calculations!$E$3:$E$53,Calculations!$A$3:$A$53,$B939)</f>
        <v/>
      </c>
      <c r="N939" s="50">
        <f>N213/SUMIFS(N$3:N$722,$B$3:$B$722,$B939)*SUMIFS(Calculations!$E$3:$E$53,Calculations!$A$3:$A$53,$B939)</f>
        <v/>
      </c>
      <c r="O939" s="50">
        <f>O213/SUMIFS(O$3:O$722,$B$3:$B$722,$B939)*SUMIFS(Calculations!$E$3:$E$53,Calculations!$A$3:$A$53,$B939)</f>
        <v/>
      </c>
      <c r="P939" s="50">
        <f>P213/SUMIFS(P$3:P$722,$B$3:$B$722,$B939)*SUMIFS(Calculations!$E$3:$E$53,Calculations!$A$3:$A$53,$B939)</f>
        <v/>
      </c>
      <c r="Q939" s="50">
        <f>Q213/SUMIFS(Q$3:Q$722,$B$3:$B$722,$B939)*SUMIFS(Calculations!$E$3:$E$53,Calculations!$A$3:$A$53,$B939)</f>
        <v/>
      </c>
      <c r="R939" s="50">
        <f>R213/SUMIFS(R$3:R$722,$B$3:$B$722,$B939)*SUMIFS(Calculations!$E$3:$E$53,Calculations!$A$3:$A$53,$B939)</f>
        <v/>
      </c>
    </row>
    <row r="940" ht="15.75" customHeight="1">
      <c r="B940" s="50" t="inlineStr">
        <is>
          <t>KY</t>
        </is>
      </c>
      <c r="C940" s="50" t="inlineStr">
        <is>
          <t>Generation</t>
        </is>
      </c>
      <c r="D940" s="50" t="inlineStr">
        <is>
          <t>Coal</t>
        </is>
      </c>
      <c r="E940" s="50">
        <f>LOOKUP(D940,$U$2:$V$15,$V$2:$V$15)</f>
        <v/>
      </c>
      <c r="F940" s="50">
        <f>F214/SUMIFS(F$3:F$722,$B$3:$B$722,$B940)*SUMIFS(Calculations!$E$3:$E$53,Calculations!$A$3:$A$53,$B940)</f>
        <v/>
      </c>
      <c r="G940" s="50">
        <f>G214/SUMIFS(G$3:G$722,$B$3:$B$722,$B940)*SUMIFS(Calculations!$E$3:$E$53,Calculations!$A$3:$A$53,$B940)</f>
        <v/>
      </c>
      <c r="H940" s="50">
        <f>H214/SUMIFS(H$3:H$722,$B$3:$B$722,$B940)*SUMIFS(Calculations!$E$3:$E$53,Calculations!$A$3:$A$53,$B940)</f>
        <v/>
      </c>
      <c r="I940" s="50">
        <f>I214/SUMIFS(I$3:I$722,$B$3:$B$722,$B940)*SUMIFS(Calculations!$E$3:$E$53,Calculations!$A$3:$A$53,$B940)</f>
        <v/>
      </c>
      <c r="J940" s="50">
        <f>J214/SUMIFS(J$3:J$722,$B$3:$B$722,$B940)*SUMIFS(Calculations!$E$3:$E$53,Calculations!$A$3:$A$53,$B940)</f>
        <v/>
      </c>
      <c r="K940" s="50">
        <f>K214/SUMIFS(K$3:K$722,$B$3:$B$722,$B940)*SUMIFS(Calculations!$E$3:$E$53,Calculations!$A$3:$A$53,$B940)</f>
        <v/>
      </c>
      <c r="L940" s="50">
        <f>L214/SUMIFS(L$3:L$722,$B$3:$B$722,$B940)*SUMIFS(Calculations!$E$3:$E$53,Calculations!$A$3:$A$53,$B940)</f>
        <v/>
      </c>
      <c r="M940" s="50">
        <f>M214/SUMIFS(M$3:M$722,$B$3:$B$722,$B940)*SUMIFS(Calculations!$E$3:$E$53,Calculations!$A$3:$A$53,$B940)</f>
        <v/>
      </c>
      <c r="N940" s="50">
        <f>N214/SUMIFS(N$3:N$722,$B$3:$B$722,$B940)*SUMIFS(Calculations!$E$3:$E$53,Calculations!$A$3:$A$53,$B940)</f>
        <v/>
      </c>
      <c r="O940" s="50">
        <f>O214/SUMIFS(O$3:O$722,$B$3:$B$722,$B940)*SUMIFS(Calculations!$E$3:$E$53,Calculations!$A$3:$A$53,$B940)</f>
        <v/>
      </c>
      <c r="P940" s="50">
        <f>P214/SUMIFS(P$3:P$722,$B$3:$B$722,$B940)*SUMIFS(Calculations!$E$3:$E$53,Calculations!$A$3:$A$53,$B940)</f>
        <v/>
      </c>
      <c r="Q940" s="50">
        <f>Q214/SUMIFS(Q$3:Q$722,$B$3:$B$722,$B940)*SUMIFS(Calculations!$E$3:$E$53,Calculations!$A$3:$A$53,$B940)</f>
        <v/>
      </c>
      <c r="R940" s="50">
        <f>R214/SUMIFS(R$3:R$722,$B$3:$B$722,$B940)*SUMIFS(Calculations!$E$3:$E$53,Calculations!$A$3:$A$53,$B940)</f>
        <v/>
      </c>
    </row>
    <row r="941" ht="15.75" customHeight="1">
      <c r="B941" s="50" t="inlineStr">
        <is>
          <t>KY</t>
        </is>
      </c>
      <c r="C941" s="50" t="inlineStr">
        <is>
          <t>Generation</t>
        </is>
      </c>
      <c r="D941" s="50" t="inlineStr">
        <is>
          <t>CSP</t>
        </is>
      </c>
      <c r="E941" s="50">
        <f>LOOKUP(D941,$U$2:$V$15,$V$2:$V$15)</f>
        <v/>
      </c>
      <c r="F941" s="50">
        <f>F215/SUMIFS(F$3:F$722,$B$3:$B$722,$B941)*SUMIFS(Calculations!$E$3:$E$53,Calculations!$A$3:$A$53,$B941)</f>
        <v/>
      </c>
      <c r="G941" s="50">
        <f>G215/SUMIFS(G$3:G$722,$B$3:$B$722,$B941)*SUMIFS(Calculations!$E$3:$E$53,Calculations!$A$3:$A$53,$B941)</f>
        <v/>
      </c>
      <c r="H941" s="50">
        <f>H215/SUMIFS(H$3:H$722,$B$3:$B$722,$B941)*SUMIFS(Calculations!$E$3:$E$53,Calculations!$A$3:$A$53,$B941)</f>
        <v/>
      </c>
      <c r="I941" s="50">
        <f>I215/SUMIFS(I$3:I$722,$B$3:$B$722,$B941)*SUMIFS(Calculations!$E$3:$E$53,Calculations!$A$3:$A$53,$B941)</f>
        <v/>
      </c>
      <c r="J941" s="50">
        <f>J215/SUMIFS(J$3:J$722,$B$3:$B$722,$B941)*SUMIFS(Calculations!$E$3:$E$53,Calculations!$A$3:$A$53,$B941)</f>
        <v/>
      </c>
      <c r="K941" s="50">
        <f>K215/SUMIFS(K$3:K$722,$B$3:$B$722,$B941)*SUMIFS(Calculations!$E$3:$E$53,Calculations!$A$3:$A$53,$B941)</f>
        <v/>
      </c>
      <c r="L941" s="50">
        <f>L215/SUMIFS(L$3:L$722,$B$3:$B$722,$B941)*SUMIFS(Calculations!$E$3:$E$53,Calculations!$A$3:$A$53,$B941)</f>
        <v/>
      </c>
      <c r="M941" s="50">
        <f>M215/SUMIFS(M$3:M$722,$B$3:$B$722,$B941)*SUMIFS(Calculations!$E$3:$E$53,Calculations!$A$3:$A$53,$B941)</f>
        <v/>
      </c>
      <c r="N941" s="50">
        <f>N215/SUMIFS(N$3:N$722,$B$3:$B$722,$B941)*SUMIFS(Calculations!$E$3:$E$53,Calculations!$A$3:$A$53,$B941)</f>
        <v/>
      </c>
      <c r="O941" s="50">
        <f>O215/SUMIFS(O$3:O$722,$B$3:$B$722,$B941)*SUMIFS(Calculations!$E$3:$E$53,Calculations!$A$3:$A$53,$B941)</f>
        <v/>
      </c>
      <c r="P941" s="50">
        <f>P215/SUMIFS(P$3:P$722,$B$3:$B$722,$B941)*SUMIFS(Calculations!$E$3:$E$53,Calculations!$A$3:$A$53,$B941)</f>
        <v/>
      </c>
      <c r="Q941" s="50">
        <f>Q215/SUMIFS(Q$3:Q$722,$B$3:$B$722,$B941)*SUMIFS(Calculations!$E$3:$E$53,Calculations!$A$3:$A$53,$B941)</f>
        <v/>
      </c>
      <c r="R941" s="50">
        <f>R215/SUMIFS(R$3:R$722,$B$3:$B$722,$B941)*SUMIFS(Calculations!$E$3:$E$53,Calculations!$A$3:$A$53,$B941)</f>
        <v/>
      </c>
    </row>
    <row r="942" ht="15.75" customHeight="1">
      <c r="B942" s="50" t="inlineStr">
        <is>
          <t>KY</t>
        </is>
      </c>
      <c r="C942" s="50" t="inlineStr">
        <is>
          <t>Generation</t>
        </is>
      </c>
      <c r="D942" s="50" t="inlineStr">
        <is>
          <t>Geothermal</t>
        </is>
      </c>
      <c r="E942" s="50">
        <f>LOOKUP(D942,$U$2:$V$15,$V$2:$V$15)</f>
        <v/>
      </c>
      <c r="F942" s="50">
        <f>F216/SUMIFS(F$3:F$722,$B$3:$B$722,$B942)*SUMIFS(Calculations!$E$3:$E$53,Calculations!$A$3:$A$53,$B942)</f>
        <v/>
      </c>
      <c r="G942" s="50">
        <f>G216/SUMIFS(G$3:G$722,$B$3:$B$722,$B942)*SUMIFS(Calculations!$E$3:$E$53,Calculations!$A$3:$A$53,$B942)</f>
        <v/>
      </c>
      <c r="H942" s="50">
        <f>H216/SUMIFS(H$3:H$722,$B$3:$B$722,$B942)*SUMIFS(Calculations!$E$3:$E$53,Calculations!$A$3:$A$53,$B942)</f>
        <v/>
      </c>
      <c r="I942" s="50">
        <f>I216/SUMIFS(I$3:I$722,$B$3:$B$722,$B942)*SUMIFS(Calculations!$E$3:$E$53,Calculations!$A$3:$A$53,$B942)</f>
        <v/>
      </c>
      <c r="J942" s="50">
        <f>J216/SUMIFS(J$3:J$722,$B$3:$B$722,$B942)*SUMIFS(Calculations!$E$3:$E$53,Calculations!$A$3:$A$53,$B942)</f>
        <v/>
      </c>
      <c r="K942" s="50">
        <f>K216/SUMIFS(K$3:K$722,$B$3:$B$722,$B942)*SUMIFS(Calculations!$E$3:$E$53,Calculations!$A$3:$A$53,$B942)</f>
        <v/>
      </c>
      <c r="L942" s="50">
        <f>L216/SUMIFS(L$3:L$722,$B$3:$B$722,$B942)*SUMIFS(Calculations!$E$3:$E$53,Calculations!$A$3:$A$53,$B942)</f>
        <v/>
      </c>
      <c r="M942" s="50">
        <f>M216/SUMIFS(M$3:M$722,$B$3:$B$722,$B942)*SUMIFS(Calculations!$E$3:$E$53,Calculations!$A$3:$A$53,$B942)</f>
        <v/>
      </c>
      <c r="N942" s="50">
        <f>N216/SUMIFS(N$3:N$722,$B$3:$B$722,$B942)*SUMIFS(Calculations!$E$3:$E$53,Calculations!$A$3:$A$53,$B942)</f>
        <v/>
      </c>
      <c r="O942" s="50">
        <f>O216/SUMIFS(O$3:O$722,$B$3:$B$722,$B942)*SUMIFS(Calculations!$E$3:$E$53,Calculations!$A$3:$A$53,$B942)</f>
        <v/>
      </c>
      <c r="P942" s="50">
        <f>P216/SUMIFS(P$3:P$722,$B$3:$B$722,$B942)*SUMIFS(Calculations!$E$3:$E$53,Calculations!$A$3:$A$53,$B942)</f>
        <v/>
      </c>
      <c r="Q942" s="50">
        <f>Q216/SUMIFS(Q$3:Q$722,$B$3:$B$722,$B942)*SUMIFS(Calculations!$E$3:$E$53,Calculations!$A$3:$A$53,$B942)</f>
        <v/>
      </c>
      <c r="R942" s="50">
        <f>R216/SUMIFS(R$3:R$722,$B$3:$B$722,$B942)*SUMIFS(Calculations!$E$3:$E$53,Calculations!$A$3:$A$53,$B942)</f>
        <v/>
      </c>
    </row>
    <row r="943" ht="15.75" customHeight="1">
      <c r="B943" s="50" t="inlineStr">
        <is>
          <t>KY</t>
        </is>
      </c>
      <c r="C943" s="50" t="inlineStr">
        <is>
          <t>Generation</t>
        </is>
      </c>
      <c r="D943" s="50" t="inlineStr">
        <is>
          <t>Hydro</t>
        </is>
      </c>
      <c r="E943" s="50">
        <f>LOOKUP(D943,$U$2:$V$15,$V$2:$V$15)</f>
        <v/>
      </c>
      <c r="F943" s="50">
        <f>F217/SUMIFS(F$3:F$722,$B$3:$B$722,$B943)*SUMIFS(Calculations!$E$3:$E$53,Calculations!$A$3:$A$53,$B943)</f>
        <v/>
      </c>
      <c r="G943" s="50">
        <f>G217/SUMIFS(G$3:G$722,$B$3:$B$722,$B943)*SUMIFS(Calculations!$E$3:$E$53,Calculations!$A$3:$A$53,$B943)</f>
        <v/>
      </c>
      <c r="H943" s="50">
        <f>H217/SUMIFS(H$3:H$722,$B$3:$B$722,$B943)*SUMIFS(Calculations!$E$3:$E$53,Calculations!$A$3:$A$53,$B943)</f>
        <v/>
      </c>
      <c r="I943" s="50">
        <f>I217/SUMIFS(I$3:I$722,$B$3:$B$722,$B943)*SUMIFS(Calculations!$E$3:$E$53,Calculations!$A$3:$A$53,$B943)</f>
        <v/>
      </c>
      <c r="J943" s="50">
        <f>J217/SUMIFS(J$3:J$722,$B$3:$B$722,$B943)*SUMIFS(Calculations!$E$3:$E$53,Calculations!$A$3:$A$53,$B943)</f>
        <v/>
      </c>
      <c r="K943" s="50">
        <f>K217/SUMIFS(K$3:K$722,$B$3:$B$722,$B943)*SUMIFS(Calculations!$E$3:$E$53,Calculations!$A$3:$A$53,$B943)</f>
        <v/>
      </c>
      <c r="L943" s="50">
        <f>L217/SUMIFS(L$3:L$722,$B$3:$B$722,$B943)*SUMIFS(Calculations!$E$3:$E$53,Calculations!$A$3:$A$53,$B943)</f>
        <v/>
      </c>
      <c r="M943" s="50">
        <f>M217/SUMIFS(M$3:M$722,$B$3:$B$722,$B943)*SUMIFS(Calculations!$E$3:$E$53,Calculations!$A$3:$A$53,$B943)</f>
        <v/>
      </c>
      <c r="N943" s="50">
        <f>N217/SUMIFS(N$3:N$722,$B$3:$B$722,$B943)*SUMIFS(Calculations!$E$3:$E$53,Calculations!$A$3:$A$53,$B943)</f>
        <v/>
      </c>
      <c r="O943" s="50">
        <f>O217/SUMIFS(O$3:O$722,$B$3:$B$722,$B943)*SUMIFS(Calculations!$E$3:$E$53,Calculations!$A$3:$A$53,$B943)</f>
        <v/>
      </c>
      <c r="P943" s="50">
        <f>P217/SUMIFS(P$3:P$722,$B$3:$B$722,$B943)*SUMIFS(Calculations!$E$3:$E$53,Calculations!$A$3:$A$53,$B943)</f>
        <v/>
      </c>
      <c r="Q943" s="50">
        <f>Q217/SUMIFS(Q$3:Q$722,$B$3:$B$722,$B943)*SUMIFS(Calculations!$E$3:$E$53,Calculations!$A$3:$A$53,$B943)</f>
        <v/>
      </c>
      <c r="R943" s="50">
        <f>R217/SUMIFS(R$3:R$722,$B$3:$B$722,$B943)*SUMIFS(Calculations!$E$3:$E$53,Calculations!$A$3:$A$53,$B943)</f>
        <v/>
      </c>
    </row>
    <row r="944" ht="15.75" customHeight="1">
      <c r="B944" s="50" t="inlineStr">
        <is>
          <t>KY</t>
        </is>
      </c>
      <c r="C944" s="50" t="inlineStr">
        <is>
          <t>Generation</t>
        </is>
      </c>
      <c r="D944" s="50" t="inlineStr">
        <is>
          <t>Imports</t>
        </is>
      </c>
      <c r="E944" s="50">
        <f>LOOKUP(D944,$U$2:$V$15,$V$2:$V$15)</f>
        <v/>
      </c>
      <c r="F944" s="50">
        <f>F218/SUMIFS(F$3:F$722,$B$3:$B$722,$B944)*SUMIFS(Calculations!$E$3:$E$53,Calculations!$A$3:$A$53,$B944)</f>
        <v/>
      </c>
      <c r="G944" s="50">
        <f>G218/SUMIFS(G$3:G$722,$B$3:$B$722,$B944)*SUMIFS(Calculations!$E$3:$E$53,Calculations!$A$3:$A$53,$B944)</f>
        <v/>
      </c>
      <c r="H944" s="50">
        <f>H218/SUMIFS(H$3:H$722,$B$3:$B$722,$B944)*SUMIFS(Calculations!$E$3:$E$53,Calculations!$A$3:$A$53,$B944)</f>
        <v/>
      </c>
      <c r="I944" s="50">
        <f>I218/SUMIFS(I$3:I$722,$B$3:$B$722,$B944)*SUMIFS(Calculations!$E$3:$E$53,Calculations!$A$3:$A$53,$B944)</f>
        <v/>
      </c>
      <c r="J944" s="50">
        <f>J218/SUMIFS(J$3:J$722,$B$3:$B$722,$B944)*SUMIFS(Calculations!$E$3:$E$53,Calculations!$A$3:$A$53,$B944)</f>
        <v/>
      </c>
      <c r="K944" s="50">
        <f>K218/SUMIFS(K$3:K$722,$B$3:$B$722,$B944)*SUMIFS(Calculations!$E$3:$E$53,Calculations!$A$3:$A$53,$B944)</f>
        <v/>
      </c>
      <c r="L944" s="50">
        <f>L218/SUMIFS(L$3:L$722,$B$3:$B$722,$B944)*SUMIFS(Calculations!$E$3:$E$53,Calculations!$A$3:$A$53,$B944)</f>
        <v/>
      </c>
      <c r="M944" s="50">
        <f>M218/SUMIFS(M$3:M$722,$B$3:$B$722,$B944)*SUMIFS(Calculations!$E$3:$E$53,Calculations!$A$3:$A$53,$B944)</f>
        <v/>
      </c>
      <c r="N944" s="50">
        <f>N218/SUMIFS(N$3:N$722,$B$3:$B$722,$B944)*SUMIFS(Calculations!$E$3:$E$53,Calculations!$A$3:$A$53,$B944)</f>
        <v/>
      </c>
      <c r="O944" s="50">
        <f>O218/SUMIFS(O$3:O$722,$B$3:$B$722,$B944)*SUMIFS(Calculations!$E$3:$E$53,Calculations!$A$3:$A$53,$B944)</f>
        <v/>
      </c>
      <c r="P944" s="50">
        <f>P218/SUMIFS(P$3:P$722,$B$3:$B$722,$B944)*SUMIFS(Calculations!$E$3:$E$53,Calculations!$A$3:$A$53,$B944)</f>
        <v/>
      </c>
      <c r="Q944" s="50">
        <f>Q218/SUMIFS(Q$3:Q$722,$B$3:$B$722,$B944)*SUMIFS(Calculations!$E$3:$E$53,Calculations!$A$3:$A$53,$B944)</f>
        <v/>
      </c>
      <c r="R944" s="50">
        <f>R218/SUMIFS(R$3:R$722,$B$3:$B$722,$B944)*SUMIFS(Calculations!$E$3:$E$53,Calculations!$A$3:$A$53,$B944)</f>
        <v/>
      </c>
    </row>
    <row r="945" ht="15.75" customHeight="1">
      <c r="B945" s="50" t="inlineStr">
        <is>
          <t>KY</t>
        </is>
      </c>
      <c r="C945" s="50" t="inlineStr">
        <is>
          <t>Generation</t>
        </is>
      </c>
      <c r="D945" s="50" t="inlineStr">
        <is>
          <t>Land-based Wind</t>
        </is>
      </c>
      <c r="E945" s="50">
        <f>LOOKUP(D945,$U$2:$V$15,$V$2:$V$15)</f>
        <v/>
      </c>
      <c r="F945" s="50">
        <f>F219/SUMIFS(F$3:F$722,$B$3:$B$722,$B945)*SUMIFS(Calculations!$E$3:$E$53,Calculations!$A$3:$A$53,$B945)</f>
        <v/>
      </c>
      <c r="G945" s="50">
        <f>G219/SUMIFS(G$3:G$722,$B$3:$B$722,$B945)*SUMIFS(Calculations!$E$3:$E$53,Calculations!$A$3:$A$53,$B945)</f>
        <v/>
      </c>
      <c r="H945" s="50">
        <f>H219/SUMIFS(H$3:H$722,$B$3:$B$722,$B945)*SUMIFS(Calculations!$E$3:$E$53,Calculations!$A$3:$A$53,$B945)</f>
        <v/>
      </c>
      <c r="I945" s="50">
        <f>I219/SUMIFS(I$3:I$722,$B$3:$B$722,$B945)*SUMIFS(Calculations!$E$3:$E$53,Calculations!$A$3:$A$53,$B945)</f>
        <v/>
      </c>
      <c r="J945" s="50">
        <f>J219/SUMIFS(J$3:J$722,$B$3:$B$722,$B945)*SUMIFS(Calculations!$E$3:$E$53,Calculations!$A$3:$A$53,$B945)</f>
        <v/>
      </c>
      <c r="K945" s="50">
        <f>K219/SUMIFS(K$3:K$722,$B$3:$B$722,$B945)*SUMIFS(Calculations!$E$3:$E$53,Calculations!$A$3:$A$53,$B945)</f>
        <v/>
      </c>
      <c r="L945" s="50">
        <f>L219/SUMIFS(L$3:L$722,$B$3:$B$722,$B945)*SUMIFS(Calculations!$E$3:$E$53,Calculations!$A$3:$A$53,$B945)</f>
        <v/>
      </c>
      <c r="M945" s="50">
        <f>M219/SUMIFS(M$3:M$722,$B$3:$B$722,$B945)*SUMIFS(Calculations!$E$3:$E$53,Calculations!$A$3:$A$53,$B945)</f>
        <v/>
      </c>
      <c r="N945" s="50">
        <f>N219/SUMIFS(N$3:N$722,$B$3:$B$722,$B945)*SUMIFS(Calculations!$E$3:$E$53,Calculations!$A$3:$A$53,$B945)</f>
        <v/>
      </c>
      <c r="O945" s="50">
        <f>O219/SUMIFS(O$3:O$722,$B$3:$B$722,$B945)*SUMIFS(Calculations!$E$3:$E$53,Calculations!$A$3:$A$53,$B945)</f>
        <v/>
      </c>
      <c r="P945" s="50">
        <f>P219/SUMIFS(P$3:P$722,$B$3:$B$722,$B945)*SUMIFS(Calculations!$E$3:$E$53,Calculations!$A$3:$A$53,$B945)</f>
        <v/>
      </c>
      <c r="Q945" s="50">
        <f>Q219/SUMIFS(Q$3:Q$722,$B$3:$B$722,$B945)*SUMIFS(Calculations!$E$3:$E$53,Calculations!$A$3:$A$53,$B945)</f>
        <v/>
      </c>
      <c r="R945" s="50">
        <f>R219/SUMIFS(R$3:R$722,$B$3:$B$722,$B945)*SUMIFS(Calculations!$E$3:$E$53,Calculations!$A$3:$A$53,$B945)</f>
        <v/>
      </c>
    </row>
    <row r="946" ht="15.75" customHeight="1">
      <c r="B946" s="50" t="inlineStr">
        <is>
          <t>KY</t>
        </is>
      </c>
      <c r="C946" s="50" t="inlineStr">
        <is>
          <t>Generation</t>
        </is>
      </c>
      <c r="D946" s="50" t="inlineStr">
        <is>
          <t>NG-CC</t>
        </is>
      </c>
      <c r="E946" s="50">
        <f>LOOKUP(D946,$U$2:$V$15,$V$2:$V$15)</f>
        <v/>
      </c>
      <c r="F946" s="50">
        <f>F220/SUMIFS(F$3:F$722,$B$3:$B$722,$B946)*SUMIFS(Calculations!$E$3:$E$53,Calculations!$A$3:$A$53,$B946)</f>
        <v/>
      </c>
      <c r="G946" s="50">
        <f>G220/SUMIFS(G$3:G$722,$B$3:$B$722,$B946)*SUMIFS(Calculations!$E$3:$E$53,Calculations!$A$3:$A$53,$B946)</f>
        <v/>
      </c>
      <c r="H946" s="50">
        <f>H220/SUMIFS(H$3:H$722,$B$3:$B$722,$B946)*SUMIFS(Calculations!$E$3:$E$53,Calculations!$A$3:$A$53,$B946)</f>
        <v/>
      </c>
      <c r="I946" s="50">
        <f>I220/SUMIFS(I$3:I$722,$B$3:$B$722,$B946)*SUMIFS(Calculations!$E$3:$E$53,Calculations!$A$3:$A$53,$B946)</f>
        <v/>
      </c>
      <c r="J946" s="50">
        <f>J220/SUMIFS(J$3:J$722,$B$3:$B$722,$B946)*SUMIFS(Calculations!$E$3:$E$53,Calculations!$A$3:$A$53,$B946)</f>
        <v/>
      </c>
      <c r="K946" s="50">
        <f>K220/SUMIFS(K$3:K$722,$B$3:$B$722,$B946)*SUMIFS(Calculations!$E$3:$E$53,Calculations!$A$3:$A$53,$B946)</f>
        <v/>
      </c>
      <c r="L946" s="50">
        <f>L220/SUMIFS(L$3:L$722,$B$3:$B$722,$B946)*SUMIFS(Calculations!$E$3:$E$53,Calculations!$A$3:$A$53,$B946)</f>
        <v/>
      </c>
      <c r="M946" s="50">
        <f>M220/SUMIFS(M$3:M$722,$B$3:$B$722,$B946)*SUMIFS(Calculations!$E$3:$E$53,Calculations!$A$3:$A$53,$B946)</f>
        <v/>
      </c>
      <c r="N946" s="50">
        <f>N220/SUMIFS(N$3:N$722,$B$3:$B$722,$B946)*SUMIFS(Calculations!$E$3:$E$53,Calculations!$A$3:$A$53,$B946)</f>
        <v/>
      </c>
      <c r="O946" s="50">
        <f>O220/SUMIFS(O$3:O$722,$B$3:$B$722,$B946)*SUMIFS(Calculations!$E$3:$E$53,Calculations!$A$3:$A$53,$B946)</f>
        <v/>
      </c>
      <c r="P946" s="50">
        <f>P220/SUMIFS(P$3:P$722,$B$3:$B$722,$B946)*SUMIFS(Calculations!$E$3:$E$53,Calculations!$A$3:$A$53,$B946)</f>
        <v/>
      </c>
      <c r="Q946" s="50">
        <f>Q220/SUMIFS(Q$3:Q$722,$B$3:$B$722,$B946)*SUMIFS(Calculations!$E$3:$E$53,Calculations!$A$3:$A$53,$B946)</f>
        <v/>
      </c>
      <c r="R946" s="50">
        <f>R220/SUMIFS(R$3:R$722,$B$3:$B$722,$B946)*SUMIFS(Calculations!$E$3:$E$53,Calculations!$A$3:$A$53,$B946)</f>
        <v/>
      </c>
    </row>
    <row r="947" ht="15.75" customHeight="1">
      <c r="B947" s="50" t="inlineStr">
        <is>
          <t>KY</t>
        </is>
      </c>
      <c r="C947" s="50" t="inlineStr">
        <is>
          <t>Generation</t>
        </is>
      </c>
      <c r="D947" s="50" t="inlineStr">
        <is>
          <t>NG-CT</t>
        </is>
      </c>
      <c r="E947" s="50">
        <f>LOOKUP(D947,$U$2:$V$15,$V$2:$V$15)</f>
        <v/>
      </c>
      <c r="F947" s="50">
        <f>F221/SUMIFS(F$3:F$722,$B$3:$B$722,$B947)*SUMIFS(Calculations!$E$3:$E$53,Calculations!$A$3:$A$53,$B947)</f>
        <v/>
      </c>
      <c r="G947" s="50">
        <f>G221/SUMIFS(G$3:G$722,$B$3:$B$722,$B947)*SUMIFS(Calculations!$E$3:$E$53,Calculations!$A$3:$A$53,$B947)</f>
        <v/>
      </c>
      <c r="H947" s="50">
        <f>H221/SUMIFS(H$3:H$722,$B$3:$B$722,$B947)*SUMIFS(Calculations!$E$3:$E$53,Calculations!$A$3:$A$53,$B947)</f>
        <v/>
      </c>
      <c r="I947" s="50">
        <f>I221/SUMIFS(I$3:I$722,$B$3:$B$722,$B947)*SUMIFS(Calculations!$E$3:$E$53,Calculations!$A$3:$A$53,$B947)</f>
        <v/>
      </c>
      <c r="J947" s="50">
        <f>J221/SUMIFS(J$3:J$722,$B$3:$B$722,$B947)*SUMIFS(Calculations!$E$3:$E$53,Calculations!$A$3:$A$53,$B947)</f>
        <v/>
      </c>
      <c r="K947" s="50">
        <f>K221/SUMIFS(K$3:K$722,$B$3:$B$722,$B947)*SUMIFS(Calculations!$E$3:$E$53,Calculations!$A$3:$A$53,$B947)</f>
        <v/>
      </c>
      <c r="L947" s="50">
        <f>L221/SUMIFS(L$3:L$722,$B$3:$B$722,$B947)*SUMIFS(Calculations!$E$3:$E$53,Calculations!$A$3:$A$53,$B947)</f>
        <v/>
      </c>
      <c r="M947" s="50">
        <f>M221/SUMIFS(M$3:M$722,$B$3:$B$722,$B947)*SUMIFS(Calculations!$E$3:$E$53,Calculations!$A$3:$A$53,$B947)</f>
        <v/>
      </c>
      <c r="N947" s="50">
        <f>N221/SUMIFS(N$3:N$722,$B$3:$B$722,$B947)*SUMIFS(Calculations!$E$3:$E$53,Calculations!$A$3:$A$53,$B947)</f>
        <v/>
      </c>
      <c r="O947" s="50">
        <f>O221/SUMIFS(O$3:O$722,$B$3:$B$722,$B947)*SUMIFS(Calculations!$E$3:$E$53,Calculations!$A$3:$A$53,$B947)</f>
        <v/>
      </c>
      <c r="P947" s="50">
        <f>P221/SUMIFS(P$3:P$722,$B$3:$B$722,$B947)*SUMIFS(Calculations!$E$3:$E$53,Calculations!$A$3:$A$53,$B947)</f>
        <v/>
      </c>
      <c r="Q947" s="50">
        <f>Q221/SUMIFS(Q$3:Q$722,$B$3:$B$722,$B947)*SUMIFS(Calculations!$E$3:$E$53,Calculations!$A$3:$A$53,$B947)</f>
        <v/>
      </c>
      <c r="R947" s="50">
        <f>R221/SUMIFS(R$3:R$722,$B$3:$B$722,$B947)*SUMIFS(Calculations!$E$3:$E$53,Calculations!$A$3:$A$53,$B947)</f>
        <v/>
      </c>
    </row>
    <row r="948" ht="15.75" customHeight="1">
      <c r="B948" s="50" t="inlineStr">
        <is>
          <t>KY</t>
        </is>
      </c>
      <c r="C948" s="50" t="inlineStr">
        <is>
          <t>Generation</t>
        </is>
      </c>
      <c r="D948" s="50" t="inlineStr">
        <is>
          <t>Nuclear</t>
        </is>
      </c>
      <c r="E948" s="50">
        <f>LOOKUP(D948,$U$2:$V$15,$V$2:$V$15)</f>
        <v/>
      </c>
      <c r="F948" s="50">
        <f>F222/SUMIFS(F$3:F$722,$B$3:$B$722,$B948)*SUMIFS(Calculations!$E$3:$E$53,Calculations!$A$3:$A$53,$B948)</f>
        <v/>
      </c>
      <c r="G948" s="50">
        <f>G222/SUMIFS(G$3:G$722,$B$3:$B$722,$B948)*SUMIFS(Calculations!$E$3:$E$53,Calculations!$A$3:$A$53,$B948)</f>
        <v/>
      </c>
      <c r="H948" s="50">
        <f>H222/SUMIFS(H$3:H$722,$B$3:$B$722,$B948)*SUMIFS(Calculations!$E$3:$E$53,Calculations!$A$3:$A$53,$B948)</f>
        <v/>
      </c>
      <c r="I948" s="50">
        <f>I222/SUMIFS(I$3:I$722,$B$3:$B$722,$B948)*SUMIFS(Calculations!$E$3:$E$53,Calculations!$A$3:$A$53,$B948)</f>
        <v/>
      </c>
      <c r="J948" s="50">
        <f>J222/SUMIFS(J$3:J$722,$B$3:$B$722,$B948)*SUMIFS(Calculations!$E$3:$E$53,Calculations!$A$3:$A$53,$B948)</f>
        <v/>
      </c>
      <c r="K948" s="50">
        <f>K222/SUMIFS(K$3:K$722,$B$3:$B$722,$B948)*SUMIFS(Calculations!$E$3:$E$53,Calculations!$A$3:$A$53,$B948)</f>
        <v/>
      </c>
      <c r="L948" s="50">
        <f>L222/SUMIFS(L$3:L$722,$B$3:$B$722,$B948)*SUMIFS(Calculations!$E$3:$E$53,Calculations!$A$3:$A$53,$B948)</f>
        <v/>
      </c>
      <c r="M948" s="50">
        <f>M222/SUMIFS(M$3:M$722,$B$3:$B$722,$B948)*SUMIFS(Calculations!$E$3:$E$53,Calculations!$A$3:$A$53,$B948)</f>
        <v/>
      </c>
      <c r="N948" s="50">
        <f>N222/SUMIFS(N$3:N$722,$B$3:$B$722,$B948)*SUMIFS(Calculations!$E$3:$E$53,Calculations!$A$3:$A$53,$B948)</f>
        <v/>
      </c>
      <c r="O948" s="50">
        <f>O222/SUMIFS(O$3:O$722,$B$3:$B$722,$B948)*SUMIFS(Calculations!$E$3:$E$53,Calculations!$A$3:$A$53,$B948)</f>
        <v/>
      </c>
      <c r="P948" s="50">
        <f>P222/SUMIFS(P$3:P$722,$B$3:$B$722,$B948)*SUMIFS(Calculations!$E$3:$E$53,Calculations!$A$3:$A$53,$B948)</f>
        <v/>
      </c>
      <c r="Q948" s="50">
        <f>Q222/SUMIFS(Q$3:Q$722,$B$3:$B$722,$B948)*SUMIFS(Calculations!$E$3:$E$53,Calculations!$A$3:$A$53,$B948)</f>
        <v/>
      </c>
      <c r="R948" s="50">
        <f>R222/SUMIFS(R$3:R$722,$B$3:$B$722,$B948)*SUMIFS(Calculations!$E$3:$E$53,Calculations!$A$3:$A$53,$B948)</f>
        <v/>
      </c>
    </row>
    <row r="949" ht="15.75" customHeight="1">
      <c r="B949" s="50" t="inlineStr">
        <is>
          <t>KY</t>
        </is>
      </c>
      <c r="C949" s="50" t="inlineStr">
        <is>
          <t>Generation</t>
        </is>
      </c>
      <c r="D949" s="50" t="inlineStr">
        <is>
          <t>Offshore Wind</t>
        </is>
      </c>
      <c r="E949" s="50">
        <f>LOOKUP(D949,$U$2:$V$15,$V$2:$V$15)</f>
        <v/>
      </c>
      <c r="F949" s="50">
        <f>F223/SUMIFS(F$3:F$722,$B$3:$B$722,$B949)*SUMIFS(Calculations!$E$3:$E$53,Calculations!$A$3:$A$53,$B949)</f>
        <v/>
      </c>
      <c r="G949" s="50">
        <f>G223/SUMIFS(G$3:G$722,$B$3:$B$722,$B949)*SUMIFS(Calculations!$E$3:$E$53,Calculations!$A$3:$A$53,$B949)</f>
        <v/>
      </c>
      <c r="H949" s="50">
        <f>H223/SUMIFS(H$3:H$722,$B$3:$B$722,$B949)*SUMIFS(Calculations!$E$3:$E$53,Calculations!$A$3:$A$53,$B949)</f>
        <v/>
      </c>
      <c r="I949" s="50">
        <f>I223/SUMIFS(I$3:I$722,$B$3:$B$722,$B949)*SUMIFS(Calculations!$E$3:$E$53,Calculations!$A$3:$A$53,$B949)</f>
        <v/>
      </c>
      <c r="J949" s="50">
        <f>J223/SUMIFS(J$3:J$722,$B$3:$B$722,$B949)*SUMIFS(Calculations!$E$3:$E$53,Calculations!$A$3:$A$53,$B949)</f>
        <v/>
      </c>
      <c r="K949" s="50">
        <f>K223/SUMIFS(K$3:K$722,$B$3:$B$722,$B949)*SUMIFS(Calculations!$E$3:$E$53,Calculations!$A$3:$A$53,$B949)</f>
        <v/>
      </c>
      <c r="L949" s="50">
        <f>L223/SUMIFS(L$3:L$722,$B$3:$B$722,$B949)*SUMIFS(Calculations!$E$3:$E$53,Calculations!$A$3:$A$53,$B949)</f>
        <v/>
      </c>
      <c r="M949" s="50">
        <f>M223/SUMIFS(M$3:M$722,$B$3:$B$722,$B949)*SUMIFS(Calculations!$E$3:$E$53,Calculations!$A$3:$A$53,$B949)</f>
        <v/>
      </c>
      <c r="N949" s="50">
        <f>N223/SUMIFS(N$3:N$722,$B$3:$B$722,$B949)*SUMIFS(Calculations!$E$3:$E$53,Calculations!$A$3:$A$53,$B949)</f>
        <v/>
      </c>
      <c r="O949" s="50">
        <f>O223/SUMIFS(O$3:O$722,$B$3:$B$722,$B949)*SUMIFS(Calculations!$E$3:$E$53,Calculations!$A$3:$A$53,$B949)</f>
        <v/>
      </c>
      <c r="P949" s="50">
        <f>P223/SUMIFS(P$3:P$722,$B$3:$B$722,$B949)*SUMIFS(Calculations!$E$3:$E$53,Calculations!$A$3:$A$53,$B949)</f>
        <v/>
      </c>
      <c r="Q949" s="50">
        <f>Q223/SUMIFS(Q$3:Q$722,$B$3:$B$722,$B949)*SUMIFS(Calculations!$E$3:$E$53,Calculations!$A$3:$A$53,$B949)</f>
        <v/>
      </c>
      <c r="R949" s="50">
        <f>R223/SUMIFS(R$3:R$722,$B$3:$B$722,$B949)*SUMIFS(Calculations!$E$3:$E$53,Calculations!$A$3:$A$53,$B949)</f>
        <v/>
      </c>
    </row>
    <row r="950" ht="15.75" customHeight="1">
      <c r="B950" s="50" t="inlineStr">
        <is>
          <t>KY</t>
        </is>
      </c>
      <c r="C950" s="50" t="inlineStr">
        <is>
          <t>Generation</t>
        </is>
      </c>
      <c r="D950" s="50" t="inlineStr">
        <is>
          <t>Oil-Gas-Steam</t>
        </is>
      </c>
      <c r="E950" s="50">
        <f>LOOKUP(D950,$U$2:$V$15,$V$2:$V$15)</f>
        <v/>
      </c>
      <c r="F950" s="50">
        <f>F224/SUMIFS(F$3:F$722,$B$3:$B$722,$B950)*SUMIFS(Calculations!$E$3:$E$53,Calculations!$A$3:$A$53,$B950)</f>
        <v/>
      </c>
      <c r="G950" s="50">
        <f>G224/SUMIFS(G$3:G$722,$B$3:$B$722,$B950)*SUMIFS(Calculations!$E$3:$E$53,Calculations!$A$3:$A$53,$B950)</f>
        <v/>
      </c>
      <c r="H950" s="50">
        <f>H224/SUMIFS(H$3:H$722,$B$3:$B$722,$B950)*SUMIFS(Calculations!$E$3:$E$53,Calculations!$A$3:$A$53,$B950)</f>
        <v/>
      </c>
      <c r="I950" s="50">
        <f>I224/SUMIFS(I$3:I$722,$B$3:$B$722,$B950)*SUMIFS(Calculations!$E$3:$E$53,Calculations!$A$3:$A$53,$B950)</f>
        <v/>
      </c>
      <c r="J950" s="50">
        <f>J224/SUMIFS(J$3:J$722,$B$3:$B$722,$B950)*SUMIFS(Calculations!$E$3:$E$53,Calculations!$A$3:$A$53,$B950)</f>
        <v/>
      </c>
      <c r="K950" s="50">
        <f>K224/SUMIFS(K$3:K$722,$B$3:$B$722,$B950)*SUMIFS(Calculations!$E$3:$E$53,Calculations!$A$3:$A$53,$B950)</f>
        <v/>
      </c>
      <c r="L950" s="50">
        <f>L224/SUMIFS(L$3:L$722,$B$3:$B$722,$B950)*SUMIFS(Calculations!$E$3:$E$53,Calculations!$A$3:$A$53,$B950)</f>
        <v/>
      </c>
      <c r="M950" s="50">
        <f>M224/SUMIFS(M$3:M$722,$B$3:$B$722,$B950)*SUMIFS(Calculations!$E$3:$E$53,Calculations!$A$3:$A$53,$B950)</f>
        <v/>
      </c>
      <c r="N950" s="50">
        <f>N224/SUMIFS(N$3:N$722,$B$3:$B$722,$B950)*SUMIFS(Calculations!$E$3:$E$53,Calculations!$A$3:$A$53,$B950)</f>
        <v/>
      </c>
      <c r="O950" s="50">
        <f>O224/SUMIFS(O$3:O$722,$B$3:$B$722,$B950)*SUMIFS(Calculations!$E$3:$E$53,Calculations!$A$3:$A$53,$B950)</f>
        <v/>
      </c>
      <c r="P950" s="50">
        <f>P224/SUMIFS(P$3:P$722,$B$3:$B$722,$B950)*SUMIFS(Calculations!$E$3:$E$53,Calculations!$A$3:$A$53,$B950)</f>
        <v/>
      </c>
      <c r="Q950" s="50">
        <f>Q224/SUMIFS(Q$3:Q$722,$B$3:$B$722,$B950)*SUMIFS(Calculations!$E$3:$E$53,Calculations!$A$3:$A$53,$B950)</f>
        <v/>
      </c>
      <c r="R950" s="50">
        <f>R224/SUMIFS(R$3:R$722,$B$3:$B$722,$B950)*SUMIFS(Calculations!$E$3:$E$53,Calculations!$A$3:$A$53,$B950)</f>
        <v/>
      </c>
    </row>
    <row r="951" ht="15.75" customHeight="1">
      <c r="B951" s="50" t="inlineStr">
        <is>
          <t>KY</t>
        </is>
      </c>
      <c r="C951" s="50" t="inlineStr">
        <is>
          <t>Generation</t>
        </is>
      </c>
      <c r="D951" s="50" t="inlineStr">
        <is>
          <t>Rooftop PV</t>
        </is>
      </c>
      <c r="E951" s="50">
        <f>LOOKUP(D951,$U$2:$V$15,$V$2:$V$15)</f>
        <v/>
      </c>
      <c r="F951" s="50">
        <f>F225/SUMIFS(F$3:F$722,$B$3:$B$722,$B951)*SUMIFS(Calculations!$E$3:$E$53,Calculations!$A$3:$A$53,$B951)</f>
        <v/>
      </c>
      <c r="G951" s="50">
        <f>G225/SUMIFS(G$3:G$722,$B$3:$B$722,$B951)*SUMIFS(Calculations!$E$3:$E$53,Calculations!$A$3:$A$53,$B951)</f>
        <v/>
      </c>
      <c r="H951" s="50">
        <f>H225/SUMIFS(H$3:H$722,$B$3:$B$722,$B951)*SUMIFS(Calculations!$E$3:$E$53,Calculations!$A$3:$A$53,$B951)</f>
        <v/>
      </c>
      <c r="I951" s="50">
        <f>I225/SUMIFS(I$3:I$722,$B$3:$B$722,$B951)*SUMIFS(Calculations!$E$3:$E$53,Calculations!$A$3:$A$53,$B951)</f>
        <v/>
      </c>
      <c r="J951" s="50">
        <f>J225/SUMIFS(J$3:J$722,$B$3:$B$722,$B951)*SUMIFS(Calculations!$E$3:$E$53,Calculations!$A$3:$A$53,$B951)</f>
        <v/>
      </c>
      <c r="K951" s="50">
        <f>K225/SUMIFS(K$3:K$722,$B$3:$B$722,$B951)*SUMIFS(Calculations!$E$3:$E$53,Calculations!$A$3:$A$53,$B951)</f>
        <v/>
      </c>
      <c r="L951" s="50">
        <f>L225/SUMIFS(L$3:L$722,$B$3:$B$722,$B951)*SUMIFS(Calculations!$E$3:$E$53,Calculations!$A$3:$A$53,$B951)</f>
        <v/>
      </c>
      <c r="M951" s="50">
        <f>M225/SUMIFS(M$3:M$722,$B$3:$B$722,$B951)*SUMIFS(Calculations!$E$3:$E$53,Calculations!$A$3:$A$53,$B951)</f>
        <v/>
      </c>
      <c r="N951" s="50">
        <f>N225/SUMIFS(N$3:N$722,$B$3:$B$722,$B951)*SUMIFS(Calculations!$E$3:$E$53,Calculations!$A$3:$A$53,$B951)</f>
        <v/>
      </c>
      <c r="O951" s="50">
        <f>O225/SUMIFS(O$3:O$722,$B$3:$B$722,$B951)*SUMIFS(Calculations!$E$3:$E$53,Calculations!$A$3:$A$53,$B951)</f>
        <v/>
      </c>
      <c r="P951" s="50">
        <f>P225/SUMIFS(P$3:P$722,$B$3:$B$722,$B951)*SUMIFS(Calculations!$E$3:$E$53,Calculations!$A$3:$A$53,$B951)</f>
        <v/>
      </c>
      <c r="Q951" s="50">
        <f>Q225/SUMIFS(Q$3:Q$722,$B$3:$B$722,$B951)*SUMIFS(Calculations!$E$3:$E$53,Calculations!$A$3:$A$53,$B951)</f>
        <v/>
      </c>
      <c r="R951" s="50">
        <f>R225/SUMIFS(R$3:R$722,$B$3:$B$722,$B951)*SUMIFS(Calculations!$E$3:$E$53,Calculations!$A$3:$A$53,$B951)</f>
        <v/>
      </c>
    </row>
    <row r="952" ht="15.75" customHeight="1">
      <c r="B952" s="50" t="inlineStr">
        <is>
          <t>KY</t>
        </is>
      </c>
      <c r="C952" s="50" t="inlineStr">
        <is>
          <t>Generation</t>
        </is>
      </c>
      <c r="D952" s="50" t="inlineStr">
        <is>
          <t>Storage</t>
        </is>
      </c>
      <c r="E952" s="50">
        <f>LOOKUP(D952,$U$2:$V$15,$V$2:$V$15)</f>
        <v/>
      </c>
      <c r="F952" s="50">
        <f>F226/SUMIFS(F$3:F$722,$B$3:$B$722,$B952)*SUMIFS(Calculations!$E$3:$E$53,Calculations!$A$3:$A$53,$B952)</f>
        <v/>
      </c>
      <c r="G952" s="50">
        <f>G226/SUMIFS(G$3:G$722,$B$3:$B$722,$B952)*SUMIFS(Calculations!$E$3:$E$53,Calculations!$A$3:$A$53,$B952)</f>
        <v/>
      </c>
      <c r="H952" s="50">
        <f>H226/SUMIFS(H$3:H$722,$B$3:$B$722,$B952)*SUMIFS(Calculations!$E$3:$E$53,Calculations!$A$3:$A$53,$B952)</f>
        <v/>
      </c>
      <c r="I952" s="50">
        <f>I226/SUMIFS(I$3:I$722,$B$3:$B$722,$B952)*SUMIFS(Calculations!$E$3:$E$53,Calculations!$A$3:$A$53,$B952)</f>
        <v/>
      </c>
      <c r="J952" s="50">
        <f>J226/SUMIFS(J$3:J$722,$B$3:$B$722,$B952)*SUMIFS(Calculations!$E$3:$E$53,Calculations!$A$3:$A$53,$B952)</f>
        <v/>
      </c>
      <c r="K952" s="50">
        <f>K226/SUMIFS(K$3:K$722,$B$3:$B$722,$B952)*SUMIFS(Calculations!$E$3:$E$53,Calculations!$A$3:$A$53,$B952)</f>
        <v/>
      </c>
      <c r="L952" s="50">
        <f>L226/SUMIFS(L$3:L$722,$B$3:$B$722,$B952)*SUMIFS(Calculations!$E$3:$E$53,Calculations!$A$3:$A$53,$B952)</f>
        <v/>
      </c>
      <c r="M952" s="50">
        <f>M226/SUMIFS(M$3:M$722,$B$3:$B$722,$B952)*SUMIFS(Calculations!$E$3:$E$53,Calculations!$A$3:$A$53,$B952)</f>
        <v/>
      </c>
      <c r="N952" s="50">
        <f>N226/SUMIFS(N$3:N$722,$B$3:$B$722,$B952)*SUMIFS(Calculations!$E$3:$E$53,Calculations!$A$3:$A$53,$B952)</f>
        <v/>
      </c>
      <c r="O952" s="50">
        <f>O226/SUMIFS(O$3:O$722,$B$3:$B$722,$B952)*SUMIFS(Calculations!$E$3:$E$53,Calculations!$A$3:$A$53,$B952)</f>
        <v/>
      </c>
      <c r="P952" s="50">
        <f>P226/SUMIFS(P$3:P$722,$B$3:$B$722,$B952)*SUMIFS(Calculations!$E$3:$E$53,Calculations!$A$3:$A$53,$B952)</f>
        <v/>
      </c>
      <c r="Q952" s="50">
        <f>Q226/SUMIFS(Q$3:Q$722,$B$3:$B$722,$B952)*SUMIFS(Calculations!$E$3:$E$53,Calculations!$A$3:$A$53,$B952)</f>
        <v/>
      </c>
      <c r="R952" s="50">
        <f>R226/SUMIFS(R$3:R$722,$B$3:$B$722,$B952)*SUMIFS(Calculations!$E$3:$E$53,Calculations!$A$3:$A$53,$B952)</f>
        <v/>
      </c>
    </row>
    <row r="953" ht="15.75" customHeight="1">
      <c r="B953" s="50" t="inlineStr">
        <is>
          <t>KY</t>
        </is>
      </c>
      <c r="C953" s="50" t="inlineStr">
        <is>
          <t>Generation</t>
        </is>
      </c>
      <c r="D953" s="50" t="inlineStr">
        <is>
          <t>Utility PV</t>
        </is>
      </c>
      <c r="E953" s="50">
        <f>LOOKUP(D953,$U$2:$V$15,$V$2:$V$15)</f>
        <v/>
      </c>
      <c r="F953" s="50">
        <f>F227/SUMIFS(F$3:F$722,$B$3:$B$722,$B953)*SUMIFS(Calculations!$E$3:$E$53,Calculations!$A$3:$A$53,$B953)</f>
        <v/>
      </c>
      <c r="G953" s="50">
        <f>G227/SUMIFS(G$3:G$722,$B$3:$B$722,$B953)*SUMIFS(Calculations!$E$3:$E$53,Calculations!$A$3:$A$53,$B953)</f>
        <v/>
      </c>
      <c r="H953" s="50">
        <f>H227/SUMIFS(H$3:H$722,$B$3:$B$722,$B953)*SUMIFS(Calculations!$E$3:$E$53,Calculations!$A$3:$A$53,$B953)</f>
        <v/>
      </c>
      <c r="I953" s="50">
        <f>I227/SUMIFS(I$3:I$722,$B$3:$B$722,$B953)*SUMIFS(Calculations!$E$3:$E$53,Calculations!$A$3:$A$53,$B953)</f>
        <v/>
      </c>
      <c r="J953" s="50">
        <f>J227/SUMIFS(J$3:J$722,$B$3:$B$722,$B953)*SUMIFS(Calculations!$E$3:$E$53,Calculations!$A$3:$A$53,$B953)</f>
        <v/>
      </c>
      <c r="K953" s="50">
        <f>K227/SUMIFS(K$3:K$722,$B$3:$B$722,$B953)*SUMIFS(Calculations!$E$3:$E$53,Calculations!$A$3:$A$53,$B953)</f>
        <v/>
      </c>
      <c r="L953" s="50">
        <f>L227/SUMIFS(L$3:L$722,$B$3:$B$722,$B953)*SUMIFS(Calculations!$E$3:$E$53,Calculations!$A$3:$A$53,$B953)</f>
        <v/>
      </c>
      <c r="M953" s="50">
        <f>M227/SUMIFS(M$3:M$722,$B$3:$B$722,$B953)*SUMIFS(Calculations!$E$3:$E$53,Calculations!$A$3:$A$53,$B953)</f>
        <v/>
      </c>
      <c r="N953" s="50">
        <f>N227/SUMIFS(N$3:N$722,$B$3:$B$722,$B953)*SUMIFS(Calculations!$E$3:$E$53,Calculations!$A$3:$A$53,$B953)</f>
        <v/>
      </c>
      <c r="O953" s="50">
        <f>O227/SUMIFS(O$3:O$722,$B$3:$B$722,$B953)*SUMIFS(Calculations!$E$3:$E$53,Calculations!$A$3:$A$53,$B953)</f>
        <v/>
      </c>
      <c r="P953" s="50">
        <f>P227/SUMIFS(P$3:P$722,$B$3:$B$722,$B953)*SUMIFS(Calculations!$E$3:$E$53,Calculations!$A$3:$A$53,$B953)</f>
        <v/>
      </c>
      <c r="Q953" s="50">
        <f>Q227/SUMIFS(Q$3:Q$722,$B$3:$B$722,$B953)*SUMIFS(Calculations!$E$3:$E$53,Calculations!$A$3:$A$53,$B953)</f>
        <v/>
      </c>
      <c r="R953" s="50">
        <f>R227/SUMIFS(R$3:R$722,$B$3:$B$722,$B953)*SUMIFS(Calculations!$E$3:$E$53,Calculations!$A$3:$A$53,$B953)</f>
        <v/>
      </c>
    </row>
    <row r="954" ht="15.75" customHeight="1">
      <c r="B954" s="50" t="inlineStr">
        <is>
          <t>LA</t>
        </is>
      </c>
      <c r="C954" s="50" t="inlineStr">
        <is>
          <t>Generation</t>
        </is>
      </c>
      <c r="D954" s="50" t="inlineStr">
        <is>
          <t>Biopower</t>
        </is>
      </c>
      <c r="E954" s="50">
        <f>LOOKUP(D954,$U$2:$V$15,$V$2:$V$15)</f>
        <v/>
      </c>
      <c r="F954" s="50">
        <f>F228/SUMIFS(F$3:F$722,$B$3:$B$722,$B954)*SUMIFS(Calculations!$E$3:$E$53,Calculations!$A$3:$A$53,$B954)</f>
        <v/>
      </c>
      <c r="G954" s="50">
        <f>G228/SUMIFS(G$3:G$722,$B$3:$B$722,$B954)*SUMIFS(Calculations!$E$3:$E$53,Calculations!$A$3:$A$53,$B954)</f>
        <v/>
      </c>
      <c r="H954" s="50">
        <f>H228/SUMIFS(H$3:H$722,$B$3:$B$722,$B954)*SUMIFS(Calculations!$E$3:$E$53,Calculations!$A$3:$A$53,$B954)</f>
        <v/>
      </c>
      <c r="I954" s="50">
        <f>I228/SUMIFS(I$3:I$722,$B$3:$B$722,$B954)*SUMIFS(Calculations!$E$3:$E$53,Calculations!$A$3:$A$53,$B954)</f>
        <v/>
      </c>
      <c r="J954" s="50">
        <f>J228/SUMIFS(J$3:J$722,$B$3:$B$722,$B954)*SUMIFS(Calculations!$E$3:$E$53,Calculations!$A$3:$A$53,$B954)</f>
        <v/>
      </c>
      <c r="K954" s="50">
        <f>K228/SUMIFS(K$3:K$722,$B$3:$B$722,$B954)*SUMIFS(Calculations!$E$3:$E$53,Calculations!$A$3:$A$53,$B954)</f>
        <v/>
      </c>
      <c r="L954" s="50">
        <f>L228/SUMIFS(L$3:L$722,$B$3:$B$722,$B954)*SUMIFS(Calculations!$E$3:$E$53,Calculations!$A$3:$A$53,$B954)</f>
        <v/>
      </c>
      <c r="M954" s="50">
        <f>M228/SUMIFS(M$3:M$722,$B$3:$B$722,$B954)*SUMIFS(Calculations!$E$3:$E$53,Calculations!$A$3:$A$53,$B954)</f>
        <v/>
      </c>
      <c r="N954" s="50">
        <f>N228/SUMIFS(N$3:N$722,$B$3:$B$722,$B954)*SUMIFS(Calculations!$E$3:$E$53,Calculations!$A$3:$A$53,$B954)</f>
        <v/>
      </c>
      <c r="O954" s="50">
        <f>O228/SUMIFS(O$3:O$722,$B$3:$B$722,$B954)*SUMIFS(Calculations!$E$3:$E$53,Calculations!$A$3:$A$53,$B954)</f>
        <v/>
      </c>
      <c r="P954" s="50">
        <f>P228/SUMIFS(P$3:P$722,$B$3:$B$722,$B954)*SUMIFS(Calculations!$E$3:$E$53,Calculations!$A$3:$A$53,$B954)</f>
        <v/>
      </c>
      <c r="Q954" s="50">
        <f>Q228/SUMIFS(Q$3:Q$722,$B$3:$B$722,$B954)*SUMIFS(Calculations!$E$3:$E$53,Calculations!$A$3:$A$53,$B954)</f>
        <v/>
      </c>
      <c r="R954" s="50">
        <f>R228/SUMIFS(R$3:R$722,$B$3:$B$722,$B954)*SUMIFS(Calculations!$E$3:$E$53,Calculations!$A$3:$A$53,$B954)</f>
        <v/>
      </c>
    </row>
    <row r="955" ht="15.75" customHeight="1">
      <c r="B955" s="50" t="inlineStr">
        <is>
          <t>LA</t>
        </is>
      </c>
      <c r="C955" s="50" t="inlineStr">
        <is>
          <t>Generation</t>
        </is>
      </c>
      <c r="D955" s="50" t="inlineStr">
        <is>
          <t>Coal</t>
        </is>
      </c>
      <c r="E955" s="50">
        <f>LOOKUP(D955,$U$2:$V$15,$V$2:$V$15)</f>
        <v/>
      </c>
      <c r="F955" s="50">
        <f>F229/SUMIFS(F$3:F$722,$B$3:$B$722,$B955)*SUMIFS(Calculations!$E$3:$E$53,Calculations!$A$3:$A$53,$B955)</f>
        <v/>
      </c>
      <c r="G955" s="50">
        <f>G229/SUMIFS(G$3:G$722,$B$3:$B$722,$B955)*SUMIFS(Calculations!$E$3:$E$53,Calculations!$A$3:$A$53,$B955)</f>
        <v/>
      </c>
      <c r="H955" s="50">
        <f>H229/SUMIFS(H$3:H$722,$B$3:$B$722,$B955)*SUMIFS(Calculations!$E$3:$E$53,Calculations!$A$3:$A$53,$B955)</f>
        <v/>
      </c>
      <c r="I955" s="50">
        <f>I229/SUMIFS(I$3:I$722,$B$3:$B$722,$B955)*SUMIFS(Calculations!$E$3:$E$53,Calculations!$A$3:$A$53,$B955)</f>
        <v/>
      </c>
      <c r="J955" s="50">
        <f>J229/SUMIFS(J$3:J$722,$B$3:$B$722,$B955)*SUMIFS(Calculations!$E$3:$E$53,Calculations!$A$3:$A$53,$B955)</f>
        <v/>
      </c>
      <c r="K955" s="50">
        <f>K229/SUMIFS(K$3:K$722,$B$3:$B$722,$B955)*SUMIFS(Calculations!$E$3:$E$53,Calculations!$A$3:$A$53,$B955)</f>
        <v/>
      </c>
      <c r="L955" s="50">
        <f>L229/SUMIFS(L$3:L$722,$B$3:$B$722,$B955)*SUMIFS(Calculations!$E$3:$E$53,Calculations!$A$3:$A$53,$B955)</f>
        <v/>
      </c>
      <c r="M955" s="50">
        <f>M229/SUMIFS(M$3:M$722,$B$3:$B$722,$B955)*SUMIFS(Calculations!$E$3:$E$53,Calculations!$A$3:$A$53,$B955)</f>
        <v/>
      </c>
      <c r="N955" s="50">
        <f>N229/SUMIFS(N$3:N$722,$B$3:$B$722,$B955)*SUMIFS(Calculations!$E$3:$E$53,Calculations!$A$3:$A$53,$B955)</f>
        <v/>
      </c>
      <c r="O955" s="50">
        <f>O229/SUMIFS(O$3:O$722,$B$3:$B$722,$B955)*SUMIFS(Calculations!$E$3:$E$53,Calculations!$A$3:$A$53,$B955)</f>
        <v/>
      </c>
      <c r="P955" s="50">
        <f>P229/SUMIFS(P$3:P$722,$B$3:$B$722,$B955)*SUMIFS(Calculations!$E$3:$E$53,Calculations!$A$3:$A$53,$B955)</f>
        <v/>
      </c>
      <c r="Q955" s="50">
        <f>Q229/SUMIFS(Q$3:Q$722,$B$3:$B$722,$B955)*SUMIFS(Calculations!$E$3:$E$53,Calculations!$A$3:$A$53,$B955)</f>
        <v/>
      </c>
      <c r="R955" s="50">
        <f>R229/SUMIFS(R$3:R$722,$B$3:$B$722,$B955)*SUMIFS(Calculations!$E$3:$E$53,Calculations!$A$3:$A$53,$B955)</f>
        <v/>
      </c>
    </row>
    <row r="956" ht="15.75" customHeight="1">
      <c r="B956" s="50" t="inlineStr">
        <is>
          <t>LA</t>
        </is>
      </c>
      <c r="C956" s="50" t="inlineStr">
        <is>
          <t>Generation</t>
        </is>
      </c>
      <c r="D956" s="50" t="inlineStr">
        <is>
          <t>CSP</t>
        </is>
      </c>
      <c r="E956" s="50">
        <f>LOOKUP(D956,$U$2:$V$15,$V$2:$V$15)</f>
        <v/>
      </c>
      <c r="F956" s="50">
        <f>F230/SUMIFS(F$3:F$722,$B$3:$B$722,$B956)*SUMIFS(Calculations!$E$3:$E$53,Calculations!$A$3:$A$53,$B956)</f>
        <v/>
      </c>
      <c r="G956" s="50">
        <f>G230/SUMIFS(G$3:G$722,$B$3:$B$722,$B956)*SUMIFS(Calculations!$E$3:$E$53,Calculations!$A$3:$A$53,$B956)</f>
        <v/>
      </c>
      <c r="H956" s="50">
        <f>H230/SUMIFS(H$3:H$722,$B$3:$B$722,$B956)*SUMIFS(Calculations!$E$3:$E$53,Calculations!$A$3:$A$53,$B956)</f>
        <v/>
      </c>
      <c r="I956" s="50">
        <f>I230/SUMIFS(I$3:I$722,$B$3:$B$722,$B956)*SUMIFS(Calculations!$E$3:$E$53,Calculations!$A$3:$A$53,$B956)</f>
        <v/>
      </c>
      <c r="J956" s="50">
        <f>J230/SUMIFS(J$3:J$722,$B$3:$B$722,$B956)*SUMIFS(Calculations!$E$3:$E$53,Calculations!$A$3:$A$53,$B956)</f>
        <v/>
      </c>
      <c r="K956" s="50">
        <f>K230/SUMIFS(K$3:K$722,$B$3:$B$722,$B956)*SUMIFS(Calculations!$E$3:$E$53,Calculations!$A$3:$A$53,$B956)</f>
        <v/>
      </c>
      <c r="L956" s="50">
        <f>L230/SUMIFS(L$3:L$722,$B$3:$B$722,$B956)*SUMIFS(Calculations!$E$3:$E$53,Calculations!$A$3:$A$53,$B956)</f>
        <v/>
      </c>
      <c r="M956" s="50">
        <f>M230/SUMIFS(M$3:M$722,$B$3:$B$722,$B956)*SUMIFS(Calculations!$E$3:$E$53,Calculations!$A$3:$A$53,$B956)</f>
        <v/>
      </c>
      <c r="N956" s="50">
        <f>N230/SUMIFS(N$3:N$722,$B$3:$B$722,$B956)*SUMIFS(Calculations!$E$3:$E$53,Calculations!$A$3:$A$53,$B956)</f>
        <v/>
      </c>
      <c r="O956" s="50">
        <f>O230/SUMIFS(O$3:O$722,$B$3:$B$722,$B956)*SUMIFS(Calculations!$E$3:$E$53,Calculations!$A$3:$A$53,$B956)</f>
        <v/>
      </c>
      <c r="P956" s="50">
        <f>P230/SUMIFS(P$3:P$722,$B$3:$B$722,$B956)*SUMIFS(Calculations!$E$3:$E$53,Calculations!$A$3:$A$53,$B956)</f>
        <v/>
      </c>
      <c r="Q956" s="50">
        <f>Q230/SUMIFS(Q$3:Q$722,$B$3:$B$722,$B956)*SUMIFS(Calculations!$E$3:$E$53,Calculations!$A$3:$A$53,$B956)</f>
        <v/>
      </c>
      <c r="R956" s="50">
        <f>R230/SUMIFS(R$3:R$722,$B$3:$B$722,$B956)*SUMIFS(Calculations!$E$3:$E$53,Calculations!$A$3:$A$53,$B956)</f>
        <v/>
      </c>
    </row>
    <row r="957" ht="15.75" customHeight="1">
      <c r="B957" s="50" t="inlineStr">
        <is>
          <t>LA</t>
        </is>
      </c>
      <c r="C957" s="50" t="inlineStr">
        <is>
          <t>Generation</t>
        </is>
      </c>
      <c r="D957" s="50" t="inlineStr">
        <is>
          <t>Geothermal</t>
        </is>
      </c>
      <c r="E957" s="50">
        <f>LOOKUP(D957,$U$2:$V$15,$V$2:$V$15)</f>
        <v/>
      </c>
      <c r="F957" s="50">
        <f>F231/SUMIFS(F$3:F$722,$B$3:$B$722,$B957)*SUMIFS(Calculations!$E$3:$E$53,Calculations!$A$3:$A$53,$B957)</f>
        <v/>
      </c>
      <c r="G957" s="50">
        <f>G231/SUMIFS(G$3:G$722,$B$3:$B$722,$B957)*SUMIFS(Calculations!$E$3:$E$53,Calculations!$A$3:$A$53,$B957)</f>
        <v/>
      </c>
      <c r="H957" s="50">
        <f>H231/SUMIFS(H$3:H$722,$B$3:$B$722,$B957)*SUMIFS(Calculations!$E$3:$E$53,Calculations!$A$3:$A$53,$B957)</f>
        <v/>
      </c>
      <c r="I957" s="50">
        <f>I231/SUMIFS(I$3:I$722,$B$3:$B$722,$B957)*SUMIFS(Calculations!$E$3:$E$53,Calculations!$A$3:$A$53,$B957)</f>
        <v/>
      </c>
      <c r="J957" s="50">
        <f>J231/SUMIFS(J$3:J$722,$B$3:$B$722,$B957)*SUMIFS(Calculations!$E$3:$E$53,Calculations!$A$3:$A$53,$B957)</f>
        <v/>
      </c>
      <c r="K957" s="50">
        <f>K231/SUMIFS(K$3:K$722,$B$3:$B$722,$B957)*SUMIFS(Calculations!$E$3:$E$53,Calculations!$A$3:$A$53,$B957)</f>
        <v/>
      </c>
      <c r="L957" s="50">
        <f>L231/SUMIFS(L$3:L$722,$B$3:$B$722,$B957)*SUMIFS(Calculations!$E$3:$E$53,Calculations!$A$3:$A$53,$B957)</f>
        <v/>
      </c>
      <c r="M957" s="50">
        <f>M231/SUMIFS(M$3:M$722,$B$3:$B$722,$B957)*SUMIFS(Calculations!$E$3:$E$53,Calculations!$A$3:$A$53,$B957)</f>
        <v/>
      </c>
      <c r="N957" s="50">
        <f>N231/SUMIFS(N$3:N$722,$B$3:$B$722,$B957)*SUMIFS(Calculations!$E$3:$E$53,Calculations!$A$3:$A$53,$B957)</f>
        <v/>
      </c>
      <c r="O957" s="50">
        <f>O231/SUMIFS(O$3:O$722,$B$3:$B$722,$B957)*SUMIFS(Calculations!$E$3:$E$53,Calculations!$A$3:$A$53,$B957)</f>
        <v/>
      </c>
      <c r="P957" s="50">
        <f>P231/SUMIFS(P$3:P$722,$B$3:$B$722,$B957)*SUMIFS(Calculations!$E$3:$E$53,Calculations!$A$3:$A$53,$B957)</f>
        <v/>
      </c>
      <c r="Q957" s="50">
        <f>Q231/SUMIFS(Q$3:Q$722,$B$3:$B$722,$B957)*SUMIFS(Calculations!$E$3:$E$53,Calculations!$A$3:$A$53,$B957)</f>
        <v/>
      </c>
      <c r="R957" s="50">
        <f>R231/SUMIFS(R$3:R$722,$B$3:$B$722,$B957)*SUMIFS(Calculations!$E$3:$E$53,Calculations!$A$3:$A$53,$B957)</f>
        <v/>
      </c>
    </row>
    <row r="958" ht="15.75" customHeight="1">
      <c r="B958" s="50" t="inlineStr">
        <is>
          <t>LA</t>
        </is>
      </c>
      <c r="C958" s="50" t="inlineStr">
        <is>
          <t>Generation</t>
        </is>
      </c>
      <c r="D958" s="50" t="inlineStr">
        <is>
          <t>Hydro</t>
        </is>
      </c>
      <c r="E958" s="50">
        <f>LOOKUP(D958,$U$2:$V$15,$V$2:$V$15)</f>
        <v/>
      </c>
      <c r="F958" s="50">
        <f>F232/SUMIFS(F$3:F$722,$B$3:$B$722,$B958)*SUMIFS(Calculations!$E$3:$E$53,Calculations!$A$3:$A$53,$B958)</f>
        <v/>
      </c>
      <c r="G958" s="50">
        <f>G232/SUMIFS(G$3:G$722,$B$3:$B$722,$B958)*SUMIFS(Calculations!$E$3:$E$53,Calculations!$A$3:$A$53,$B958)</f>
        <v/>
      </c>
      <c r="H958" s="50">
        <f>H232/SUMIFS(H$3:H$722,$B$3:$B$722,$B958)*SUMIFS(Calculations!$E$3:$E$53,Calculations!$A$3:$A$53,$B958)</f>
        <v/>
      </c>
      <c r="I958" s="50">
        <f>I232/SUMIFS(I$3:I$722,$B$3:$B$722,$B958)*SUMIFS(Calculations!$E$3:$E$53,Calculations!$A$3:$A$53,$B958)</f>
        <v/>
      </c>
      <c r="J958" s="50">
        <f>J232/SUMIFS(J$3:J$722,$B$3:$B$722,$B958)*SUMIFS(Calculations!$E$3:$E$53,Calculations!$A$3:$A$53,$B958)</f>
        <v/>
      </c>
      <c r="K958" s="50">
        <f>K232/SUMIFS(K$3:K$722,$B$3:$B$722,$B958)*SUMIFS(Calculations!$E$3:$E$53,Calculations!$A$3:$A$53,$B958)</f>
        <v/>
      </c>
      <c r="L958" s="50">
        <f>L232/SUMIFS(L$3:L$722,$B$3:$B$722,$B958)*SUMIFS(Calculations!$E$3:$E$53,Calculations!$A$3:$A$53,$B958)</f>
        <v/>
      </c>
      <c r="M958" s="50">
        <f>M232/SUMIFS(M$3:M$722,$B$3:$B$722,$B958)*SUMIFS(Calculations!$E$3:$E$53,Calculations!$A$3:$A$53,$B958)</f>
        <v/>
      </c>
      <c r="N958" s="50">
        <f>N232/SUMIFS(N$3:N$722,$B$3:$B$722,$B958)*SUMIFS(Calculations!$E$3:$E$53,Calculations!$A$3:$A$53,$B958)</f>
        <v/>
      </c>
      <c r="O958" s="50">
        <f>O232/SUMIFS(O$3:O$722,$B$3:$B$722,$B958)*SUMIFS(Calculations!$E$3:$E$53,Calculations!$A$3:$A$53,$B958)</f>
        <v/>
      </c>
      <c r="P958" s="50">
        <f>P232/SUMIFS(P$3:P$722,$B$3:$B$722,$B958)*SUMIFS(Calculations!$E$3:$E$53,Calculations!$A$3:$A$53,$B958)</f>
        <v/>
      </c>
      <c r="Q958" s="50">
        <f>Q232/SUMIFS(Q$3:Q$722,$B$3:$B$722,$B958)*SUMIFS(Calculations!$E$3:$E$53,Calculations!$A$3:$A$53,$B958)</f>
        <v/>
      </c>
      <c r="R958" s="50">
        <f>R232/SUMIFS(R$3:R$722,$B$3:$B$722,$B958)*SUMIFS(Calculations!$E$3:$E$53,Calculations!$A$3:$A$53,$B958)</f>
        <v/>
      </c>
    </row>
    <row r="959" ht="15.75" customHeight="1">
      <c r="B959" s="50" t="inlineStr">
        <is>
          <t>LA</t>
        </is>
      </c>
      <c r="C959" s="50" t="inlineStr">
        <is>
          <t>Generation</t>
        </is>
      </c>
      <c r="D959" s="50" t="inlineStr">
        <is>
          <t>Imports</t>
        </is>
      </c>
      <c r="E959" s="50">
        <f>LOOKUP(D959,$U$2:$V$15,$V$2:$V$15)</f>
        <v/>
      </c>
      <c r="F959" s="50">
        <f>F233/SUMIFS(F$3:F$722,$B$3:$B$722,$B959)*SUMIFS(Calculations!$E$3:$E$53,Calculations!$A$3:$A$53,$B959)</f>
        <v/>
      </c>
      <c r="G959" s="50">
        <f>G233/SUMIFS(G$3:G$722,$B$3:$B$722,$B959)*SUMIFS(Calculations!$E$3:$E$53,Calculations!$A$3:$A$53,$B959)</f>
        <v/>
      </c>
      <c r="H959" s="50">
        <f>H233/SUMIFS(H$3:H$722,$B$3:$B$722,$B959)*SUMIFS(Calculations!$E$3:$E$53,Calculations!$A$3:$A$53,$B959)</f>
        <v/>
      </c>
      <c r="I959" s="50">
        <f>I233/SUMIFS(I$3:I$722,$B$3:$B$722,$B959)*SUMIFS(Calculations!$E$3:$E$53,Calculations!$A$3:$A$53,$B959)</f>
        <v/>
      </c>
      <c r="J959" s="50">
        <f>J233/SUMIFS(J$3:J$722,$B$3:$B$722,$B959)*SUMIFS(Calculations!$E$3:$E$53,Calculations!$A$3:$A$53,$B959)</f>
        <v/>
      </c>
      <c r="K959" s="50">
        <f>K233/SUMIFS(K$3:K$722,$B$3:$B$722,$B959)*SUMIFS(Calculations!$E$3:$E$53,Calculations!$A$3:$A$53,$B959)</f>
        <v/>
      </c>
      <c r="L959" s="50">
        <f>L233/SUMIFS(L$3:L$722,$B$3:$B$722,$B959)*SUMIFS(Calculations!$E$3:$E$53,Calculations!$A$3:$A$53,$B959)</f>
        <v/>
      </c>
      <c r="M959" s="50">
        <f>M233/SUMIFS(M$3:M$722,$B$3:$B$722,$B959)*SUMIFS(Calculations!$E$3:$E$53,Calculations!$A$3:$A$53,$B959)</f>
        <v/>
      </c>
      <c r="N959" s="50">
        <f>N233/SUMIFS(N$3:N$722,$B$3:$B$722,$B959)*SUMIFS(Calculations!$E$3:$E$53,Calculations!$A$3:$A$53,$B959)</f>
        <v/>
      </c>
      <c r="O959" s="50">
        <f>O233/SUMIFS(O$3:O$722,$B$3:$B$722,$B959)*SUMIFS(Calculations!$E$3:$E$53,Calculations!$A$3:$A$53,$B959)</f>
        <v/>
      </c>
      <c r="P959" s="50">
        <f>P233/SUMIFS(P$3:P$722,$B$3:$B$722,$B959)*SUMIFS(Calculations!$E$3:$E$53,Calculations!$A$3:$A$53,$B959)</f>
        <v/>
      </c>
      <c r="Q959" s="50">
        <f>Q233/SUMIFS(Q$3:Q$722,$B$3:$B$722,$B959)*SUMIFS(Calculations!$E$3:$E$53,Calculations!$A$3:$A$53,$B959)</f>
        <v/>
      </c>
      <c r="R959" s="50">
        <f>R233/SUMIFS(R$3:R$722,$B$3:$B$722,$B959)*SUMIFS(Calculations!$E$3:$E$53,Calculations!$A$3:$A$53,$B959)</f>
        <v/>
      </c>
    </row>
    <row r="960" ht="15.75" customHeight="1">
      <c r="B960" s="50" t="inlineStr">
        <is>
          <t>LA</t>
        </is>
      </c>
      <c r="C960" s="50" t="inlineStr">
        <is>
          <t>Generation</t>
        </is>
      </c>
      <c r="D960" s="50" t="inlineStr">
        <is>
          <t>Land-based Wind</t>
        </is>
      </c>
      <c r="E960" s="50">
        <f>LOOKUP(D960,$U$2:$V$15,$V$2:$V$15)</f>
        <v/>
      </c>
      <c r="F960" s="50">
        <f>F234/SUMIFS(F$3:F$722,$B$3:$B$722,$B960)*SUMIFS(Calculations!$E$3:$E$53,Calculations!$A$3:$A$53,$B960)</f>
        <v/>
      </c>
      <c r="G960" s="50">
        <f>G234/SUMIFS(G$3:G$722,$B$3:$B$722,$B960)*SUMIFS(Calculations!$E$3:$E$53,Calculations!$A$3:$A$53,$B960)</f>
        <v/>
      </c>
      <c r="H960" s="50">
        <f>H234/SUMIFS(H$3:H$722,$B$3:$B$722,$B960)*SUMIFS(Calculations!$E$3:$E$53,Calculations!$A$3:$A$53,$B960)</f>
        <v/>
      </c>
      <c r="I960" s="50">
        <f>I234/SUMIFS(I$3:I$722,$B$3:$B$722,$B960)*SUMIFS(Calculations!$E$3:$E$53,Calculations!$A$3:$A$53,$B960)</f>
        <v/>
      </c>
      <c r="J960" s="50">
        <f>J234/SUMIFS(J$3:J$722,$B$3:$B$722,$B960)*SUMIFS(Calculations!$E$3:$E$53,Calculations!$A$3:$A$53,$B960)</f>
        <v/>
      </c>
      <c r="K960" s="50">
        <f>K234/SUMIFS(K$3:K$722,$B$3:$B$722,$B960)*SUMIFS(Calculations!$E$3:$E$53,Calculations!$A$3:$A$53,$B960)</f>
        <v/>
      </c>
      <c r="L960" s="50">
        <f>L234/SUMIFS(L$3:L$722,$B$3:$B$722,$B960)*SUMIFS(Calculations!$E$3:$E$53,Calculations!$A$3:$A$53,$B960)</f>
        <v/>
      </c>
      <c r="M960" s="50">
        <f>M234/SUMIFS(M$3:M$722,$B$3:$B$722,$B960)*SUMIFS(Calculations!$E$3:$E$53,Calculations!$A$3:$A$53,$B960)</f>
        <v/>
      </c>
      <c r="N960" s="50">
        <f>N234/SUMIFS(N$3:N$722,$B$3:$B$722,$B960)*SUMIFS(Calculations!$E$3:$E$53,Calculations!$A$3:$A$53,$B960)</f>
        <v/>
      </c>
      <c r="O960" s="50">
        <f>O234/SUMIFS(O$3:O$722,$B$3:$B$722,$B960)*SUMIFS(Calculations!$E$3:$E$53,Calculations!$A$3:$A$53,$B960)</f>
        <v/>
      </c>
      <c r="P960" s="50">
        <f>P234/SUMIFS(P$3:P$722,$B$3:$B$722,$B960)*SUMIFS(Calculations!$E$3:$E$53,Calculations!$A$3:$A$53,$B960)</f>
        <v/>
      </c>
      <c r="Q960" s="50">
        <f>Q234/SUMIFS(Q$3:Q$722,$B$3:$B$722,$B960)*SUMIFS(Calculations!$E$3:$E$53,Calculations!$A$3:$A$53,$B960)</f>
        <v/>
      </c>
      <c r="R960" s="50">
        <f>R234/SUMIFS(R$3:R$722,$B$3:$B$722,$B960)*SUMIFS(Calculations!$E$3:$E$53,Calculations!$A$3:$A$53,$B960)</f>
        <v/>
      </c>
    </row>
    <row r="961" ht="15.75" customHeight="1">
      <c r="B961" s="50" t="inlineStr">
        <is>
          <t>LA</t>
        </is>
      </c>
      <c r="C961" s="50" t="inlineStr">
        <is>
          <t>Generation</t>
        </is>
      </c>
      <c r="D961" s="50" t="inlineStr">
        <is>
          <t>NG-CC</t>
        </is>
      </c>
      <c r="E961" s="50">
        <f>LOOKUP(D961,$U$2:$V$15,$V$2:$V$15)</f>
        <v/>
      </c>
      <c r="F961" s="50">
        <f>F235/SUMIFS(F$3:F$722,$B$3:$B$722,$B961)*SUMIFS(Calculations!$E$3:$E$53,Calculations!$A$3:$A$53,$B961)</f>
        <v/>
      </c>
      <c r="G961" s="50">
        <f>G235/SUMIFS(G$3:G$722,$B$3:$B$722,$B961)*SUMIFS(Calculations!$E$3:$E$53,Calculations!$A$3:$A$53,$B961)</f>
        <v/>
      </c>
      <c r="H961" s="50">
        <f>H235/SUMIFS(H$3:H$722,$B$3:$B$722,$B961)*SUMIFS(Calculations!$E$3:$E$53,Calculations!$A$3:$A$53,$B961)</f>
        <v/>
      </c>
      <c r="I961" s="50">
        <f>I235/SUMIFS(I$3:I$722,$B$3:$B$722,$B961)*SUMIFS(Calculations!$E$3:$E$53,Calculations!$A$3:$A$53,$B961)</f>
        <v/>
      </c>
      <c r="J961" s="50">
        <f>J235/SUMIFS(J$3:J$722,$B$3:$B$722,$B961)*SUMIFS(Calculations!$E$3:$E$53,Calculations!$A$3:$A$53,$B961)</f>
        <v/>
      </c>
      <c r="K961" s="50">
        <f>K235/SUMIFS(K$3:K$722,$B$3:$B$722,$B961)*SUMIFS(Calculations!$E$3:$E$53,Calculations!$A$3:$A$53,$B961)</f>
        <v/>
      </c>
      <c r="L961" s="50">
        <f>L235/SUMIFS(L$3:L$722,$B$3:$B$722,$B961)*SUMIFS(Calculations!$E$3:$E$53,Calculations!$A$3:$A$53,$B961)</f>
        <v/>
      </c>
      <c r="M961" s="50">
        <f>M235/SUMIFS(M$3:M$722,$B$3:$B$722,$B961)*SUMIFS(Calculations!$E$3:$E$53,Calculations!$A$3:$A$53,$B961)</f>
        <v/>
      </c>
      <c r="N961" s="50">
        <f>N235/SUMIFS(N$3:N$722,$B$3:$B$722,$B961)*SUMIFS(Calculations!$E$3:$E$53,Calculations!$A$3:$A$53,$B961)</f>
        <v/>
      </c>
      <c r="O961" s="50">
        <f>O235/SUMIFS(O$3:O$722,$B$3:$B$722,$B961)*SUMIFS(Calculations!$E$3:$E$53,Calculations!$A$3:$A$53,$B961)</f>
        <v/>
      </c>
      <c r="P961" s="50">
        <f>P235/SUMIFS(P$3:P$722,$B$3:$B$722,$B961)*SUMIFS(Calculations!$E$3:$E$53,Calculations!$A$3:$A$53,$B961)</f>
        <v/>
      </c>
      <c r="Q961" s="50">
        <f>Q235/SUMIFS(Q$3:Q$722,$B$3:$B$722,$B961)*SUMIFS(Calculations!$E$3:$E$53,Calculations!$A$3:$A$53,$B961)</f>
        <v/>
      </c>
      <c r="R961" s="50">
        <f>R235/SUMIFS(R$3:R$722,$B$3:$B$722,$B961)*SUMIFS(Calculations!$E$3:$E$53,Calculations!$A$3:$A$53,$B961)</f>
        <v/>
      </c>
    </row>
    <row r="962" ht="15.75" customHeight="1">
      <c r="B962" s="50" t="inlineStr">
        <is>
          <t>LA</t>
        </is>
      </c>
      <c r="C962" s="50" t="inlineStr">
        <is>
          <t>Generation</t>
        </is>
      </c>
      <c r="D962" s="50" t="inlineStr">
        <is>
          <t>NG-CT</t>
        </is>
      </c>
      <c r="E962" s="50">
        <f>LOOKUP(D962,$U$2:$V$15,$V$2:$V$15)</f>
        <v/>
      </c>
      <c r="F962" s="50">
        <f>F236/SUMIFS(F$3:F$722,$B$3:$B$722,$B962)*SUMIFS(Calculations!$E$3:$E$53,Calculations!$A$3:$A$53,$B962)</f>
        <v/>
      </c>
      <c r="G962" s="50">
        <f>G236/SUMIFS(G$3:G$722,$B$3:$B$722,$B962)*SUMIFS(Calculations!$E$3:$E$53,Calculations!$A$3:$A$53,$B962)</f>
        <v/>
      </c>
      <c r="H962" s="50">
        <f>H236/SUMIFS(H$3:H$722,$B$3:$B$722,$B962)*SUMIFS(Calculations!$E$3:$E$53,Calculations!$A$3:$A$53,$B962)</f>
        <v/>
      </c>
      <c r="I962" s="50">
        <f>I236/SUMIFS(I$3:I$722,$B$3:$B$722,$B962)*SUMIFS(Calculations!$E$3:$E$53,Calculations!$A$3:$A$53,$B962)</f>
        <v/>
      </c>
      <c r="J962" s="50">
        <f>J236/SUMIFS(J$3:J$722,$B$3:$B$722,$B962)*SUMIFS(Calculations!$E$3:$E$53,Calculations!$A$3:$A$53,$B962)</f>
        <v/>
      </c>
      <c r="K962" s="50">
        <f>K236/SUMIFS(K$3:K$722,$B$3:$B$722,$B962)*SUMIFS(Calculations!$E$3:$E$53,Calculations!$A$3:$A$53,$B962)</f>
        <v/>
      </c>
      <c r="L962" s="50">
        <f>L236/SUMIFS(L$3:L$722,$B$3:$B$722,$B962)*SUMIFS(Calculations!$E$3:$E$53,Calculations!$A$3:$A$53,$B962)</f>
        <v/>
      </c>
      <c r="M962" s="50">
        <f>M236/SUMIFS(M$3:M$722,$B$3:$B$722,$B962)*SUMIFS(Calculations!$E$3:$E$53,Calculations!$A$3:$A$53,$B962)</f>
        <v/>
      </c>
      <c r="N962" s="50">
        <f>N236/SUMIFS(N$3:N$722,$B$3:$B$722,$B962)*SUMIFS(Calculations!$E$3:$E$53,Calculations!$A$3:$A$53,$B962)</f>
        <v/>
      </c>
      <c r="O962" s="50">
        <f>O236/SUMIFS(O$3:O$722,$B$3:$B$722,$B962)*SUMIFS(Calculations!$E$3:$E$53,Calculations!$A$3:$A$53,$B962)</f>
        <v/>
      </c>
      <c r="P962" s="50">
        <f>P236/SUMIFS(P$3:P$722,$B$3:$B$722,$B962)*SUMIFS(Calculations!$E$3:$E$53,Calculations!$A$3:$A$53,$B962)</f>
        <v/>
      </c>
      <c r="Q962" s="50">
        <f>Q236/SUMIFS(Q$3:Q$722,$B$3:$B$722,$B962)*SUMIFS(Calculations!$E$3:$E$53,Calculations!$A$3:$A$53,$B962)</f>
        <v/>
      </c>
      <c r="R962" s="50">
        <f>R236/SUMIFS(R$3:R$722,$B$3:$B$722,$B962)*SUMIFS(Calculations!$E$3:$E$53,Calculations!$A$3:$A$53,$B962)</f>
        <v/>
      </c>
    </row>
    <row r="963" ht="15.75" customHeight="1">
      <c r="B963" s="50" t="inlineStr">
        <is>
          <t>LA</t>
        </is>
      </c>
      <c r="C963" s="50" t="inlineStr">
        <is>
          <t>Generation</t>
        </is>
      </c>
      <c r="D963" s="50" t="inlineStr">
        <is>
          <t>Nuclear</t>
        </is>
      </c>
      <c r="E963" s="50">
        <f>LOOKUP(D963,$U$2:$V$15,$V$2:$V$15)</f>
        <v/>
      </c>
      <c r="F963" s="50">
        <f>F237/SUMIFS(F$3:F$722,$B$3:$B$722,$B963)*SUMIFS(Calculations!$E$3:$E$53,Calculations!$A$3:$A$53,$B963)</f>
        <v/>
      </c>
      <c r="G963" s="50">
        <f>G237/SUMIFS(G$3:G$722,$B$3:$B$722,$B963)*SUMIFS(Calculations!$E$3:$E$53,Calculations!$A$3:$A$53,$B963)</f>
        <v/>
      </c>
      <c r="H963" s="50">
        <f>H237/SUMIFS(H$3:H$722,$B$3:$B$722,$B963)*SUMIFS(Calculations!$E$3:$E$53,Calculations!$A$3:$A$53,$B963)</f>
        <v/>
      </c>
      <c r="I963" s="50">
        <f>I237/SUMIFS(I$3:I$722,$B$3:$B$722,$B963)*SUMIFS(Calculations!$E$3:$E$53,Calculations!$A$3:$A$53,$B963)</f>
        <v/>
      </c>
      <c r="J963" s="50">
        <f>J237/SUMIFS(J$3:J$722,$B$3:$B$722,$B963)*SUMIFS(Calculations!$E$3:$E$53,Calculations!$A$3:$A$53,$B963)</f>
        <v/>
      </c>
      <c r="K963" s="50">
        <f>K237/SUMIFS(K$3:K$722,$B$3:$B$722,$B963)*SUMIFS(Calculations!$E$3:$E$53,Calculations!$A$3:$A$53,$B963)</f>
        <v/>
      </c>
      <c r="L963" s="50">
        <f>L237/SUMIFS(L$3:L$722,$B$3:$B$722,$B963)*SUMIFS(Calculations!$E$3:$E$53,Calculations!$A$3:$A$53,$B963)</f>
        <v/>
      </c>
      <c r="M963" s="50">
        <f>M237/SUMIFS(M$3:M$722,$B$3:$B$722,$B963)*SUMIFS(Calculations!$E$3:$E$53,Calculations!$A$3:$A$53,$B963)</f>
        <v/>
      </c>
      <c r="N963" s="50">
        <f>N237/SUMIFS(N$3:N$722,$B$3:$B$722,$B963)*SUMIFS(Calculations!$E$3:$E$53,Calculations!$A$3:$A$53,$B963)</f>
        <v/>
      </c>
      <c r="O963" s="50">
        <f>O237/SUMIFS(O$3:O$722,$B$3:$B$722,$B963)*SUMIFS(Calculations!$E$3:$E$53,Calculations!$A$3:$A$53,$B963)</f>
        <v/>
      </c>
      <c r="P963" s="50">
        <f>P237/SUMIFS(P$3:P$722,$B$3:$B$722,$B963)*SUMIFS(Calculations!$E$3:$E$53,Calculations!$A$3:$A$53,$B963)</f>
        <v/>
      </c>
      <c r="Q963" s="50">
        <f>Q237/SUMIFS(Q$3:Q$722,$B$3:$B$722,$B963)*SUMIFS(Calculations!$E$3:$E$53,Calculations!$A$3:$A$53,$B963)</f>
        <v/>
      </c>
      <c r="R963" s="50">
        <f>R237/SUMIFS(R$3:R$722,$B$3:$B$722,$B963)*SUMIFS(Calculations!$E$3:$E$53,Calculations!$A$3:$A$53,$B963)</f>
        <v/>
      </c>
    </row>
    <row r="964" ht="15.75" customHeight="1">
      <c r="B964" s="50" t="inlineStr">
        <is>
          <t>LA</t>
        </is>
      </c>
      <c r="C964" s="50" t="inlineStr">
        <is>
          <t>Generation</t>
        </is>
      </c>
      <c r="D964" s="50" t="inlineStr">
        <is>
          <t>Offshore Wind</t>
        </is>
      </c>
      <c r="E964" s="50">
        <f>LOOKUP(D964,$U$2:$V$15,$V$2:$V$15)</f>
        <v/>
      </c>
      <c r="F964" s="50">
        <f>F238/SUMIFS(F$3:F$722,$B$3:$B$722,$B964)*SUMIFS(Calculations!$E$3:$E$53,Calculations!$A$3:$A$53,$B964)</f>
        <v/>
      </c>
      <c r="G964" s="50">
        <f>G238/SUMIFS(G$3:G$722,$B$3:$B$722,$B964)*SUMIFS(Calculations!$E$3:$E$53,Calculations!$A$3:$A$53,$B964)</f>
        <v/>
      </c>
      <c r="H964" s="50">
        <f>H238/SUMIFS(H$3:H$722,$B$3:$B$722,$B964)*SUMIFS(Calculations!$E$3:$E$53,Calculations!$A$3:$A$53,$B964)</f>
        <v/>
      </c>
      <c r="I964" s="50">
        <f>I238/SUMIFS(I$3:I$722,$B$3:$B$722,$B964)*SUMIFS(Calculations!$E$3:$E$53,Calculations!$A$3:$A$53,$B964)</f>
        <v/>
      </c>
      <c r="J964" s="50">
        <f>J238/SUMIFS(J$3:J$722,$B$3:$B$722,$B964)*SUMIFS(Calculations!$E$3:$E$53,Calculations!$A$3:$A$53,$B964)</f>
        <v/>
      </c>
      <c r="K964" s="50">
        <f>K238/SUMIFS(K$3:K$722,$B$3:$B$722,$B964)*SUMIFS(Calculations!$E$3:$E$53,Calculations!$A$3:$A$53,$B964)</f>
        <v/>
      </c>
      <c r="L964" s="50">
        <f>L238/SUMIFS(L$3:L$722,$B$3:$B$722,$B964)*SUMIFS(Calculations!$E$3:$E$53,Calculations!$A$3:$A$53,$B964)</f>
        <v/>
      </c>
      <c r="M964" s="50">
        <f>M238/SUMIFS(M$3:M$722,$B$3:$B$722,$B964)*SUMIFS(Calculations!$E$3:$E$53,Calculations!$A$3:$A$53,$B964)</f>
        <v/>
      </c>
      <c r="N964" s="50">
        <f>N238/SUMIFS(N$3:N$722,$B$3:$B$722,$B964)*SUMIFS(Calculations!$E$3:$E$53,Calculations!$A$3:$A$53,$B964)</f>
        <v/>
      </c>
      <c r="O964" s="50">
        <f>O238/SUMIFS(O$3:O$722,$B$3:$B$722,$B964)*SUMIFS(Calculations!$E$3:$E$53,Calculations!$A$3:$A$53,$B964)</f>
        <v/>
      </c>
      <c r="P964" s="50">
        <f>P238/SUMIFS(P$3:P$722,$B$3:$B$722,$B964)*SUMIFS(Calculations!$E$3:$E$53,Calculations!$A$3:$A$53,$B964)</f>
        <v/>
      </c>
      <c r="Q964" s="50">
        <f>Q238/SUMIFS(Q$3:Q$722,$B$3:$B$722,$B964)*SUMIFS(Calculations!$E$3:$E$53,Calculations!$A$3:$A$53,$B964)</f>
        <v/>
      </c>
      <c r="R964" s="50">
        <f>R238/SUMIFS(R$3:R$722,$B$3:$B$722,$B964)*SUMIFS(Calculations!$E$3:$E$53,Calculations!$A$3:$A$53,$B964)</f>
        <v/>
      </c>
    </row>
    <row r="965" ht="15.75" customHeight="1">
      <c r="B965" s="50" t="inlineStr">
        <is>
          <t>LA</t>
        </is>
      </c>
      <c r="C965" s="50" t="inlineStr">
        <is>
          <t>Generation</t>
        </is>
      </c>
      <c r="D965" s="50" t="inlineStr">
        <is>
          <t>Oil-Gas-Steam</t>
        </is>
      </c>
      <c r="E965" s="50">
        <f>LOOKUP(D965,$U$2:$V$15,$V$2:$V$15)</f>
        <v/>
      </c>
      <c r="F965" s="50">
        <f>F239/SUMIFS(F$3:F$722,$B$3:$B$722,$B965)*SUMIFS(Calculations!$E$3:$E$53,Calculations!$A$3:$A$53,$B965)</f>
        <v/>
      </c>
      <c r="G965" s="50">
        <f>G239/SUMIFS(G$3:G$722,$B$3:$B$722,$B965)*SUMIFS(Calculations!$E$3:$E$53,Calculations!$A$3:$A$53,$B965)</f>
        <v/>
      </c>
      <c r="H965" s="50">
        <f>H239/SUMIFS(H$3:H$722,$B$3:$B$722,$B965)*SUMIFS(Calculations!$E$3:$E$53,Calculations!$A$3:$A$53,$B965)</f>
        <v/>
      </c>
      <c r="I965" s="50">
        <f>I239/SUMIFS(I$3:I$722,$B$3:$B$722,$B965)*SUMIFS(Calculations!$E$3:$E$53,Calculations!$A$3:$A$53,$B965)</f>
        <v/>
      </c>
      <c r="J965" s="50">
        <f>J239/SUMIFS(J$3:J$722,$B$3:$B$722,$B965)*SUMIFS(Calculations!$E$3:$E$53,Calculations!$A$3:$A$53,$B965)</f>
        <v/>
      </c>
      <c r="K965" s="50">
        <f>K239/SUMIFS(K$3:K$722,$B$3:$B$722,$B965)*SUMIFS(Calculations!$E$3:$E$53,Calculations!$A$3:$A$53,$B965)</f>
        <v/>
      </c>
      <c r="L965" s="50">
        <f>L239/SUMIFS(L$3:L$722,$B$3:$B$722,$B965)*SUMIFS(Calculations!$E$3:$E$53,Calculations!$A$3:$A$53,$B965)</f>
        <v/>
      </c>
      <c r="M965" s="50">
        <f>M239/SUMIFS(M$3:M$722,$B$3:$B$722,$B965)*SUMIFS(Calculations!$E$3:$E$53,Calculations!$A$3:$A$53,$B965)</f>
        <v/>
      </c>
      <c r="N965" s="50">
        <f>N239/SUMIFS(N$3:N$722,$B$3:$B$722,$B965)*SUMIFS(Calculations!$E$3:$E$53,Calculations!$A$3:$A$53,$B965)</f>
        <v/>
      </c>
      <c r="O965" s="50">
        <f>O239/SUMIFS(O$3:O$722,$B$3:$B$722,$B965)*SUMIFS(Calculations!$E$3:$E$53,Calculations!$A$3:$A$53,$B965)</f>
        <v/>
      </c>
      <c r="P965" s="50">
        <f>P239/SUMIFS(P$3:P$722,$B$3:$B$722,$B965)*SUMIFS(Calculations!$E$3:$E$53,Calculations!$A$3:$A$53,$B965)</f>
        <v/>
      </c>
      <c r="Q965" s="50">
        <f>Q239/SUMIFS(Q$3:Q$722,$B$3:$B$722,$B965)*SUMIFS(Calculations!$E$3:$E$53,Calculations!$A$3:$A$53,$B965)</f>
        <v/>
      </c>
      <c r="R965" s="50">
        <f>R239/SUMIFS(R$3:R$722,$B$3:$B$722,$B965)*SUMIFS(Calculations!$E$3:$E$53,Calculations!$A$3:$A$53,$B965)</f>
        <v/>
      </c>
    </row>
    <row r="966" ht="15.75" customHeight="1">
      <c r="B966" s="50" t="inlineStr">
        <is>
          <t>LA</t>
        </is>
      </c>
      <c r="C966" s="50" t="inlineStr">
        <is>
          <t>Generation</t>
        </is>
      </c>
      <c r="D966" s="50" t="inlineStr">
        <is>
          <t>Rooftop PV</t>
        </is>
      </c>
      <c r="E966" s="50">
        <f>LOOKUP(D966,$U$2:$V$15,$V$2:$V$15)</f>
        <v/>
      </c>
      <c r="F966" s="50">
        <f>F240/SUMIFS(F$3:F$722,$B$3:$B$722,$B966)*SUMIFS(Calculations!$E$3:$E$53,Calculations!$A$3:$A$53,$B966)</f>
        <v/>
      </c>
      <c r="G966" s="50">
        <f>G240/SUMIFS(G$3:G$722,$B$3:$B$722,$B966)*SUMIFS(Calculations!$E$3:$E$53,Calculations!$A$3:$A$53,$B966)</f>
        <v/>
      </c>
      <c r="H966" s="50">
        <f>H240/SUMIFS(H$3:H$722,$B$3:$B$722,$B966)*SUMIFS(Calculations!$E$3:$E$53,Calculations!$A$3:$A$53,$B966)</f>
        <v/>
      </c>
      <c r="I966" s="50">
        <f>I240/SUMIFS(I$3:I$722,$B$3:$B$722,$B966)*SUMIFS(Calculations!$E$3:$E$53,Calculations!$A$3:$A$53,$B966)</f>
        <v/>
      </c>
      <c r="J966" s="50">
        <f>J240/SUMIFS(J$3:J$722,$B$3:$B$722,$B966)*SUMIFS(Calculations!$E$3:$E$53,Calculations!$A$3:$A$53,$B966)</f>
        <v/>
      </c>
      <c r="K966" s="50">
        <f>K240/SUMIFS(K$3:K$722,$B$3:$B$722,$B966)*SUMIFS(Calculations!$E$3:$E$53,Calculations!$A$3:$A$53,$B966)</f>
        <v/>
      </c>
      <c r="L966" s="50">
        <f>L240/SUMIFS(L$3:L$722,$B$3:$B$722,$B966)*SUMIFS(Calculations!$E$3:$E$53,Calculations!$A$3:$A$53,$B966)</f>
        <v/>
      </c>
      <c r="M966" s="50">
        <f>M240/SUMIFS(M$3:M$722,$B$3:$B$722,$B966)*SUMIFS(Calculations!$E$3:$E$53,Calculations!$A$3:$A$53,$B966)</f>
        <v/>
      </c>
      <c r="N966" s="50">
        <f>N240/SUMIFS(N$3:N$722,$B$3:$B$722,$B966)*SUMIFS(Calculations!$E$3:$E$53,Calculations!$A$3:$A$53,$B966)</f>
        <v/>
      </c>
      <c r="O966" s="50">
        <f>O240/SUMIFS(O$3:O$722,$B$3:$B$722,$B966)*SUMIFS(Calculations!$E$3:$E$53,Calculations!$A$3:$A$53,$B966)</f>
        <v/>
      </c>
      <c r="P966" s="50">
        <f>P240/SUMIFS(P$3:P$722,$B$3:$B$722,$B966)*SUMIFS(Calculations!$E$3:$E$53,Calculations!$A$3:$A$53,$B966)</f>
        <v/>
      </c>
      <c r="Q966" s="50">
        <f>Q240/SUMIFS(Q$3:Q$722,$B$3:$B$722,$B966)*SUMIFS(Calculations!$E$3:$E$53,Calculations!$A$3:$A$53,$B966)</f>
        <v/>
      </c>
      <c r="R966" s="50">
        <f>R240/SUMIFS(R$3:R$722,$B$3:$B$722,$B966)*SUMIFS(Calculations!$E$3:$E$53,Calculations!$A$3:$A$53,$B966)</f>
        <v/>
      </c>
    </row>
    <row r="967" ht="15.75" customHeight="1">
      <c r="B967" s="50" t="inlineStr">
        <is>
          <t>LA</t>
        </is>
      </c>
      <c r="C967" s="50" t="inlineStr">
        <is>
          <t>Generation</t>
        </is>
      </c>
      <c r="D967" s="50" t="inlineStr">
        <is>
          <t>Storage</t>
        </is>
      </c>
      <c r="E967" s="50">
        <f>LOOKUP(D967,$U$2:$V$15,$V$2:$V$15)</f>
        <v/>
      </c>
      <c r="F967" s="50">
        <f>F241/SUMIFS(F$3:F$722,$B$3:$B$722,$B967)*SUMIFS(Calculations!$E$3:$E$53,Calculations!$A$3:$A$53,$B967)</f>
        <v/>
      </c>
      <c r="G967" s="50">
        <f>G241/SUMIFS(G$3:G$722,$B$3:$B$722,$B967)*SUMIFS(Calculations!$E$3:$E$53,Calculations!$A$3:$A$53,$B967)</f>
        <v/>
      </c>
      <c r="H967" s="50">
        <f>H241/SUMIFS(H$3:H$722,$B$3:$B$722,$B967)*SUMIFS(Calculations!$E$3:$E$53,Calculations!$A$3:$A$53,$B967)</f>
        <v/>
      </c>
      <c r="I967" s="50">
        <f>I241/SUMIFS(I$3:I$722,$B$3:$B$722,$B967)*SUMIFS(Calculations!$E$3:$E$53,Calculations!$A$3:$A$53,$B967)</f>
        <v/>
      </c>
      <c r="J967" s="50">
        <f>J241/SUMIFS(J$3:J$722,$B$3:$B$722,$B967)*SUMIFS(Calculations!$E$3:$E$53,Calculations!$A$3:$A$53,$B967)</f>
        <v/>
      </c>
      <c r="K967" s="50">
        <f>K241/SUMIFS(K$3:K$722,$B$3:$B$722,$B967)*SUMIFS(Calculations!$E$3:$E$53,Calculations!$A$3:$A$53,$B967)</f>
        <v/>
      </c>
      <c r="L967" s="50">
        <f>L241/SUMIFS(L$3:L$722,$B$3:$B$722,$B967)*SUMIFS(Calculations!$E$3:$E$53,Calculations!$A$3:$A$53,$B967)</f>
        <v/>
      </c>
      <c r="M967" s="50">
        <f>M241/SUMIFS(M$3:M$722,$B$3:$B$722,$B967)*SUMIFS(Calculations!$E$3:$E$53,Calculations!$A$3:$A$53,$B967)</f>
        <v/>
      </c>
      <c r="N967" s="50">
        <f>N241/SUMIFS(N$3:N$722,$B$3:$B$722,$B967)*SUMIFS(Calculations!$E$3:$E$53,Calculations!$A$3:$A$53,$B967)</f>
        <v/>
      </c>
      <c r="O967" s="50">
        <f>O241/SUMIFS(O$3:O$722,$B$3:$B$722,$B967)*SUMIFS(Calculations!$E$3:$E$53,Calculations!$A$3:$A$53,$B967)</f>
        <v/>
      </c>
      <c r="P967" s="50">
        <f>P241/SUMIFS(P$3:P$722,$B$3:$B$722,$B967)*SUMIFS(Calculations!$E$3:$E$53,Calculations!$A$3:$A$53,$B967)</f>
        <v/>
      </c>
      <c r="Q967" s="50">
        <f>Q241/SUMIFS(Q$3:Q$722,$B$3:$B$722,$B967)*SUMIFS(Calculations!$E$3:$E$53,Calculations!$A$3:$A$53,$B967)</f>
        <v/>
      </c>
      <c r="R967" s="50">
        <f>R241/SUMIFS(R$3:R$722,$B$3:$B$722,$B967)*SUMIFS(Calculations!$E$3:$E$53,Calculations!$A$3:$A$53,$B967)</f>
        <v/>
      </c>
    </row>
    <row r="968" ht="15.75" customHeight="1">
      <c r="B968" s="50" t="inlineStr">
        <is>
          <t>LA</t>
        </is>
      </c>
      <c r="C968" s="50" t="inlineStr">
        <is>
          <t>Generation</t>
        </is>
      </c>
      <c r="D968" s="50" t="inlineStr">
        <is>
          <t>Utility PV</t>
        </is>
      </c>
      <c r="E968" s="50">
        <f>LOOKUP(D968,$U$2:$V$15,$V$2:$V$15)</f>
        <v/>
      </c>
      <c r="F968" s="50">
        <f>F242/SUMIFS(F$3:F$722,$B$3:$B$722,$B968)*SUMIFS(Calculations!$E$3:$E$53,Calculations!$A$3:$A$53,$B968)</f>
        <v/>
      </c>
      <c r="G968" s="50">
        <f>G242/SUMIFS(G$3:G$722,$B$3:$B$722,$B968)*SUMIFS(Calculations!$E$3:$E$53,Calculations!$A$3:$A$53,$B968)</f>
        <v/>
      </c>
      <c r="H968" s="50">
        <f>H242/SUMIFS(H$3:H$722,$B$3:$B$722,$B968)*SUMIFS(Calculations!$E$3:$E$53,Calculations!$A$3:$A$53,$B968)</f>
        <v/>
      </c>
      <c r="I968" s="50">
        <f>I242/SUMIFS(I$3:I$722,$B$3:$B$722,$B968)*SUMIFS(Calculations!$E$3:$E$53,Calculations!$A$3:$A$53,$B968)</f>
        <v/>
      </c>
      <c r="J968" s="50">
        <f>J242/SUMIFS(J$3:J$722,$B$3:$B$722,$B968)*SUMIFS(Calculations!$E$3:$E$53,Calculations!$A$3:$A$53,$B968)</f>
        <v/>
      </c>
      <c r="K968" s="50">
        <f>K242/SUMIFS(K$3:K$722,$B$3:$B$722,$B968)*SUMIFS(Calculations!$E$3:$E$53,Calculations!$A$3:$A$53,$B968)</f>
        <v/>
      </c>
      <c r="L968" s="50">
        <f>L242/SUMIFS(L$3:L$722,$B$3:$B$722,$B968)*SUMIFS(Calculations!$E$3:$E$53,Calculations!$A$3:$A$53,$B968)</f>
        <v/>
      </c>
      <c r="M968" s="50">
        <f>M242/SUMIFS(M$3:M$722,$B$3:$B$722,$B968)*SUMIFS(Calculations!$E$3:$E$53,Calculations!$A$3:$A$53,$B968)</f>
        <v/>
      </c>
      <c r="N968" s="50">
        <f>N242/SUMIFS(N$3:N$722,$B$3:$B$722,$B968)*SUMIFS(Calculations!$E$3:$E$53,Calculations!$A$3:$A$53,$B968)</f>
        <v/>
      </c>
      <c r="O968" s="50">
        <f>O242/SUMIFS(O$3:O$722,$B$3:$B$722,$B968)*SUMIFS(Calculations!$E$3:$E$53,Calculations!$A$3:$A$53,$B968)</f>
        <v/>
      </c>
      <c r="P968" s="50">
        <f>P242/SUMIFS(P$3:P$722,$B$3:$B$722,$B968)*SUMIFS(Calculations!$E$3:$E$53,Calculations!$A$3:$A$53,$B968)</f>
        <v/>
      </c>
      <c r="Q968" s="50">
        <f>Q242/SUMIFS(Q$3:Q$722,$B$3:$B$722,$B968)*SUMIFS(Calculations!$E$3:$E$53,Calculations!$A$3:$A$53,$B968)</f>
        <v/>
      </c>
      <c r="R968" s="50">
        <f>R242/SUMIFS(R$3:R$722,$B$3:$B$722,$B968)*SUMIFS(Calculations!$E$3:$E$53,Calculations!$A$3:$A$53,$B968)</f>
        <v/>
      </c>
    </row>
    <row r="969" ht="15.75" customHeight="1">
      <c r="B969" s="50" t="inlineStr">
        <is>
          <t>MA</t>
        </is>
      </c>
      <c r="C969" s="50" t="inlineStr">
        <is>
          <t>Generation</t>
        </is>
      </c>
      <c r="D969" s="50" t="inlineStr">
        <is>
          <t>Biopower</t>
        </is>
      </c>
      <c r="E969" s="50">
        <f>LOOKUP(D969,$U$2:$V$15,$V$2:$V$15)</f>
        <v/>
      </c>
      <c r="F969" s="50">
        <f>F243/SUMIFS(F$3:F$722,$B$3:$B$722,$B969)*SUMIFS(Calculations!$E$3:$E$53,Calculations!$A$3:$A$53,$B969)</f>
        <v/>
      </c>
      <c r="G969" s="50">
        <f>G243/SUMIFS(G$3:G$722,$B$3:$B$722,$B969)*SUMIFS(Calculations!$E$3:$E$53,Calculations!$A$3:$A$53,$B969)</f>
        <v/>
      </c>
      <c r="H969" s="50">
        <f>H243/SUMIFS(H$3:H$722,$B$3:$B$722,$B969)*SUMIFS(Calculations!$E$3:$E$53,Calculations!$A$3:$A$53,$B969)</f>
        <v/>
      </c>
      <c r="I969" s="50">
        <f>I243/SUMIFS(I$3:I$722,$B$3:$B$722,$B969)*SUMIFS(Calculations!$E$3:$E$53,Calculations!$A$3:$A$53,$B969)</f>
        <v/>
      </c>
      <c r="J969" s="50">
        <f>J243/SUMIFS(J$3:J$722,$B$3:$B$722,$B969)*SUMIFS(Calculations!$E$3:$E$53,Calculations!$A$3:$A$53,$B969)</f>
        <v/>
      </c>
      <c r="K969" s="50">
        <f>K243/SUMIFS(K$3:K$722,$B$3:$B$722,$B969)*SUMIFS(Calculations!$E$3:$E$53,Calculations!$A$3:$A$53,$B969)</f>
        <v/>
      </c>
      <c r="L969" s="50">
        <f>L243/SUMIFS(L$3:L$722,$B$3:$B$722,$B969)*SUMIFS(Calculations!$E$3:$E$53,Calculations!$A$3:$A$53,$B969)</f>
        <v/>
      </c>
      <c r="M969" s="50">
        <f>M243/SUMIFS(M$3:M$722,$B$3:$B$722,$B969)*SUMIFS(Calculations!$E$3:$E$53,Calculations!$A$3:$A$53,$B969)</f>
        <v/>
      </c>
      <c r="N969" s="50">
        <f>N243/SUMIFS(N$3:N$722,$B$3:$B$722,$B969)*SUMIFS(Calculations!$E$3:$E$53,Calculations!$A$3:$A$53,$B969)</f>
        <v/>
      </c>
      <c r="O969" s="50">
        <f>O243/SUMIFS(O$3:O$722,$B$3:$B$722,$B969)*SUMIFS(Calculations!$E$3:$E$53,Calculations!$A$3:$A$53,$B969)</f>
        <v/>
      </c>
      <c r="P969" s="50">
        <f>P243/SUMIFS(P$3:P$722,$B$3:$B$722,$B969)*SUMIFS(Calculations!$E$3:$E$53,Calculations!$A$3:$A$53,$B969)</f>
        <v/>
      </c>
      <c r="Q969" s="50">
        <f>Q243/SUMIFS(Q$3:Q$722,$B$3:$B$722,$B969)*SUMIFS(Calculations!$E$3:$E$53,Calculations!$A$3:$A$53,$B969)</f>
        <v/>
      </c>
      <c r="R969" s="50">
        <f>R243/SUMIFS(R$3:R$722,$B$3:$B$722,$B969)*SUMIFS(Calculations!$E$3:$E$53,Calculations!$A$3:$A$53,$B969)</f>
        <v/>
      </c>
    </row>
    <row r="970" ht="15.75" customHeight="1">
      <c r="B970" s="50" t="inlineStr">
        <is>
          <t>MA</t>
        </is>
      </c>
      <c r="C970" s="50" t="inlineStr">
        <is>
          <t>Generation</t>
        </is>
      </c>
      <c r="D970" s="50" t="inlineStr">
        <is>
          <t>Coal</t>
        </is>
      </c>
      <c r="E970" s="50">
        <f>LOOKUP(D970,$U$2:$V$15,$V$2:$V$15)</f>
        <v/>
      </c>
      <c r="F970" s="50">
        <f>F244/SUMIFS(F$3:F$722,$B$3:$B$722,$B970)*SUMIFS(Calculations!$E$3:$E$53,Calculations!$A$3:$A$53,$B970)</f>
        <v/>
      </c>
      <c r="G970" s="50">
        <f>G244/SUMIFS(G$3:G$722,$B$3:$B$722,$B970)*SUMIFS(Calculations!$E$3:$E$53,Calculations!$A$3:$A$53,$B970)</f>
        <v/>
      </c>
      <c r="H970" s="50">
        <f>H244/SUMIFS(H$3:H$722,$B$3:$B$722,$B970)*SUMIFS(Calculations!$E$3:$E$53,Calculations!$A$3:$A$53,$B970)</f>
        <v/>
      </c>
      <c r="I970" s="50">
        <f>I244/SUMIFS(I$3:I$722,$B$3:$B$722,$B970)*SUMIFS(Calculations!$E$3:$E$53,Calculations!$A$3:$A$53,$B970)</f>
        <v/>
      </c>
      <c r="J970" s="50">
        <f>J244/SUMIFS(J$3:J$722,$B$3:$B$722,$B970)*SUMIFS(Calculations!$E$3:$E$53,Calculations!$A$3:$A$53,$B970)</f>
        <v/>
      </c>
      <c r="K970" s="50">
        <f>K244/SUMIFS(K$3:K$722,$B$3:$B$722,$B970)*SUMIFS(Calculations!$E$3:$E$53,Calculations!$A$3:$A$53,$B970)</f>
        <v/>
      </c>
      <c r="L970" s="50">
        <f>L244/SUMIFS(L$3:L$722,$B$3:$B$722,$B970)*SUMIFS(Calculations!$E$3:$E$53,Calculations!$A$3:$A$53,$B970)</f>
        <v/>
      </c>
      <c r="M970" s="50">
        <f>M244/SUMIFS(M$3:M$722,$B$3:$B$722,$B970)*SUMIFS(Calculations!$E$3:$E$53,Calculations!$A$3:$A$53,$B970)</f>
        <v/>
      </c>
      <c r="N970" s="50">
        <f>N244/SUMIFS(N$3:N$722,$B$3:$B$722,$B970)*SUMIFS(Calculations!$E$3:$E$53,Calculations!$A$3:$A$53,$B970)</f>
        <v/>
      </c>
      <c r="O970" s="50">
        <f>O244/SUMIFS(O$3:O$722,$B$3:$B$722,$B970)*SUMIFS(Calculations!$E$3:$E$53,Calculations!$A$3:$A$53,$B970)</f>
        <v/>
      </c>
      <c r="P970" s="50">
        <f>P244/SUMIFS(P$3:P$722,$B$3:$B$722,$B970)*SUMIFS(Calculations!$E$3:$E$53,Calculations!$A$3:$A$53,$B970)</f>
        <v/>
      </c>
      <c r="Q970" s="50">
        <f>Q244/SUMIFS(Q$3:Q$722,$B$3:$B$722,$B970)*SUMIFS(Calculations!$E$3:$E$53,Calculations!$A$3:$A$53,$B970)</f>
        <v/>
      </c>
      <c r="R970" s="50">
        <f>R244/SUMIFS(R$3:R$722,$B$3:$B$722,$B970)*SUMIFS(Calculations!$E$3:$E$53,Calculations!$A$3:$A$53,$B970)</f>
        <v/>
      </c>
    </row>
    <row r="971" ht="15.75" customHeight="1">
      <c r="B971" s="50" t="inlineStr">
        <is>
          <t>MA</t>
        </is>
      </c>
      <c r="C971" s="50" t="inlineStr">
        <is>
          <t>Generation</t>
        </is>
      </c>
      <c r="D971" s="50" t="inlineStr">
        <is>
          <t>CSP</t>
        </is>
      </c>
      <c r="E971" s="50">
        <f>LOOKUP(D971,$U$2:$V$15,$V$2:$V$15)</f>
        <v/>
      </c>
      <c r="F971" s="50">
        <f>F245/SUMIFS(F$3:F$722,$B$3:$B$722,$B971)*SUMIFS(Calculations!$E$3:$E$53,Calculations!$A$3:$A$53,$B971)</f>
        <v/>
      </c>
      <c r="G971" s="50">
        <f>G245/SUMIFS(G$3:G$722,$B$3:$B$722,$B971)*SUMIFS(Calculations!$E$3:$E$53,Calculations!$A$3:$A$53,$B971)</f>
        <v/>
      </c>
      <c r="H971" s="50">
        <f>H245/SUMIFS(H$3:H$722,$B$3:$B$722,$B971)*SUMIFS(Calculations!$E$3:$E$53,Calculations!$A$3:$A$53,$B971)</f>
        <v/>
      </c>
      <c r="I971" s="50">
        <f>I245/SUMIFS(I$3:I$722,$B$3:$B$722,$B971)*SUMIFS(Calculations!$E$3:$E$53,Calculations!$A$3:$A$53,$B971)</f>
        <v/>
      </c>
      <c r="J971" s="50">
        <f>J245/SUMIFS(J$3:J$722,$B$3:$B$722,$B971)*SUMIFS(Calculations!$E$3:$E$53,Calculations!$A$3:$A$53,$B971)</f>
        <v/>
      </c>
      <c r="K971" s="50">
        <f>K245/SUMIFS(K$3:K$722,$B$3:$B$722,$B971)*SUMIFS(Calculations!$E$3:$E$53,Calculations!$A$3:$A$53,$B971)</f>
        <v/>
      </c>
      <c r="L971" s="50">
        <f>L245/SUMIFS(L$3:L$722,$B$3:$B$722,$B971)*SUMIFS(Calculations!$E$3:$E$53,Calculations!$A$3:$A$53,$B971)</f>
        <v/>
      </c>
      <c r="M971" s="50">
        <f>M245/SUMIFS(M$3:M$722,$B$3:$B$722,$B971)*SUMIFS(Calculations!$E$3:$E$53,Calculations!$A$3:$A$53,$B971)</f>
        <v/>
      </c>
      <c r="N971" s="50">
        <f>N245/SUMIFS(N$3:N$722,$B$3:$B$722,$B971)*SUMIFS(Calculations!$E$3:$E$53,Calculations!$A$3:$A$53,$B971)</f>
        <v/>
      </c>
      <c r="O971" s="50">
        <f>O245/SUMIFS(O$3:O$722,$B$3:$B$722,$B971)*SUMIFS(Calculations!$E$3:$E$53,Calculations!$A$3:$A$53,$B971)</f>
        <v/>
      </c>
      <c r="P971" s="50">
        <f>P245/SUMIFS(P$3:P$722,$B$3:$B$722,$B971)*SUMIFS(Calculations!$E$3:$E$53,Calculations!$A$3:$A$53,$B971)</f>
        <v/>
      </c>
      <c r="Q971" s="50">
        <f>Q245/SUMIFS(Q$3:Q$722,$B$3:$B$722,$B971)*SUMIFS(Calculations!$E$3:$E$53,Calculations!$A$3:$A$53,$B971)</f>
        <v/>
      </c>
      <c r="R971" s="50">
        <f>R245/SUMIFS(R$3:R$722,$B$3:$B$722,$B971)*SUMIFS(Calculations!$E$3:$E$53,Calculations!$A$3:$A$53,$B971)</f>
        <v/>
      </c>
    </row>
    <row r="972" ht="15.75" customHeight="1">
      <c r="B972" s="50" t="inlineStr">
        <is>
          <t>MA</t>
        </is>
      </c>
      <c r="C972" s="50" t="inlineStr">
        <is>
          <t>Generation</t>
        </is>
      </c>
      <c r="D972" s="50" t="inlineStr">
        <is>
          <t>Geothermal</t>
        </is>
      </c>
      <c r="E972" s="50">
        <f>LOOKUP(D972,$U$2:$V$15,$V$2:$V$15)</f>
        <v/>
      </c>
      <c r="F972" s="50">
        <f>F246/SUMIFS(F$3:F$722,$B$3:$B$722,$B972)*SUMIFS(Calculations!$E$3:$E$53,Calculations!$A$3:$A$53,$B972)</f>
        <v/>
      </c>
      <c r="G972" s="50">
        <f>G246/SUMIFS(G$3:G$722,$B$3:$B$722,$B972)*SUMIFS(Calculations!$E$3:$E$53,Calculations!$A$3:$A$53,$B972)</f>
        <v/>
      </c>
      <c r="H972" s="50">
        <f>H246/SUMIFS(H$3:H$722,$B$3:$B$722,$B972)*SUMIFS(Calculations!$E$3:$E$53,Calculations!$A$3:$A$53,$B972)</f>
        <v/>
      </c>
      <c r="I972" s="50">
        <f>I246/SUMIFS(I$3:I$722,$B$3:$B$722,$B972)*SUMIFS(Calculations!$E$3:$E$53,Calculations!$A$3:$A$53,$B972)</f>
        <v/>
      </c>
      <c r="J972" s="50">
        <f>J246/SUMIFS(J$3:J$722,$B$3:$B$722,$B972)*SUMIFS(Calculations!$E$3:$E$53,Calculations!$A$3:$A$53,$B972)</f>
        <v/>
      </c>
      <c r="K972" s="50">
        <f>K246/SUMIFS(K$3:K$722,$B$3:$B$722,$B972)*SUMIFS(Calculations!$E$3:$E$53,Calculations!$A$3:$A$53,$B972)</f>
        <v/>
      </c>
      <c r="L972" s="50">
        <f>L246/SUMIFS(L$3:L$722,$B$3:$B$722,$B972)*SUMIFS(Calculations!$E$3:$E$53,Calculations!$A$3:$A$53,$B972)</f>
        <v/>
      </c>
      <c r="M972" s="50">
        <f>M246/SUMIFS(M$3:M$722,$B$3:$B$722,$B972)*SUMIFS(Calculations!$E$3:$E$53,Calculations!$A$3:$A$53,$B972)</f>
        <v/>
      </c>
      <c r="N972" s="50">
        <f>N246/SUMIFS(N$3:N$722,$B$3:$B$722,$B972)*SUMIFS(Calculations!$E$3:$E$53,Calculations!$A$3:$A$53,$B972)</f>
        <v/>
      </c>
      <c r="O972" s="50">
        <f>O246/SUMIFS(O$3:O$722,$B$3:$B$722,$B972)*SUMIFS(Calculations!$E$3:$E$53,Calculations!$A$3:$A$53,$B972)</f>
        <v/>
      </c>
      <c r="P972" s="50">
        <f>P246/SUMIFS(P$3:P$722,$B$3:$B$722,$B972)*SUMIFS(Calculations!$E$3:$E$53,Calculations!$A$3:$A$53,$B972)</f>
        <v/>
      </c>
      <c r="Q972" s="50">
        <f>Q246/SUMIFS(Q$3:Q$722,$B$3:$B$722,$B972)*SUMIFS(Calculations!$E$3:$E$53,Calculations!$A$3:$A$53,$B972)</f>
        <v/>
      </c>
      <c r="R972" s="50">
        <f>R246/SUMIFS(R$3:R$722,$B$3:$B$722,$B972)*SUMIFS(Calculations!$E$3:$E$53,Calculations!$A$3:$A$53,$B972)</f>
        <v/>
      </c>
    </row>
    <row r="973" ht="15.75" customHeight="1">
      <c r="B973" s="50" t="inlineStr">
        <is>
          <t>MA</t>
        </is>
      </c>
      <c r="C973" s="50" t="inlineStr">
        <is>
          <t>Generation</t>
        </is>
      </c>
      <c r="D973" s="50" t="inlineStr">
        <is>
          <t>Hydro</t>
        </is>
      </c>
      <c r="E973" s="50">
        <f>LOOKUP(D973,$U$2:$V$15,$V$2:$V$15)</f>
        <v/>
      </c>
      <c r="F973" s="50">
        <f>F247/SUMIFS(F$3:F$722,$B$3:$B$722,$B973)*SUMIFS(Calculations!$E$3:$E$53,Calculations!$A$3:$A$53,$B973)</f>
        <v/>
      </c>
      <c r="G973" s="50">
        <f>G247/SUMIFS(G$3:G$722,$B$3:$B$722,$B973)*SUMIFS(Calculations!$E$3:$E$53,Calculations!$A$3:$A$53,$B973)</f>
        <v/>
      </c>
      <c r="H973" s="50">
        <f>H247/SUMIFS(H$3:H$722,$B$3:$B$722,$B973)*SUMIFS(Calculations!$E$3:$E$53,Calculations!$A$3:$A$53,$B973)</f>
        <v/>
      </c>
      <c r="I973" s="50">
        <f>I247/SUMIFS(I$3:I$722,$B$3:$B$722,$B973)*SUMIFS(Calculations!$E$3:$E$53,Calculations!$A$3:$A$53,$B973)</f>
        <v/>
      </c>
      <c r="J973" s="50">
        <f>J247/SUMIFS(J$3:J$722,$B$3:$B$722,$B973)*SUMIFS(Calculations!$E$3:$E$53,Calculations!$A$3:$A$53,$B973)</f>
        <v/>
      </c>
      <c r="K973" s="50">
        <f>K247/SUMIFS(K$3:K$722,$B$3:$B$722,$B973)*SUMIFS(Calculations!$E$3:$E$53,Calculations!$A$3:$A$53,$B973)</f>
        <v/>
      </c>
      <c r="L973" s="50">
        <f>L247/SUMIFS(L$3:L$722,$B$3:$B$722,$B973)*SUMIFS(Calculations!$E$3:$E$53,Calculations!$A$3:$A$53,$B973)</f>
        <v/>
      </c>
      <c r="M973" s="50">
        <f>M247/SUMIFS(M$3:M$722,$B$3:$B$722,$B973)*SUMIFS(Calculations!$E$3:$E$53,Calculations!$A$3:$A$53,$B973)</f>
        <v/>
      </c>
      <c r="N973" s="50">
        <f>N247/SUMIFS(N$3:N$722,$B$3:$B$722,$B973)*SUMIFS(Calculations!$E$3:$E$53,Calculations!$A$3:$A$53,$B973)</f>
        <v/>
      </c>
      <c r="O973" s="50">
        <f>O247/SUMIFS(O$3:O$722,$B$3:$B$722,$B973)*SUMIFS(Calculations!$E$3:$E$53,Calculations!$A$3:$A$53,$B973)</f>
        <v/>
      </c>
      <c r="P973" s="50">
        <f>P247/SUMIFS(P$3:P$722,$B$3:$B$722,$B973)*SUMIFS(Calculations!$E$3:$E$53,Calculations!$A$3:$A$53,$B973)</f>
        <v/>
      </c>
      <c r="Q973" s="50">
        <f>Q247/SUMIFS(Q$3:Q$722,$B$3:$B$722,$B973)*SUMIFS(Calculations!$E$3:$E$53,Calculations!$A$3:$A$53,$B973)</f>
        <v/>
      </c>
      <c r="R973" s="50">
        <f>R247/SUMIFS(R$3:R$722,$B$3:$B$722,$B973)*SUMIFS(Calculations!$E$3:$E$53,Calculations!$A$3:$A$53,$B973)</f>
        <v/>
      </c>
    </row>
    <row r="974" ht="15.75" customHeight="1">
      <c r="B974" s="50" t="inlineStr">
        <is>
          <t>MA</t>
        </is>
      </c>
      <c r="C974" s="50" t="inlineStr">
        <is>
          <t>Generation</t>
        </is>
      </c>
      <c r="D974" s="50" t="inlineStr">
        <is>
          <t>Imports</t>
        </is>
      </c>
      <c r="E974" s="50">
        <f>LOOKUP(D974,$U$2:$V$15,$V$2:$V$15)</f>
        <v/>
      </c>
      <c r="F974" s="50">
        <f>F248/SUMIFS(F$3:F$722,$B$3:$B$722,$B974)*SUMIFS(Calculations!$E$3:$E$53,Calculations!$A$3:$A$53,$B974)</f>
        <v/>
      </c>
      <c r="G974" s="50">
        <f>G248/SUMIFS(G$3:G$722,$B$3:$B$722,$B974)*SUMIFS(Calculations!$E$3:$E$53,Calculations!$A$3:$A$53,$B974)</f>
        <v/>
      </c>
      <c r="H974" s="50">
        <f>H248/SUMIFS(H$3:H$722,$B$3:$B$722,$B974)*SUMIFS(Calculations!$E$3:$E$53,Calculations!$A$3:$A$53,$B974)</f>
        <v/>
      </c>
      <c r="I974" s="50">
        <f>I248/SUMIFS(I$3:I$722,$B$3:$B$722,$B974)*SUMIFS(Calculations!$E$3:$E$53,Calculations!$A$3:$A$53,$B974)</f>
        <v/>
      </c>
      <c r="J974" s="50">
        <f>J248/SUMIFS(J$3:J$722,$B$3:$B$722,$B974)*SUMIFS(Calculations!$E$3:$E$53,Calculations!$A$3:$A$53,$B974)</f>
        <v/>
      </c>
      <c r="K974" s="50">
        <f>K248/SUMIFS(K$3:K$722,$B$3:$B$722,$B974)*SUMIFS(Calculations!$E$3:$E$53,Calculations!$A$3:$A$53,$B974)</f>
        <v/>
      </c>
      <c r="L974" s="50">
        <f>L248/SUMIFS(L$3:L$722,$B$3:$B$722,$B974)*SUMIFS(Calculations!$E$3:$E$53,Calculations!$A$3:$A$53,$B974)</f>
        <v/>
      </c>
      <c r="M974" s="50">
        <f>M248/SUMIFS(M$3:M$722,$B$3:$B$722,$B974)*SUMIFS(Calculations!$E$3:$E$53,Calculations!$A$3:$A$53,$B974)</f>
        <v/>
      </c>
      <c r="N974" s="50">
        <f>N248/SUMIFS(N$3:N$722,$B$3:$B$722,$B974)*SUMIFS(Calculations!$E$3:$E$53,Calculations!$A$3:$A$53,$B974)</f>
        <v/>
      </c>
      <c r="O974" s="50">
        <f>O248/SUMIFS(O$3:O$722,$B$3:$B$722,$B974)*SUMIFS(Calculations!$E$3:$E$53,Calculations!$A$3:$A$53,$B974)</f>
        <v/>
      </c>
      <c r="P974" s="50">
        <f>P248/SUMIFS(P$3:P$722,$B$3:$B$722,$B974)*SUMIFS(Calculations!$E$3:$E$53,Calculations!$A$3:$A$53,$B974)</f>
        <v/>
      </c>
      <c r="Q974" s="50">
        <f>Q248/SUMIFS(Q$3:Q$722,$B$3:$B$722,$B974)*SUMIFS(Calculations!$E$3:$E$53,Calculations!$A$3:$A$53,$B974)</f>
        <v/>
      </c>
      <c r="R974" s="50">
        <f>R248/SUMIFS(R$3:R$722,$B$3:$B$722,$B974)*SUMIFS(Calculations!$E$3:$E$53,Calculations!$A$3:$A$53,$B974)</f>
        <v/>
      </c>
    </row>
    <row r="975" ht="15.75" customHeight="1">
      <c r="B975" s="50" t="inlineStr">
        <is>
          <t>MA</t>
        </is>
      </c>
      <c r="C975" s="50" t="inlineStr">
        <is>
          <t>Generation</t>
        </is>
      </c>
      <c r="D975" s="50" t="inlineStr">
        <is>
          <t>Land-based Wind</t>
        </is>
      </c>
      <c r="E975" s="50">
        <f>LOOKUP(D975,$U$2:$V$15,$V$2:$V$15)</f>
        <v/>
      </c>
      <c r="F975" s="50">
        <f>F249/SUMIFS(F$3:F$722,$B$3:$B$722,$B975)*SUMIFS(Calculations!$E$3:$E$53,Calculations!$A$3:$A$53,$B975)</f>
        <v/>
      </c>
      <c r="G975" s="50">
        <f>G249/SUMIFS(G$3:G$722,$B$3:$B$722,$B975)*SUMIFS(Calculations!$E$3:$E$53,Calculations!$A$3:$A$53,$B975)</f>
        <v/>
      </c>
      <c r="H975" s="50">
        <f>H249/SUMIFS(H$3:H$722,$B$3:$B$722,$B975)*SUMIFS(Calculations!$E$3:$E$53,Calculations!$A$3:$A$53,$B975)</f>
        <v/>
      </c>
      <c r="I975" s="50">
        <f>I249/SUMIFS(I$3:I$722,$B$3:$B$722,$B975)*SUMIFS(Calculations!$E$3:$E$53,Calculations!$A$3:$A$53,$B975)</f>
        <v/>
      </c>
      <c r="J975" s="50">
        <f>J249/SUMIFS(J$3:J$722,$B$3:$B$722,$B975)*SUMIFS(Calculations!$E$3:$E$53,Calculations!$A$3:$A$53,$B975)</f>
        <v/>
      </c>
      <c r="K975" s="50">
        <f>K249/SUMIFS(K$3:K$722,$B$3:$B$722,$B975)*SUMIFS(Calculations!$E$3:$E$53,Calculations!$A$3:$A$53,$B975)</f>
        <v/>
      </c>
      <c r="L975" s="50">
        <f>L249/SUMIFS(L$3:L$722,$B$3:$B$722,$B975)*SUMIFS(Calculations!$E$3:$E$53,Calculations!$A$3:$A$53,$B975)</f>
        <v/>
      </c>
      <c r="M975" s="50">
        <f>M249/SUMIFS(M$3:M$722,$B$3:$B$722,$B975)*SUMIFS(Calculations!$E$3:$E$53,Calculations!$A$3:$A$53,$B975)</f>
        <v/>
      </c>
      <c r="N975" s="50">
        <f>N249/SUMIFS(N$3:N$722,$B$3:$B$722,$B975)*SUMIFS(Calculations!$E$3:$E$53,Calculations!$A$3:$A$53,$B975)</f>
        <v/>
      </c>
      <c r="O975" s="50">
        <f>O249/SUMIFS(O$3:O$722,$B$3:$B$722,$B975)*SUMIFS(Calculations!$E$3:$E$53,Calculations!$A$3:$A$53,$B975)</f>
        <v/>
      </c>
      <c r="P975" s="50">
        <f>P249/SUMIFS(P$3:P$722,$B$3:$B$722,$B975)*SUMIFS(Calculations!$E$3:$E$53,Calculations!$A$3:$A$53,$B975)</f>
        <v/>
      </c>
      <c r="Q975" s="50">
        <f>Q249/SUMIFS(Q$3:Q$722,$B$3:$B$722,$B975)*SUMIFS(Calculations!$E$3:$E$53,Calculations!$A$3:$A$53,$B975)</f>
        <v/>
      </c>
      <c r="R975" s="50">
        <f>R249/SUMIFS(R$3:R$722,$B$3:$B$722,$B975)*SUMIFS(Calculations!$E$3:$E$53,Calculations!$A$3:$A$53,$B975)</f>
        <v/>
      </c>
    </row>
    <row r="976" ht="15.75" customHeight="1">
      <c r="B976" s="50" t="inlineStr">
        <is>
          <t>MA</t>
        </is>
      </c>
      <c r="C976" s="50" t="inlineStr">
        <is>
          <t>Generation</t>
        </is>
      </c>
      <c r="D976" s="50" t="inlineStr">
        <is>
          <t>NG-CC</t>
        </is>
      </c>
      <c r="E976" s="50">
        <f>LOOKUP(D976,$U$2:$V$15,$V$2:$V$15)</f>
        <v/>
      </c>
      <c r="F976" s="50">
        <f>F250/SUMIFS(F$3:F$722,$B$3:$B$722,$B976)*SUMIFS(Calculations!$E$3:$E$53,Calculations!$A$3:$A$53,$B976)</f>
        <v/>
      </c>
      <c r="G976" s="50">
        <f>G250/SUMIFS(G$3:G$722,$B$3:$B$722,$B976)*SUMIFS(Calculations!$E$3:$E$53,Calculations!$A$3:$A$53,$B976)</f>
        <v/>
      </c>
      <c r="H976" s="50">
        <f>H250/SUMIFS(H$3:H$722,$B$3:$B$722,$B976)*SUMIFS(Calculations!$E$3:$E$53,Calculations!$A$3:$A$53,$B976)</f>
        <v/>
      </c>
      <c r="I976" s="50">
        <f>I250/SUMIFS(I$3:I$722,$B$3:$B$722,$B976)*SUMIFS(Calculations!$E$3:$E$53,Calculations!$A$3:$A$53,$B976)</f>
        <v/>
      </c>
      <c r="J976" s="50">
        <f>J250/SUMIFS(J$3:J$722,$B$3:$B$722,$B976)*SUMIFS(Calculations!$E$3:$E$53,Calculations!$A$3:$A$53,$B976)</f>
        <v/>
      </c>
      <c r="K976" s="50">
        <f>K250/SUMIFS(K$3:K$722,$B$3:$B$722,$B976)*SUMIFS(Calculations!$E$3:$E$53,Calculations!$A$3:$A$53,$B976)</f>
        <v/>
      </c>
      <c r="L976" s="50">
        <f>L250/SUMIFS(L$3:L$722,$B$3:$B$722,$B976)*SUMIFS(Calculations!$E$3:$E$53,Calculations!$A$3:$A$53,$B976)</f>
        <v/>
      </c>
      <c r="M976" s="50">
        <f>M250/SUMIFS(M$3:M$722,$B$3:$B$722,$B976)*SUMIFS(Calculations!$E$3:$E$53,Calculations!$A$3:$A$53,$B976)</f>
        <v/>
      </c>
      <c r="N976" s="50">
        <f>N250/SUMIFS(N$3:N$722,$B$3:$B$722,$B976)*SUMIFS(Calculations!$E$3:$E$53,Calculations!$A$3:$A$53,$B976)</f>
        <v/>
      </c>
      <c r="O976" s="50">
        <f>O250/SUMIFS(O$3:O$722,$B$3:$B$722,$B976)*SUMIFS(Calculations!$E$3:$E$53,Calculations!$A$3:$A$53,$B976)</f>
        <v/>
      </c>
      <c r="P976" s="50">
        <f>P250/SUMIFS(P$3:P$722,$B$3:$B$722,$B976)*SUMIFS(Calculations!$E$3:$E$53,Calculations!$A$3:$A$53,$B976)</f>
        <v/>
      </c>
      <c r="Q976" s="50">
        <f>Q250/SUMIFS(Q$3:Q$722,$B$3:$B$722,$B976)*SUMIFS(Calculations!$E$3:$E$53,Calculations!$A$3:$A$53,$B976)</f>
        <v/>
      </c>
      <c r="R976" s="50">
        <f>R250/SUMIFS(R$3:R$722,$B$3:$B$722,$B976)*SUMIFS(Calculations!$E$3:$E$53,Calculations!$A$3:$A$53,$B976)</f>
        <v/>
      </c>
    </row>
    <row r="977" ht="15.75" customHeight="1">
      <c r="B977" s="50" t="inlineStr">
        <is>
          <t>MA</t>
        </is>
      </c>
      <c r="C977" s="50" t="inlineStr">
        <is>
          <t>Generation</t>
        </is>
      </c>
      <c r="D977" s="50" t="inlineStr">
        <is>
          <t>NG-CT</t>
        </is>
      </c>
      <c r="E977" s="50">
        <f>LOOKUP(D977,$U$2:$V$15,$V$2:$V$15)</f>
        <v/>
      </c>
      <c r="F977" s="50">
        <f>F251/SUMIFS(F$3:F$722,$B$3:$B$722,$B977)*SUMIFS(Calculations!$E$3:$E$53,Calculations!$A$3:$A$53,$B977)</f>
        <v/>
      </c>
      <c r="G977" s="50">
        <f>G251/SUMIFS(G$3:G$722,$B$3:$B$722,$B977)*SUMIFS(Calculations!$E$3:$E$53,Calculations!$A$3:$A$53,$B977)</f>
        <v/>
      </c>
      <c r="H977" s="50">
        <f>H251/SUMIFS(H$3:H$722,$B$3:$B$722,$B977)*SUMIFS(Calculations!$E$3:$E$53,Calculations!$A$3:$A$53,$B977)</f>
        <v/>
      </c>
      <c r="I977" s="50">
        <f>I251/SUMIFS(I$3:I$722,$B$3:$B$722,$B977)*SUMIFS(Calculations!$E$3:$E$53,Calculations!$A$3:$A$53,$B977)</f>
        <v/>
      </c>
      <c r="J977" s="50">
        <f>J251/SUMIFS(J$3:J$722,$B$3:$B$722,$B977)*SUMIFS(Calculations!$E$3:$E$53,Calculations!$A$3:$A$53,$B977)</f>
        <v/>
      </c>
      <c r="K977" s="50">
        <f>K251/SUMIFS(K$3:K$722,$B$3:$B$722,$B977)*SUMIFS(Calculations!$E$3:$E$53,Calculations!$A$3:$A$53,$B977)</f>
        <v/>
      </c>
      <c r="L977" s="50">
        <f>L251/SUMIFS(L$3:L$722,$B$3:$B$722,$B977)*SUMIFS(Calculations!$E$3:$E$53,Calculations!$A$3:$A$53,$B977)</f>
        <v/>
      </c>
      <c r="M977" s="50">
        <f>M251/SUMIFS(M$3:M$722,$B$3:$B$722,$B977)*SUMIFS(Calculations!$E$3:$E$53,Calculations!$A$3:$A$53,$B977)</f>
        <v/>
      </c>
      <c r="N977" s="50">
        <f>N251/SUMIFS(N$3:N$722,$B$3:$B$722,$B977)*SUMIFS(Calculations!$E$3:$E$53,Calculations!$A$3:$A$53,$B977)</f>
        <v/>
      </c>
      <c r="O977" s="50">
        <f>O251/SUMIFS(O$3:O$722,$B$3:$B$722,$B977)*SUMIFS(Calculations!$E$3:$E$53,Calculations!$A$3:$A$53,$B977)</f>
        <v/>
      </c>
      <c r="P977" s="50">
        <f>P251/SUMIFS(P$3:P$722,$B$3:$B$722,$B977)*SUMIFS(Calculations!$E$3:$E$53,Calculations!$A$3:$A$53,$B977)</f>
        <v/>
      </c>
      <c r="Q977" s="50">
        <f>Q251/SUMIFS(Q$3:Q$722,$B$3:$B$722,$B977)*SUMIFS(Calculations!$E$3:$E$53,Calculations!$A$3:$A$53,$B977)</f>
        <v/>
      </c>
      <c r="R977" s="50">
        <f>R251/SUMIFS(R$3:R$722,$B$3:$B$722,$B977)*SUMIFS(Calculations!$E$3:$E$53,Calculations!$A$3:$A$53,$B977)</f>
        <v/>
      </c>
    </row>
    <row r="978" ht="15.75" customHeight="1">
      <c r="B978" s="50" t="inlineStr">
        <is>
          <t>MA</t>
        </is>
      </c>
      <c r="C978" s="50" t="inlineStr">
        <is>
          <t>Generation</t>
        </is>
      </c>
      <c r="D978" s="50" t="inlineStr">
        <is>
          <t>Nuclear</t>
        </is>
      </c>
      <c r="E978" s="50">
        <f>LOOKUP(D978,$U$2:$V$15,$V$2:$V$15)</f>
        <v/>
      </c>
      <c r="F978" s="50">
        <f>F252/SUMIFS(F$3:F$722,$B$3:$B$722,$B978)*SUMIFS(Calculations!$E$3:$E$53,Calculations!$A$3:$A$53,$B978)</f>
        <v/>
      </c>
      <c r="G978" s="50">
        <f>G252/SUMIFS(G$3:G$722,$B$3:$B$722,$B978)*SUMIFS(Calculations!$E$3:$E$53,Calculations!$A$3:$A$53,$B978)</f>
        <v/>
      </c>
      <c r="H978" s="50">
        <f>H252/SUMIFS(H$3:H$722,$B$3:$B$722,$B978)*SUMIFS(Calculations!$E$3:$E$53,Calculations!$A$3:$A$53,$B978)</f>
        <v/>
      </c>
      <c r="I978" s="50">
        <f>I252/SUMIFS(I$3:I$722,$B$3:$B$722,$B978)*SUMIFS(Calculations!$E$3:$E$53,Calculations!$A$3:$A$53,$B978)</f>
        <v/>
      </c>
      <c r="J978" s="50">
        <f>J252/SUMIFS(J$3:J$722,$B$3:$B$722,$B978)*SUMIFS(Calculations!$E$3:$E$53,Calculations!$A$3:$A$53,$B978)</f>
        <v/>
      </c>
      <c r="K978" s="50">
        <f>K252/SUMIFS(K$3:K$722,$B$3:$B$722,$B978)*SUMIFS(Calculations!$E$3:$E$53,Calculations!$A$3:$A$53,$B978)</f>
        <v/>
      </c>
      <c r="L978" s="50">
        <f>L252/SUMIFS(L$3:L$722,$B$3:$B$722,$B978)*SUMIFS(Calculations!$E$3:$E$53,Calculations!$A$3:$A$53,$B978)</f>
        <v/>
      </c>
      <c r="M978" s="50">
        <f>M252/SUMIFS(M$3:M$722,$B$3:$B$722,$B978)*SUMIFS(Calculations!$E$3:$E$53,Calculations!$A$3:$A$53,$B978)</f>
        <v/>
      </c>
      <c r="N978" s="50">
        <f>N252/SUMIFS(N$3:N$722,$B$3:$B$722,$B978)*SUMIFS(Calculations!$E$3:$E$53,Calculations!$A$3:$A$53,$B978)</f>
        <v/>
      </c>
      <c r="O978" s="50">
        <f>O252/SUMIFS(O$3:O$722,$B$3:$B$722,$B978)*SUMIFS(Calculations!$E$3:$E$53,Calculations!$A$3:$A$53,$B978)</f>
        <v/>
      </c>
      <c r="P978" s="50">
        <f>P252/SUMIFS(P$3:P$722,$B$3:$B$722,$B978)*SUMIFS(Calculations!$E$3:$E$53,Calculations!$A$3:$A$53,$B978)</f>
        <v/>
      </c>
      <c r="Q978" s="50">
        <f>Q252/SUMIFS(Q$3:Q$722,$B$3:$B$722,$B978)*SUMIFS(Calculations!$E$3:$E$53,Calculations!$A$3:$A$53,$B978)</f>
        <v/>
      </c>
      <c r="R978" s="50">
        <f>R252/SUMIFS(R$3:R$722,$B$3:$B$722,$B978)*SUMIFS(Calculations!$E$3:$E$53,Calculations!$A$3:$A$53,$B978)</f>
        <v/>
      </c>
    </row>
    <row r="979" ht="15.75" customHeight="1">
      <c r="B979" s="50" t="inlineStr">
        <is>
          <t>MA</t>
        </is>
      </c>
      <c r="C979" s="50" t="inlineStr">
        <is>
          <t>Generation</t>
        </is>
      </c>
      <c r="D979" s="50" t="inlineStr">
        <is>
          <t>Offshore Wind</t>
        </is>
      </c>
      <c r="E979" s="50">
        <f>LOOKUP(D979,$U$2:$V$15,$V$2:$V$15)</f>
        <v/>
      </c>
      <c r="F979" s="50">
        <f>F253/SUMIFS(F$3:F$722,$B$3:$B$722,$B979)*SUMIFS(Calculations!$E$3:$E$53,Calculations!$A$3:$A$53,$B979)</f>
        <v/>
      </c>
      <c r="G979" s="50">
        <f>G253/SUMIFS(G$3:G$722,$B$3:$B$722,$B979)*SUMIFS(Calculations!$E$3:$E$53,Calculations!$A$3:$A$53,$B979)</f>
        <v/>
      </c>
      <c r="H979" s="50">
        <f>H253/SUMIFS(H$3:H$722,$B$3:$B$722,$B979)*SUMIFS(Calculations!$E$3:$E$53,Calculations!$A$3:$A$53,$B979)</f>
        <v/>
      </c>
      <c r="I979" s="50">
        <f>I253/SUMIFS(I$3:I$722,$B$3:$B$722,$B979)*SUMIFS(Calculations!$E$3:$E$53,Calculations!$A$3:$A$53,$B979)</f>
        <v/>
      </c>
      <c r="J979" s="50">
        <f>J253/SUMIFS(J$3:J$722,$B$3:$B$722,$B979)*SUMIFS(Calculations!$E$3:$E$53,Calculations!$A$3:$A$53,$B979)</f>
        <v/>
      </c>
      <c r="K979" s="50">
        <f>K253/SUMIFS(K$3:K$722,$B$3:$B$722,$B979)*SUMIFS(Calculations!$E$3:$E$53,Calculations!$A$3:$A$53,$B979)</f>
        <v/>
      </c>
      <c r="L979" s="50">
        <f>L253/SUMIFS(L$3:L$722,$B$3:$B$722,$B979)*SUMIFS(Calculations!$E$3:$E$53,Calculations!$A$3:$A$53,$B979)</f>
        <v/>
      </c>
      <c r="M979" s="50">
        <f>M253/SUMIFS(M$3:M$722,$B$3:$B$722,$B979)*SUMIFS(Calculations!$E$3:$E$53,Calculations!$A$3:$A$53,$B979)</f>
        <v/>
      </c>
      <c r="N979" s="50">
        <f>N253/SUMIFS(N$3:N$722,$B$3:$B$722,$B979)*SUMIFS(Calculations!$E$3:$E$53,Calculations!$A$3:$A$53,$B979)</f>
        <v/>
      </c>
      <c r="O979" s="50">
        <f>O253/SUMIFS(O$3:O$722,$B$3:$B$722,$B979)*SUMIFS(Calculations!$E$3:$E$53,Calculations!$A$3:$A$53,$B979)</f>
        <v/>
      </c>
      <c r="P979" s="50">
        <f>P253/SUMIFS(P$3:P$722,$B$3:$B$722,$B979)*SUMIFS(Calculations!$E$3:$E$53,Calculations!$A$3:$A$53,$B979)</f>
        <v/>
      </c>
      <c r="Q979" s="50">
        <f>Q253/SUMIFS(Q$3:Q$722,$B$3:$B$722,$B979)*SUMIFS(Calculations!$E$3:$E$53,Calculations!$A$3:$A$53,$B979)</f>
        <v/>
      </c>
      <c r="R979" s="50">
        <f>R253/SUMIFS(R$3:R$722,$B$3:$B$722,$B979)*SUMIFS(Calculations!$E$3:$E$53,Calculations!$A$3:$A$53,$B979)</f>
        <v/>
      </c>
    </row>
    <row r="980" ht="15.75" customHeight="1">
      <c r="B980" s="50" t="inlineStr">
        <is>
          <t>MA</t>
        </is>
      </c>
      <c r="C980" s="50" t="inlineStr">
        <is>
          <t>Generation</t>
        </is>
      </c>
      <c r="D980" s="50" t="inlineStr">
        <is>
          <t>Oil-Gas-Steam</t>
        </is>
      </c>
      <c r="E980" s="50">
        <f>LOOKUP(D980,$U$2:$V$15,$V$2:$V$15)</f>
        <v/>
      </c>
      <c r="F980" s="50">
        <f>F254/SUMIFS(F$3:F$722,$B$3:$B$722,$B980)*SUMIFS(Calculations!$E$3:$E$53,Calculations!$A$3:$A$53,$B980)</f>
        <v/>
      </c>
      <c r="G980" s="50">
        <f>G254/SUMIFS(G$3:G$722,$B$3:$B$722,$B980)*SUMIFS(Calculations!$E$3:$E$53,Calculations!$A$3:$A$53,$B980)</f>
        <v/>
      </c>
      <c r="H980" s="50">
        <f>H254/SUMIFS(H$3:H$722,$B$3:$B$722,$B980)*SUMIFS(Calculations!$E$3:$E$53,Calculations!$A$3:$A$53,$B980)</f>
        <v/>
      </c>
      <c r="I980" s="50">
        <f>I254/SUMIFS(I$3:I$722,$B$3:$B$722,$B980)*SUMIFS(Calculations!$E$3:$E$53,Calculations!$A$3:$A$53,$B980)</f>
        <v/>
      </c>
      <c r="J980" s="50">
        <f>J254/SUMIFS(J$3:J$722,$B$3:$B$722,$B980)*SUMIFS(Calculations!$E$3:$E$53,Calculations!$A$3:$A$53,$B980)</f>
        <v/>
      </c>
      <c r="K980" s="50">
        <f>K254/SUMIFS(K$3:K$722,$B$3:$B$722,$B980)*SUMIFS(Calculations!$E$3:$E$53,Calculations!$A$3:$A$53,$B980)</f>
        <v/>
      </c>
      <c r="L980" s="50">
        <f>L254/SUMIFS(L$3:L$722,$B$3:$B$722,$B980)*SUMIFS(Calculations!$E$3:$E$53,Calculations!$A$3:$A$53,$B980)</f>
        <v/>
      </c>
      <c r="M980" s="50">
        <f>M254/SUMIFS(M$3:M$722,$B$3:$B$722,$B980)*SUMIFS(Calculations!$E$3:$E$53,Calculations!$A$3:$A$53,$B980)</f>
        <v/>
      </c>
      <c r="N980" s="50">
        <f>N254/SUMIFS(N$3:N$722,$B$3:$B$722,$B980)*SUMIFS(Calculations!$E$3:$E$53,Calculations!$A$3:$A$53,$B980)</f>
        <v/>
      </c>
      <c r="O980" s="50">
        <f>O254/SUMIFS(O$3:O$722,$B$3:$B$722,$B980)*SUMIFS(Calculations!$E$3:$E$53,Calculations!$A$3:$A$53,$B980)</f>
        <v/>
      </c>
      <c r="P980" s="50">
        <f>P254/SUMIFS(P$3:P$722,$B$3:$B$722,$B980)*SUMIFS(Calculations!$E$3:$E$53,Calculations!$A$3:$A$53,$B980)</f>
        <v/>
      </c>
      <c r="Q980" s="50">
        <f>Q254/SUMIFS(Q$3:Q$722,$B$3:$B$722,$B980)*SUMIFS(Calculations!$E$3:$E$53,Calculations!$A$3:$A$53,$B980)</f>
        <v/>
      </c>
      <c r="R980" s="50">
        <f>R254/SUMIFS(R$3:R$722,$B$3:$B$722,$B980)*SUMIFS(Calculations!$E$3:$E$53,Calculations!$A$3:$A$53,$B980)</f>
        <v/>
      </c>
    </row>
    <row r="981" ht="15.75" customHeight="1">
      <c r="B981" s="50" t="inlineStr">
        <is>
          <t>MA</t>
        </is>
      </c>
      <c r="C981" s="50" t="inlineStr">
        <is>
          <t>Generation</t>
        </is>
      </c>
      <c r="D981" s="50" t="inlineStr">
        <is>
          <t>Rooftop PV</t>
        </is>
      </c>
      <c r="E981" s="50">
        <f>LOOKUP(D981,$U$2:$V$15,$V$2:$V$15)</f>
        <v/>
      </c>
      <c r="F981" s="50">
        <f>F255/SUMIFS(F$3:F$722,$B$3:$B$722,$B981)*SUMIFS(Calculations!$E$3:$E$53,Calculations!$A$3:$A$53,$B981)</f>
        <v/>
      </c>
      <c r="G981" s="50">
        <f>G255/SUMIFS(G$3:G$722,$B$3:$B$722,$B981)*SUMIFS(Calculations!$E$3:$E$53,Calculations!$A$3:$A$53,$B981)</f>
        <v/>
      </c>
      <c r="H981" s="50">
        <f>H255/SUMIFS(H$3:H$722,$B$3:$B$722,$B981)*SUMIFS(Calculations!$E$3:$E$53,Calculations!$A$3:$A$53,$B981)</f>
        <v/>
      </c>
      <c r="I981" s="50">
        <f>I255/SUMIFS(I$3:I$722,$B$3:$B$722,$B981)*SUMIFS(Calculations!$E$3:$E$53,Calculations!$A$3:$A$53,$B981)</f>
        <v/>
      </c>
      <c r="J981" s="50">
        <f>J255/SUMIFS(J$3:J$722,$B$3:$B$722,$B981)*SUMIFS(Calculations!$E$3:$E$53,Calculations!$A$3:$A$53,$B981)</f>
        <v/>
      </c>
      <c r="K981" s="50">
        <f>K255/SUMIFS(K$3:K$722,$B$3:$B$722,$B981)*SUMIFS(Calculations!$E$3:$E$53,Calculations!$A$3:$A$53,$B981)</f>
        <v/>
      </c>
      <c r="L981" s="50">
        <f>L255/SUMIFS(L$3:L$722,$B$3:$B$722,$B981)*SUMIFS(Calculations!$E$3:$E$53,Calculations!$A$3:$A$53,$B981)</f>
        <v/>
      </c>
      <c r="M981" s="50">
        <f>M255/SUMIFS(M$3:M$722,$B$3:$B$722,$B981)*SUMIFS(Calculations!$E$3:$E$53,Calculations!$A$3:$A$53,$B981)</f>
        <v/>
      </c>
      <c r="N981" s="50">
        <f>N255/SUMIFS(N$3:N$722,$B$3:$B$722,$B981)*SUMIFS(Calculations!$E$3:$E$53,Calculations!$A$3:$A$53,$B981)</f>
        <v/>
      </c>
      <c r="O981" s="50">
        <f>O255/SUMIFS(O$3:O$722,$B$3:$B$722,$B981)*SUMIFS(Calculations!$E$3:$E$53,Calculations!$A$3:$A$53,$B981)</f>
        <v/>
      </c>
      <c r="P981" s="50">
        <f>P255/SUMIFS(P$3:P$722,$B$3:$B$722,$B981)*SUMIFS(Calculations!$E$3:$E$53,Calculations!$A$3:$A$53,$B981)</f>
        <v/>
      </c>
      <c r="Q981" s="50">
        <f>Q255/SUMIFS(Q$3:Q$722,$B$3:$B$722,$B981)*SUMIFS(Calculations!$E$3:$E$53,Calculations!$A$3:$A$53,$B981)</f>
        <v/>
      </c>
      <c r="R981" s="50">
        <f>R255/SUMIFS(R$3:R$722,$B$3:$B$722,$B981)*SUMIFS(Calculations!$E$3:$E$53,Calculations!$A$3:$A$53,$B981)</f>
        <v/>
      </c>
    </row>
    <row r="982" ht="15.75" customHeight="1">
      <c r="B982" s="50" t="inlineStr">
        <is>
          <t>MA</t>
        </is>
      </c>
      <c r="C982" s="50" t="inlineStr">
        <is>
          <t>Generation</t>
        </is>
      </c>
      <c r="D982" s="50" t="inlineStr">
        <is>
          <t>Storage</t>
        </is>
      </c>
      <c r="E982" s="50">
        <f>LOOKUP(D982,$U$2:$V$15,$V$2:$V$15)</f>
        <v/>
      </c>
      <c r="F982" s="50">
        <f>F256/SUMIFS(F$3:F$722,$B$3:$B$722,$B982)*SUMIFS(Calculations!$E$3:$E$53,Calculations!$A$3:$A$53,$B982)</f>
        <v/>
      </c>
      <c r="G982" s="50">
        <f>G256/SUMIFS(G$3:G$722,$B$3:$B$722,$B982)*SUMIFS(Calculations!$E$3:$E$53,Calculations!$A$3:$A$53,$B982)</f>
        <v/>
      </c>
      <c r="H982" s="50">
        <f>H256/SUMIFS(H$3:H$722,$B$3:$B$722,$B982)*SUMIFS(Calculations!$E$3:$E$53,Calculations!$A$3:$A$53,$B982)</f>
        <v/>
      </c>
      <c r="I982" s="50">
        <f>I256/SUMIFS(I$3:I$722,$B$3:$B$722,$B982)*SUMIFS(Calculations!$E$3:$E$53,Calculations!$A$3:$A$53,$B982)</f>
        <v/>
      </c>
      <c r="J982" s="50">
        <f>J256/SUMIFS(J$3:J$722,$B$3:$B$722,$B982)*SUMIFS(Calculations!$E$3:$E$53,Calculations!$A$3:$A$53,$B982)</f>
        <v/>
      </c>
      <c r="K982" s="50">
        <f>K256/SUMIFS(K$3:K$722,$B$3:$B$722,$B982)*SUMIFS(Calculations!$E$3:$E$53,Calculations!$A$3:$A$53,$B982)</f>
        <v/>
      </c>
      <c r="L982" s="50">
        <f>L256/SUMIFS(L$3:L$722,$B$3:$B$722,$B982)*SUMIFS(Calculations!$E$3:$E$53,Calculations!$A$3:$A$53,$B982)</f>
        <v/>
      </c>
      <c r="M982" s="50">
        <f>M256/SUMIFS(M$3:M$722,$B$3:$B$722,$B982)*SUMIFS(Calculations!$E$3:$E$53,Calculations!$A$3:$A$53,$B982)</f>
        <v/>
      </c>
      <c r="N982" s="50">
        <f>N256/SUMIFS(N$3:N$722,$B$3:$B$722,$B982)*SUMIFS(Calculations!$E$3:$E$53,Calculations!$A$3:$A$53,$B982)</f>
        <v/>
      </c>
      <c r="O982" s="50">
        <f>O256/SUMIFS(O$3:O$722,$B$3:$B$722,$B982)*SUMIFS(Calculations!$E$3:$E$53,Calculations!$A$3:$A$53,$B982)</f>
        <v/>
      </c>
      <c r="P982" s="50">
        <f>P256/SUMIFS(P$3:P$722,$B$3:$B$722,$B982)*SUMIFS(Calculations!$E$3:$E$53,Calculations!$A$3:$A$53,$B982)</f>
        <v/>
      </c>
      <c r="Q982" s="50">
        <f>Q256/SUMIFS(Q$3:Q$722,$B$3:$B$722,$B982)*SUMIFS(Calculations!$E$3:$E$53,Calculations!$A$3:$A$53,$B982)</f>
        <v/>
      </c>
      <c r="R982" s="50">
        <f>R256/SUMIFS(R$3:R$722,$B$3:$B$722,$B982)*SUMIFS(Calculations!$E$3:$E$53,Calculations!$A$3:$A$53,$B982)</f>
        <v/>
      </c>
    </row>
    <row r="983" ht="15.75" customHeight="1">
      <c r="B983" s="50" t="inlineStr">
        <is>
          <t>MA</t>
        </is>
      </c>
      <c r="C983" s="50" t="inlineStr">
        <is>
          <t>Generation</t>
        </is>
      </c>
      <c r="D983" s="50" t="inlineStr">
        <is>
          <t>Utility PV</t>
        </is>
      </c>
      <c r="E983" s="50">
        <f>LOOKUP(D983,$U$2:$V$15,$V$2:$V$15)</f>
        <v/>
      </c>
      <c r="F983" s="50">
        <f>F257/SUMIFS(F$3:F$722,$B$3:$B$722,$B983)*SUMIFS(Calculations!$E$3:$E$53,Calculations!$A$3:$A$53,$B983)</f>
        <v/>
      </c>
      <c r="G983" s="50">
        <f>G257/SUMIFS(G$3:G$722,$B$3:$B$722,$B983)*SUMIFS(Calculations!$E$3:$E$53,Calculations!$A$3:$A$53,$B983)</f>
        <v/>
      </c>
      <c r="H983" s="50">
        <f>H257/SUMIFS(H$3:H$722,$B$3:$B$722,$B983)*SUMIFS(Calculations!$E$3:$E$53,Calculations!$A$3:$A$53,$B983)</f>
        <v/>
      </c>
      <c r="I983" s="50">
        <f>I257/SUMIFS(I$3:I$722,$B$3:$B$722,$B983)*SUMIFS(Calculations!$E$3:$E$53,Calculations!$A$3:$A$53,$B983)</f>
        <v/>
      </c>
      <c r="J983" s="50">
        <f>J257/SUMIFS(J$3:J$722,$B$3:$B$722,$B983)*SUMIFS(Calculations!$E$3:$E$53,Calculations!$A$3:$A$53,$B983)</f>
        <v/>
      </c>
      <c r="K983" s="50">
        <f>K257/SUMIFS(K$3:K$722,$B$3:$B$722,$B983)*SUMIFS(Calculations!$E$3:$E$53,Calculations!$A$3:$A$53,$B983)</f>
        <v/>
      </c>
      <c r="L983" s="50">
        <f>L257/SUMIFS(L$3:L$722,$B$3:$B$722,$B983)*SUMIFS(Calculations!$E$3:$E$53,Calculations!$A$3:$A$53,$B983)</f>
        <v/>
      </c>
      <c r="M983" s="50">
        <f>M257/SUMIFS(M$3:M$722,$B$3:$B$722,$B983)*SUMIFS(Calculations!$E$3:$E$53,Calculations!$A$3:$A$53,$B983)</f>
        <v/>
      </c>
      <c r="N983" s="50">
        <f>N257/SUMIFS(N$3:N$722,$B$3:$B$722,$B983)*SUMIFS(Calculations!$E$3:$E$53,Calculations!$A$3:$A$53,$B983)</f>
        <v/>
      </c>
      <c r="O983" s="50">
        <f>O257/SUMIFS(O$3:O$722,$B$3:$B$722,$B983)*SUMIFS(Calculations!$E$3:$E$53,Calculations!$A$3:$A$53,$B983)</f>
        <v/>
      </c>
      <c r="P983" s="50">
        <f>P257/SUMIFS(P$3:P$722,$B$3:$B$722,$B983)*SUMIFS(Calculations!$E$3:$E$53,Calculations!$A$3:$A$53,$B983)</f>
        <v/>
      </c>
      <c r="Q983" s="50">
        <f>Q257/SUMIFS(Q$3:Q$722,$B$3:$B$722,$B983)*SUMIFS(Calculations!$E$3:$E$53,Calculations!$A$3:$A$53,$B983)</f>
        <v/>
      </c>
      <c r="R983" s="50">
        <f>R257/SUMIFS(R$3:R$722,$B$3:$B$722,$B983)*SUMIFS(Calculations!$E$3:$E$53,Calculations!$A$3:$A$53,$B983)</f>
        <v/>
      </c>
    </row>
    <row r="984" ht="15.75" customHeight="1">
      <c r="B984" s="50" t="inlineStr">
        <is>
          <t>MD</t>
        </is>
      </c>
      <c r="C984" s="50" t="inlineStr">
        <is>
          <t>Generation</t>
        </is>
      </c>
      <c r="D984" s="50" t="inlineStr">
        <is>
          <t>Biopower</t>
        </is>
      </c>
      <c r="E984" s="50">
        <f>LOOKUP(D984,$U$2:$V$15,$V$2:$V$15)</f>
        <v/>
      </c>
      <c r="F984" s="50">
        <f>F258/SUMIFS(F$3:F$722,$B$3:$B$722,$B984)*SUMIFS(Calculations!$E$3:$E$53,Calculations!$A$3:$A$53,$B984)</f>
        <v/>
      </c>
      <c r="G984" s="50">
        <f>G258/SUMIFS(G$3:G$722,$B$3:$B$722,$B984)*SUMIFS(Calculations!$E$3:$E$53,Calculations!$A$3:$A$53,$B984)</f>
        <v/>
      </c>
      <c r="H984" s="50">
        <f>H258/SUMIFS(H$3:H$722,$B$3:$B$722,$B984)*SUMIFS(Calculations!$E$3:$E$53,Calculations!$A$3:$A$53,$B984)</f>
        <v/>
      </c>
      <c r="I984" s="50">
        <f>I258/SUMIFS(I$3:I$722,$B$3:$B$722,$B984)*SUMIFS(Calculations!$E$3:$E$53,Calculations!$A$3:$A$53,$B984)</f>
        <v/>
      </c>
      <c r="J984" s="50">
        <f>J258/SUMIFS(J$3:J$722,$B$3:$B$722,$B984)*SUMIFS(Calculations!$E$3:$E$53,Calculations!$A$3:$A$53,$B984)</f>
        <v/>
      </c>
      <c r="K984" s="50">
        <f>K258/SUMIFS(K$3:K$722,$B$3:$B$722,$B984)*SUMIFS(Calculations!$E$3:$E$53,Calculations!$A$3:$A$53,$B984)</f>
        <v/>
      </c>
      <c r="L984" s="50">
        <f>L258/SUMIFS(L$3:L$722,$B$3:$B$722,$B984)*SUMIFS(Calculations!$E$3:$E$53,Calculations!$A$3:$A$53,$B984)</f>
        <v/>
      </c>
      <c r="M984" s="50">
        <f>M258/SUMIFS(M$3:M$722,$B$3:$B$722,$B984)*SUMIFS(Calculations!$E$3:$E$53,Calculations!$A$3:$A$53,$B984)</f>
        <v/>
      </c>
      <c r="N984" s="50">
        <f>N258/SUMIFS(N$3:N$722,$B$3:$B$722,$B984)*SUMIFS(Calculations!$E$3:$E$53,Calculations!$A$3:$A$53,$B984)</f>
        <v/>
      </c>
      <c r="O984" s="50">
        <f>O258/SUMIFS(O$3:O$722,$B$3:$B$722,$B984)*SUMIFS(Calculations!$E$3:$E$53,Calculations!$A$3:$A$53,$B984)</f>
        <v/>
      </c>
      <c r="P984" s="50">
        <f>P258/SUMIFS(P$3:P$722,$B$3:$B$722,$B984)*SUMIFS(Calculations!$E$3:$E$53,Calculations!$A$3:$A$53,$B984)</f>
        <v/>
      </c>
      <c r="Q984" s="50">
        <f>Q258/SUMIFS(Q$3:Q$722,$B$3:$B$722,$B984)*SUMIFS(Calculations!$E$3:$E$53,Calculations!$A$3:$A$53,$B984)</f>
        <v/>
      </c>
      <c r="R984" s="50">
        <f>R258/SUMIFS(R$3:R$722,$B$3:$B$722,$B984)*SUMIFS(Calculations!$E$3:$E$53,Calculations!$A$3:$A$53,$B984)</f>
        <v/>
      </c>
    </row>
    <row r="985" ht="15.75" customHeight="1">
      <c r="B985" s="50" t="inlineStr">
        <is>
          <t>MD</t>
        </is>
      </c>
      <c r="C985" s="50" t="inlineStr">
        <is>
          <t>Generation</t>
        </is>
      </c>
      <c r="D985" s="50" t="inlineStr">
        <is>
          <t>Coal</t>
        </is>
      </c>
      <c r="E985" s="50">
        <f>LOOKUP(D985,$U$2:$V$15,$V$2:$V$15)</f>
        <v/>
      </c>
      <c r="F985" s="50">
        <f>F259/SUMIFS(F$3:F$722,$B$3:$B$722,$B985)*SUMIFS(Calculations!$E$3:$E$53,Calculations!$A$3:$A$53,$B985)</f>
        <v/>
      </c>
      <c r="G985" s="50">
        <f>G259/SUMIFS(G$3:G$722,$B$3:$B$722,$B985)*SUMIFS(Calculations!$E$3:$E$53,Calculations!$A$3:$A$53,$B985)</f>
        <v/>
      </c>
      <c r="H985" s="50">
        <f>H259/SUMIFS(H$3:H$722,$B$3:$B$722,$B985)*SUMIFS(Calculations!$E$3:$E$53,Calculations!$A$3:$A$53,$B985)</f>
        <v/>
      </c>
      <c r="I985" s="50">
        <f>I259/SUMIFS(I$3:I$722,$B$3:$B$722,$B985)*SUMIFS(Calculations!$E$3:$E$53,Calculations!$A$3:$A$53,$B985)</f>
        <v/>
      </c>
      <c r="J985" s="50">
        <f>J259/SUMIFS(J$3:J$722,$B$3:$B$722,$B985)*SUMIFS(Calculations!$E$3:$E$53,Calculations!$A$3:$A$53,$B985)</f>
        <v/>
      </c>
      <c r="K985" s="50">
        <f>K259/SUMIFS(K$3:K$722,$B$3:$B$722,$B985)*SUMIFS(Calculations!$E$3:$E$53,Calculations!$A$3:$A$53,$B985)</f>
        <v/>
      </c>
      <c r="L985" s="50">
        <f>L259/SUMIFS(L$3:L$722,$B$3:$B$722,$B985)*SUMIFS(Calculations!$E$3:$E$53,Calculations!$A$3:$A$53,$B985)</f>
        <v/>
      </c>
      <c r="M985" s="50">
        <f>M259/SUMIFS(M$3:M$722,$B$3:$B$722,$B985)*SUMIFS(Calculations!$E$3:$E$53,Calculations!$A$3:$A$53,$B985)</f>
        <v/>
      </c>
      <c r="N985" s="50">
        <f>N259/SUMIFS(N$3:N$722,$B$3:$B$722,$B985)*SUMIFS(Calculations!$E$3:$E$53,Calculations!$A$3:$A$53,$B985)</f>
        <v/>
      </c>
      <c r="O985" s="50">
        <f>O259/SUMIFS(O$3:O$722,$B$3:$B$722,$B985)*SUMIFS(Calculations!$E$3:$E$53,Calculations!$A$3:$A$53,$B985)</f>
        <v/>
      </c>
      <c r="P985" s="50">
        <f>P259/SUMIFS(P$3:P$722,$B$3:$B$722,$B985)*SUMIFS(Calculations!$E$3:$E$53,Calculations!$A$3:$A$53,$B985)</f>
        <v/>
      </c>
      <c r="Q985" s="50">
        <f>Q259/SUMIFS(Q$3:Q$722,$B$3:$B$722,$B985)*SUMIFS(Calculations!$E$3:$E$53,Calculations!$A$3:$A$53,$B985)</f>
        <v/>
      </c>
      <c r="R985" s="50">
        <f>R259/SUMIFS(R$3:R$722,$B$3:$B$722,$B985)*SUMIFS(Calculations!$E$3:$E$53,Calculations!$A$3:$A$53,$B985)</f>
        <v/>
      </c>
    </row>
    <row r="986" ht="15.75" customHeight="1">
      <c r="B986" s="50" t="inlineStr">
        <is>
          <t>MD</t>
        </is>
      </c>
      <c r="C986" s="50" t="inlineStr">
        <is>
          <t>Generation</t>
        </is>
      </c>
      <c r="D986" s="50" t="inlineStr">
        <is>
          <t>CSP</t>
        </is>
      </c>
      <c r="E986" s="50">
        <f>LOOKUP(D986,$U$2:$V$15,$V$2:$V$15)</f>
        <v/>
      </c>
      <c r="F986" s="50">
        <f>F260/SUMIFS(F$3:F$722,$B$3:$B$722,$B986)*SUMIFS(Calculations!$E$3:$E$53,Calculations!$A$3:$A$53,$B986)</f>
        <v/>
      </c>
      <c r="G986" s="50">
        <f>G260/SUMIFS(G$3:G$722,$B$3:$B$722,$B986)*SUMIFS(Calculations!$E$3:$E$53,Calculations!$A$3:$A$53,$B986)</f>
        <v/>
      </c>
      <c r="H986" s="50">
        <f>H260/SUMIFS(H$3:H$722,$B$3:$B$722,$B986)*SUMIFS(Calculations!$E$3:$E$53,Calculations!$A$3:$A$53,$B986)</f>
        <v/>
      </c>
      <c r="I986" s="50">
        <f>I260/SUMIFS(I$3:I$722,$B$3:$B$722,$B986)*SUMIFS(Calculations!$E$3:$E$53,Calculations!$A$3:$A$53,$B986)</f>
        <v/>
      </c>
      <c r="J986" s="50">
        <f>J260/SUMIFS(J$3:J$722,$B$3:$B$722,$B986)*SUMIFS(Calculations!$E$3:$E$53,Calculations!$A$3:$A$53,$B986)</f>
        <v/>
      </c>
      <c r="K986" s="50">
        <f>K260/SUMIFS(K$3:K$722,$B$3:$B$722,$B986)*SUMIFS(Calculations!$E$3:$E$53,Calculations!$A$3:$A$53,$B986)</f>
        <v/>
      </c>
      <c r="L986" s="50">
        <f>L260/SUMIFS(L$3:L$722,$B$3:$B$722,$B986)*SUMIFS(Calculations!$E$3:$E$53,Calculations!$A$3:$A$53,$B986)</f>
        <v/>
      </c>
      <c r="M986" s="50">
        <f>M260/SUMIFS(M$3:M$722,$B$3:$B$722,$B986)*SUMIFS(Calculations!$E$3:$E$53,Calculations!$A$3:$A$53,$B986)</f>
        <v/>
      </c>
      <c r="N986" s="50">
        <f>N260/SUMIFS(N$3:N$722,$B$3:$B$722,$B986)*SUMIFS(Calculations!$E$3:$E$53,Calculations!$A$3:$A$53,$B986)</f>
        <v/>
      </c>
      <c r="O986" s="50">
        <f>O260/SUMIFS(O$3:O$722,$B$3:$B$722,$B986)*SUMIFS(Calculations!$E$3:$E$53,Calculations!$A$3:$A$53,$B986)</f>
        <v/>
      </c>
      <c r="P986" s="50">
        <f>P260/SUMIFS(P$3:P$722,$B$3:$B$722,$B986)*SUMIFS(Calculations!$E$3:$E$53,Calculations!$A$3:$A$53,$B986)</f>
        <v/>
      </c>
      <c r="Q986" s="50">
        <f>Q260/SUMIFS(Q$3:Q$722,$B$3:$B$722,$B986)*SUMIFS(Calculations!$E$3:$E$53,Calculations!$A$3:$A$53,$B986)</f>
        <v/>
      </c>
      <c r="R986" s="50">
        <f>R260/SUMIFS(R$3:R$722,$B$3:$B$722,$B986)*SUMIFS(Calculations!$E$3:$E$53,Calculations!$A$3:$A$53,$B986)</f>
        <v/>
      </c>
    </row>
    <row r="987" ht="15.75" customHeight="1">
      <c r="B987" s="50" t="inlineStr">
        <is>
          <t>MD</t>
        </is>
      </c>
      <c r="C987" s="50" t="inlineStr">
        <is>
          <t>Generation</t>
        </is>
      </c>
      <c r="D987" s="50" t="inlineStr">
        <is>
          <t>Geothermal</t>
        </is>
      </c>
      <c r="E987" s="50">
        <f>LOOKUP(D987,$U$2:$V$15,$V$2:$V$15)</f>
        <v/>
      </c>
      <c r="F987" s="50">
        <f>F261/SUMIFS(F$3:F$722,$B$3:$B$722,$B987)*SUMIFS(Calculations!$E$3:$E$53,Calculations!$A$3:$A$53,$B987)</f>
        <v/>
      </c>
      <c r="G987" s="50">
        <f>G261/SUMIFS(G$3:G$722,$B$3:$B$722,$B987)*SUMIFS(Calculations!$E$3:$E$53,Calculations!$A$3:$A$53,$B987)</f>
        <v/>
      </c>
      <c r="H987" s="50">
        <f>H261/SUMIFS(H$3:H$722,$B$3:$B$722,$B987)*SUMIFS(Calculations!$E$3:$E$53,Calculations!$A$3:$A$53,$B987)</f>
        <v/>
      </c>
      <c r="I987" s="50">
        <f>I261/SUMIFS(I$3:I$722,$B$3:$B$722,$B987)*SUMIFS(Calculations!$E$3:$E$53,Calculations!$A$3:$A$53,$B987)</f>
        <v/>
      </c>
      <c r="J987" s="50">
        <f>J261/SUMIFS(J$3:J$722,$B$3:$B$722,$B987)*SUMIFS(Calculations!$E$3:$E$53,Calculations!$A$3:$A$53,$B987)</f>
        <v/>
      </c>
      <c r="K987" s="50">
        <f>K261/SUMIFS(K$3:K$722,$B$3:$B$722,$B987)*SUMIFS(Calculations!$E$3:$E$53,Calculations!$A$3:$A$53,$B987)</f>
        <v/>
      </c>
      <c r="L987" s="50">
        <f>L261/SUMIFS(L$3:L$722,$B$3:$B$722,$B987)*SUMIFS(Calculations!$E$3:$E$53,Calculations!$A$3:$A$53,$B987)</f>
        <v/>
      </c>
      <c r="M987" s="50">
        <f>M261/SUMIFS(M$3:M$722,$B$3:$B$722,$B987)*SUMIFS(Calculations!$E$3:$E$53,Calculations!$A$3:$A$53,$B987)</f>
        <v/>
      </c>
      <c r="N987" s="50">
        <f>N261/SUMIFS(N$3:N$722,$B$3:$B$722,$B987)*SUMIFS(Calculations!$E$3:$E$53,Calculations!$A$3:$A$53,$B987)</f>
        <v/>
      </c>
      <c r="O987" s="50">
        <f>O261/SUMIFS(O$3:O$722,$B$3:$B$722,$B987)*SUMIFS(Calculations!$E$3:$E$53,Calculations!$A$3:$A$53,$B987)</f>
        <v/>
      </c>
      <c r="P987" s="50">
        <f>P261/SUMIFS(P$3:P$722,$B$3:$B$722,$B987)*SUMIFS(Calculations!$E$3:$E$53,Calculations!$A$3:$A$53,$B987)</f>
        <v/>
      </c>
      <c r="Q987" s="50">
        <f>Q261/SUMIFS(Q$3:Q$722,$B$3:$B$722,$B987)*SUMIFS(Calculations!$E$3:$E$53,Calculations!$A$3:$A$53,$B987)</f>
        <v/>
      </c>
      <c r="R987" s="50">
        <f>R261/SUMIFS(R$3:R$722,$B$3:$B$722,$B987)*SUMIFS(Calculations!$E$3:$E$53,Calculations!$A$3:$A$53,$B987)</f>
        <v/>
      </c>
    </row>
    <row r="988" ht="15.75" customHeight="1">
      <c r="B988" s="50" t="inlineStr">
        <is>
          <t>MD</t>
        </is>
      </c>
      <c r="C988" s="50" t="inlineStr">
        <is>
          <t>Generation</t>
        </is>
      </c>
      <c r="D988" s="50" t="inlineStr">
        <is>
          <t>Hydro</t>
        </is>
      </c>
      <c r="E988" s="50">
        <f>LOOKUP(D988,$U$2:$V$15,$V$2:$V$15)</f>
        <v/>
      </c>
      <c r="F988" s="50">
        <f>F262/SUMIFS(F$3:F$722,$B$3:$B$722,$B988)*SUMIFS(Calculations!$E$3:$E$53,Calculations!$A$3:$A$53,$B988)</f>
        <v/>
      </c>
      <c r="G988" s="50">
        <f>G262/SUMIFS(G$3:G$722,$B$3:$B$722,$B988)*SUMIFS(Calculations!$E$3:$E$53,Calculations!$A$3:$A$53,$B988)</f>
        <v/>
      </c>
      <c r="H988" s="50">
        <f>H262/SUMIFS(H$3:H$722,$B$3:$B$722,$B988)*SUMIFS(Calculations!$E$3:$E$53,Calculations!$A$3:$A$53,$B988)</f>
        <v/>
      </c>
      <c r="I988" s="50">
        <f>I262/SUMIFS(I$3:I$722,$B$3:$B$722,$B988)*SUMIFS(Calculations!$E$3:$E$53,Calculations!$A$3:$A$53,$B988)</f>
        <v/>
      </c>
      <c r="J988" s="50">
        <f>J262/SUMIFS(J$3:J$722,$B$3:$B$722,$B988)*SUMIFS(Calculations!$E$3:$E$53,Calculations!$A$3:$A$53,$B988)</f>
        <v/>
      </c>
      <c r="K988" s="50">
        <f>K262/SUMIFS(K$3:K$722,$B$3:$B$722,$B988)*SUMIFS(Calculations!$E$3:$E$53,Calculations!$A$3:$A$53,$B988)</f>
        <v/>
      </c>
      <c r="L988" s="50">
        <f>L262/SUMIFS(L$3:L$722,$B$3:$B$722,$B988)*SUMIFS(Calculations!$E$3:$E$53,Calculations!$A$3:$A$53,$B988)</f>
        <v/>
      </c>
      <c r="M988" s="50">
        <f>M262/SUMIFS(M$3:M$722,$B$3:$B$722,$B988)*SUMIFS(Calculations!$E$3:$E$53,Calculations!$A$3:$A$53,$B988)</f>
        <v/>
      </c>
      <c r="N988" s="50">
        <f>N262/SUMIFS(N$3:N$722,$B$3:$B$722,$B988)*SUMIFS(Calculations!$E$3:$E$53,Calculations!$A$3:$A$53,$B988)</f>
        <v/>
      </c>
      <c r="O988" s="50">
        <f>O262/SUMIFS(O$3:O$722,$B$3:$B$722,$B988)*SUMIFS(Calculations!$E$3:$E$53,Calculations!$A$3:$A$53,$B988)</f>
        <v/>
      </c>
      <c r="P988" s="50">
        <f>P262/SUMIFS(P$3:P$722,$B$3:$B$722,$B988)*SUMIFS(Calculations!$E$3:$E$53,Calculations!$A$3:$A$53,$B988)</f>
        <v/>
      </c>
      <c r="Q988" s="50">
        <f>Q262/SUMIFS(Q$3:Q$722,$B$3:$B$722,$B988)*SUMIFS(Calculations!$E$3:$E$53,Calculations!$A$3:$A$53,$B988)</f>
        <v/>
      </c>
      <c r="R988" s="50">
        <f>R262/SUMIFS(R$3:R$722,$B$3:$B$722,$B988)*SUMIFS(Calculations!$E$3:$E$53,Calculations!$A$3:$A$53,$B988)</f>
        <v/>
      </c>
    </row>
    <row r="989" ht="15.75" customHeight="1">
      <c r="B989" s="50" t="inlineStr">
        <is>
          <t>MD</t>
        </is>
      </c>
      <c r="C989" s="50" t="inlineStr">
        <is>
          <t>Generation</t>
        </is>
      </c>
      <c r="D989" s="50" t="inlineStr">
        <is>
          <t>Imports</t>
        </is>
      </c>
      <c r="E989" s="50">
        <f>LOOKUP(D989,$U$2:$V$15,$V$2:$V$15)</f>
        <v/>
      </c>
      <c r="F989" s="50">
        <f>F263/SUMIFS(F$3:F$722,$B$3:$B$722,$B989)*SUMIFS(Calculations!$E$3:$E$53,Calculations!$A$3:$A$53,$B989)</f>
        <v/>
      </c>
      <c r="G989" s="50">
        <f>G263/SUMIFS(G$3:G$722,$B$3:$B$722,$B989)*SUMIFS(Calculations!$E$3:$E$53,Calculations!$A$3:$A$53,$B989)</f>
        <v/>
      </c>
      <c r="H989" s="50">
        <f>H263/SUMIFS(H$3:H$722,$B$3:$B$722,$B989)*SUMIFS(Calculations!$E$3:$E$53,Calculations!$A$3:$A$53,$B989)</f>
        <v/>
      </c>
      <c r="I989" s="50">
        <f>I263/SUMIFS(I$3:I$722,$B$3:$B$722,$B989)*SUMIFS(Calculations!$E$3:$E$53,Calculations!$A$3:$A$53,$B989)</f>
        <v/>
      </c>
      <c r="J989" s="50">
        <f>J263/SUMIFS(J$3:J$722,$B$3:$B$722,$B989)*SUMIFS(Calculations!$E$3:$E$53,Calculations!$A$3:$A$53,$B989)</f>
        <v/>
      </c>
      <c r="K989" s="50">
        <f>K263/SUMIFS(K$3:K$722,$B$3:$B$722,$B989)*SUMIFS(Calculations!$E$3:$E$53,Calculations!$A$3:$A$53,$B989)</f>
        <v/>
      </c>
      <c r="L989" s="50">
        <f>L263/SUMIFS(L$3:L$722,$B$3:$B$722,$B989)*SUMIFS(Calculations!$E$3:$E$53,Calculations!$A$3:$A$53,$B989)</f>
        <v/>
      </c>
      <c r="M989" s="50">
        <f>M263/SUMIFS(M$3:M$722,$B$3:$B$722,$B989)*SUMIFS(Calculations!$E$3:$E$53,Calculations!$A$3:$A$53,$B989)</f>
        <v/>
      </c>
      <c r="N989" s="50">
        <f>N263/SUMIFS(N$3:N$722,$B$3:$B$722,$B989)*SUMIFS(Calculations!$E$3:$E$53,Calculations!$A$3:$A$53,$B989)</f>
        <v/>
      </c>
      <c r="O989" s="50">
        <f>O263/SUMIFS(O$3:O$722,$B$3:$B$722,$B989)*SUMIFS(Calculations!$E$3:$E$53,Calculations!$A$3:$A$53,$B989)</f>
        <v/>
      </c>
      <c r="P989" s="50">
        <f>P263/SUMIFS(P$3:P$722,$B$3:$B$722,$B989)*SUMIFS(Calculations!$E$3:$E$53,Calculations!$A$3:$A$53,$B989)</f>
        <v/>
      </c>
      <c r="Q989" s="50">
        <f>Q263/SUMIFS(Q$3:Q$722,$B$3:$B$722,$B989)*SUMIFS(Calculations!$E$3:$E$53,Calculations!$A$3:$A$53,$B989)</f>
        <v/>
      </c>
      <c r="R989" s="50">
        <f>R263/SUMIFS(R$3:R$722,$B$3:$B$722,$B989)*SUMIFS(Calculations!$E$3:$E$53,Calculations!$A$3:$A$53,$B989)</f>
        <v/>
      </c>
    </row>
    <row r="990" ht="15.75" customHeight="1">
      <c r="B990" s="50" t="inlineStr">
        <is>
          <t>MD</t>
        </is>
      </c>
      <c r="C990" s="50" t="inlineStr">
        <is>
          <t>Generation</t>
        </is>
      </c>
      <c r="D990" s="50" t="inlineStr">
        <is>
          <t>Land-based Wind</t>
        </is>
      </c>
      <c r="E990" s="50">
        <f>LOOKUP(D990,$U$2:$V$15,$V$2:$V$15)</f>
        <v/>
      </c>
      <c r="F990" s="50">
        <f>F264/SUMIFS(F$3:F$722,$B$3:$B$722,$B990)*SUMIFS(Calculations!$E$3:$E$53,Calculations!$A$3:$A$53,$B990)</f>
        <v/>
      </c>
      <c r="G990" s="50">
        <f>G264/SUMIFS(G$3:G$722,$B$3:$B$722,$B990)*SUMIFS(Calculations!$E$3:$E$53,Calculations!$A$3:$A$53,$B990)</f>
        <v/>
      </c>
      <c r="H990" s="50">
        <f>H264/SUMIFS(H$3:H$722,$B$3:$B$722,$B990)*SUMIFS(Calculations!$E$3:$E$53,Calculations!$A$3:$A$53,$B990)</f>
        <v/>
      </c>
      <c r="I990" s="50">
        <f>I264/SUMIFS(I$3:I$722,$B$3:$B$722,$B990)*SUMIFS(Calculations!$E$3:$E$53,Calculations!$A$3:$A$53,$B990)</f>
        <v/>
      </c>
      <c r="J990" s="50">
        <f>J264/SUMIFS(J$3:J$722,$B$3:$B$722,$B990)*SUMIFS(Calculations!$E$3:$E$53,Calculations!$A$3:$A$53,$B990)</f>
        <v/>
      </c>
      <c r="K990" s="50">
        <f>K264/SUMIFS(K$3:K$722,$B$3:$B$722,$B990)*SUMIFS(Calculations!$E$3:$E$53,Calculations!$A$3:$A$53,$B990)</f>
        <v/>
      </c>
      <c r="L990" s="50">
        <f>L264/SUMIFS(L$3:L$722,$B$3:$B$722,$B990)*SUMIFS(Calculations!$E$3:$E$53,Calculations!$A$3:$A$53,$B990)</f>
        <v/>
      </c>
      <c r="M990" s="50">
        <f>M264/SUMIFS(M$3:M$722,$B$3:$B$722,$B990)*SUMIFS(Calculations!$E$3:$E$53,Calculations!$A$3:$A$53,$B990)</f>
        <v/>
      </c>
      <c r="N990" s="50">
        <f>N264/SUMIFS(N$3:N$722,$B$3:$B$722,$B990)*SUMIFS(Calculations!$E$3:$E$53,Calculations!$A$3:$A$53,$B990)</f>
        <v/>
      </c>
      <c r="O990" s="50">
        <f>O264/SUMIFS(O$3:O$722,$B$3:$B$722,$B990)*SUMIFS(Calculations!$E$3:$E$53,Calculations!$A$3:$A$53,$B990)</f>
        <v/>
      </c>
      <c r="P990" s="50">
        <f>P264/SUMIFS(P$3:P$722,$B$3:$B$722,$B990)*SUMIFS(Calculations!$E$3:$E$53,Calculations!$A$3:$A$53,$B990)</f>
        <v/>
      </c>
      <c r="Q990" s="50">
        <f>Q264/SUMIFS(Q$3:Q$722,$B$3:$B$722,$B990)*SUMIFS(Calculations!$E$3:$E$53,Calculations!$A$3:$A$53,$B990)</f>
        <v/>
      </c>
      <c r="R990" s="50">
        <f>R264/SUMIFS(R$3:R$722,$B$3:$B$722,$B990)*SUMIFS(Calculations!$E$3:$E$53,Calculations!$A$3:$A$53,$B990)</f>
        <v/>
      </c>
    </row>
    <row r="991" ht="15.75" customHeight="1">
      <c r="B991" s="50" t="inlineStr">
        <is>
          <t>MD</t>
        </is>
      </c>
      <c r="C991" s="50" t="inlineStr">
        <is>
          <t>Generation</t>
        </is>
      </c>
      <c r="D991" s="50" t="inlineStr">
        <is>
          <t>NG-CC</t>
        </is>
      </c>
      <c r="E991" s="50">
        <f>LOOKUP(D991,$U$2:$V$15,$V$2:$V$15)</f>
        <v/>
      </c>
      <c r="F991" s="50">
        <f>F265/SUMIFS(F$3:F$722,$B$3:$B$722,$B991)*SUMIFS(Calculations!$E$3:$E$53,Calculations!$A$3:$A$53,$B991)</f>
        <v/>
      </c>
      <c r="G991" s="50">
        <f>G265/SUMIFS(G$3:G$722,$B$3:$B$722,$B991)*SUMIFS(Calculations!$E$3:$E$53,Calculations!$A$3:$A$53,$B991)</f>
        <v/>
      </c>
      <c r="H991" s="50">
        <f>H265/SUMIFS(H$3:H$722,$B$3:$B$722,$B991)*SUMIFS(Calculations!$E$3:$E$53,Calculations!$A$3:$A$53,$B991)</f>
        <v/>
      </c>
      <c r="I991" s="50">
        <f>I265/SUMIFS(I$3:I$722,$B$3:$B$722,$B991)*SUMIFS(Calculations!$E$3:$E$53,Calculations!$A$3:$A$53,$B991)</f>
        <v/>
      </c>
      <c r="J991" s="50">
        <f>J265/SUMIFS(J$3:J$722,$B$3:$B$722,$B991)*SUMIFS(Calculations!$E$3:$E$53,Calculations!$A$3:$A$53,$B991)</f>
        <v/>
      </c>
      <c r="K991" s="50">
        <f>K265/SUMIFS(K$3:K$722,$B$3:$B$722,$B991)*SUMIFS(Calculations!$E$3:$E$53,Calculations!$A$3:$A$53,$B991)</f>
        <v/>
      </c>
      <c r="L991" s="50">
        <f>L265/SUMIFS(L$3:L$722,$B$3:$B$722,$B991)*SUMIFS(Calculations!$E$3:$E$53,Calculations!$A$3:$A$53,$B991)</f>
        <v/>
      </c>
      <c r="M991" s="50">
        <f>M265/SUMIFS(M$3:M$722,$B$3:$B$722,$B991)*SUMIFS(Calculations!$E$3:$E$53,Calculations!$A$3:$A$53,$B991)</f>
        <v/>
      </c>
      <c r="N991" s="50">
        <f>N265/SUMIFS(N$3:N$722,$B$3:$B$722,$B991)*SUMIFS(Calculations!$E$3:$E$53,Calculations!$A$3:$A$53,$B991)</f>
        <v/>
      </c>
      <c r="O991" s="50">
        <f>O265/SUMIFS(O$3:O$722,$B$3:$B$722,$B991)*SUMIFS(Calculations!$E$3:$E$53,Calculations!$A$3:$A$53,$B991)</f>
        <v/>
      </c>
      <c r="P991" s="50">
        <f>P265/SUMIFS(P$3:P$722,$B$3:$B$722,$B991)*SUMIFS(Calculations!$E$3:$E$53,Calculations!$A$3:$A$53,$B991)</f>
        <v/>
      </c>
      <c r="Q991" s="50">
        <f>Q265/SUMIFS(Q$3:Q$722,$B$3:$B$722,$B991)*SUMIFS(Calculations!$E$3:$E$53,Calculations!$A$3:$A$53,$B991)</f>
        <v/>
      </c>
      <c r="R991" s="50">
        <f>R265/SUMIFS(R$3:R$722,$B$3:$B$722,$B991)*SUMIFS(Calculations!$E$3:$E$53,Calculations!$A$3:$A$53,$B991)</f>
        <v/>
      </c>
    </row>
    <row r="992" ht="15.75" customHeight="1">
      <c r="B992" s="50" t="inlineStr">
        <is>
          <t>MD</t>
        </is>
      </c>
      <c r="C992" s="50" t="inlineStr">
        <is>
          <t>Generation</t>
        </is>
      </c>
      <c r="D992" s="50" t="inlineStr">
        <is>
          <t>NG-CT</t>
        </is>
      </c>
      <c r="E992" s="50">
        <f>LOOKUP(D992,$U$2:$V$15,$V$2:$V$15)</f>
        <v/>
      </c>
      <c r="F992" s="50">
        <f>F266/SUMIFS(F$3:F$722,$B$3:$B$722,$B992)*SUMIFS(Calculations!$E$3:$E$53,Calculations!$A$3:$A$53,$B992)</f>
        <v/>
      </c>
      <c r="G992" s="50">
        <f>G266/SUMIFS(G$3:G$722,$B$3:$B$722,$B992)*SUMIFS(Calculations!$E$3:$E$53,Calculations!$A$3:$A$53,$B992)</f>
        <v/>
      </c>
      <c r="H992" s="50">
        <f>H266/SUMIFS(H$3:H$722,$B$3:$B$722,$B992)*SUMIFS(Calculations!$E$3:$E$53,Calculations!$A$3:$A$53,$B992)</f>
        <v/>
      </c>
      <c r="I992" s="50">
        <f>I266/SUMIFS(I$3:I$722,$B$3:$B$722,$B992)*SUMIFS(Calculations!$E$3:$E$53,Calculations!$A$3:$A$53,$B992)</f>
        <v/>
      </c>
      <c r="J992" s="50">
        <f>J266/SUMIFS(J$3:J$722,$B$3:$B$722,$B992)*SUMIFS(Calculations!$E$3:$E$53,Calculations!$A$3:$A$53,$B992)</f>
        <v/>
      </c>
      <c r="K992" s="50">
        <f>K266/SUMIFS(K$3:K$722,$B$3:$B$722,$B992)*SUMIFS(Calculations!$E$3:$E$53,Calculations!$A$3:$A$53,$B992)</f>
        <v/>
      </c>
      <c r="L992" s="50">
        <f>L266/SUMIFS(L$3:L$722,$B$3:$B$722,$B992)*SUMIFS(Calculations!$E$3:$E$53,Calculations!$A$3:$A$53,$B992)</f>
        <v/>
      </c>
      <c r="M992" s="50">
        <f>M266/SUMIFS(M$3:M$722,$B$3:$B$722,$B992)*SUMIFS(Calculations!$E$3:$E$53,Calculations!$A$3:$A$53,$B992)</f>
        <v/>
      </c>
      <c r="N992" s="50">
        <f>N266/SUMIFS(N$3:N$722,$B$3:$B$722,$B992)*SUMIFS(Calculations!$E$3:$E$53,Calculations!$A$3:$A$53,$B992)</f>
        <v/>
      </c>
      <c r="O992" s="50">
        <f>O266/SUMIFS(O$3:O$722,$B$3:$B$722,$B992)*SUMIFS(Calculations!$E$3:$E$53,Calculations!$A$3:$A$53,$B992)</f>
        <v/>
      </c>
      <c r="P992" s="50">
        <f>P266/SUMIFS(P$3:P$722,$B$3:$B$722,$B992)*SUMIFS(Calculations!$E$3:$E$53,Calculations!$A$3:$A$53,$B992)</f>
        <v/>
      </c>
      <c r="Q992" s="50">
        <f>Q266/SUMIFS(Q$3:Q$722,$B$3:$B$722,$B992)*SUMIFS(Calculations!$E$3:$E$53,Calculations!$A$3:$A$53,$B992)</f>
        <v/>
      </c>
      <c r="R992" s="50">
        <f>R266/SUMIFS(R$3:R$722,$B$3:$B$722,$B992)*SUMIFS(Calculations!$E$3:$E$53,Calculations!$A$3:$A$53,$B992)</f>
        <v/>
      </c>
    </row>
    <row r="993" ht="15.75" customHeight="1">
      <c r="B993" s="50" t="inlineStr">
        <is>
          <t>MD</t>
        </is>
      </c>
      <c r="C993" s="50" t="inlineStr">
        <is>
          <t>Generation</t>
        </is>
      </c>
      <c r="D993" s="50" t="inlineStr">
        <is>
          <t>Nuclear</t>
        </is>
      </c>
      <c r="E993" s="50">
        <f>LOOKUP(D993,$U$2:$V$15,$V$2:$V$15)</f>
        <v/>
      </c>
      <c r="F993" s="50">
        <f>F267/SUMIFS(F$3:F$722,$B$3:$B$722,$B993)*SUMIFS(Calculations!$E$3:$E$53,Calculations!$A$3:$A$53,$B993)</f>
        <v/>
      </c>
      <c r="G993" s="50">
        <f>G267/SUMIFS(G$3:G$722,$B$3:$B$722,$B993)*SUMIFS(Calculations!$E$3:$E$53,Calculations!$A$3:$A$53,$B993)</f>
        <v/>
      </c>
      <c r="H993" s="50">
        <f>H267/SUMIFS(H$3:H$722,$B$3:$B$722,$B993)*SUMIFS(Calculations!$E$3:$E$53,Calculations!$A$3:$A$53,$B993)</f>
        <v/>
      </c>
      <c r="I993" s="50">
        <f>I267/SUMIFS(I$3:I$722,$B$3:$B$722,$B993)*SUMIFS(Calculations!$E$3:$E$53,Calculations!$A$3:$A$53,$B993)</f>
        <v/>
      </c>
      <c r="J993" s="50">
        <f>J267/SUMIFS(J$3:J$722,$B$3:$B$722,$B993)*SUMIFS(Calculations!$E$3:$E$53,Calculations!$A$3:$A$53,$B993)</f>
        <v/>
      </c>
      <c r="K993" s="50">
        <f>K267/SUMIFS(K$3:K$722,$B$3:$B$722,$B993)*SUMIFS(Calculations!$E$3:$E$53,Calculations!$A$3:$A$53,$B993)</f>
        <v/>
      </c>
      <c r="L993" s="50">
        <f>L267/SUMIFS(L$3:L$722,$B$3:$B$722,$B993)*SUMIFS(Calculations!$E$3:$E$53,Calculations!$A$3:$A$53,$B993)</f>
        <v/>
      </c>
      <c r="M993" s="50">
        <f>M267/SUMIFS(M$3:M$722,$B$3:$B$722,$B993)*SUMIFS(Calculations!$E$3:$E$53,Calculations!$A$3:$A$53,$B993)</f>
        <v/>
      </c>
      <c r="N993" s="50">
        <f>N267/SUMIFS(N$3:N$722,$B$3:$B$722,$B993)*SUMIFS(Calculations!$E$3:$E$53,Calculations!$A$3:$A$53,$B993)</f>
        <v/>
      </c>
      <c r="O993" s="50">
        <f>O267/SUMIFS(O$3:O$722,$B$3:$B$722,$B993)*SUMIFS(Calculations!$E$3:$E$53,Calculations!$A$3:$A$53,$B993)</f>
        <v/>
      </c>
      <c r="P993" s="50">
        <f>P267/SUMIFS(P$3:P$722,$B$3:$B$722,$B993)*SUMIFS(Calculations!$E$3:$E$53,Calculations!$A$3:$A$53,$B993)</f>
        <v/>
      </c>
      <c r="Q993" s="50">
        <f>Q267/SUMIFS(Q$3:Q$722,$B$3:$B$722,$B993)*SUMIFS(Calculations!$E$3:$E$53,Calculations!$A$3:$A$53,$B993)</f>
        <v/>
      </c>
      <c r="R993" s="50">
        <f>R267/SUMIFS(R$3:R$722,$B$3:$B$722,$B993)*SUMIFS(Calculations!$E$3:$E$53,Calculations!$A$3:$A$53,$B993)</f>
        <v/>
      </c>
    </row>
    <row r="994" ht="15.75" customHeight="1">
      <c r="B994" s="50" t="inlineStr">
        <is>
          <t>MD</t>
        </is>
      </c>
      <c r="C994" s="50" t="inlineStr">
        <is>
          <t>Generation</t>
        </is>
      </c>
      <c r="D994" s="50" t="inlineStr">
        <is>
          <t>Offshore Wind</t>
        </is>
      </c>
      <c r="E994" s="50">
        <f>LOOKUP(D994,$U$2:$V$15,$V$2:$V$15)</f>
        <v/>
      </c>
      <c r="F994" s="50">
        <f>F268/SUMIFS(F$3:F$722,$B$3:$B$722,$B994)*SUMIFS(Calculations!$E$3:$E$53,Calculations!$A$3:$A$53,$B994)</f>
        <v/>
      </c>
      <c r="G994" s="50">
        <f>G268/SUMIFS(G$3:G$722,$B$3:$B$722,$B994)*SUMIFS(Calculations!$E$3:$E$53,Calculations!$A$3:$A$53,$B994)</f>
        <v/>
      </c>
      <c r="H994" s="50">
        <f>H268/SUMIFS(H$3:H$722,$B$3:$B$722,$B994)*SUMIFS(Calculations!$E$3:$E$53,Calculations!$A$3:$A$53,$B994)</f>
        <v/>
      </c>
      <c r="I994" s="50">
        <f>I268/SUMIFS(I$3:I$722,$B$3:$B$722,$B994)*SUMIFS(Calculations!$E$3:$E$53,Calculations!$A$3:$A$53,$B994)</f>
        <v/>
      </c>
      <c r="J994" s="50">
        <f>J268/SUMIFS(J$3:J$722,$B$3:$B$722,$B994)*SUMIFS(Calculations!$E$3:$E$53,Calculations!$A$3:$A$53,$B994)</f>
        <v/>
      </c>
      <c r="K994" s="50">
        <f>K268/SUMIFS(K$3:K$722,$B$3:$B$722,$B994)*SUMIFS(Calculations!$E$3:$E$53,Calculations!$A$3:$A$53,$B994)</f>
        <v/>
      </c>
      <c r="L994" s="50">
        <f>L268/SUMIFS(L$3:L$722,$B$3:$B$722,$B994)*SUMIFS(Calculations!$E$3:$E$53,Calculations!$A$3:$A$53,$B994)</f>
        <v/>
      </c>
      <c r="M994" s="50">
        <f>M268/SUMIFS(M$3:M$722,$B$3:$B$722,$B994)*SUMIFS(Calculations!$E$3:$E$53,Calculations!$A$3:$A$53,$B994)</f>
        <v/>
      </c>
      <c r="N994" s="50">
        <f>N268/SUMIFS(N$3:N$722,$B$3:$B$722,$B994)*SUMIFS(Calculations!$E$3:$E$53,Calculations!$A$3:$A$53,$B994)</f>
        <v/>
      </c>
      <c r="O994" s="50">
        <f>O268/SUMIFS(O$3:O$722,$B$3:$B$722,$B994)*SUMIFS(Calculations!$E$3:$E$53,Calculations!$A$3:$A$53,$B994)</f>
        <v/>
      </c>
      <c r="P994" s="50">
        <f>P268/SUMIFS(P$3:P$722,$B$3:$B$722,$B994)*SUMIFS(Calculations!$E$3:$E$53,Calculations!$A$3:$A$53,$B994)</f>
        <v/>
      </c>
      <c r="Q994" s="50">
        <f>Q268/SUMIFS(Q$3:Q$722,$B$3:$B$722,$B994)*SUMIFS(Calculations!$E$3:$E$53,Calculations!$A$3:$A$53,$B994)</f>
        <v/>
      </c>
      <c r="R994" s="50">
        <f>R268/SUMIFS(R$3:R$722,$B$3:$B$722,$B994)*SUMIFS(Calculations!$E$3:$E$53,Calculations!$A$3:$A$53,$B994)</f>
        <v/>
      </c>
    </row>
    <row r="995" ht="15.75" customHeight="1">
      <c r="B995" s="50" t="inlineStr">
        <is>
          <t>MD</t>
        </is>
      </c>
      <c r="C995" s="50" t="inlineStr">
        <is>
          <t>Generation</t>
        </is>
      </c>
      <c r="D995" s="50" t="inlineStr">
        <is>
          <t>Oil-Gas-Steam</t>
        </is>
      </c>
      <c r="E995" s="50">
        <f>LOOKUP(D995,$U$2:$V$15,$V$2:$V$15)</f>
        <v/>
      </c>
      <c r="F995" s="50">
        <f>F269/SUMIFS(F$3:F$722,$B$3:$B$722,$B995)*SUMIFS(Calculations!$E$3:$E$53,Calculations!$A$3:$A$53,$B995)</f>
        <v/>
      </c>
      <c r="G995" s="50">
        <f>G269/SUMIFS(G$3:G$722,$B$3:$B$722,$B995)*SUMIFS(Calculations!$E$3:$E$53,Calculations!$A$3:$A$53,$B995)</f>
        <v/>
      </c>
      <c r="H995" s="50">
        <f>H269/SUMIFS(H$3:H$722,$B$3:$B$722,$B995)*SUMIFS(Calculations!$E$3:$E$53,Calculations!$A$3:$A$53,$B995)</f>
        <v/>
      </c>
      <c r="I995" s="50">
        <f>I269/SUMIFS(I$3:I$722,$B$3:$B$722,$B995)*SUMIFS(Calculations!$E$3:$E$53,Calculations!$A$3:$A$53,$B995)</f>
        <v/>
      </c>
      <c r="J995" s="50">
        <f>J269/SUMIFS(J$3:J$722,$B$3:$B$722,$B995)*SUMIFS(Calculations!$E$3:$E$53,Calculations!$A$3:$A$53,$B995)</f>
        <v/>
      </c>
      <c r="K995" s="50">
        <f>K269/SUMIFS(K$3:K$722,$B$3:$B$722,$B995)*SUMIFS(Calculations!$E$3:$E$53,Calculations!$A$3:$A$53,$B995)</f>
        <v/>
      </c>
      <c r="L995" s="50">
        <f>L269/SUMIFS(L$3:L$722,$B$3:$B$722,$B995)*SUMIFS(Calculations!$E$3:$E$53,Calculations!$A$3:$A$53,$B995)</f>
        <v/>
      </c>
      <c r="M995" s="50">
        <f>M269/SUMIFS(M$3:M$722,$B$3:$B$722,$B995)*SUMIFS(Calculations!$E$3:$E$53,Calculations!$A$3:$A$53,$B995)</f>
        <v/>
      </c>
      <c r="N995" s="50">
        <f>N269/SUMIFS(N$3:N$722,$B$3:$B$722,$B995)*SUMIFS(Calculations!$E$3:$E$53,Calculations!$A$3:$A$53,$B995)</f>
        <v/>
      </c>
      <c r="O995" s="50">
        <f>O269/SUMIFS(O$3:O$722,$B$3:$B$722,$B995)*SUMIFS(Calculations!$E$3:$E$53,Calculations!$A$3:$A$53,$B995)</f>
        <v/>
      </c>
      <c r="P995" s="50">
        <f>P269/SUMIFS(P$3:P$722,$B$3:$B$722,$B995)*SUMIFS(Calculations!$E$3:$E$53,Calculations!$A$3:$A$53,$B995)</f>
        <v/>
      </c>
      <c r="Q995" s="50">
        <f>Q269/SUMIFS(Q$3:Q$722,$B$3:$B$722,$B995)*SUMIFS(Calculations!$E$3:$E$53,Calculations!$A$3:$A$53,$B995)</f>
        <v/>
      </c>
      <c r="R995" s="50">
        <f>R269/SUMIFS(R$3:R$722,$B$3:$B$722,$B995)*SUMIFS(Calculations!$E$3:$E$53,Calculations!$A$3:$A$53,$B995)</f>
        <v/>
      </c>
    </row>
    <row r="996" ht="15.75" customHeight="1">
      <c r="B996" s="50" t="inlineStr">
        <is>
          <t>MD</t>
        </is>
      </c>
      <c r="C996" s="50" t="inlineStr">
        <is>
          <t>Generation</t>
        </is>
      </c>
      <c r="D996" s="50" t="inlineStr">
        <is>
          <t>Rooftop PV</t>
        </is>
      </c>
      <c r="E996" s="50">
        <f>LOOKUP(D996,$U$2:$V$15,$V$2:$V$15)</f>
        <v/>
      </c>
      <c r="F996" s="50">
        <f>F270/SUMIFS(F$3:F$722,$B$3:$B$722,$B996)*SUMIFS(Calculations!$E$3:$E$53,Calculations!$A$3:$A$53,$B996)</f>
        <v/>
      </c>
      <c r="G996" s="50">
        <f>G270/SUMIFS(G$3:G$722,$B$3:$B$722,$B996)*SUMIFS(Calculations!$E$3:$E$53,Calculations!$A$3:$A$53,$B996)</f>
        <v/>
      </c>
      <c r="H996" s="50">
        <f>H270/SUMIFS(H$3:H$722,$B$3:$B$722,$B996)*SUMIFS(Calculations!$E$3:$E$53,Calculations!$A$3:$A$53,$B996)</f>
        <v/>
      </c>
      <c r="I996" s="50">
        <f>I270/SUMIFS(I$3:I$722,$B$3:$B$722,$B996)*SUMIFS(Calculations!$E$3:$E$53,Calculations!$A$3:$A$53,$B996)</f>
        <v/>
      </c>
      <c r="J996" s="50">
        <f>J270/SUMIFS(J$3:J$722,$B$3:$B$722,$B996)*SUMIFS(Calculations!$E$3:$E$53,Calculations!$A$3:$A$53,$B996)</f>
        <v/>
      </c>
      <c r="K996" s="50">
        <f>K270/SUMIFS(K$3:K$722,$B$3:$B$722,$B996)*SUMIFS(Calculations!$E$3:$E$53,Calculations!$A$3:$A$53,$B996)</f>
        <v/>
      </c>
      <c r="L996" s="50">
        <f>L270/SUMIFS(L$3:L$722,$B$3:$B$722,$B996)*SUMIFS(Calculations!$E$3:$E$53,Calculations!$A$3:$A$53,$B996)</f>
        <v/>
      </c>
      <c r="M996" s="50">
        <f>M270/SUMIFS(M$3:M$722,$B$3:$B$722,$B996)*SUMIFS(Calculations!$E$3:$E$53,Calculations!$A$3:$A$53,$B996)</f>
        <v/>
      </c>
      <c r="N996" s="50">
        <f>N270/SUMIFS(N$3:N$722,$B$3:$B$722,$B996)*SUMIFS(Calculations!$E$3:$E$53,Calculations!$A$3:$A$53,$B996)</f>
        <v/>
      </c>
      <c r="O996" s="50">
        <f>O270/SUMIFS(O$3:O$722,$B$3:$B$722,$B996)*SUMIFS(Calculations!$E$3:$E$53,Calculations!$A$3:$A$53,$B996)</f>
        <v/>
      </c>
      <c r="P996" s="50">
        <f>P270/SUMIFS(P$3:P$722,$B$3:$B$722,$B996)*SUMIFS(Calculations!$E$3:$E$53,Calculations!$A$3:$A$53,$B996)</f>
        <v/>
      </c>
      <c r="Q996" s="50">
        <f>Q270/SUMIFS(Q$3:Q$722,$B$3:$B$722,$B996)*SUMIFS(Calculations!$E$3:$E$53,Calculations!$A$3:$A$53,$B996)</f>
        <v/>
      </c>
      <c r="R996" s="50">
        <f>R270/SUMIFS(R$3:R$722,$B$3:$B$722,$B996)*SUMIFS(Calculations!$E$3:$E$53,Calculations!$A$3:$A$53,$B996)</f>
        <v/>
      </c>
    </row>
    <row r="997" ht="15.75" customHeight="1">
      <c r="B997" s="50" t="inlineStr">
        <is>
          <t>MD</t>
        </is>
      </c>
      <c r="C997" s="50" t="inlineStr">
        <is>
          <t>Generation</t>
        </is>
      </c>
      <c r="D997" s="50" t="inlineStr">
        <is>
          <t>Storage</t>
        </is>
      </c>
      <c r="E997" s="50">
        <f>LOOKUP(D997,$U$2:$V$15,$V$2:$V$15)</f>
        <v/>
      </c>
      <c r="F997" s="50">
        <f>F271/SUMIFS(F$3:F$722,$B$3:$B$722,$B997)*SUMIFS(Calculations!$E$3:$E$53,Calculations!$A$3:$A$53,$B997)</f>
        <v/>
      </c>
      <c r="G997" s="50">
        <f>G271/SUMIFS(G$3:G$722,$B$3:$B$722,$B997)*SUMIFS(Calculations!$E$3:$E$53,Calculations!$A$3:$A$53,$B997)</f>
        <v/>
      </c>
      <c r="H997" s="50">
        <f>H271/SUMIFS(H$3:H$722,$B$3:$B$722,$B997)*SUMIFS(Calculations!$E$3:$E$53,Calculations!$A$3:$A$53,$B997)</f>
        <v/>
      </c>
      <c r="I997" s="50">
        <f>I271/SUMIFS(I$3:I$722,$B$3:$B$722,$B997)*SUMIFS(Calculations!$E$3:$E$53,Calculations!$A$3:$A$53,$B997)</f>
        <v/>
      </c>
      <c r="J997" s="50">
        <f>J271/SUMIFS(J$3:J$722,$B$3:$B$722,$B997)*SUMIFS(Calculations!$E$3:$E$53,Calculations!$A$3:$A$53,$B997)</f>
        <v/>
      </c>
      <c r="K997" s="50">
        <f>K271/SUMIFS(K$3:K$722,$B$3:$B$722,$B997)*SUMIFS(Calculations!$E$3:$E$53,Calculations!$A$3:$A$53,$B997)</f>
        <v/>
      </c>
      <c r="L997" s="50">
        <f>L271/SUMIFS(L$3:L$722,$B$3:$B$722,$B997)*SUMIFS(Calculations!$E$3:$E$53,Calculations!$A$3:$A$53,$B997)</f>
        <v/>
      </c>
      <c r="M997" s="50">
        <f>M271/SUMIFS(M$3:M$722,$B$3:$B$722,$B997)*SUMIFS(Calculations!$E$3:$E$53,Calculations!$A$3:$A$53,$B997)</f>
        <v/>
      </c>
      <c r="N997" s="50">
        <f>N271/SUMIFS(N$3:N$722,$B$3:$B$722,$B997)*SUMIFS(Calculations!$E$3:$E$53,Calculations!$A$3:$A$53,$B997)</f>
        <v/>
      </c>
      <c r="O997" s="50">
        <f>O271/SUMIFS(O$3:O$722,$B$3:$B$722,$B997)*SUMIFS(Calculations!$E$3:$E$53,Calculations!$A$3:$A$53,$B997)</f>
        <v/>
      </c>
      <c r="P997" s="50">
        <f>P271/SUMIFS(P$3:P$722,$B$3:$B$722,$B997)*SUMIFS(Calculations!$E$3:$E$53,Calculations!$A$3:$A$53,$B997)</f>
        <v/>
      </c>
      <c r="Q997" s="50">
        <f>Q271/SUMIFS(Q$3:Q$722,$B$3:$B$722,$B997)*SUMIFS(Calculations!$E$3:$E$53,Calculations!$A$3:$A$53,$B997)</f>
        <v/>
      </c>
      <c r="R997" s="50">
        <f>R271/SUMIFS(R$3:R$722,$B$3:$B$722,$B997)*SUMIFS(Calculations!$E$3:$E$53,Calculations!$A$3:$A$53,$B997)</f>
        <v/>
      </c>
    </row>
    <row r="998" ht="15.75" customHeight="1">
      <c r="B998" s="50" t="inlineStr">
        <is>
          <t>MD</t>
        </is>
      </c>
      <c r="C998" s="50" t="inlineStr">
        <is>
          <t>Generation</t>
        </is>
      </c>
      <c r="D998" s="50" t="inlineStr">
        <is>
          <t>Utility PV</t>
        </is>
      </c>
      <c r="E998" s="50">
        <f>LOOKUP(D998,$U$2:$V$15,$V$2:$V$15)</f>
        <v/>
      </c>
      <c r="F998" s="50">
        <f>F272/SUMIFS(F$3:F$722,$B$3:$B$722,$B998)*SUMIFS(Calculations!$E$3:$E$53,Calculations!$A$3:$A$53,$B998)</f>
        <v/>
      </c>
      <c r="G998" s="50">
        <f>G272/SUMIFS(G$3:G$722,$B$3:$B$722,$B998)*SUMIFS(Calculations!$E$3:$E$53,Calculations!$A$3:$A$53,$B998)</f>
        <v/>
      </c>
      <c r="H998" s="50">
        <f>H272/SUMIFS(H$3:H$722,$B$3:$B$722,$B998)*SUMIFS(Calculations!$E$3:$E$53,Calculations!$A$3:$A$53,$B998)</f>
        <v/>
      </c>
      <c r="I998" s="50">
        <f>I272/SUMIFS(I$3:I$722,$B$3:$B$722,$B998)*SUMIFS(Calculations!$E$3:$E$53,Calculations!$A$3:$A$53,$B998)</f>
        <v/>
      </c>
      <c r="J998" s="50">
        <f>J272/SUMIFS(J$3:J$722,$B$3:$B$722,$B998)*SUMIFS(Calculations!$E$3:$E$53,Calculations!$A$3:$A$53,$B998)</f>
        <v/>
      </c>
      <c r="K998" s="50">
        <f>K272/SUMIFS(K$3:K$722,$B$3:$B$722,$B998)*SUMIFS(Calculations!$E$3:$E$53,Calculations!$A$3:$A$53,$B998)</f>
        <v/>
      </c>
      <c r="L998" s="50">
        <f>L272/SUMIFS(L$3:L$722,$B$3:$B$722,$B998)*SUMIFS(Calculations!$E$3:$E$53,Calculations!$A$3:$A$53,$B998)</f>
        <v/>
      </c>
      <c r="M998" s="50">
        <f>M272/SUMIFS(M$3:M$722,$B$3:$B$722,$B998)*SUMIFS(Calculations!$E$3:$E$53,Calculations!$A$3:$A$53,$B998)</f>
        <v/>
      </c>
      <c r="N998" s="50">
        <f>N272/SUMIFS(N$3:N$722,$B$3:$B$722,$B998)*SUMIFS(Calculations!$E$3:$E$53,Calculations!$A$3:$A$53,$B998)</f>
        <v/>
      </c>
      <c r="O998" s="50">
        <f>O272/SUMIFS(O$3:O$722,$B$3:$B$722,$B998)*SUMIFS(Calculations!$E$3:$E$53,Calculations!$A$3:$A$53,$B998)</f>
        <v/>
      </c>
      <c r="P998" s="50">
        <f>P272/SUMIFS(P$3:P$722,$B$3:$B$722,$B998)*SUMIFS(Calculations!$E$3:$E$53,Calculations!$A$3:$A$53,$B998)</f>
        <v/>
      </c>
      <c r="Q998" s="50">
        <f>Q272/SUMIFS(Q$3:Q$722,$B$3:$B$722,$B998)*SUMIFS(Calculations!$E$3:$E$53,Calculations!$A$3:$A$53,$B998)</f>
        <v/>
      </c>
      <c r="R998" s="50">
        <f>R272/SUMIFS(R$3:R$722,$B$3:$B$722,$B998)*SUMIFS(Calculations!$E$3:$E$53,Calculations!$A$3:$A$53,$B998)</f>
        <v/>
      </c>
    </row>
    <row r="999" ht="15.75" customHeight="1">
      <c r="B999" s="50" t="inlineStr">
        <is>
          <t>ME</t>
        </is>
      </c>
      <c r="C999" s="50" t="inlineStr">
        <is>
          <t>Generation</t>
        </is>
      </c>
      <c r="D999" s="50" t="inlineStr">
        <is>
          <t>Biopower</t>
        </is>
      </c>
      <c r="E999" s="50">
        <f>LOOKUP(D999,$U$2:$V$15,$V$2:$V$15)</f>
        <v/>
      </c>
      <c r="F999" s="50">
        <f>F273/SUMIFS(F$3:F$722,$B$3:$B$722,$B999)*SUMIFS(Calculations!$E$3:$E$53,Calculations!$A$3:$A$53,$B999)</f>
        <v/>
      </c>
      <c r="G999" s="50">
        <f>G273/SUMIFS(G$3:G$722,$B$3:$B$722,$B999)*SUMIFS(Calculations!$E$3:$E$53,Calculations!$A$3:$A$53,$B999)</f>
        <v/>
      </c>
      <c r="H999" s="50">
        <f>H273/SUMIFS(H$3:H$722,$B$3:$B$722,$B999)*SUMIFS(Calculations!$E$3:$E$53,Calculations!$A$3:$A$53,$B999)</f>
        <v/>
      </c>
      <c r="I999" s="50">
        <f>I273/SUMIFS(I$3:I$722,$B$3:$B$722,$B999)*SUMIFS(Calculations!$E$3:$E$53,Calculations!$A$3:$A$53,$B999)</f>
        <v/>
      </c>
      <c r="J999" s="50">
        <f>J273/SUMIFS(J$3:J$722,$B$3:$B$722,$B999)*SUMIFS(Calculations!$E$3:$E$53,Calculations!$A$3:$A$53,$B999)</f>
        <v/>
      </c>
      <c r="K999" s="50">
        <f>K273/SUMIFS(K$3:K$722,$B$3:$B$722,$B999)*SUMIFS(Calculations!$E$3:$E$53,Calculations!$A$3:$A$53,$B999)</f>
        <v/>
      </c>
      <c r="L999" s="50">
        <f>L273/SUMIFS(L$3:L$722,$B$3:$B$722,$B999)*SUMIFS(Calculations!$E$3:$E$53,Calculations!$A$3:$A$53,$B999)</f>
        <v/>
      </c>
      <c r="M999" s="50">
        <f>M273/SUMIFS(M$3:M$722,$B$3:$B$722,$B999)*SUMIFS(Calculations!$E$3:$E$53,Calculations!$A$3:$A$53,$B999)</f>
        <v/>
      </c>
      <c r="N999" s="50">
        <f>N273/SUMIFS(N$3:N$722,$B$3:$B$722,$B999)*SUMIFS(Calculations!$E$3:$E$53,Calculations!$A$3:$A$53,$B999)</f>
        <v/>
      </c>
      <c r="O999" s="50">
        <f>O273/SUMIFS(O$3:O$722,$B$3:$B$722,$B999)*SUMIFS(Calculations!$E$3:$E$53,Calculations!$A$3:$A$53,$B999)</f>
        <v/>
      </c>
      <c r="P999" s="50">
        <f>P273/SUMIFS(P$3:P$722,$B$3:$B$722,$B999)*SUMIFS(Calculations!$E$3:$E$53,Calculations!$A$3:$A$53,$B999)</f>
        <v/>
      </c>
      <c r="Q999" s="50">
        <f>Q273/SUMIFS(Q$3:Q$722,$B$3:$B$722,$B999)*SUMIFS(Calculations!$E$3:$E$53,Calculations!$A$3:$A$53,$B999)</f>
        <v/>
      </c>
      <c r="R999" s="50">
        <f>R273/SUMIFS(R$3:R$722,$B$3:$B$722,$B999)*SUMIFS(Calculations!$E$3:$E$53,Calculations!$A$3:$A$53,$B999)</f>
        <v/>
      </c>
    </row>
    <row r="1000" ht="15.75" customHeight="1">
      <c r="B1000" s="50" t="inlineStr">
        <is>
          <t>ME</t>
        </is>
      </c>
      <c r="C1000" s="50" t="inlineStr">
        <is>
          <t>Generation</t>
        </is>
      </c>
      <c r="D1000" s="50" t="inlineStr">
        <is>
          <t>Coal</t>
        </is>
      </c>
      <c r="E1000" s="50">
        <f>LOOKUP(D1000,$U$2:$V$15,$V$2:$V$15)</f>
        <v/>
      </c>
      <c r="F1000" s="50">
        <f>F274/SUMIFS(F$3:F$722,$B$3:$B$722,$B1000)*SUMIFS(Calculations!$E$3:$E$53,Calculations!$A$3:$A$53,$B1000)</f>
        <v/>
      </c>
      <c r="G1000" s="50">
        <f>G274/SUMIFS(G$3:G$722,$B$3:$B$722,$B1000)*SUMIFS(Calculations!$E$3:$E$53,Calculations!$A$3:$A$53,$B1000)</f>
        <v/>
      </c>
      <c r="H1000" s="50">
        <f>H274/SUMIFS(H$3:H$722,$B$3:$B$722,$B1000)*SUMIFS(Calculations!$E$3:$E$53,Calculations!$A$3:$A$53,$B1000)</f>
        <v/>
      </c>
      <c r="I1000" s="50">
        <f>I274/SUMIFS(I$3:I$722,$B$3:$B$722,$B1000)*SUMIFS(Calculations!$E$3:$E$53,Calculations!$A$3:$A$53,$B1000)</f>
        <v/>
      </c>
      <c r="J1000" s="50">
        <f>J274/SUMIFS(J$3:J$722,$B$3:$B$722,$B1000)*SUMIFS(Calculations!$E$3:$E$53,Calculations!$A$3:$A$53,$B1000)</f>
        <v/>
      </c>
      <c r="K1000" s="50">
        <f>K274/SUMIFS(K$3:K$722,$B$3:$B$722,$B1000)*SUMIFS(Calculations!$E$3:$E$53,Calculations!$A$3:$A$53,$B1000)</f>
        <v/>
      </c>
      <c r="L1000" s="50">
        <f>L274/SUMIFS(L$3:L$722,$B$3:$B$722,$B1000)*SUMIFS(Calculations!$E$3:$E$53,Calculations!$A$3:$A$53,$B1000)</f>
        <v/>
      </c>
      <c r="M1000" s="50">
        <f>M274/SUMIFS(M$3:M$722,$B$3:$B$722,$B1000)*SUMIFS(Calculations!$E$3:$E$53,Calculations!$A$3:$A$53,$B1000)</f>
        <v/>
      </c>
      <c r="N1000" s="50">
        <f>N274/SUMIFS(N$3:N$722,$B$3:$B$722,$B1000)*SUMIFS(Calculations!$E$3:$E$53,Calculations!$A$3:$A$53,$B1000)</f>
        <v/>
      </c>
      <c r="O1000" s="50">
        <f>O274/SUMIFS(O$3:O$722,$B$3:$B$722,$B1000)*SUMIFS(Calculations!$E$3:$E$53,Calculations!$A$3:$A$53,$B1000)</f>
        <v/>
      </c>
      <c r="P1000" s="50">
        <f>P274/SUMIFS(P$3:P$722,$B$3:$B$722,$B1000)*SUMIFS(Calculations!$E$3:$E$53,Calculations!$A$3:$A$53,$B1000)</f>
        <v/>
      </c>
      <c r="Q1000" s="50">
        <f>Q274/SUMIFS(Q$3:Q$722,$B$3:$B$722,$B1000)*SUMIFS(Calculations!$E$3:$E$53,Calculations!$A$3:$A$53,$B1000)</f>
        <v/>
      </c>
      <c r="R1000" s="50">
        <f>R274/SUMIFS(R$3:R$722,$B$3:$B$722,$B1000)*SUMIFS(Calculations!$E$3:$E$53,Calculations!$A$3:$A$53,$B1000)</f>
        <v/>
      </c>
    </row>
    <row r="1001" ht="15.75" customHeight="1">
      <c r="B1001" s="50" t="inlineStr">
        <is>
          <t>ME</t>
        </is>
      </c>
      <c r="C1001" s="50" t="inlineStr">
        <is>
          <t>Generation</t>
        </is>
      </c>
      <c r="D1001" s="50" t="inlineStr">
        <is>
          <t>CSP</t>
        </is>
      </c>
      <c r="E1001" s="50">
        <f>LOOKUP(D1001,$U$2:$V$15,$V$2:$V$15)</f>
        <v/>
      </c>
      <c r="F1001" s="50">
        <f>F275/SUMIFS(F$3:F$722,$B$3:$B$722,$B1001)*SUMIFS(Calculations!$E$3:$E$53,Calculations!$A$3:$A$53,$B1001)</f>
        <v/>
      </c>
      <c r="G1001" s="50">
        <f>G275/SUMIFS(G$3:G$722,$B$3:$B$722,$B1001)*SUMIFS(Calculations!$E$3:$E$53,Calculations!$A$3:$A$53,$B1001)</f>
        <v/>
      </c>
      <c r="H1001" s="50">
        <f>H275/SUMIFS(H$3:H$722,$B$3:$B$722,$B1001)*SUMIFS(Calculations!$E$3:$E$53,Calculations!$A$3:$A$53,$B1001)</f>
        <v/>
      </c>
      <c r="I1001" s="50">
        <f>I275/SUMIFS(I$3:I$722,$B$3:$B$722,$B1001)*SUMIFS(Calculations!$E$3:$E$53,Calculations!$A$3:$A$53,$B1001)</f>
        <v/>
      </c>
      <c r="J1001" s="50">
        <f>J275/SUMIFS(J$3:J$722,$B$3:$B$722,$B1001)*SUMIFS(Calculations!$E$3:$E$53,Calculations!$A$3:$A$53,$B1001)</f>
        <v/>
      </c>
      <c r="K1001" s="50">
        <f>K275/SUMIFS(K$3:K$722,$B$3:$B$722,$B1001)*SUMIFS(Calculations!$E$3:$E$53,Calculations!$A$3:$A$53,$B1001)</f>
        <v/>
      </c>
      <c r="L1001" s="50">
        <f>L275/SUMIFS(L$3:L$722,$B$3:$B$722,$B1001)*SUMIFS(Calculations!$E$3:$E$53,Calculations!$A$3:$A$53,$B1001)</f>
        <v/>
      </c>
      <c r="M1001" s="50">
        <f>M275/SUMIFS(M$3:M$722,$B$3:$B$722,$B1001)*SUMIFS(Calculations!$E$3:$E$53,Calculations!$A$3:$A$53,$B1001)</f>
        <v/>
      </c>
      <c r="N1001" s="50">
        <f>N275/SUMIFS(N$3:N$722,$B$3:$B$722,$B1001)*SUMIFS(Calculations!$E$3:$E$53,Calculations!$A$3:$A$53,$B1001)</f>
        <v/>
      </c>
      <c r="O1001" s="50">
        <f>O275/SUMIFS(O$3:O$722,$B$3:$B$722,$B1001)*SUMIFS(Calculations!$E$3:$E$53,Calculations!$A$3:$A$53,$B1001)</f>
        <v/>
      </c>
      <c r="P1001" s="50">
        <f>P275/SUMIFS(P$3:P$722,$B$3:$B$722,$B1001)*SUMIFS(Calculations!$E$3:$E$53,Calculations!$A$3:$A$53,$B1001)</f>
        <v/>
      </c>
      <c r="Q1001" s="50">
        <f>Q275/SUMIFS(Q$3:Q$722,$B$3:$B$722,$B1001)*SUMIFS(Calculations!$E$3:$E$53,Calculations!$A$3:$A$53,$B1001)</f>
        <v/>
      </c>
      <c r="R1001" s="50">
        <f>R275/SUMIFS(R$3:R$722,$B$3:$B$722,$B1001)*SUMIFS(Calculations!$E$3:$E$53,Calculations!$A$3:$A$53,$B1001)</f>
        <v/>
      </c>
    </row>
    <row r="1002" ht="15.75" customHeight="1">
      <c r="B1002" s="50" t="inlineStr">
        <is>
          <t>ME</t>
        </is>
      </c>
      <c r="C1002" s="50" t="inlineStr">
        <is>
          <t>Generation</t>
        </is>
      </c>
      <c r="D1002" s="50" t="inlineStr">
        <is>
          <t>Geothermal</t>
        </is>
      </c>
      <c r="E1002" s="50">
        <f>LOOKUP(D1002,$U$2:$V$15,$V$2:$V$15)</f>
        <v/>
      </c>
      <c r="F1002" s="50">
        <f>F276/SUMIFS(F$3:F$722,$B$3:$B$722,$B1002)*SUMIFS(Calculations!$E$3:$E$53,Calculations!$A$3:$A$53,$B1002)</f>
        <v/>
      </c>
      <c r="G1002" s="50">
        <f>G276/SUMIFS(G$3:G$722,$B$3:$B$722,$B1002)*SUMIFS(Calculations!$E$3:$E$53,Calculations!$A$3:$A$53,$B1002)</f>
        <v/>
      </c>
      <c r="H1002" s="50">
        <f>H276/SUMIFS(H$3:H$722,$B$3:$B$722,$B1002)*SUMIFS(Calculations!$E$3:$E$53,Calculations!$A$3:$A$53,$B1002)</f>
        <v/>
      </c>
      <c r="I1002" s="50">
        <f>I276/SUMIFS(I$3:I$722,$B$3:$B$722,$B1002)*SUMIFS(Calculations!$E$3:$E$53,Calculations!$A$3:$A$53,$B1002)</f>
        <v/>
      </c>
      <c r="J1002" s="50">
        <f>J276/SUMIFS(J$3:J$722,$B$3:$B$722,$B1002)*SUMIFS(Calculations!$E$3:$E$53,Calculations!$A$3:$A$53,$B1002)</f>
        <v/>
      </c>
      <c r="K1002" s="50">
        <f>K276/SUMIFS(K$3:K$722,$B$3:$B$722,$B1002)*SUMIFS(Calculations!$E$3:$E$53,Calculations!$A$3:$A$53,$B1002)</f>
        <v/>
      </c>
      <c r="L1002" s="50">
        <f>L276/SUMIFS(L$3:L$722,$B$3:$B$722,$B1002)*SUMIFS(Calculations!$E$3:$E$53,Calculations!$A$3:$A$53,$B1002)</f>
        <v/>
      </c>
      <c r="M1002" s="50">
        <f>M276/SUMIFS(M$3:M$722,$B$3:$B$722,$B1002)*SUMIFS(Calculations!$E$3:$E$53,Calculations!$A$3:$A$53,$B1002)</f>
        <v/>
      </c>
      <c r="N1002" s="50">
        <f>N276/SUMIFS(N$3:N$722,$B$3:$B$722,$B1002)*SUMIFS(Calculations!$E$3:$E$53,Calculations!$A$3:$A$53,$B1002)</f>
        <v/>
      </c>
      <c r="O1002" s="50">
        <f>O276/SUMIFS(O$3:O$722,$B$3:$B$722,$B1002)*SUMIFS(Calculations!$E$3:$E$53,Calculations!$A$3:$A$53,$B1002)</f>
        <v/>
      </c>
      <c r="P1002" s="50">
        <f>P276/SUMIFS(P$3:P$722,$B$3:$B$722,$B1002)*SUMIFS(Calculations!$E$3:$E$53,Calculations!$A$3:$A$53,$B1002)</f>
        <v/>
      </c>
      <c r="Q1002" s="50">
        <f>Q276/SUMIFS(Q$3:Q$722,$B$3:$B$722,$B1002)*SUMIFS(Calculations!$E$3:$E$53,Calculations!$A$3:$A$53,$B1002)</f>
        <v/>
      </c>
      <c r="R1002" s="50">
        <f>R276/SUMIFS(R$3:R$722,$B$3:$B$722,$B1002)*SUMIFS(Calculations!$E$3:$E$53,Calculations!$A$3:$A$53,$B1002)</f>
        <v/>
      </c>
    </row>
    <row r="1003" ht="15.75" customHeight="1">
      <c r="B1003" s="50" t="inlineStr">
        <is>
          <t>ME</t>
        </is>
      </c>
      <c r="C1003" s="50" t="inlineStr">
        <is>
          <t>Generation</t>
        </is>
      </c>
      <c r="D1003" s="50" t="inlineStr">
        <is>
          <t>Hydro</t>
        </is>
      </c>
      <c r="E1003" s="50">
        <f>LOOKUP(D1003,$U$2:$V$15,$V$2:$V$15)</f>
        <v/>
      </c>
      <c r="F1003" s="50">
        <f>F277/SUMIFS(F$3:F$722,$B$3:$B$722,$B1003)*SUMIFS(Calculations!$E$3:$E$53,Calculations!$A$3:$A$53,$B1003)</f>
        <v/>
      </c>
      <c r="G1003" s="50">
        <f>G277/SUMIFS(G$3:G$722,$B$3:$B$722,$B1003)*SUMIFS(Calculations!$E$3:$E$53,Calculations!$A$3:$A$53,$B1003)</f>
        <v/>
      </c>
      <c r="H1003" s="50">
        <f>H277/SUMIFS(H$3:H$722,$B$3:$B$722,$B1003)*SUMIFS(Calculations!$E$3:$E$53,Calculations!$A$3:$A$53,$B1003)</f>
        <v/>
      </c>
      <c r="I1003" s="50">
        <f>I277/SUMIFS(I$3:I$722,$B$3:$B$722,$B1003)*SUMIFS(Calculations!$E$3:$E$53,Calculations!$A$3:$A$53,$B1003)</f>
        <v/>
      </c>
      <c r="J1003" s="50">
        <f>J277/SUMIFS(J$3:J$722,$B$3:$B$722,$B1003)*SUMIFS(Calculations!$E$3:$E$53,Calculations!$A$3:$A$53,$B1003)</f>
        <v/>
      </c>
      <c r="K1003" s="50">
        <f>K277/SUMIFS(K$3:K$722,$B$3:$B$722,$B1003)*SUMIFS(Calculations!$E$3:$E$53,Calculations!$A$3:$A$53,$B1003)</f>
        <v/>
      </c>
      <c r="L1003" s="50">
        <f>L277/SUMIFS(L$3:L$722,$B$3:$B$722,$B1003)*SUMIFS(Calculations!$E$3:$E$53,Calculations!$A$3:$A$53,$B1003)</f>
        <v/>
      </c>
      <c r="M1003" s="50">
        <f>M277/SUMIFS(M$3:M$722,$B$3:$B$722,$B1003)*SUMIFS(Calculations!$E$3:$E$53,Calculations!$A$3:$A$53,$B1003)</f>
        <v/>
      </c>
      <c r="N1003" s="50">
        <f>N277/SUMIFS(N$3:N$722,$B$3:$B$722,$B1003)*SUMIFS(Calculations!$E$3:$E$53,Calculations!$A$3:$A$53,$B1003)</f>
        <v/>
      </c>
      <c r="O1003" s="50">
        <f>O277/SUMIFS(O$3:O$722,$B$3:$B$722,$B1003)*SUMIFS(Calculations!$E$3:$E$53,Calculations!$A$3:$A$53,$B1003)</f>
        <v/>
      </c>
      <c r="P1003" s="50">
        <f>P277/SUMIFS(P$3:P$722,$B$3:$B$722,$B1003)*SUMIFS(Calculations!$E$3:$E$53,Calculations!$A$3:$A$53,$B1003)</f>
        <v/>
      </c>
      <c r="Q1003" s="50">
        <f>Q277/SUMIFS(Q$3:Q$722,$B$3:$B$722,$B1003)*SUMIFS(Calculations!$E$3:$E$53,Calculations!$A$3:$A$53,$B1003)</f>
        <v/>
      </c>
      <c r="R1003" s="50">
        <f>R277/SUMIFS(R$3:R$722,$B$3:$B$722,$B1003)*SUMIFS(Calculations!$E$3:$E$53,Calculations!$A$3:$A$53,$B1003)</f>
        <v/>
      </c>
    </row>
    <row r="1004" ht="15.75" customHeight="1">
      <c r="B1004" s="50" t="inlineStr">
        <is>
          <t>ME</t>
        </is>
      </c>
      <c r="C1004" s="50" t="inlineStr">
        <is>
          <t>Generation</t>
        </is>
      </c>
      <c r="D1004" s="50" t="inlineStr">
        <is>
          <t>Imports</t>
        </is>
      </c>
      <c r="E1004" s="50">
        <f>LOOKUP(D1004,$U$2:$V$15,$V$2:$V$15)</f>
        <v/>
      </c>
      <c r="F1004" s="50">
        <f>F278/SUMIFS(F$3:F$722,$B$3:$B$722,$B1004)*SUMIFS(Calculations!$E$3:$E$53,Calculations!$A$3:$A$53,$B1004)</f>
        <v/>
      </c>
      <c r="G1004" s="50">
        <f>G278/SUMIFS(G$3:G$722,$B$3:$B$722,$B1004)*SUMIFS(Calculations!$E$3:$E$53,Calculations!$A$3:$A$53,$B1004)</f>
        <v/>
      </c>
      <c r="H1004" s="50">
        <f>H278/SUMIFS(H$3:H$722,$B$3:$B$722,$B1004)*SUMIFS(Calculations!$E$3:$E$53,Calculations!$A$3:$A$53,$B1004)</f>
        <v/>
      </c>
      <c r="I1004" s="50">
        <f>I278/SUMIFS(I$3:I$722,$B$3:$B$722,$B1004)*SUMIFS(Calculations!$E$3:$E$53,Calculations!$A$3:$A$53,$B1004)</f>
        <v/>
      </c>
      <c r="J1004" s="50">
        <f>J278/SUMIFS(J$3:J$722,$B$3:$B$722,$B1004)*SUMIFS(Calculations!$E$3:$E$53,Calculations!$A$3:$A$53,$B1004)</f>
        <v/>
      </c>
      <c r="K1004" s="50">
        <f>K278/SUMIFS(K$3:K$722,$B$3:$B$722,$B1004)*SUMIFS(Calculations!$E$3:$E$53,Calculations!$A$3:$A$53,$B1004)</f>
        <v/>
      </c>
      <c r="L1004" s="50">
        <f>L278/SUMIFS(L$3:L$722,$B$3:$B$722,$B1004)*SUMIFS(Calculations!$E$3:$E$53,Calculations!$A$3:$A$53,$B1004)</f>
        <v/>
      </c>
      <c r="M1004" s="50">
        <f>M278/SUMIFS(M$3:M$722,$B$3:$B$722,$B1004)*SUMIFS(Calculations!$E$3:$E$53,Calculations!$A$3:$A$53,$B1004)</f>
        <v/>
      </c>
      <c r="N1004" s="50">
        <f>N278/SUMIFS(N$3:N$722,$B$3:$B$722,$B1004)*SUMIFS(Calculations!$E$3:$E$53,Calculations!$A$3:$A$53,$B1004)</f>
        <v/>
      </c>
      <c r="O1004" s="50">
        <f>O278/SUMIFS(O$3:O$722,$B$3:$B$722,$B1004)*SUMIFS(Calculations!$E$3:$E$53,Calculations!$A$3:$A$53,$B1004)</f>
        <v/>
      </c>
      <c r="P1004" s="50">
        <f>P278/SUMIFS(P$3:P$722,$B$3:$B$722,$B1004)*SUMIFS(Calculations!$E$3:$E$53,Calculations!$A$3:$A$53,$B1004)</f>
        <v/>
      </c>
      <c r="Q1004" s="50">
        <f>Q278/SUMIFS(Q$3:Q$722,$B$3:$B$722,$B1004)*SUMIFS(Calculations!$E$3:$E$53,Calculations!$A$3:$A$53,$B1004)</f>
        <v/>
      </c>
      <c r="R1004" s="50">
        <f>R278/SUMIFS(R$3:R$722,$B$3:$B$722,$B1004)*SUMIFS(Calculations!$E$3:$E$53,Calculations!$A$3:$A$53,$B1004)</f>
        <v/>
      </c>
    </row>
    <row r="1005" ht="15.75" customHeight="1">
      <c r="B1005" s="50" t="inlineStr">
        <is>
          <t>ME</t>
        </is>
      </c>
      <c r="C1005" s="50" t="inlineStr">
        <is>
          <t>Generation</t>
        </is>
      </c>
      <c r="D1005" s="50" t="inlineStr">
        <is>
          <t>Land-based Wind</t>
        </is>
      </c>
      <c r="E1005" s="50">
        <f>LOOKUP(D1005,$U$2:$V$15,$V$2:$V$15)</f>
        <v/>
      </c>
      <c r="F1005" s="50">
        <f>F279/SUMIFS(F$3:F$722,$B$3:$B$722,$B1005)*SUMIFS(Calculations!$E$3:$E$53,Calculations!$A$3:$A$53,$B1005)</f>
        <v/>
      </c>
      <c r="G1005" s="50">
        <f>G279/SUMIFS(G$3:G$722,$B$3:$B$722,$B1005)*SUMIFS(Calculations!$E$3:$E$53,Calculations!$A$3:$A$53,$B1005)</f>
        <v/>
      </c>
      <c r="H1005" s="50">
        <f>H279/SUMIFS(H$3:H$722,$B$3:$B$722,$B1005)*SUMIFS(Calculations!$E$3:$E$53,Calculations!$A$3:$A$53,$B1005)</f>
        <v/>
      </c>
      <c r="I1005" s="50">
        <f>I279/SUMIFS(I$3:I$722,$B$3:$B$722,$B1005)*SUMIFS(Calculations!$E$3:$E$53,Calculations!$A$3:$A$53,$B1005)</f>
        <v/>
      </c>
      <c r="J1005" s="50">
        <f>J279/SUMIFS(J$3:J$722,$B$3:$B$722,$B1005)*SUMIFS(Calculations!$E$3:$E$53,Calculations!$A$3:$A$53,$B1005)</f>
        <v/>
      </c>
      <c r="K1005" s="50">
        <f>K279/SUMIFS(K$3:K$722,$B$3:$B$722,$B1005)*SUMIFS(Calculations!$E$3:$E$53,Calculations!$A$3:$A$53,$B1005)</f>
        <v/>
      </c>
      <c r="L1005" s="50">
        <f>L279/SUMIFS(L$3:L$722,$B$3:$B$722,$B1005)*SUMIFS(Calculations!$E$3:$E$53,Calculations!$A$3:$A$53,$B1005)</f>
        <v/>
      </c>
      <c r="M1005" s="50">
        <f>M279/SUMIFS(M$3:M$722,$B$3:$B$722,$B1005)*SUMIFS(Calculations!$E$3:$E$53,Calculations!$A$3:$A$53,$B1005)</f>
        <v/>
      </c>
      <c r="N1005" s="50">
        <f>N279/SUMIFS(N$3:N$722,$B$3:$B$722,$B1005)*SUMIFS(Calculations!$E$3:$E$53,Calculations!$A$3:$A$53,$B1005)</f>
        <v/>
      </c>
      <c r="O1005" s="50">
        <f>O279/SUMIFS(O$3:O$722,$B$3:$B$722,$B1005)*SUMIFS(Calculations!$E$3:$E$53,Calculations!$A$3:$A$53,$B1005)</f>
        <v/>
      </c>
      <c r="P1005" s="50">
        <f>P279/SUMIFS(P$3:P$722,$B$3:$B$722,$B1005)*SUMIFS(Calculations!$E$3:$E$53,Calculations!$A$3:$A$53,$B1005)</f>
        <v/>
      </c>
      <c r="Q1005" s="50">
        <f>Q279/SUMIFS(Q$3:Q$722,$B$3:$B$722,$B1005)*SUMIFS(Calculations!$E$3:$E$53,Calculations!$A$3:$A$53,$B1005)</f>
        <v/>
      </c>
      <c r="R1005" s="50">
        <f>R279/SUMIFS(R$3:R$722,$B$3:$B$722,$B1005)*SUMIFS(Calculations!$E$3:$E$53,Calculations!$A$3:$A$53,$B1005)</f>
        <v/>
      </c>
    </row>
    <row r="1006" ht="15.75" customHeight="1">
      <c r="B1006" s="50" t="inlineStr">
        <is>
          <t>ME</t>
        </is>
      </c>
      <c r="C1006" s="50" t="inlineStr">
        <is>
          <t>Generation</t>
        </is>
      </c>
      <c r="D1006" s="50" t="inlineStr">
        <is>
          <t>NG-CC</t>
        </is>
      </c>
      <c r="E1006" s="50">
        <f>LOOKUP(D1006,$U$2:$V$15,$V$2:$V$15)</f>
        <v/>
      </c>
      <c r="F1006" s="50">
        <f>F280/SUMIFS(F$3:F$722,$B$3:$B$722,$B1006)*SUMIFS(Calculations!$E$3:$E$53,Calculations!$A$3:$A$53,$B1006)</f>
        <v/>
      </c>
      <c r="G1006" s="50">
        <f>G280/SUMIFS(G$3:G$722,$B$3:$B$722,$B1006)*SUMIFS(Calculations!$E$3:$E$53,Calculations!$A$3:$A$53,$B1006)</f>
        <v/>
      </c>
      <c r="H1006" s="50">
        <f>H280/SUMIFS(H$3:H$722,$B$3:$B$722,$B1006)*SUMIFS(Calculations!$E$3:$E$53,Calculations!$A$3:$A$53,$B1006)</f>
        <v/>
      </c>
      <c r="I1006" s="50">
        <f>I280/SUMIFS(I$3:I$722,$B$3:$B$722,$B1006)*SUMIFS(Calculations!$E$3:$E$53,Calculations!$A$3:$A$53,$B1006)</f>
        <v/>
      </c>
      <c r="J1006" s="50">
        <f>J280/SUMIFS(J$3:J$722,$B$3:$B$722,$B1006)*SUMIFS(Calculations!$E$3:$E$53,Calculations!$A$3:$A$53,$B1006)</f>
        <v/>
      </c>
      <c r="K1006" s="50">
        <f>K280/SUMIFS(K$3:K$722,$B$3:$B$722,$B1006)*SUMIFS(Calculations!$E$3:$E$53,Calculations!$A$3:$A$53,$B1006)</f>
        <v/>
      </c>
      <c r="L1006" s="50">
        <f>L280/SUMIFS(L$3:L$722,$B$3:$B$722,$B1006)*SUMIFS(Calculations!$E$3:$E$53,Calculations!$A$3:$A$53,$B1006)</f>
        <v/>
      </c>
      <c r="M1006" s="50">
        <f>M280/SUMIFS(M$3:M$722,$B$3:$B$722,$B1006)*SUMIFS(Calculations!$E$3:$E$53,Calculations!$A$3:$A$53,$B1006)</f>
        <v/>
      </c>
      <c r="N1006" s="50">
        <f>N280/SUMIFS(N$3:N$722,$B$3:$B$722,$B1006)*SUMIFS(Calculations!$E$3:$E$53,Calculations!$A$3:$A$53,$B1006)</f>
        <v/>
      </c>
      <c r="O1006" s="50">
        <f>O280/SUMIFS(O$3:O$722,$B$3:$B$722,$B1006)*SUMIFS(Calculations!$E$3:$E$53,Calculations!$A$3:$A$53,$B1006)</f>
        <v/>
      </c>
      <c r="P1006" s="50">
        <f>P280/SUMIFS(P$3:P$722,$B$3:$B$722,$B1006)*SUMIFS(Calculations!$E$3:$E$53,Calculations!$A$3:$A$53,$B1006)</f>
        <v/>
      </c>
      <c r="Q1006" s="50">
        <f>Q280/SUMIFS(Q$3:Q$722,$B$3:$B$722,$B1006)*SUMIFS(Calculations!$E$3:$E$53,Calculations!$A$3:$A$53,$B1006)</f>
        <v/>
      </c>
      <c r="R1006" s="50">
        <f>R280/SUMIFS(R$3:R$722,$B$3:$B$722,$B1006)*SUMIFS(Calculations!$E$3:$E$53,Calculations!$A$3:$A$53,$B1006)</f>
        <v/>
      </c>
    </row>
    <row r="1007" ht="15.75" customHeight="1">
      <c r="B1007" s="50" t="inlineStr">
        <is>
          <t>ME</t>
        </is>
      </c>
      <c r="C1007" s="50" t="inlineStr">
        <is>
          <t>Generation</t>
        </is>
      </c>
      <c r="D1007" s="50" t="inlineStr">
        <is>
          <t>NG-CT</t>
        </is>
      </c>
      <c r="E1007" s="50">
        <f>LOOKUP(D1007,$U$2:$V$15,$V$2:$V$15)</f>
        <v/>
      </c>
      <c r="F1007" s="50">
        <f>F281/SUMIFS(F$3:F$722,$B$3:$B$722,$B1007)*SUMIFS(Calculations!$E$3:$E$53,Calculations!$A$3:$A$53,$B1007)</f>
        <v/>
      </c>
      <c r="G1007" s="50">
        <f>G281/SUMIFS(G$3:G$722,$B$3:$B$722,$B1007)*SUMIFS(Calculations!$E$3:$E$53,Calculations!$A$3:$A$53,$B1007)</f>
        <v/>
      </c>
      <c r="H1007" s="50">
        <f>H281/SUMIFS(H$3:H$722,$B$3:$B$722,$B1007)*SUMIFS(Calculations!$E$3:$E$53,Calculations!$A$3:$A$53,$B1007)</f>
        <v/>
      </c>
      <c r="I1007" s="50">
        <f>I281/SUMIFS(I$3:I$722,$B$3:$B$722,$B1007)*SUMIFS(Calculations!$E$3:$E$53,Calculations!$A$3:$A$53,$B1007)</f>
        <v/>
      </c>
      <c r="J1007" s="50">
        <f>J281/SUMIFS(J$3:J$722,$B$3:$B$722,$B1007)*SUMIFS(Calculations!$E$3:$E$53,Calculations!$A$3:$A$53,$B1007)</f>
        <v/>
      </c>
      <c r="K1007" s="50">
        <f>K281/SUMIFS(K$3:K$722,$B$3:$B$722,$B1007)*SUMIFS(Calculations!$E$3:$E$53,Calculations!$A$3:$A$53,$B1007)</f>
        <v/>
      </c>
      <c r="L1007" s="50">
        <f>L281/SUMIFS(L$3:L$722,$B$3:$B$722,$B1007)*SUMIFS(Calculations!$E$3:$E$53,Calculations!$A$3:$A$53,$B1007)</f>
        <v/>
      </c>
      <c r="M1007" s="50">
        <f>M281/SUMIFS(M$3:M$722,$B$3:$B$722,$B1007)*SUMIFS(Calculations!$E$3:$E$53,Calculations!$A$3:$A$53,$B1007)</f>
        <v/>
      </c>
      <c r="N1007" s="50">
        <f>N281/SUMIFS(N$3:N$722,$B$3:$B$722,$B1007)*SUMIFS(Calculations!$E$3:$E$53,Calculations!$A$3:$A$53,$B1007)</f>
        <v/>
      </c>
      <c r="O1007" s="50">
        <f>O281/SUMIFS(O$3:O$722,$B$3:$B$722,$B1007)*SUMIFS(Calculations!$E$3:$E$53,Calculations!$A$3:$A$53,$B1007)</f>
        <v/>
      </c>
      <c r="P1007" s="50">
        <f>P281/SUMIFS(P$3:P$722,$B$3:$B$722,$B1007)*SUMIFS(Calculations!$E$3:$E$53,Calculations!$A$3:$A$53,$B1007)</f>
        <v/>
      </c>
      <c r="Q1007" s="50">
        <f>Q281/SUMIFS(Q$3:Q$722,$B$3:$B$722,$B1007)*SUMIFS(Calculations!$E$3:$E$53,Calculations!$A$3:$A$53,$B1007)</f>
        <v/>
      </c>
      <c r="R1007" s="50">
        <f>R281/SUMIFS(R$3:R$722,$B$3:$B$722,$B1007)*SUMIFS(Calculations!$E$3:$E$53,Calculations!$A$3:$A$53,$B1007)</f>
        <v/>
      </c>
    </row>
    <row r="1008" ht="15.75" customHeight="1">
      <c r="B1008" s="50" t="inlineStr">
        <is>
          <t>ME</t>
        </is>
      </c>
      <c r="C1008" s="50" t="inlineStr">
        <is>
          <t>Generation</t>
        </is>
      </c>
      <c r="D1008" s="50" t="inlineStr">
        <is>
          <t>Nuclear</t>
        </is>
      </c>
      <c r="E1008" s="50">
        <f>LOOKUP(D1008,$U$2:$V$15,$V$2:$V$15)</f>
        <v/>
      </c>
      <c r="F1008" s="50">
        <f>F282/SUMIFS(F$3:F$722,$B$3:$B$722,$B1008)*SUMIFS(Calculations!$E$3:$E$53,Calculations!$A$3:$A$53,$B1008)</f>
        <v/>
      </c>
      <c r="G1008" s="50">
        <f>G282/SUMIFS(G$3:G$722,$B$3:$B$722,$B1008)*SUMIFS(Calculations!$E$3:$E$53,Calculations!$A$3:$A$53,$B1008)</f>
        <v/>
      </c>
      <c r="H1008" s="50">
        <f>H282/SUMIFS(H$3:H$722,$B$3:$B$722,$B1008)*SUMIFS(Calculations!$E$3:$E$53,Calculations!$A$3:$A$53,$B1008)</f>
        <v/>
      </c>
      <c r="I1008" s="50">
        <f>I282/SUMIFS(I$3:I$722,$B$3:$B$722,$B1008)*SUMIFS(Calculations!$E$3:$E$53,Calculations!$A$3:$A$53,$B1008)</f>
        <v/>
      </c>
      <c r="J1008" s="50">
        <f>J282/SUMIFS(J$3:J$722,$B$3:$B$722,$B1008)*SUMIFS(Calculations!$E$3:$E$53,Calculations!$A$3:$A$53,$B1008)</f>
        <v/>
      </c>
      <c r="K1008" s="50">
        <f>K282/SUMIFS(K$3:K$722,$B$3:$B$722,$B1008)*SUMIFS(Calculations!$E$3:$E$53,Calculations!$A$3:$A$53,$B1008)</f>
        <v/>
      </c>
      <c r="L1008" s="50">
        <f>L282/SUMIFS(L$3:L$722,$B$3:$B$722,$B1008)*SUMIFS(Calculations!$E$3:$E$53,Calculations!$A$3:$A$53,$B1008)</f>
        <v/>
      </c>
      <c r="M1008" s="50">
        <f>M282/SUMIFS(M$3:M$722,$B$3:$B$722,$B1008)*SUMIFS(Calculations!$E$3:$E$53,Calculations!$A$3:$A$53,$B1008)</f>
        <v/>
      </c>
      <c r="N1008" s="50">
        <f>N282/SUMIFS(N$3:N$722,$B$3:$B$722,$B1008)*SUMIFS(Calculations!$E$3:$E$53,Calculations!$A$3:$A$53,$B1008)</f>
        <v/>
      </c>
      <c r="O1008" s="50">
        <f>O282/SUMIFS(O$3:O$722,$B$3:$B$722,$B1008)*SUMIFS(Calculations!$E$3:$E$53,Calculations!$A$3:$A$53,$B1008)</f>
        <v/>
      </c>
      <c r="P1008" s="50">
        <f>P282/SUMIFS(P$3:P$722,$B$3:$B$722,$B1008)*SUMIFS(Calculations!$E$3:$E$53,Calculations!$A$3:$A$53,$B1008)</f>
        <v/>
      </c>
      <c r="Q1008" s="50">
        <f>Q282/SUMIFS(Q$3:Q$722,$B$3:$B$722,$B1008)*SUMIFS(Calculations!$E$3:$E$53,Calculations!$A$3:$A$53,$B1008)</f>
        <v/>
      </c>
      <c r="R1008" s="50">
        <f>R282/SUMIFS(R$3:R$722,$B$3:$B$722,$B1008)*SUMIFS(Calculations!$E$3:$E$53,Calculations!$A$3:$A$53,$B1008)</f>
        <v/>
      </c>
    </row>
    <row r="1009" ht="15.75" customHeight="1">
      <c r="B1009" s="50" t="inlineStr">
        <is>
          <t>ME</t>
        </is>
      </c>
      <c r="C1009" s="50" t="inlineStr">
        <is>
          <t>Generation</t>
        </is>
      </c>
      <c r="D1009" s="50" t="inlineStr">
        <is>
          <t>Offshore Wind</t>
        </is>
      </c>
      <c r="E1009" s="50">
        <f>LOOKUP(D1009,$U$2:$V$15,$V$2:$V$15)</f>
        <v/>
      </c>
      <c r="F1009" s="50">
        <f>F283/SUMIFS(F$3:F$722,$B$3:$B$722,$B1009)*SUMIFS(Calculations!$E$3:$E$53,Calculations!$A$3:$A$53,$B1009)</f>
        <v/>
      </c>
      <c r="G1009" s="50">
        <f>G283/SUMIFS(G$3:G$722,$B$3:$B$722,$B1009)*SUMIFS(Calculations!$E$3:$E$53,Calculations!$A$3:$A$53,$B1009)</f>
        <v/>
      </c>
      <c r="H1009" s="50">
        <f>H283/SUMIFS(H$3:H$722,$B$3:$B$722,$B1009)*SUMIFS(Calculations!$E$3:$E$53,Calculations!$A$3:$A$53,$B1009)</f>
        <v/>
      </c>
      <c r="I1009" s="50">
        <f>I283/SUMIFS(I$3:I$722,$B$3:$B$722,$B1009)*SUMIFS(Calculations!$E$3:$E$53,Calculations!$A$3:$A$53,$B1009)</f>
        <v/>
      </c>
      <c r="J1009" s="50">
        <f>J283/SUMIFS(J$3:J$722,$B$3:$B$722,$B1009)*SUMIFS(Calculations!$E$3:$E$53,Calculations!$A$3:$A$53,$B1009)</f>
        <v/>
      </c>
      <c r="K1009" s="50">
        <f>K283/SUMIFS(K$3:K$722,$B$3:$B$722,$B1009)*SUMIFS(Calculations!$E$3:$E$53,Calculations!$A$3:$A$53,$B1009)</f>
        <v/>
      </c>
      <c r="L1009" s="50">
        <f>L283/SUMIFS(L$3:L$722,$B$3:$B$722,$B1009)*SUMIFS(Calculations!$E$3:$E$53,Calculations!$A$3:$A$53,$B1009)</f>
        <v/>
      </c>
      <c r="M1009" s="50">
        <f>M283/SUMIFS(M$3:M$722,$B$3:$B$722,$B1009)*SUMIFS(Calculations!$E$3:$E$53,Calculations!$A$3:$A$53,$B1009)</f>
        <v/>
      </c>
      <c r="N1009" s="50">
        <f>N283/SUMIFS(N$3:N$722,$B$3:$B$722,$B1009)*SUMIFS(Calculations!$E$3:$E$53,Calculations!$A$3:$A$53,$B1009)</f>
        <v/>
      </c>
      <c r="O1009" s="50">
        <f>O283/SUMIFS(O$3:O$722,$B$3:$B$722,$B1009)*SUMIFS(Calculations!$E$3:$E$53,Calculations!$A$3:$A$53,$B1009)</f>
        <v/>
      </c>
      <c r="P1009" s="50">
        <f>P283/SUMIFS(P$3:P$722,$B$3:$B$722,$B1009)*SUMIFS(Calculations!$E$3:$E$53,Calculations!$A$3:$A$53,$B1009)</f>
        <v/>
      </c>
      <c r="Q1009" s="50">
        <f>Q283/SUMIFS(Q$3:Q$722,$B$3:$B$722,$B1009)*SUMIFS(Calculations!$E$3:$E$53,Calculations!$A$3:$A$53,$B1009)</f>
        <v/>
      </c>
      <c r="R1009" s="50">
        <f>R283/SUMIFS(R$3:R$722,$B$3:$B$722,$B1009)*SUMIFS(Calculations!$E$3:$E$53,Calculations!$A$3:$A$53,$B1009)</f>
        <v/>
      </c>
    </row>
    <row r="1010" ht="15.75" customHeight="1">
      <c r="B1010" s="50" t="inlineStr">
        <is>
          <t>ME</t>
        </is>
      </c>
      <c r="C1010" s="50" t="inlineStr">
        <is>
          <t>Generation</t>
        </is>
      </c>
      <c r="D1010" s="50" t="inlineStr">
        <is>
          <t>Oil-Gas-Steam</t>
        </is>
      </c>
      <c r="E1010" s="50">
        <f>LOOKUP(D1010,$U$2:$V$15,$V$2:$V$15)</f>
        <v/>
      </c>
      <c r="F1010" s="50">
        <f>F284/SUMIFS(F$3:F$722,$B$3:$B$722,$B1010)*SUMIFS(Calculations!$E$3:$E$53,Calculations!$A$3:$A$53,$B1010)</f>
        <v/>
      </c>
      <c r="G1010" s="50">
        <f>G284/SUMIFS(G$3:G$722,$B$3:$B$722,$B1010)*SUMIFS(Calculations!$E$3:$E$53,Calculations!$A$3:$A$53,$B1010)</f>
        <v/>
      </c>
      <c r="H1010" s="50">
        <f>H284/SUMIFS(H$3:H$722,$B$3:$B$722,$B1010)*SUMIFS(Calculations!$E$3:$E$53,Calculations!$A$3:$A$53,$B1010)</f>
        <v/>
      </c>
      <c r="I1010" s="50">
        <f>I284/SUMIFS(I$3:I$722,$B$3:$B$722,$B1010)*SUMIFS(Calculations!$E$3:$E$53,Calculations!$A$3:$A$53,$B1010)</f>
        <v/>
      </c>
      <c r="J1010" s="50">
        <f>J284/SUMIFS(J$3:J$722,$B$3:$B$722,$B1010)*SUMIFS(Calculations!$E$3:$E$53,Calculations!$A$3:$A$53,$B1010)</f>
        <v/>
      </c>
      <c r="K1010" s="50">
        <f>K284/SUMIFS(K$3:K$722,$B$3:$B$722,$B1010)*SUMIFS(Calculations!$E$3:$E$53,Calculations!$A$3:$A$53,$B1010)</f>
        <v/>
      </c>
      <c r="L1010" s="50">
        <f>L284/SUMIFS(L$3:L$722,$B$3:$B$722,$B1010)*SUMIFS(Calculations!$E$3:$E$53,Calculations!$A$3:$A$53,$B1010)</f>
        <v/>
      </c>
      <c r="M1010" s="50">
        <f>M284/SUMIFS(M$3:M$722,$B$3:$B$722,$B1010)*SUMIFS(Calculations!$E$3:$E$53,Calculations!$A$3:$A$53,$B1010)</f>
        <v/>
      </c>
      <c r="N1010" s="50">
        <f>N284/SUMIFS(N$3:N$722,$B$3:$B$722,$B1010)*SUMIFS(Calculations!$E$3:$E$53,Calculations!$A$3:$A$53,$B1010)</f>
        <v/>
      </c>
      <c r="O1010" s="50">
        <f>O284/SUMIFS(O$3:O$722,$B$3:$B$722,$B1010)*SUMIFS(Calculations!$E$3:$E$53,Calculations!$A$3:$A$53,$B1010)</f>
        <v/>
      </c>
      <c r="P1010" s="50">
        <f>P284/SUMIFS(P$3:P$722,$B$3:$B$722,$B1010)*SUMIFS(Calculations!$E$3:$E$53,Calculations!$A$3:$A$53,$B1010)</f>
        <v/>
      </c>
      <c r="Q1010" s="50">
        <f>Q284/SUMIFS(Q$3:Q$722,$B$3:$B$722,$B1010)*SUMIFS(Calculations!$E$3:$E$53,Calculations!$A$3:$A$53,$B1010)</f>
        <v/>
      </c>
      <c r="R1010" s="50">
        <f>R284/SUMIFS(R$3:R$722,$B$3:$B$722,$B1010)*SUMIFS(Calculations!$E$3:$E$53,Calculations!$A$3:$A$53,$B1010)</f>
        <v/>
      </c>
    </row>
    <row r="1011" ht="15.75" customHeight="1">
      <c r="B1011" s="50" t="inlineStr">
        <is>
          <t>ME</t>
        </is>
      </c>
      <c r="C1011" s="50" t="inlineStr">
        <is>
          <t>Generation</t>
        </is>
      </c>
      <c r="D1011" s="50" t="inlineStr">
        <is>
          <t>Rooftop PV</t>
        </is>
      </c>
      <c r="E1011" s="50">
        <f>LOOKUP(D1011,$U$2:$V$15,$V$2:$V$15)</f>
        <v/>
      </c>
      <c r="F1011" s="50">
        <f>F285/SUMIFS(F$3:F$722,$B$3:$B$722,$B1011)*SUMIFS(Calculations!$E$3:$E$53,Calculations!$A$3:$A$53,$B1011)</f>
        <v/>
      </c>
      <c r="G1011" s="50">
        <f>G285/SUMIFS(G$3:G$722,$B$3:$B$722,$B1011)*SUMIFS(Calculations!$E$3:$E$53,Calculations!$A$3:$A$53,$B1011)</f>
        <v/>
      </c>
      <c r="H1011" s="50">
        <f>H285/SUMIFS(H$3:H$722,$B$3:$B$722,$B1011)*SUMIFS(Calculations!$E$3:$E$53,Calculations!$A$3:$A$53,$B1011)</f>
        <v/>
      </c>
      <c r="I1011" s="50">
        <f>I285/SUMIFS(I$3:I$722,$B$3:$B$722,$B1011)*SUMIFS(Calculations!$E$3:$E$53,Calculations!$A$3:$A$53,$B1011)</f>
        <v/>
      </c>
      <c r="J1011" s="50">
        <f>J285/SUMIFS(J$3:J$722,$B$3:$B$722,$B1011)*SUMIFS(Calculations!$E$3:$E$53,Calculations!$A$3:$A$53,$B1011)</f>
        <v/>
      </c>
      <c r="K1011" s="50">
        <f>K285/SUMIFS(K$3:K$722,$B$3:$B$722,$B1011)*SUMIFS(Calculations!$E$3:$E$53,Calculations!$A$3:$A$53,$B1011)</f>
        <v/>
      </c>
      <c r="L1011" s="50">
        <f>L285/SUMIFS(L$3:L$722,$B$3:$B$722,$B1011)*SUMIFS(Calculations!$E$3:$E$53,Calculations!$A$3:$A$53,$B1011)</f>
        <v/>
      </c>
      <c r="M1011" s="50">
        <f>M285/SUMIFS(M$3:M$722,$B$3:$B$722,$B1011)*SUMIFS(Calculations!$E$3:$E$53,Calculations!$A$3:$A$53,$B1011)</f>
        <v/>
      </c>
      <c r="N1011" s="50">
        <f>N285/SUMIFS(N$3:N$722,$B$3:$B$722,$B1011)*SUMIFS(Calculations!$E$3:$E$53,Calculations!$A$3:$A$53,$B1011)</f>
        <v/>
      </c>
      <c r="O1011" s="50">
        <f>O285/SUMIFS(O$3:O$722,$B$3:$B$722,$B1011)*SUMIFS(Calculations!$E$3:$E$53,Calculations!$A$3:$A$53,$B1011)</f>
        <v/>
      </c>
      <c r="P1011" s="50">
        <f>P285/SUMIFS(P$3:P$722,$B$3:$B$722,$B1011)*SUMIFS(Calculations!$E$3:$E$53,Calculations!$A$3:$A$53,$B1011)</f>
        <v/>
      </c>
      <c r="Q1011" s="50">
        <f>Q285/SUMIFS(Q$3:Q$722,$B$3:$B$722,$B1011)*SUMIFS(Calculations!$E$3:$E$53,Calculations!$A$3:$A$53,$B1011)</f>
        <v/>
      </c>
      <c r="R1011" s="50">
        <f>R285/SUMIFS(R$3:R$722,$B$3:$B$722,$B1011)*SUMIFS(Calculations!$E$3:$E$53,Calculations!$A$3:$A$53,$B1011)</f>
        <v/>
      </c>
    </row>
    <row r="1012" ht="15.75" customHeight="1">
      <c r="B1012" s="50" t="inlineStr">
        <is>
          <t>ME</t>
        </is>
      </c>
      <c r="C1012" s="50" t="inlineStr">
        <is>
          <t>Generation</t>
        </is>
      </c>
      <c r="D1012" s="50" t="inlineStr">
        <is>
          <t>Storage</t>
        </is>
      </c>
      <c r="E1012" s="50">
        <f>LOOKUP(D1012,$U$2:$V$15,$V$2:$V$15)</f>
        <v/>
      </c>
      <c r="F1012" s="50">
        <f>F286/SUMIFS(F$3:F$722,$B$3:$B$722,$B1012)*SUMIFS(Calculations!$E$3:$E$53,Calculations!$A$3:$A$53,$B1012)</f>
        <v/>
      </c>
      <c r="G1012" s="50">
        <f>G286/SUMIFS(G$3:G$722,$B$3:$B$722,$B1012)*SUMIFS(Calculations!$E$3:$E$53,Calculations!$A$3:$A$53,$B1012)</f>
        <v/>
      </c>
      <c r="H1012" s="50">
        <f>H286/SUMIFS(H$3:H$722,$B$3:$B$722,$B1012)*SUMIFS(Calculations!$E$3:$E$53,Calculations!$A$3:$A$53,$B1012)</f>
        <v/>
      </c>
      <c r="I1012" s="50">
        <f>I286/SUMIFS(I$3:I$722,$B$3:$B$722,$B1012)*SUMIFS(Calculations!$E$3:$E$53,Calculations!$A$3:$A$53,$B1012)</f>
        <v/>
      </c>
      <c r="J1012" s="50">
        <f>J286/SUMIFS(J$3:J$722,$B$3:$B$722,$B1012)*SUMIFS(Calculations!$E$3:$E$53,Calculations!$A$3:$A$53,$B1012)</f>
        <v/>
      </c>
      <c r="K1012" s="50">
        <f>K286/SUMIFS(K$3:K$722,$B$3:$B$722,$B1012)*SUMIFS(Calculations!$E$3:$E$53,Calculations!$A$3:$A$53,$B1012)</f>
        <v/>
      </c>
      <c r="L1012" s="50">
        <f>L286/SUMIFS(L$3:L$722,$B$3:$B$722,$B1012)*SUMIFS(Calculations!$E$3:$E$53,Calculations!$A$3:$A$53,$B1012)</f>
        <v/>
      </c>
      <c r="M1012" s="50">
        <f>M286/SUMIFS(M$3:M$722,$B$3:$B$722,$B1012)*SUMIFS(Calculations!$E$3:$E$53,Calculations!$A$3:$A$53,$B1012)</f>
        <v/>
      </c>
      <c r="N1012" s="50">
        <f>N286/SUMIFS(N$3:N$722,$B$3:$B$722,$B1012)*SUMIFS(Calculations!$E$3:$E$53,Calculations!$A$3:$A$53,$B1012)</f>
        <v/>
      </c>
      <c r="O1012" s="50">
        <f>O286/SUMIFS(O$3:O$722,$B$3:$B$722,$B1012)*SUMIFS(Calculations!$E$3:$E$53,Calculations!$A$3:$A$53,$B1012)</f>
        <v/>
      </c>
      <c r="P1012" s="50">
        <f>P286/SUMIFS(P$3:P$722,$B$3:$B$722,$B1012)*SUMIFS(Calculations!$E$3:$E$53,Calculations!$A$3:$A$53,$B1012)</f>
        <v/>
      </c>
      <c r="Q1012" s="50">
        <f>Q286/SUMIFS(Q$3:Q$722,$B$3:$B$722,$B1012)*SUMIFS(Calculations!$E$3:$E$53,Calculations!$A$3:$A$53,$B1012)</f>
        <v/>
      </c>
      <c r="R1012" s="50">
        <f>R286/SUMIFS(R$3:R$722,$B$3:$B$722,$B1012)*SUMIFS(Calculations!$E$3:$E$53,Calculations!$A$3:$A$53,$B1012)</f>
        <v/>
      </c>
    </row>
    <row r="1013" ht="15.75" customHeight="1">
      <c r="B1013" s="50" t="inlineStr">
        <is>
          <t>ME</t>
        </is>
      </c>
      <c r="C1013" s="50" t="inlineStr">
        <is>
          <t>Generation</t>
        </is>
      </c>
      <c r="D1013" s="50" t="inlineStr">
        <is>
          <t>Utility PV</t>
        </is>
      </c>
      <c r="E1013" s="50">
        <f>LOOKUP(D1013,$U$2:$V$15,$V$2:$V$15)</f>
        <v/>
      </c>
      <c r="F1013" s="50">
        <f>F287/SUMIFS(F$3:F$722,$B$3:$B$722,$B1013)*SUMIFS(Calculations!$E$3:$E$53,Calculations!$A$3:$A$53,$B1013)</f>
        <v/>
      </c>
      <c r="G1013" s="50">
        <f>G287/SUMIFS(G$3:G$722,$B$3:$B$722,$B1013)*SUMIFS(Calculations!$E$3:$E$53,Calculations!$A$3:$A$53,$B1013)</f>
        <v/>
      </c>
      <c r="H1013" s="50">
        <f>H287/SUMIFS(H$3:H$722,$B$3:$B$722,$B1013)*SUMIFS(Calculations!$E$3:$E$53,Calculations!$A$3:$A$53,$B1013)</f>
        <v/>
      </c>
      <c r="I1013" s="50">
        <f>I287/SUMIFS(I$3:I$722,$B$3:$B$722,$B1013)*SUMIFS(Calculations!$E$3:$E$53,Calculations!$A$3:$A$53,$B1013)</f>
        <v/>
      </c>
      <c r="J1013" s="50">
        <f>J287/SUMIFS(J$3:J$722,$B$3:$B$722,$B1013)*SUMIFS(Calculations!$E$3:$E$53,Calculations!$A$3:$A$53,$B1013)</f>
        <v/>
      </c>
      <c r="K1013" s="50">
        <f>K287/SUMIFS(K$3:K$722,$B$3:$B$722,$B1013)*SUMIFS(Calculations!$E$3:$E$53,Calculations!$A$3:$A$53,$B1013)</f>
        <v/>
      </c>
      <c r="L1013" s="50">
        <f>L287/SUMIFS(L$3:L$722,$B$3:$B$722,$B1013)*SUMIFS(Calculations!$E$3:$E$53,Calculations!$A$3:$A$53,$B1013)</f>
        <v/>
      </c>
      <c r="M1013" s="50">
        <f>M287/SUMIFS(M$3:M$722,$B$3:$B$722,$B1013)*SUMIFS(Calculations!$E$3:$E$53,Calculations!$A$3:$A$53,$B1013)</f>
        <v/>
      </c>
      <c r="N1013" s="50">
        <f>N287/SUMIFS(N$3:N$722,$B$3:$B$722,$B1013)*SUMIFS(Calculations!$E$3:$E$53,Calculations!$A$3:$A$53,$B1013)</f>
        <v/>
      </c>
      <c r="O1013" s="50">
        <f>O287/SUMIFS(O$3:O$722,$B$3:$B$722,$B1013)*SUMIFS(Calculations!$E$3:$E$53,Calculations!$A$3:$A$53,$B1013)</f>
        <v/>
      </c>
      <c r="P1013" s="50">
        <f>P287/SUMIFS(P$3:P$722,$B$3:$B$722,$B1013)*SUMIFS(Calculations!$E$3:$E$53,Calculations!$A$3:$A$53,$B1013)</f>
        <v/>
      </c>
      <c r="Q1013" s="50">
        <f>Q287/SUMIFS(Q$3:Q$722,$B$3:$B$722,$B1013)*SUMIFS(Calculations!$E$3:$E$53,Calculations!$A$3:$A$53,$B1013)</f>
        <v/>
      </c>
      <c r="R1013" s="50">
        <f>R287/SUMIFS(R$3:R$722,$B$3:$B$722,$B1013)*SUMIFS(Calculations!$E$3:$E$53,Calculations!$A$3:$A$53,$B1013)</f>
        <v/>
      </c>
    </row>
    <row r="1014" ht="15.75" customHeight="1">
      <c r="B1014" s="50" t="inlineStr">
        <is>
          <t>MI</t>
        </is>
      </c>
      <c r="C1014" s="50" t="inlineStr">
        <is>
          <t>Generation</t>
        </is>
      </c>
      <c r="D1014" s="50" t="inlineStr">
        <is>
          <t>Biopower</t>
        </is>
      </c>
      <c r="E1014" s="50">
        <f>LOOKUP(D1014,$U$2:$V$15,$V$2:$V$15)</f>
        <v/>
      </c>
      <c r="F1014" s="50">
        <f>F288/SUMIFS(F$3:F$722,$B$3:$B$722,$B1014)*SUMIFS(Calculations!$E$3:$E$53,Calculations!$A$3:$A$53,$B1014)</f>
        <v/>
      </c>
      <c r="G1014" s="50">
        <f>G288/SUMIFS(G$3:G$722,$B$3:$B$722,$B1014)*SUMIFS(Calculations!$E$3:$E$53,Calculations!$A$3:$A$53,$B1014)</f>
        <v/>
      </c>
      <c r="H1014" s="50">
        <f>H288/SUMIFS(H$3:H$722,$B$3:$B$722,$B1014)*SUMIFS(Calculations!$E$3:$E$53,Calculations!$A$3:$A$53,$B1014)</f>
        <v/>
      </c>
      <c r="I1014" s="50">
        <f>I288/SUMIFS(I$3:I$722,$B$3:$B$722,$B1014)*SUMIFS(Calculations!$E$3:$E$53,Calculations!$A$3:$A$53,$B1014)</f>
        <v/>
      </c>
      <c r="J1014" s="50">
        <f>J288/SUMIFS(J$3:J$722,$B$3:$B$722,$B1014)*SUMIFS(Calculations!$E$3:$E$53,Calculations!$A$3:$A$53,$B1014)</f>
        <v/>
      </c>
      <c r="K1014" s="50">
        <f>K288/SUMIFS(K$3:K$722,$B$3:$B$722,$B1014)*SUMIFS(Calculations!$E$3:$E$53,Calculations!$A$3:$A$53,$B1014)</f>
        <v/>
      </c>
      <c r="L1014" s="50">
        <f>L288/SUMIFS(L$3:L$722,$B$3:$B$722,$B1014)*SUMIFS(Calculations!$E$3:$E$53,Calculations!$A$3:$A$53,$B1014)</f>
        <v/>
      </c>
      <c r="M1014" s="50">
        <f>M288/SUMIFS(M$3:M$722,$B$3:$B$722,$B1014)*SUMIFS(Calculations!$E$3:$E$53,Calculations!$A$3:$A$53,$B1014)</f>
        <v/>
      </c>
      <c r="N1014" s="50">
        <f>N288/SUMIFS(N$3:N$722,$B$3:$B$722,$B1014)*SUMIFS(Calculations!$E$3:$E$53,Calculations!$A$3:$A$53,$B1014)</f>
        <v/>
      </c>
      <c r="O1014" s="50">
        <f>O288/SUMIFS(O$3:O$722,$B$3:$B$722,$B1014)*SUMIFS(Calculations!$E$3:$E$53,Calculations!$A$3:$A$53,$B1014)</f>
        <v/>
      </c>
      <c r="P1014" s="50">
        <f>P288/SUMIFS(P$3:P$722,$B$3:$B$722,$B1014)*SUMIFS(Calculations!$E$3:$E$53,Calculations!$A$3:$A$53,$B1014)</f>
        <v/>
      </c>
      <c r="Q1014" s="50">
        <f>Q288/SUMIFS(Q$3:Q$722,$B$3:$B$722,$B1014)*SUMIFS(Calculations!$E$3:$E$53,Calculations!$A$3:$A$53,$B1014)</f>
        <v/>
      </c>
      <c r="R1014" s="50">
        <f>R288/SUMIFS(R$3:R$722,$B$3:$B$722,$B1014)*SUMIFS(Calculations!$E$3:$E$53,Calculations!$A$3:$A$53,$B1014)</f>
        <v/>
      </c>
    </row>
    <row r="1015" ht="15.75" customHeight="1">
      <c r="B1015" s="50" t="inlineStr">
        <is>
          <t>MI</t>
        </is>
      </c>
      <c r="C1015" s="50" t="inlineStr">
        <is>
          <t>Generation</t>
        </is>
      </c>
      <c r="D1015" s="50" t="inlineStr">
        <is>
          <t>Coal</t>
        </is>
      </c>
      <c r="E1015" s="50">
        <f>LOOKUP(D1015,$U$2:$V$15,$V$2:$V$15)</f>
        <v/>
      </c>
      <c r="F1015" s="50">
        <f>F289/SUMIFS(F$3:F$722,$B$3:$B$722,$B1015)*SUMIFS(Calculations!$E$3:$E$53,Calculations!$A$3:$A$53,$B1015)</f>
        <v/>
      </c>
      <c r="G1015" s="50">
        <f>G289/SUMIFS(G$3:G$722,$B$3:$B$722,$B1015)*SUMIFS(Calculations!$E$3:$E$53,Calculations!$A$3:$A$53,$B1015)</f>
        <v/>
      </c>
      <c r="H1015" s="50">
        <f>H289/SUMIFS(H$3:H$722,$B$3:$B$722,$B1015)*SUMIFS(Calculations!$E$3:$E$53,Calculations!$A$3:$A$53,$B1015)</f>
        <v/>
      </c>
      <c r="I1015" s="50">
        <f>I289/SUMIFS(I$3:I$722,$B$3:$B$722,$B1015)*SUMIFS(Calculations!$E$3:$E$53,Calculations!$A$3:$A$53,$B1015)</f>
        <v/>
      </c>
      <c r="J1015" s="50">
        <f>J289/SUMIFS(J$3:J$722,$B$3:$B$722,$B1015)*SUMIFS(Calculations!$E$3:$E$53,Calculations!$A$3:$A$53,$B1015)</f>
        <v/>
      </c>
      <c r="K1015" s="50">
        <f>K289/SUMIFS(K$3:K$722,$B$3:$B$722,$B1015)*SUMIFS(Calculations!$E$3:$E$53,Calculations!$A$3:$A$53,$B1015)</f>
        <v/>
      </c>
      <c r="L1015" s="50">
        <f>L289/SUMIFS(L$3:L$722,$B$3:$B$722,$B1015)*SUMIFS(Calculations!$E$3:$E$53,Calculations!$A$3:$A$53,$B1015)</f>
        <v/>
      </c>
      <c r="M1015" s="50">
        <f>M289/SUMIFS(M$3:M$722,$B$3:$B$722,$B1015)*SUMIFS(Calculations!$E$3:$E$53,Calculations!$A$3:$A$53,$B1015)</f>
        <v/>
      </c>
      <c r="N1015" s="50">
        <f>N289/SUMIFS(N$3:N$722,$B$3:$B$722,$B1015)*SUMIFS(Calculations!$E$3:$E$53,Calculations!$A$3:$A$53,$B1015)</f>
        <v/>
      </c>
      <c r="O1015" s="50">
        <f>O289/SUMIFS(O$3:O$722,$B$3:$B$722,$B1015)*SUMIFS(Calculations!$E$3:$E$53,Calculations!$A$3:$A$53,$B1015)</f>
        <v/>
      </c>
      <c r="P1015" s="50">
        <f>P289/SUMIFS(P$3:P$722,$B$3:$B$722,$B1015)*SUMIFS(Calculations!$E$3:$E$53,Calculations!$A$3:$A$53,$B1015)</f>
        <v/>
      </c>
      <c r="Q1015" s="50">
        <f>Q289/SUMIFS(Q$3:Q$722,$B$3:$B$722,$B1015)*SUMIFS(Calculations!$E$3:$E$53,Calculations!$A$3:$A$53,$B1015)</f>
        <v/>
      </c>
      <c r="R1015" s="50">
        <f>R289/SUMIFS(R$3:R$722,$B$3:$B$722,$B1015)*SUMIFS(Calculations!$E$3:$E$53,Calculations!$A$3:$A$53,$B1015)</f>
        <v/>
      </c>
    </row>
    <row r="1016" ht="15.75" customHeight="1">
      <c r="B1016" s="50" t="inlineStr">
        <is>
          <t>MI</t>
        </is>
      </c>
      <c r="C1016" s="50" t="inlineStr">
        <is>
          <t>Generation</t>
        </is>
      </c>
      <c r="D1016" s="50" t="inlineStr">
        <is>
          <t>CSP</t>
        </is>
      </c>
      <c r="E1016" s="50">
        <f>LOOKUP(D1016,$U$2:$V$15,$V$2:$V$15)</f>
        <v/>
      </c>
      <c r="F1016" s="50">
        <f>F290/SUMIFS(F$3:F$722,$B$3:$B$722,$B1016)*SUMIFS(Calculations!$E$3:$E$53,Calculations!$A$3:$A$53,$B1016)</f>
        <v/>
      </c>
      <c r="G1016" s="50">
        <f>G290/SUMIFS(G$3:G$722,$B$3:$B$722,$B1016)*SUMIFS(Calculations!$E$3:$E$53,Calculations!$A$3:$A$53,$B1016)</f>
        <v/>
      </c>
      <c r="H1016" s="50">
        <f>H290/SUMIFS(H$3:H$722,$B$3:$B$722,$B1016)*SUMIFS(Calculations!$E$3:$E$53,Calculations!$A$3:$A$53,$B1016)</f>
        <v/>
      </c>
      <c r="I1016" s="50">
        <f>I290/SUMIFS(I$3:I$722,$B$3:$B$722,$B1016)*SUMIFS(Calculations!$E$3:$E$53,Calculations!$A$3:$A$53,$B1016)</f>
        <v/>
      </c>
      <c r="J1016" s="50">
        <f>J290/SUMIFS(J$3:J$722,$B$3:$B$722,$B1016)*SUMIFS(Calculations!$E$3:$E$53,Calculations!$A$3:$A$53,$B1016)</f>
        <v/>
      </c>
      <c r="K1016" s="50">
        <f>K290/SUMIFS(K$3:K$722,$B$3:$B$722,$B1016)*SUMIFS(Calculations!$E$3:$E$53,Calculations!$A$3:$A$53,$B1016)</f>
        <v/>
      </c>
      <c r="L1016" s="50">
        <f>L290/SUMIFS(L$3:L$722,$B$3:$B$722,$B1016)*SUMIFS(Calculations!$E$3:$E$53,Calculations!$A$3:$A$53,$B1016)</f>
        <v/>
      </c>
      <c r="M1016" s="50">
        <f>M290/SUMIFS(M$3:M$722,$B$3:$B$722,$B1016)*SUMIFS(Calculations!$E$3:$E$53,Calculations!$A$3:$A$53,$B1016)</f>
        <v/>
      </c>
      <c r="N1016" s="50">
        <f>N290/SUMIFS(N$3:N$722,$B$3:$B$722,$B1016)*SUMIFS(Calculations!$E$3:$E$53,Calculations!$A$3:$A$53,$B1016)</f>
        <v/>
      </c>
      <c r="O1016" s="50">
        <f>O290/SUMIFS(O$3:O$722,$B$3:$B$722,$B1016)*SUMIFS(Calculations!$E$3:$E$53,Calculations!$A$3:$A$53,$B1016)</f>
        <v/>
      </c>
      <c r="P1016" s="50">
        <f>P290/SUMIFS(P$3:P$722,$B$3:$B$722,$B1016)*SUMIFS(Calculations!$E$3:$E$53,Calculations!$A$3:$A$53,$B1016)</f>
        <v/>
      </c>
      <c r="Q1016" s="50">
        <f>Q290/SUMIFS(Q$3:Q$722,$B$3:$B$722,$B1016)*SUMIFS(Calculations!$E$3:$E$53,Calculations!$A$3:$A$53,$B1016)</f>
        <v/>
      </c>
      <c r="R1016" s="50">
        <f>R290/SUMIFS(R$3:R$722,$B$3:$B$722,$B1016)*SUMIFS(Calculations!$E$3:$E$53,Calculations!$A$3:$A$53,$B1016)</f>
        <v/>
      </c>
    </row>
    <row r="1017" ht="15.75" customHeight="1">
      <c r="B1017" s="50" t="inlineStr">
        <is>
          <t>MI</t>
        </is>
      </c>
      <c r="C1017" s="50" t="inlineStr">
        <is>
          <t>Generation</t>
        </is>
      </c>
      <c r="D1017" s="50" t="inlineStr">
        <is>
          <t>Geothermal</t>
        </is>
      </c>
      <c r="E1017" s="50">
        <f>LOOKUP(D1017,$U$2:$V$15,$V$2:$V$15)</f>
        <v/>
      </c>
      <c r="F1017" s="50">
        <f>F291/SUMIFS(F$3:F$722,$B$3:$B$722,$B1017)*SUMIFS(Calculations!$E$3:$E$53,Calculations!$A$3:$A$53,$B1017)</f>
        <v/>
      </c>
      <c r="G1017" s="50">
        <f>G291/SUMIFS(G$3:G$722,$B$3:$B$722,$B1017)*SUMIFS(Calculations!$E$3:$E$53,Calculations!$A$3:$A$53,$B1017)</f>
        <v/>
      </c>
      <c r="H1017" s="50">
        <f>H291/SUMIFS(H$3:H$722,$B$3:$B$722,$B1017)*SUMIFS(Calculations!$E$3:$E$53,Calculations!$A$3:$A$53,$B1017)</f>
        <v/>
      </c>
      <c r="I1017" s="50">
        <f>I291/SUMIFS(I$3:I$722,$B$3:$B$722,$B1017)*SUMIFS(Calculations!$E$3:$E$53,Calculations!$A$3:$A$53,$B1017)</f>
        <v/>
      </c>
      <c r="J1017" s="50">
        <f>J291/SUMIFS(J$3:J$722,$B$3:$B$722,$B1017)*SUMIFS(Calculations!$E$3:$E$53,Calculations!$A$3:$A$53,$B1017)</f>
        <v/>
      </c>
      <c r="K1017" s="50">
        <f>K291/SUMIFS(K$3:K$722,$B$3:$B$722,$B1017)*SUMIFS(Calculations!$E$3:$E$53,Calculations!$A$3:$A$53,$B1017)</f>
        <v/>
      </c>
      <c r="L1017" s="50">
        <f>L291/SUMIFS(L$3:L$722,$B$3:$B$722,$B1017)*SUMIFS(Calculations!$E$3:$E$53,Calculations!$A$3:$A$53,$B1017)</f>
        <v/>
      </c>
      <c r="M1017" s="50">
        <f>M291/SUMIFS(M$3:M$722,$B$3:$B$722,$B1017)*SUMIFS(Calculations!$E$3:$E$53,Calculations!$A$3:$A$53,$B1017)</f>
        <v/>
      </c>
      <c r="N1017" s="50">
        <f>N291/SUMIFS(N$3:N$722,$B$3:$B$722,$B1017)*SUMIFS(Calculations!$E$3:$E$53,Calculations!$A$3:$A$53,$B1017)</f>
        <v/>
      </c>
      <c r="O1017" s="50">
        <f>O291/SUMIFS(O$3:O$722,$B$3:$B$722,$B1017)*SUMIFS(Calculations!$E$3:$E$53,Calculations!$A$3:$A$53,$B1017)</f>
        <v/>
      </c>
      <c r="P1017" s="50">
        <f>P291/SUMIFS(P$3:P$722,$B$3:$B$722,$B1017)*SUMIFS(Calculations!$E$3:$E$53,Calculations!$A$3:$A$53,$B1017)</f>
        <v/>
      </c>
      <c r="Q1017" s="50">
        <f>Q291/SUMIFS(Q$3:Q$722,$B$3:$B$722,$B1017)*SUMIFS(Calculations!$E$3:$E$53,Calculations!$A$3:$A$53,$B1017)</f>
        <v/>
      </c>
      <c r="R1017" s="50">
        <f>R291/SUMIFS(R$3:R$722,$B$3:$B$722,$B1017)*SUMIFS(Calculations!$E$3:$E$53,Calculations!$A$3:$A$53,$B1017)</f>
        <v/>
      </c>
    </row>
    <row r="1018" ht="15.75" customHeight="1">
      <c r="B1018" s="50" t="inlineStr">
        <is>
          <t>MI</t>
        </is>
      </c>
      <c r="C1018" s="50" t="inlineStr">
        <is>
          <t>Generation</t>
        </is>
      </c>
      <c r="D1018" s="50" t="inlineStr">
        <is>
          <t>Hydro</t>
        </is>
      </c>
      <c r="E1018" s="50">
        <f>LOOKUP(D1018,$U$2:$V$15,$V$2:$V$15)</f>
        <v/>
      </c>
      <c r="F1018" s="50">
        <f>F292/SUMIFS(F$3:F$722,$B$3:$B$722,$B1018)*SUMIFS(Calculations!$E$3:$E$53,Calculations!$A$3:$A$53,$B1018)</f>
        <v/>
      </c>
      <c r="G1018" s="50">
        <f>G292/SUMIFS(G$3:G$722,$B$3:$B$722,$B1018)*SUMIFS(Calculations!$E$3:$E$53,Calculations!$A$3:$A$53,$B1018)</f>
        <v/>
      </c>
      <c r="H1018" s="50">
        <f>H292/SUMIFS(H$3:H$722,$B$3:$B$722,$B1018)*SUMIFS(Calculations!$E$3:$E$53,Calculations!$A$3:$A$53,$B1018)</f>
        <v/>
      </c>
      <c r="I1018" s="50">
        <f>I292/SUMIFS(I$3:I$722,$B$3:$B$722,$B1018)*SUMIFS(Calculations!$E$3:$E$53,Calculations!$A$3:$A$53,$B1018)</f>
        <v/>
      </c>
      <c r="J1018" s="50">
        <f>J292/SUMIFS(J$3:J$722,$B$3:$B$722,$B1018)*SUMIFS(Calculations!$E$3:$E$53,Calculations!$A$3:$A$53,$B1018)</f>
        <v/>
      </c>
      <c r="K1018" s="50">
        <f>K292/SUMIFS(K$3:K$722,$B$3:$B$722,$B1018)*SUMIFS(Calculations!$E$3:$E$53,Calculations!$A$3:$A$53,$B1018)</f>
        <v/>
      </c>
      <c r="L1018" s="50">
        <f>L292/SUMIFS(L$3:L$722,$B$3:$B$722,$B1018)*SUMIFS(Calculations!$E$3:$E$53,Calculations!$A$3:$A$53,$B1018)</f>
        <v/>
      </c>
      <c r="M1018" s="50">
        <f>M292/SUMIFS(M$3:M$722,$B$3:$B$722,$B1018)*SUMIFS(Calculations!$E$3:$E$53,Calculations!$A$3:$A$53,$B1018)</f>
        <v/>
      </c>
      <c r="N1018" s="50">
        <f>N292/SUMIFS(N$3:N$722,$B$3:$B$722,$B1018)*SUMIFS(Calculations!$E$3:$E$53,Calculations!$A$3:$A$53,$B1018)</f>
        <v/>
      </c>
      <c r="O1018" s="50">
        <f>O292/SUMIFS(O$3:O$722,$B$3:$B$722,$B1018)*SUMIFS(Calculations!$E$3:$E$53,Calculations!$A$3:$A$53,$B1018)</f>
        <v/>
      </c>
      <c r="P1018" s="50">
        <f>P292/SUMIFS(P$3:P$722,$B$3:$B$722,$B1018)*SUMIFS(Calculations!$E$3:$E$53,Calculations!$A$3:$A$53,$B1018)</f>
        <v/>
      </c>
      <c r="Q1018" s="50">
        <f>Q292/SUMIFS(Q$3:Q$722,$B$3:$B$722,$B1018)*SUMIFS(Calculations!$E$3:$E$53,Calculations!$A$3:$A$53,$B1018)</f>
        <v/>
      </c>
      <c r="R1018" s="50">
        <f>R292/SUMIFS(R$3:R$722,$B$3:$B$722,$B1018)*SUMIFS(Calculations!$E$3:$E$53,Calculations!$A$3:$A$53,$B1018)</f>
        <v/>
      </c>
    </row>
    <row r="1019" ht="15.75" customHeight="1">
      <c r="B1019" s="50" t="inlineStr">
        <is>
          <t>MI</t>
        </is>
      </c>
      <c r="C1019" s="50" t="inlineStr">
        <is>
          <t>Generation</t>
        </is>
      </c>
      <c r="D1019" s="50" t="inlineStr">
        <is>
          <t>Imports</t>
        </is>
      </c>
      <c r="E1019" s="50">
        <f>LOOKUP(D1019,$U$2:$V$15,$V$2:$V$15)</f>
        <v/>
      </c>
      <c r="F1019" s="50">
        <f>F293/SUMIFS(F$3:F$722,$B$3:$B$722,$B1019)*SUMIFS(Calculations!$E$3:$E$53,Calculations!$A$3:$A$53,$B1019)</f>
        <v/>
      </c>
      <c r="G1019" s="50">
        <f>G293/SUMIFS(G$3:G$722,$B$3:$B$722,$B1019)*SUMIFS(Calculations!$E$3:$E$53,Calculations!$A$3:$A$53,$B1019)</f>
        <v/>
      </c>
      <c r="H1019" s="50">
        <f>H293/SUMIFS(H$3:H$722,$B$3:$B$722,$B1019)*SUMIFS(Calculations!$E$3:$E$53,Calculations!$A$3:$A$53,$B1019)</f>
        <v/>
      </c>
      <c r="I1019" s="50">
        <f>I293/SUMIFS(I$3:I$722,$B$3:$B$722,$B1019)*SUMIFS(Calculations!$E$3:$E$53,Calculations!$A$3:$A$53,$B1019)</f>
        <v/>
      </c>
      <c r="J1019" s="50">
        <f>J293/SUMIFS(J$3:J$722,$B$3:$B$722,$B1019)*SUMIFS(Calculations!$E$3:$E$53,Calculations!$A$3:$A$53,$B1019)</f>
        <v/>
      </c>
      <c r="K1019" s="50">
        <f>K293/SUMIFS(K$3:K$722,$B$3:$B$722,$B1019)*SUMIFS(Calculations!$E$3:$E$53,Calculations!$A$3:$A$53,$B1019)</f>
        <v/>
      </c>
      <c r="L1019" s="50">
        <f>L293/SUMIFS(L$3:L$722,$B$3:$B$722,$B1019)*SUMIFS(Calculations!$E$3:$E$53,Calculations!$A$3:$A$53,$B1019)</f>
        <v/>
      </c>
      <c r="M1019" s="50">
        <f>M293/SUMIFS(M$3:M$722,$B$3:$B$722,$B1019)*SUMIFS(Calculations!$E$3:$E$53,Calculations!$A$3:$A$53,$B1019)</f>
        <v/>
      </c>
      <c r="N1019" s="50">
        <f>N293/SUMIFS(N$3:N$722,$B$3:$B$722,$B1019)*SUMIFS(Calculations!$E$3:$E$53,Calculations!$A$3:$A$53,$B1019)</f>
        <v/>
      </c>
      <c r="O1019" s="50">
        <f>O293/SUMIFS(O$3:O$722,$B$3:$B$722,$B1019)*SUMIFS(Calculations!$E$3:$E$53,Calculations!$A$3:$A$53,$B1019)</f>
        <v/>
      </c>
      <c r="P1019" s="50">
        <f>P293/SUMIFS(P$3:P$722,$B$3:$B$722,$B1019)*SUMIFS(Calculations!$E$3:$E$53,Calculations!$A$3:$A$53,$B1019)</f>
        <v/>
      </c>
      <c r="Q1019" s="50">
        <f>Q293/SUMIFS(Q$3:Q$722,$B$3:$B$722,$B1019)*SUMIFS(Calculations!$E$3:$E$53,Calculations!$A$3:$A$53,$B1019)</f>
        <v/>
      </c>
      <c r="R1019" s="50">
        <f>R293/SUMIFS(R$3:R$722,$B$3:$B$722,$B1019)*SUMIFS(Calculations!$E$3:$E$53,Calculations!$A$3:$A$53,$B1019)</f>
        <v/>
      </c>
    </row>
    <row r="1020" ht="15.75" customHeight="1">
      <c r="B1020" s="50" t="inlineStr">
        <is>
          <t>MI</t>
        </is>
      </c>
      <c r="C1020" s="50" t="inlineStr">
        <is>
          <t>Generation</t>
        </is>
      </c>
      <c r="D1020" s="50" t="inlineStr">
        <is>
          <t>Land-based Wind</t>
        </is>
      </c>
      <c r="E1020" s="50">
        <f>LOOKUP(D1020,$U$2:$V$15,$V$2:$V$15)</f>
        <v/>
      </c>
      <c r="F1020" s="50">
        <f>F294/SUMIFS(F$3:F$722,$B$3:$B$722,$B1020)*SUMIFS(Calculations!$E$3:$E$53,Calculations!$A$3:$A$53,$B1020)</f>
        <v/>
      </c>
      <c r="G1020" s="50">
        <f>G294/SUMIFS(G$3:G$722,$B$3:$B$722,$B1020)*SUMIFS(Calculations!$E$3:$E$53,Calculations!$A$3:$A$53,$B1020)</f>
        <v/>
      </c>
      <c r="H1020" s="50">
        <f>H294/SUMIFS(H$3:H$722,$B$3:$B$722,$B1020)*SUMIFS(Calculations!$E$3:$E$53,Calculations!$A$3:$A$53,$B1020)</f>
        <v/>
      </c>
      <c r="I1020" s="50">
        <f>I294/SUMIFS(I$3:I$722,$B$3:$B$722,$B1020)*SUMIFS(Calculations!$E$3:$E$53,Calculations!$A$3:$A$53,$B1020)</f>
        <v/>
      </c>
      <c r="J1020" s="50">
        <f>J294/SUMIFS(J$3:J$722,$B$3:$B$722,$B1020)*SUMIFS(Calculations!$E$3:$E$53,Calculations!$A$3:$A$53,$B1020)</f>
        <v/>
      </c>
      <c r="K1020" s="50">
        <f>K294/SUMIFS(K$3:K$722,$B$3:$B$722,$B1020)*SUMIFS(Calculations!$E$3:$E$53,Calculations!$A$3:$A$53,$B1020)</f>
        <v/>
      </c>
      <c r="L1020" s="50">
        <f>L294/SUMIFS(L$3:L$722,$B$3:$B$722,$B1020)*SUMIFS(Calculations!$E$3:$E$53,Calculations!$A$3:$A$53,$B1020)</f>
        <v/>
      </c>
      <c r="M1020" s="50">
        <f>M294/SUMIFS(M$3:M$722,$B$3:$B$722,$B1020)*SUMIFS(Calculations!$E$3:$E$53,Calculations!$A$3:$A$53,$B1020)</f>
        <v/>
      </c>
      <c r="N1020" s="50">
        <f>N294/SUMIFS(N$3:N$722,$B$3:$B$722,$B1020)*SUMIFS(Calculations!$E$3:$E$53,Calculations!$A$3:$A$53,$B1020)</f>
        <v/>
      </c>
      <c r="O1020" s="50">
        <f>O294/SUMIFS(O$3:O$722,$B$3:$B$722,$B1020)*SUMIFS(Calculations!$E$3:$E$53,Calculations!$A$3:$A$53,$B1020)</f>
        <v/>
      </c>
      <c r="P1020" s="50">
        <f>P294/SUMIFS(P$3:P$722,$B$3:$B$722,$B1020)*SUMIFS(Calculations!$E$3:$E$53,Calculations!$A$3:$A$53,$B1020)</f>
        <v/>
      </c>
      <c r="Q1020" s="50">
        <f>Q294/SUMIFS(Q$3:Q$722,$B$3:$B$722,$B1020)*SUMIFS(Calculations!$E$3:$E$53,Calculations!$A$3:$A$53,$B1020)</f>
        <v/>
      </c>
      <c r="R1020" s="50">
        <f>R294/SUMIFS(R$3:R$722,$B$3:$B$722,$B1020)*SUMIFS(Calculations!$E$3:$E$53,Calculations!$A$3:$A$53,$B1020)</f>
        <v/>
      </c>
    </row>
    <row r="1021" ht="15.75" customHeight="1">
      <c r="B1021" s="50" t="inlineStr">
        <is>
          <t>MI</t>
        </is>
      </c>
      <c r="C1021" s="50" t="inlineStr">
        <is>
          <t>Generation</t>
        </is>
      </c>
      <c r="D1021" s="50" t="inlineStr">
        <is>
          <t>NG-CC</t>
        </is>
      </c>
      <c r="E1021" s="50">
        <f>LOOKUP(D1021,$U$2:$V$15,$V$2:$V$15)</f>
        <v/>
      </c>
      <c r="F1021" s="50">
        <f>F295/SUMIFS(F$3:F$722,$B$3:$B$722,$B1021)*SUMIFS(Calculations!$E$3:$E$53,Calculations!$A$3:$A$53,$B1021)</f>
        <v/>
      </c>
      <c r="G1021" s="50">
        <f>G295/SUMIFS(G$3:G$722,$B$3:$B$722,$B1021)*SUMIFS(Calculations!$E$3:$E$53,Calculations!$A$3:$A$53,$B1021)</f>
        <v/>
      </c>
      <c r="H1021" s="50">
        <f>H295/SUMIFS(H$3:H$722,$B$3:$B$722,$B1021)*SUMIFS(Calculations!$E$3:$E$53,Calculations!$A$3:$A$53,$B1021)</f>
        <v/>
      </c>
      <c r="I1021" s="50">
        <f>I295/SUMIFS(I$3:I$722,$B$3:$B$722,$B1021)*SUMIFS(Calculations!$E$3:$E$53,Calculations!$A$3:$A$53,$B1021)</f>
        <v/>
      </c>
      <c r="J1021" s="50">
        <f>J295/SUMIFS(J$3:J$722,$B$3:$B$722,$B1021)*SUMIFS(Calculations!$E$3:$E$53,Calculations!$A$3:$A$53,$B1021)</f>
        <v/>
      </c>
      <c r="K1021" s="50">
        <f>K295/SUMIFS(K$3:K$722,$B$3:$B$722,$B1021)*SUMIFS(Calculations!$E$3:$E$53,Calculations!$A$3:$A$53,$B1021)</f>
        <v/>
      </c>
      <c r="L1021" s="50">
        <f>L295/SUMIFS(L$3:L$722,$B$3:$B$722,$B1021)*SUMIFS(Calculations!$E$3:$E$53,Calculations!$A$3:$A$53,$B1021)</f>
        <v/>
      </c>
      <c r="M1021" s="50">
        <f>M295/SUMIFS(M$3:M$722,$B$3:$B$722,$B1021)*SUMIFS(Calculations!$E$3:$E$53,Calculations!$A$3:$A$53,$B1021)</f>
        <v/>
      </c>
      <c r="N1021" s="50">
        <f>N295/SUMIFS(N$3:N$722,$B$3:$B$722,$B1021)*SUMIFS(Calculations!$E$3:$E$53,Calculations!$A$3:$A$53,$B1021)</f>
        <v/>
      </c>
      <c r="O1021" s="50">
        <f>O295/SUMIFS(O$3:O$722,$B$3:$B$722,$B1021)*SUMIFS(Calculations!$E$3:$E$53,Calculations!$A$3:$A$53,$B1021)</f>
        <v/>
      </c>
      <c r="P1021" s="50">
        <f>P295/SUMIFS(P$3:P$722,$B$3:$B$722,$B1021)*SUMIFS(Calculations!$E$3:$E$53,Calculations!$A$3:$A$53,$B1021)</f>
        <v/>
      </c>
      <c r="Q1021" s="50">
        <f>Q295/SUMIFS(Q$3:Q$722,$B$3:$B$722,$B1021)*SUMIFS(Calculations!$E$3:$E$53,Calculations!$A$3:$A$53,$B1021)</f>
        <v/>
      </c>
      <c r="R1021" s="50">
        <f>R295/SUMIFS(R$3:R$722,$B$3:$B$722,$B1021)*SUMIFS(Calculations!$E$3:$E$53,Calculations!$A$3:$A$53,$B1021)</f>
        <v/>
      </c>
    </row>
    <row r="1022" ht="15.75" customHeight="1">
      <c r="B1022" s="50" t="inlineStr">
        <is>
          <t>MI</t>
        </is>
      </c>
      <c r="C1022" s="50" t="inlineStr">
        <is>
          <t>Generation</t>
        </is>
      </c>
      <c r="D1022" s="50" t="inlineStr">
        <is>
          <t>NG-CT</t>
        </is>
      </c>
      <c r="E1022" s="50">
        <f>LOOKUP(D1022,$U$2:$V$15,$V$2:$V$15)</f>
        <v/>
      </c>
      <c r="F1022" s="50">
        <f>F296/SUMIFS(F$3:F$722,$B$3:$B$722,$B1022)*SUMIFS(Calculations!$E$3:$E$53,Calculations!$A$3:$A$53,$B1022)</f>
        <v/>
      </c>
      <c r="G1022" s="50">
        <f>G296/SUMIFS(G$3:G$722,$B$3:$B$722,$B1022)*SUMIFS(Calculations!$E$3:$E$53,Calculations!$A$3:$A$53,$B1022)</f>
        <v/>
      </c>
      <c r="H1022" s="50">
        <f>H296/SUMIFS(H$3:H$722,$B$3:$B$722,$B1022)*SUMIFS(Calculations!$E$3:$E$53,Calculations!$A$3:$A$53,$B1022)</f>
        <v/>
      </c>
      <c r="I1022" s="50">
        <f>I296/SUMIFS(I$3:I$722,$B$3:$B$722,$B1022)*SUMIFS(Calculations!$E$3:$E$53,Calculations!$A$3:$A$53,$B1022)</f>
        <v/>
      </c>
      <c r="J1022" s="50">
        <f>J296/SUMIFS(J$3:J$722,$B$3:$B$722,$B1022)*SUMIFS(Calculations!$E$3:$E$53,Calculations!$A$3:$A$53,$B1022)</f>
        <v/>
      </c>
      <c r="K1022" s="50">
        <f>K296/SUMIFS(K$3:K$722,$B$3:$B$722,$B1022)*SUMIFS(Calculations!$E$3:$E$53,Calculations!$A$3:$A$53,$B1022)</f>
        <v/>
      </c>
      <c r="L1022" s="50">
        <f>L296/SUMIFS(L$3:L$722,$B$3:$B$722,$B1022)*SUMIFS(Calculations!$E$3:$E$53,Calculations!$A$3:$A$53,$B1022)</f>
        <v/>
      </c>
      <c r="M1022" s="50">
        <f>M296/SUMIFS(M$3:M$722,$B$3:$B$722,$B1022)*SUMIFS(Calculations!$E$3:$E$53,Calculations!$A$3:$A$53,$B1022)</f>
        <v/>
      </c>
      <c r="N1022" s="50">
        <f>N296/SUMIFS(N$3:N$722,$B$3:$B$722,$B1022)*SUMIFS(Calculations!$E$3:$E$53,Calculations!$A$3:$A$53,$B1022)</f>
        <v/>
      </c>
      <c r="O1022" s="50">
        <f>O296/SUMIFS(O$3:O$722,$B$3:$B$722,$B1022)*SUMIFS(Calculations!$E$3:$E$53,Calculations!$A$3:$A$53,$B1022)</f>
        <v/>
      </c>
      <c r="P1022" s="50">
        <f>P296/SUMIFS(P$3:P$722,$B$3:$B$722,$B1022)*SUMIFS(Calculations!$E$3:$E$53,Calculations!$A$3:$A$53,$B1022)</f>
        <v/>
      </c>
      <c r="Q1022" s="50">
        <f>Q296/SUMIFS(Q$3:Q$722,$B$3:$B$722,$B1022)*SUMIFS(Calculations!$E$3:$E$53,Calculations!$A$3:$A$53,$B1022)</f>
        <v/>
      </c>
      <c r="R1022" s="50">
        <f>R296/SUMIFS(R$3:R$722,$B$3:$B$722,$B1022)*SUMIFS(Calculations!$E$3:$E$53,Calculations!$A$3:$A$53,$B1022)</f>
        <v/>
      </c>
    </row>
    <row r="1023" ht="15.75" customHeight="1">
      <c r="B1023" s="50" t="inlineStr">
        <is>
          <t>MI</t>
        </is>
      </c>
      <c r="C1023" s="50" t="inlineStr">
        <is>
          <t>Generation</t>
        </is>
      </c>
      <c r="D1023" s="50" t="inlineStr">
        <is>
          <t>Nuclear</t>
        </is>
      </c>
      <c r="E1023" s="50">
        <f>LOOKUP(D1023,$U$2:$V$15,$V$2:$V$15)</f>
        <v/>
      </c>
      <c r="F1023" s="50">
        <f>F297/SUMIFS(F$3:F$722,$B$3:$B$722,$B1023)*SUMIFS(Calculations!$E$3:$E$53,Calculations!$A$3:$A$53,$B1023)</f>
        <v/>
      </c>
      <c r="G1023" s="50">
        <f>G297/SUMIFS(G$3:G$722,$B$3:$B$722,$B1023)*SUMIFS(Calculations!$E$3:$E$53,Calculations!$A$3:$A$53,$B1023)</f>
        <v/>
      </c>
      <c r="H1023" s="50">
        <f>H297/SUMIFS(H$3:H$722,$B$3:$B$722,$B1023)*SUMIFS(Calculations!$E$3:$E$53,Calculations!$A$3:$A$53,$B1023)</f>
        <v/>
      </c>
      <c r="I1023" s="50">
        <f>I297/SUMIFS(I$3:I$722,$B$3:$B$722,$B1023)*SUMIFS(Calculations!$E$3:$E$53,Calculations!$A$3:$A$53,$B1023)</f>
        <v/>
      </c>
      <c r="J1023" s="50">
        <f>J297/SUMIFS(J$3:J$722,$B$3:$B$722,$B1023)*SUMIFS(Calculations!$E$3:$E$53,Calculations!$A$3:$A$53,$B1023)</f>
        <v/>
      </c>
      <c r="K1023" s="50">
        <f>K297/SUMIFS(K$3:K$722,$B$3:$B$722,$B1023)*SUMIFS(Calculations!$E$3:$E$53,Calculations!$A$3:$A$53,$B1023)</f>
        <v/>
      </c>
      <c r="L1023" s="50">
        <f>L297/SUMIFS(L$3:L$722,$B$3:$B$722,$B1023)*SUMIFS(Calculations!$E$3:$E$53,Calculations!$A$3:$A$53,$B1023)</f>
        <v/>
      </c>
      <c r="M1023" s="50">
        <f>M297/SUMIFS(M$3:M$722,$B$3:$B$722,$B1023)*SUMIFS(Calculations!$E$3:$E$53,Calculations!$A$3:$A$53,$B1023)</f>
        <v/>
      </c>
      <c r="N1023" s="50">
        <f>N297/SUMIFS(N$3:N$722,$B$3:$B$722,$B1023)*SUMIFS(Calculations!$E$3:$E$53,Calculations!$A$3:$A$53,$B1023)</f>
        <v/>
      </c>
      <c r="O1023" s="50">
        <f>O297/SUMIFS(O$3:O$722,$B$3:$B$722,$B1023)*SUMIFS(Calculations!$E$3:$E$53,Calculations!$A$3:$A$53,$B1023)</f>
        <v/>
      </c>
      <c r="P1023" s="50">
        <f>P297/SUMIFS(P$3:P$722,$B$3:$B$722,$B1023)*SUMIFS(Calculations!$E$3:$E$53,Calculations!$A$3:$A$53,$B1023)</f>
        <v/>
      </c>
      <c r="Q1023" s="50">
        <f>Q297/SUMIFS(Q$3:Q$722,$B$3:$B$722,$B1023)*SUMIFS(Calculations!$E$3:$E$53,Calculations!$A$3:$A$53,$B1023)</f>
        <v/>
      </c>
      <c r="R1023" s="50">
        <f>R297/SUMIFS(R$3:R$722,$B$3:$B$722,$B1023)*SUMIFS(Calculations!$E$3:$E$53,Calculations!$A$3:$A$53,$B1023)</f>
        <v/>
      </c>
    </row>
    <row r="1024" ht="15.75" customHeight="1">
      <c r="B1024" s="50" t="inlineStr">
        <is>
          <t>MI</t>
        </is>
      </c>
      <c r="C1024" s="50" t="inlineStr">
        <is>
          <t>Generation</t>
        </is>
      </c>
      <c r="D1024" s="50" t="inlineStr">
        <is>
          <t>Offshore Wind</t>
        </is>
      </c>
      <c r="E1024" s="50">
        <f>LOOKUP(D1024,$U$2:$V$15,$V$2:$V$15)</f>
        <v/>
      </c>
      <c r="F1024" s="50">
        <f>F298/SUMIFS(F$3:F$722,$B$3:$B$722,$B1024)*SUMIFS(Calculations!$E$3:$E$53,Calculations!$A$3:$A$53,$B1024)</f>
        <v/>
      </c>
      <c r="G1024" s="50">
        <f>G298/SUMIFS(G$3:G$722,$B$3:$B$722,$B1024)*SUMIFS(Calculations!$E$3:$E$53,Calculations!$A$3:$A$53,$B1024)</f>
        <v/>
      </c>
      <c r="H1024" s="50">
        <f>H298/SUMIFS(H$3:H$722,$B$3:$B$722,$B1024)*SUMIFS(Calculations!$E$3:$E$53,Calculations!$A$3:$A$53,$B1024)</f>
        <v/>
      </c>
      <c r="I1024" s="50">
        <f>I298/SUMIFS(I$3:I$722,$B$3:$B$722,$B1024)*SUMIFS(Calculations!$E$3:$E$53,Calculations!$A$3:$A$53,$B1024)</f>
        <v/>
      </c>
      <c r="J1024" s="50">
        <f>J298/SUMIFS(J$3:J$722,$B$3:$B$722,$B1024)*SUMIFS(Calculations!$E$3:$E$53,Calculations!$A$3:$A$53,$B1024)</f>
        <v/>
      </c>
      <c r="K1024" s="50">
        <f>K298/SUMIFS(K$3:K$722,$B$3:$B$722,$B1024)*SUMIFS(Calculations!$E$3:$E$53,Calculations!$A$3:$A$53,$B1024)</f>
        <v/>
      </c>
      <c r="L1024" s="50">
        <f>L298/SUMIFS(L$3:L$722,$B$3:$B$722,$B1024)*SUMIFS(Calculations!$E$3:$E$53,Calculations!$A$3:$A$53,$B1024)</f>
        <v/>
      </c>
      <c r="M1024" s="50">
        <f>M298/SUMIFS(M$3:M$722,$B$3:$B$722,$B1024)*SUMIFS(Calculations!$E$3:$E$53,Calculations!$A$3:$A$53,$B1024)</f>
        <v/>
      </c>
      <c r="N1024" s="50">
        <f>N298/SUMIFS(N$3:N$722,$B$3:$B$722,$B1024)*SUMIFS(Calculations!$E$3:$E$53,Calculations!$A$3:$A$53,$B1024)</f>
        <v/>
      </c>
      <c r="O1024" s="50">
        <f>O298/SUMIFS(O$3:O$722,$B$3:$B$722,$B1024)*SUMIFS(Calculations!$E$3:$E$53,Calculations!$A$3:$A$53,$B1024)</f>
        <v/>
      </c>
      <c r="P1024" s="50">
        <f>P298/SUMIFS(P$3:P$722,$B$3:$B$722,$B1024)*SUMIFS(Calculations!$E$3:$E$53,Calculations!$A$3:$A$53,$B1024)</f>
        <v/>
      </c>
      <c r="Q1024" s="50">
        <f>Q298/SUMIFS(Q$3:Q$722,$B$3:$B$722,$B1024)*SUMIFS(Calculations!$E$3:$E$53,Calculations!$A$3:$A$53,$B1024)</f>
        <v/>
      </c>
      <c r="R1024" s="50">
        <f>R298/SUMIFS(R$3:R$722,$B$3:$B$722,$B1024)*SUMIFS(Calculations!$E$3:$E$53,Calculations!$A$3:$A$53,$B1024)</f>
        <v/>
      </c>
    </row>
    <row r="1025" ht="15.75" customHeight="1">
      <c r="B1025" s="50" t="inlineStr">
        <is>
          <t>MI</t>
        </is>
      </c>
      <c r="C1025" s="50" t="inlineStr">
        <is>
          <t>Generation</t>
        </is>
      </c>
      <c r="D1025" s="50" t="inlineStr">
        <is>
          <t>Oil-Gas-Steam</t>
        </is>
      </c>
      <c r="E1025" s="50">
        <f>LOOKUP(D1025,$U$2:$V$15,$V$2:$V$15)</f>
        <v/>
      </c>
      <c r="F1025" s="50">
        <f>F299/SUMIFS(F$3:F$722,$B$3:$B$722,$B1025)*SUMIFS(Calculations!$E$3:$E$53,Calculations!$A$3:$A$53,$B1025)</f>
        <v/>
      </c>
      <c r="G1025" s="50">
        <f>G299/SUMIFS(G$3:G$722,$B$3:$B$722,$B1025)*SUMIFS(Calculations!$E$3:$E$53,Calculations!$A$3:$A$53,$B1025)</f>
        <v/>
      </c>
      <c r="H1025" s="50">
        <f>H299/SUMIFS(H$3:H$722,$B$3:$B$722,$B1025)*SUMIFS(Calculations!$E$3:$E$53,Calculations!$A$3:$A$53,$B1025)</f>
        <v/>
      </c>
      <c r="I1025" s="50">
        <f>I299/SUMIFS(I$3:I$722,$B$3:$B$722,$B1025)*SUMIFS(Calculations!$E$3:$E$53,Calculations!$A$3:$A$53,$B1025)</f>
        <v/>
      </c>
      <c r="J1025" s="50">
        <f>J299/SUMIFS(J$3:J$722,$B$3:$B$722,$B1025)*SUMIFS(Calculations!$E$3:$E$53,Calculations!$A$3:$A$53,$B1025)</f>
        <v/>
      </c>
      <c r="K1025" s="50">
        <f>K299/SUMIFS(K$3:K$722,$B$3:$B$722,$B1025)*SUMIFS(Calculations!$E$3:$E$53,Calculations!$A$3:$A$53,$B1025)</f>
        <v/>
      </c>
      <c r="L1025" s="50">
        <f>L299/SUMIFS(L$3:L$722,$B$3:$B$722,$B1025)*SUMIFS(Calculations!$E$3:$E$53,Calculations!$A$3:$A$53,$B1025)</f>
        <v/>
      </c>
      <c r="M1025" s="50">
        <f>M299/SUMIFS(M$3:M$722,$B$3:$B$722,$B1025)*SUMIFS(Calculations!$E$3:$E$53,Calculations!$A$3:$A$53,$B1025)</f>
        <v/>
      </c>
      <c r="N1025" s="50">
        <f>N299/SUMIFS(N$3:N$722,$B$3:$B$722,$B1025)*SUMIFS(Calculations!$E$3:$E$53,Calculations!$A$3:$A$53,$B1025)</f>
        <v/>
      </c>
      <c r="O1025" s="50">
        <f>O299/SUMIFS(O$3:O$722,$B$3:$B$722,$B1025)*SUMIFS(Calculations!$E$3:$E$53,Calculations!$A$3:$A$53,$B1025)</f>
        <v/>
      </c>
      <c r="P1025" s="50">
        <f>P299/SUMIFS(P$3:P$722,$B$3:$B$722,$B1025)*SUMIFS(Calculations!$E$3:$E$53,Calculations!$A$3:$A$53,$B1025)</f>
        <v/>
      </c>
      <c r="Q1025" s="50">
        <f>Q299/SUMIFS(Q$3:Q$722,$B$3:$B$722,$B1025)*SUMIFS(Calculations!$E$3:$E$53,Calculations!$A$3:$A$53,$B1025)</f>
        <v/>
      </c>
      <c r="R1025" s="50">
        <f>R299/SUMIFS(R$3:R$722,$B$3:$B$722,$B1025)*SUMIFS(Calculations!$E$3:$E$53,Calculations!$A$3:$A$53,$B1025)</f>
        <v/>
      </c>
    </row>
    <row r="1026" ht="15.75" customHeight="1">
      <c r="B1026" s="50" t="inlineStr">
        <is>
          <t>MI</t>
        </is>
      </c>
      <c r="C1026" s="50" t="inlineStr">
        <is>
          <t>Generation</t>
        </is>
      </c>
      <c r="D1026" s="50" t="inlineStr">
        <is>
          <t>Rooftop PV</t>
        </is>
      </c>
      <c r="E1026" s="50">
        <f>LOOKUP(D1026,$U$2:$V$15,$V$2:$V$15)</f>
        <v/>
      </c>
      <c r="F1026" s="50">
        <f>F300/SUMIFS(F$3:F$722,$B$3:$B$722,$B1026)*SUMIFS(Calculations!$E$3:$E$53,Calculations!$A$3:$A$53,$B1026)</f>
        <v/>
      </c>
      <c r="G1026" s="50">
        <f>G300/SUMIFS(G$3:G$722,$B$3:$B$722,$B1026)*SUMIFS(Calculations!$E$3:$E$53,Calculations!$A$3:$A$53,$B1026)</f>
        <v/>
      </c>
      <c r="H1026" s="50">
        <f>H300/SUMIFS(H$3:H$722,$B$3:$B$722,$B1026)*SUMIFS(Calculations!$E$3:$E$53,Calculations!$A$3:$A$53,$B1026)</f>
        <v/>
      </c>
      <c r="I1026" s="50">
        <f>I300/SUMIFS(I$3:I$722,$B$3:$B$722,$B1026)*SUMIFS(Calculations!$E$3:$E$53,Calculations!$A$3:$A$53,$B1026)</f>
        <v/>
      </c>
      <c r="J1026" s="50">
        <f>J300/SUMIFS(J$3:J$722,$B$3:$B$722,$B1026)*SUMIFS(Calculations!$E$3:$E$53,Calculations!$A$3:$A$53,$B1026)</f>
        <v/>
      </c>
      <c r="K1026" s="50">
        <f>K300/SUMIFS(K$3:K$722,$B$3:$B$722,$B1026)*SUMIFS(Calculations!$E$3:$E$53,Calculations!$A$3:$A$53,$B1026)</f>
        <v/>
      </c>
      <c r="L1026" s="50">
        <f>L300/SUMIFS(L$3:L$722,$B$3:$B$722,$B1026)*SUMIFS(Calculations!$E$3:$E$53,Calculations!$A$3:$A$53,$B1026)</f>
        <v/>
      </c>
      <c r="M1026" s="50">
        <f>M300/SUMIFS(M$3:M$722,$B$3:$B$722,$B1026)*SUMIFS(Calculations!$E$3:$E$53,Calculations!$A$3:$A$53,$B1026)</f>
        <v/>
      </c>
      <c r="N1026" s="50">
        <f>N300/SUMIFS(N$3:N$722,$B$3:$B$722,$B1026)*SUMIFS(Calculations!$E$3:$E$53,Calculations!$A$3:$A$53,$B1026)</f>
        <v/>
      </c>
      <c r="O1026" s="50">
        <f>O300/SUMIFS(O$3:O$722,$B$3:$B$722,$B1026)*SUMIFS(Calculations!$E$3:$E$53,Calculations!$A$3:$A$53,$B1026)</f>
        <v/>
      </c>
      <c r="P1026" s="50">
        <f>P300/SUMIFS(P$3:P$722,$B$3:$B$722,$B1026)*SUMIFS(Calculations!$E$3:$E$53,Calculations!$A$3:$A$53,$B1026)</f>
        <v/>
      </c>
      <c r="Q1026" s="50">
        <f>Q300/SUMIFS(Q$3:Q$722,$B$3:$B$722,$B1026)*SUMIFS(Calculations!$E$3:$E$53,Calculations!$A$3:$A$53,$B1026)</f>
        <v/>
      </c>
      <c r="R1026" s="50">
        <f>R300/SUMIFS(R$3:R$722,$B$3:$B$722,$B1026)*SUMIFS(Calculations!$E$3:$E$53,Calculations!$A$3:$A$53,$B1026)</f>
        <v/>
      </c>
    </row>
    <row r="1027" ht="15.75" customHeight="1">
      <c r="B1027" s="50" t="inlineStr">
        <is>
          <t>MI</t>
        </is>
      </c>
      <c r="C1027" s="50" t="inlineStr">
        <is>
          <t>Generation</t>
        </is>
      </c>
      <c r="D1027" s="50" t="inlineStr">
        <is>
          <t>Storage</t>
        </is>
      </c>
      <c r="E1027" s="50">
        <f>LOOKUP(D1027,$U$2:$V$15,$V$2:$V$15)</f>
        <v/>
      </c>
      <c r="F1027" s="50">
        <f>F301/SUMIFS(F$3:F$722,$B$3:$B$722,$B1027)*SUMIFS(Calculations!$E$3:$E$53,Calculations!$A$3:$A$53,$B1027)</f>
        <v/>
      </c>
      <c r="G1027" s="50">
        <f>G301/SUMIFS(G$3:G$722,$B$3:$B$722,$B1027)*SUMIFS(Calculations!$E$3:$E$53,Calculations!$A$3:$A$53,$B1027)</f>
        <v/>
      </c>
      <c r="H1027" s="50">
        <f>H301/SUMIFS(H$3:H$722,$B$3:$B$722,$B1027)*SUMIFS(Calculations!$E$3:$E$53,Calculations!$A$3:$A$53,$B1027)</f>
        <v/>
      </c>
      <c r="I1027" s="50">
        <f>I301/SUMIFS(I$3:I$722,$B$3:$B$722,$B1027)*SUMIFS(Calculations!$E$3:$E$53,Calculations!$A$3:$A$53,$B1027)</f>
        <v/>
      </c>
      <c r="J1027" s="50">
        <f>J301/SUMIFS(J$3:J$722,$B$3:$B$722,$B1027)*SUMIFS(Calculations!$E$3:$E$53,Calculations!$A$3:$A$53,$B1027)</f>
        <v/>
      </c>
      <c r="K1027" s="50">
        <f>K301/SUMIFS(K$3:K$722,$B$3:$B$722,$B1027)*SUMIFS(Calculations!$E$3:$E$53,Calculations!$A$3:$A$53,$B1027)</f>
        <v/>
      </c>
      <c r="L1027" s="50">
        <f>L301/SUMIFS(L$3:L$722,$B$3:$B$722,$B1027)*SUMIFS(Calculations!$E$3:$E$53,Calculations!$A$3:$A$53,$B1027)</f>
        <v/>
      </c>
      <c r="M1027" s="50">
        <f>M301/SUMIFS(M$3:M$722,$B$3:$B$722,$B1027)*SUMIFS(Calculations!$E$3:$E$53,Calculations!$A$3:$A$53,$B1027)</f>
        <v/>
      </c>
      <c r="N1027" s="50">
        <f>N301/SUMIFS(N$3:N$722,$B$3:$B$722,$B1027)*SUMIFS(Calculations!$E$3:$E$53,Calculations!$A$3:$A$53,$B1027)</f>
        <v/>
      </c>
      <c r="O1027" s="50">
        <f>O301/SUMIFS(O$3:O$722,$B$3:$B$722,$B1027)*SUMIFS(Calculations!$E$3:$E$53,Calculations!$A$3:$A$53,$B1027)</f>
        <v/>
      </c>
      <c r="P1027" s="50">
        <f>P301/SUMIFS(P$3:P$722,$B$3:$B$722,$B1027)*SUMIFS(Calculations!$E$3:$E$53,Calculations!$A$3:$A$53,$B1027)</f>
        <v/>
      </c>
      <c r="Q1027" s="50">
        <f>Q301/SUMIFS(Q$3:Q$722,$B$3:$B$722,$B1027)*SUMIFS(Calculations!$E$3:$E$53,Calculations!$A$3:$A$53,$B1027)</f>
        <v/>
      </c>
      <c r="R1027" s="50">
        <f>R301/SUMIFS(R$3:R$722,$B$3:$B$722,$B1027)*SUMIFS(Calculations!$E$3:$E$53,Calculations!$A$3:$A$53,$B1027)</f>
        <v/>
      </c>
    </row>
    <row r="1028" ht="15.75" customHeight="1">
      <c r="B1028" s="50" t="inlineStr">
        <is>
          <t>MI</t>
        </is>
      </c>
      <c r="C1028" s="50" t="inlineStr">
        <is>
          <t>Generation</t>
        </is>
      </c>
      <c r="D1028" s="50" t="inlineStr">
        <is>
          <t>Utility PV</t>
        </is>
      </c>
      <c r="E1028" s="50">
        <f>LOOKUP(D1028,$U$2:$V$15,$V$2:$V$15)</f>
        <v/>
      </c>
      <c r="F1028" s="50">
        <f>F302/SUMIFS(F$3:F$722,$B$3:$B$722,$B1028)*SUMIFS(Calculations!$E$3:$E$53,Calculations!$A$3:$A$53,$B1028)</f>
        <v/>
      </c>
      <c r="G1028" s="50">
        <f>G302/SUMIFS(G$3:G$722,$B$3:$B$722,$B1028)*SUMIFS(Calculations!$E$3:$E$53,Calculations!$A$3:$A$53,$B1028)</f>
        <v/>
      </c>
      <c r="H1028" s="50">
        <f>H302/SUMIFS(H$3:H$722,$B$3:$B$722,$B1028)*SUMIFS(Calculations!$E$3:$E$53,Calculations!$A$3:$A$53,$B1028)</f>
        <v/>
      </c>
      <c r="I1028" s="50">
        <f>I302/SUMIFS(I$3:I$722,$B$3:$B$722,$B1028)*SUMIFS(Calculations!$E$3:$E$53,Calculations!$A$3:$A$53,$B1028)</f>
        <v/>
      </c>
      <c r="J1028" s="50">
        <f>J302/SUMIFS(J$3:J$722,$B$3:$B$722,$B1028)*SUMIFS(Calculations!$E$3:$E$53,Calculations!$A$3:$A$53,$B1028)</f>
        <v/>
      </c>
      <c r="K1028" s="50">
        <f>K302/SUMIFS(K$3:K$722,$B$3:$B$722,$B1028)*SUMIFS(Calculations!$E$3:$E$53,Calculations!$A$3:$A$53,$B1028)</f>
        <v/>
      </c>
      <c r="L1028" s="50">
        <f>L302/SUMIFS(L$3:L$722,$B$3:$B$722,$B1028)*SUMIFS(Calculations!$E$3:$E$53,Calculations!$A$3:$A$53,$B1028)</f>
        <v/>
      </c>
      <c r="M1028" s="50">
        <f>M302/SUMIFS(M$3:M$722,$B$3:$B$722,$B1028)*SUMIFS(Calculations!$E$3:$E$53,Calculations!$A$3:$A$53,$B1028)</f>
        <v/>
      </c>
      <c r="N1028" s="50">
        <f>N302/SUMIFS(N$3:N$722,$B$3:$B$722,$B1028)*SUMIFS(Calculations!$E$3:$E$53,Calculations!$A$3:$A$53,$B1028)</f>
        <v/>
      </c>
      <c r="O1028" s="50">
        <f>O302/SUMIFS(O$3:O$722,$B$3:$B$722,$B1028)*SUMIFS(Calculations!$E$3:$E$53,Calculations!$A$3:$A$53,$B1028)</f>
        <v/>
      </c>
      <c r="P1028" s="50">
        <f>P302/SUMIFS(P$3:P$722,$B$3:$B$722,$B1028)*SUMIFS(Calculations!$E$3:$E$53,Calculations!$A$3:$A$53,$B1028)</f>
        <v/>
      </c>
      <c r="Q1028" s="50">
        <f>Q302/SUMIFS(Q$3:Q$722,$B$3:$B$722,$B1028)*SUMIFS(Calculations!$E$3:$E$53,Calculations!$A$3:$A$53,$B1028)</f>
        <v/>
      </c>
      <c r="R1028" s="50">
        <f>R302/SUMIFS(R$3:R$722,$B$3:$B$722,$B1028)*SUMIFS(Calculations!$E$3:$E$53,Calculations!$A$3:$A$53,$B1028)</f>
        <v/>
      </c>
    </row>
    <row r="1029" ht="15.75" customHeight="1">
      <c r="B1029" s="50" t="inlineStr">
        <is>
          <t>MN</t>
        </is>
      </c>
      <c r="C1029" s="50" t="inlineStr">
        <is>
          <t>Generation</t>
        </is>
      </c>
      <c r="D1029" s="50" t="inlineStr">
        <is>
          <t>Biopower</t>
        </is>
      </c>
      <c r="E1029" s="50">
        <f>LOOKUP(D1029,$U$2:$V$15,$V$2:$V$15)</f>
        <v/>
      </c>
      <c r="F1029" s="50">
        <f>F303/SUMIFS(F$3:F$722,$B$3:$B$722,$B1029)*SUMIFS(Calculations!$E$3:$E$53,Calculations!$A$3:$A$53,$B1029)</f>
        <v/>
      </c>
      <c r="G1029" s="50">
        <f>G303/SUMIFS(G$3:G$722,$B$3:$B$722,$B1029)*SUMIFS(Calculations!$E$3:$E$53,Calculations!$A$3:$A$53,$B1029)</f>
        <v/>
      </c>
      <c r="H1029" s="50">
        <f>H303/SUMIFS(H$3:H$722,$B$3:$B$722,$B1029)*SUMIFS(Calculations!$E$3:$E$53,Calculations!$A$3:$A$53,$B1029)</f>
        <v/>
      </c>
      <c r="I1029" s="50">
        <f>I303/SUMIFS(I$3:I$722,$B$3:$B$722,$B1029)*SUMIFS(Calculations!$E$3:$E$53,Calculations!$A$3:$A$53,$B1029)</f>
        <v/>
      </c>
      <c r="J1029" s="50">
        <f>J303/SUMIFS(J$3:J$722,$B$3:$B$722,$B1029)*SUMIFS(Calculations!$E$3:$E$53,Calculations!$A$3:$A$53,$B1029)</f>
        <v/>
      </c>
      <c r="K1029" s="50">
        <f>K303/SUMIFS(K$3:K$722,$B$3:$B$722,$B1029)*SUMIFS(Calculations!$E$3:$E$53,Calculations!$A$3:$A$53,$B1029)</f>
        <v/>
      </c>
      <c r="L1029" s="50">
        <f>L303/SUMIFS(L$3:L$722,$B$3:$B$722,$B1029)*SUMIFS(Calculations!$E$3:$E$53,Calculations!$A$3:$A$53,$B1029)</f>
        <v/>
      </c>
      <c r="M1029" s="50">
        <f>M303/SUMIFS(M$3:M$722,$B$3:$B$722,$B1029)*SUMIFS(Calculations!$E$3:$E$53,Calculations!$A$3:$A$53,$B1029)</f>
        <v/>
      </c>
      <c r="N1029" s="50">
        <f>N303/SUMIFS(N$3:N$722,$B$3:$B$722,$B1029)*SUMIFS(Calculations!$E$3:$E$53,Calculations!$A$3:$A$53,$B1029)</f>
        <v/>
      </c>
      <c r="O1029" s="50">
        <f>O303/SUMIFS(O$3:O$722,$B$3:$B$722,$B1029)*SUMIFS(Calculations!$E$3:$E$53,Calculations!$A$3:$A$53,$B1029)</f>
        <v/>
      </c>
      <c r="P1029" s="50">
        <f>P303/SUMIFS(P$3:P$722,$B$3:$B$722,$B1029)*SUMIFS(Calculations!$E$3:$E$53,Calculations!$A$3:$A$53,$B1029)</f>
        <v/>
      </c>
      <c r="Q1029" s="50">
        <f>Q303/SUMIFS(Q$3:Q$722,$B$3:$B$722,$B1029)*SUMIFS(Calculations!$E$3:$E$53,Calculations!$A$3:$A$53,$B1029)</f>
        <v/>
      </c>
      <c r="R1029" s="50">
        <f>R303/SUMIFS(R$3:R$722,$B$3:$B$722,$B1029)*SUMIFS(Calculations!$E$3:$E$53,Calculations!$A$3:$A$53,$B1029)</f>
        <v/>
      </c>
    </row>
    <row r="1030" ht="15.75" customHeight="1">
      <c r="B1030" s="50" t="inlineStr">
        <is>
          <t>MN</t>
        </is>
      </c>
      <c r="C1030" s="50" t="inlineStr">
        <is>
          <t>Generation</t>
        </is>
      </c>
      <c r="D1030" s="50" t="inlineStr">
        <is>
          <t>Coal</t>
        </is>
      </c>
      <c r="E1030" s="50">
        <f>LOOKUP(D1030,$U$2:$V$15,$V$2:$V$15)</f>
        <v/>
      </c>
      <c r="F1030" s="50">
        <f>F304/SUMIFS(F$3:F$722,$B$3:$B$722,$B1030)*SUMIFS(Calculations!$E$3:$E$53,Calculations!$A$3:$A$53,$B1030)</f>
        <v/>
      </c>
      <c r="G1030" s="50">
        <f>G304/SUMIFS(G$3:G$722,$B$3:$B$722,$B1030)*SUMIFS(Calculations!$E$3:$E$53,Calculations!$A$3:$A$53,$B1030)</f>
        <v/>
      </c>
      <c r="H1030" s="50">
        <f>H304/SUMIFS(H$3:H$722,$B$3:$B$722,$B1030)*SUMIFS(Calculations!$E$3:$E$53,Calculations!$A$3:$A$53,$B1030)</f>
        <v/>
      </c>
      <c r="I1030" s="50">
        <f>I304/SUMIFS(I$3:I$722,$B$3:$B$722,$B1030)*SUMIFS(Calculations!$E$3:$E$53,Calculations!$A$3:$A$53,$B1030)</f>
        <v/>
      </c>
      <c r="J1030" s="50">
        <f>J304/SUMIFS(J$3:J$722,$B$3:$B$722,$B1030)*SUMIFS(Calculations!$E$3:$E$53,Calculations!$A$3:$A$53,$B1030)</f>
        <v/>
      </c>
      <c r="K1030" s="50">
        <f>K304/SUMIFS(K$3:K$722,$B$3:$B$722,$B1030)*SUMIFS(Calculations!$E$3:$E$53,Calculations!$A$3:$A$53,$B1030)</f>
        <v/>
      </c>
      <c r="L1030" s="50">
        <f>L304/SUMIFS(L$3:L$722,$B$3:$B$722,$B1030)*SUMIFS(Calculations!$E$3:$E$53,Calculations!$A$3:$A$53,$B1030)</f>
        <v/>
      </c>
      <c r="M1030" s="50">
        <f>M304/SUMIFS(M$3:M$722,$B$3:$B$722,$B1030)*SUMIFS(Calculations!$E$3:$E$53,Calculations!$A$3:$A$53,$B1030)</f>
        <v/>
      </c>
      <c r="N1030" s="50">
        <f>N304/SUMIFS(N$3:N$722,$B$3:$B$722,$B1030)*SUMIFS(Calculations!$E$3:$E$53,Calculations!$A$3:$A$53,$B1030)</f>
        <v/>
      </c>
      <c r="O1030" s="50">
        <f>O304/SUMIFS(O$3:O$722,$B$3:$B$722,$B1030)*SUMIFS(Calculations!$E$3:$E$53,Calculations!$A$3:$A$53,$B1030)</f>
        <v/>
      </c>
      <c r="P1030" s="50">
        <f>P304/SUMIFS(P$3:P$722,$B$3:$B$722,$B1030)*SUMIFS(Calculations!$E$3:$E$53,Calculations!$A$3:$A$53,$B1030)</f>
        <v/>
      </c>
      <c r="Q1030" s="50">
        <f>Q304/SUMIFS(Q$3:Q$722,$B$3:$B$722,$B1030)*SUMIFS(Calculations!$E$3:$E$53,Calculations!$A$3:$A$53,$B1030)</f>
        <v/>
      </c>
      <c r="R1030" s="50">
        <f>R304/SUMIFS(R$3:R$722,$B$3:$B$722,$B1030)*SUMIFS(Calculations!$E$3:$E$53,Calculations!$A$3:$A$53,$B1030)</f>
        <v/>
      </c>
    </row>
    <row r="1031" ht="15.75" customHeight="1">
      <c r="B1031" s="50" t="inlineStr">
        <is>
          <t>MN</t>
        </is>
      </c>
      <c r="C1031" s="50" t="inlineStr">
        <is>
          <t>Generation</t>
        </is>
      </c>
      <c r="D1031" s="50" t="inlineStr">
        <is>
          <t>CSP</t>
        </is>
      </c>
      <c r="E1031" s="50">
        <f>LOOKUP(D1031,$U$2:$V$15,$V$2:$V$15)</f>
        <v/>
      </c>
      <c r="F1031" s="50">
        <f>F305/SUMIFS(F$3:F$722,$B$3:$B$722,$B1031)*SUMIFS(Calculations!$E$3:$E$53,Calculations!$A$3:$A$53,$B1031)</f>
        <v/>
      </c>
      <c r="G1031" s="50">
        <f>G305/SUMIFS(G$3:G$722,$B$3:$B$722,$B1031)*SUMIFS(Calculations!$E$3:$E$53,Calculations!$A$3:$A$53,$B1031)</f>
        <v/>
      </c>
      <c r="H1031" s="50">
        <f>H305/SUMIFS(H$3:H$722,$B$3:$B$722,$B1031)*SUMIFS(Calculations!$E$3:$E$53,Calculations!$A$3:$A$53,$B1031)</f>
        <v/>
      </c>
      <c r="I1031" s="50">
        <f>I305/SUMIFS(I$3:I$722,$B$3:$B$722,$B1031)*SUMIFS(Calculations!$E$3:$E$53,Calculations!$A$3:$A$53,$B1031)</f>
        <v/>
      </c>
      <c r="J1031" s="50">
        <f>J305/SUMIFS(J$3:J$722,$B$3:$B$722,$B1031)*SUMIFS(Calculations!$E$3:$E$53,Calculations!$A$3:$A$53,$B1031)</f>
        <v/>
      </c>
      <c r="K1031" s="50">
        <f>K305/SUMIFS(K$3:K$722,$B$3:$B$722,$B1031)*SUMIFS(Calculations!$E$3:$E$53,Calculations!$A$3:$A$53,$B1031)</f>
        <v/>
      </c>
      <c r="L1031" s="50">
        <f>L305/SUMIFS(L$3:L$722,$B$3:$B$722,$B1031)*SUMIFS(Calculations!$E$3:$E$53,Calculations!$A$3:$A$53,$B1031)</f>
        <v/>
      </c>
      <c r="M1031" s="50">
        <f>M305/SUMIFS(M$3:M$722,$B$3:$B$722,$B1031)*SUMIFS(Calculations!$E$3:$E$53,Calculations!$A$3:$A$53,$B1031)</f>
        <v/>
      </c>
      <c r="N1031" s="50">
        <f>N305/SUMIFS(N$3:N$722,$B$3:$B$722,$B1031)*SUMIFS(Calculations!$E$3:$E$53,Calculations!$A$3:$A$53,$B1031)</f>
        <v/>
      </c>
      <c r="O1031" s="50">
        <f>O305/SUMIFS(O$3:O$722,$B$3:$B$722,$B1031)*SUMIFS(Calculations!$E$3:$E$53,Calculations!$A$3:$A$53,$B1031)</f>
        <v/>
      </c>
      <c r="P1031" s="50">
        <f>P305/SUMIFS(P$3:P$722,$B$3:$B$722,$B1031)*SUMIFS(Calculations!$E$3:$E$53,Calculations!$A$3:$A$53,$B1031)</f>
        <v/>
      </c>
      <c r="Q1031" s="50">
        <f>Q305/SUMIFS(Q$3:Q$722,$B$3:$B$722,$B1031)*SUMIFS(Calculations!$E$3:$E$53,Calculations!$A$3:$A$53,$B1031)</f>
        <v/>
      </c>
      <c r="R1031" s="50">
        <f>R305/SUMIFS(R$3:R$722,$B$3:$B$722,$B1031)*SUMIFS(Calculations!$E$3:$E$53,Calculations!$A$3:$A$53,$B1031)</f>
        <v/>
      </c>
    </row>
    <row r="1032" ht="15.75" customHeight="1">
      <c r="B1032" s="50" t="inlineStr">
        <is>
          <t>MN</t>
        </is>
      </c>
      <c r="C1032" s="50" t="inlineStr">
        <is>
          <t>Generation</t>
        </is>
      </c>
      <c r="D1032" s="50" t="inlineStr">
        <is>
          <t>Geothermal</t>
        </is>
      </c>
      <c r="E1032" s="50">
        <f>LOOKUP(D1032,$U$2:$V$15,$V$2:$V$15)</f>
        <v/>
      </c>
      <c r="F1032" s="50">
        <f>F306/SUMIFS(F$3:F$722,$B$3:$B$722,$B1032)*SUMIFS(Calculations!$E$3:$E$53,Calculations!$A$3:$A$53,$B1032)</f>
        <v/>
      </c>
      <c r="G1032" s="50">
        <f>G306/SUMIFS(G$3:G$722,$B$3:$B$722,$B1032)*SUMIFS(Calculations!$E$3:$E$53,Calculations!$A$3:$A$53,$B1032)</f>
        <v/>
      </c>
      <c r="H1032" s="50">
        <f>H306/SUMIFS(H$3:H$722,$B$3:$B$722,$B1032)*SUMIFS(Calculations!$E$3:$E$53,Calculations!$A$3:$A$53,$B1032)</f>
        <v/>
      </c>
      <c r="I1032" s="50">
        <f>I306/SUMIFS(I$3:I$722,$B$3:$B$722,$B1032)*SUMIFS(Calculations!$E$3:$E$53,Calculations!$A$3:$A$53,$B1032)</f>
        <v/>
      </c>
      <c r="J1032" s="50">
        <f>J306/SUMIFS(J$3:J$722,$B$3:$B$722,$B1032)*SUMIFS(Calculations!$E$3:$E$53,Calculations!$A$3:$A$53,$B1032)</f>
        <v/>
      </c>
      <c r="K1032" s="50">
        <f>K306/SUMIFS(K$3:K$722,$B$3:$B$722,$B1032)*SUMIFS(Calculations!$E$3:$E$53,Calculations!$A$3:$A$53,$B1032)</f>
        <v/>
      </c>
      <c r="L1032" s="50">
        <f>L306/SUMIFS(L$3:L$722,$B$3:$B$722,$B1032)*SUMIFS(Calculations!$E$3:$E$53,Calculations!$A$3:$A$53,$B1032)</f>
        <v/>
      </c>
      <c r="M1032" s="50">
        <f>M306/SUMIFS(M$3:M$722,$B$3:$B$722,$B1032)*SUMIFS(Calculations!$E$3:$E$53,Calculations!$A$3:$A$53,$B1032)</f>
        <v/>
      </c>
      <c r="N1032" s="50">
        <f>N306/SUMIFS(N$3:N$722,$B$3:$B$722,$B1032)*SUMIFS(Calculations!$E$3:$E$53,Calculations!$A$3:$A$53,$B1032)</f>
        <v/>
      </c>
      <c r="O1032" s="50">
        <f>O306/SUMIFS(O$3:O$722,$B$3:$B$722,$B1032)*SUMIFS(Calculations!$E$3:$E$53,Calculations!$A$3:$A$53,$B1032)</f>
        <v/>
      </c>
      <c r="P1032" s="50">
        <f>P306/SUMIFS(P$3:P$722,$B$3:$B$722,$B1032)*SUMIFS(Calculations!$E$3:$E$53,Calculations!$A$3:$A$53,$B1032)</f>
        <v/>
      </c>
      <c r="Q1032" s="50">
        <f>Q306/SUMIFS(Q$3:Q$722,$B$3:$B$722,$B1032)*SUMIFS(Calculations!$E$3:$E$53,Calculations!$A$3:$A$53,$B1032)</f>
        <v/>
      </c>
      <c r="R1032" s="50">
        <f>R306/SUMIFS(R$3:R$722,$B$3:$B$722,$B1032)*SUMIFS(Calculations!$E$3:$E$53,Calculations!$A$3:$A$53,$B1032)</f>
        <v/>
      </c>
    </row>
    <row r="1033" ht="15.75" customHeight="1">
      <c r="B1033" s="50" t="inlineStr">
        <is>
          <t>MN</t>
        </is>
      </c>
      <c r="C1033" s="50" t="inlineStr">
        <is>
          <t>Generation</t>
        </is>
      </c>
      <c r="D1033" s="50" t="inlineStr">
        <is>
          <t>Hydro</t>
        </is>
      </c>
      <c r="E1033" s="50">
        <f>LOOKUP(D1033,$U$2:$V$15,$V$2:$V$15)</f>
        <v/>
      </c>
      <c r="F1033" s="50">
        <f>F307/SUMIFS(F$3:F$722,$B$3:$B$722,$B1033)*SUMIFS(Calculations!$E$3:$E$53,Calculations!$A$3:$A$53,$B1033)</f>
        <v/>
      </c>
      <c r="G1033" s="50">
        <f>G307/SUMIFS(G$3:G$722,$B$3:$B$722,$B1033)*SUMIFS(Calculations!$E$3:$E$53,Calculations!$A$3:$A$53,$B1033)</f>
        <v/>
      </c>
      <c r="H1033" s="50">
        <f>H307/SUMIFS(H$3:H$722,$B$3:$B$722,$B1033)*SUMIFS(Calculations!$E$3:$E$53,Calculations!$A$3:$A$53,$B1033)</f>
        <v/>
      </c>
      <c r="I1033" s="50">
        <f>I307/SUMIFS(I$3:I$722,$B$3:$B$722,$B1033)*SUMIFS(Calculations!$E$3:$E$53,Calculations!$A$3:$A$53,$B1033)</f>
        <v/>
      </c>
      <c r="J1033" s="50">
        <f>J307/SUMIFS(J$3:J$722,$B$3:$B$722,$B1033)*SUMIFS(Calculations!$E$3:$E$53,Calculations!$A$3:$A$53,$B1033)</f>
        <v/>
      </c>
      <c r="K1033" s="50">
        <f>K307/SUMIFS(K$3:K$722,$B$3:$B$722,$B1033)*SUMIFS(Calculations!$E$3:$E$53,Calculations!$A$3:$A$53,$B1033)</f>
        <v/>
      </c>
      <c r="L1033" s="50">
        <f>L307/SUMIFS(L$3:L$722,$B$3:$B$722,$B1033)*SUMIFS(Calculations!$E$3:$E$53,Calculations!$A$3:$A$53,$B1033)</f>
        <v/>
      </c>
      <c r="M1033" s="50">
        <f>M307/SUMIFS(M$3:M$722,$B$3:$B$722,$B1033)*SUMIFS(Calculations!$E$3:$E$53,Calculations!$A$3:$A$53,$B1033)</f>
        <v/>
      </c>
      <c r="N1033" s="50">
        <f>N307/SUMIFS(N$3:N$722,$B$3:$B$722,$B1033)*SUMIFS(Calculations!$E$3:$E$53,Calculations!$A$3:$A$53,$B1033)</f>
        <v/>
      </c>
      <c r="O1033" s="50">
        <f>O307/SUMIFS(O$3:O$722,$B$3:$B$722,$B1033)*SUMIFS(Calculations!$E$3:$E$53,Calculations!$A$3:$A$53,$B1033)</f>
        <v/>
      </c>
      <c r="P1033" s="50">
        <f>P307/SUMIFS(P$3:P$722,$B$3:$B$722,$B1033)*SUMIFS(Calculations!$E$3:$E$53,Calculations!$A$3:$A$53,$B1033)</f>
        <v/>
      </c>
      <c r="Q1033" s="50">
        <f>Q307/SUMIFS(Q$3:Q$722,$B$3:$B$722,$B1033)*SUMIFS(Calculations!$E$3:$E$53,Calculations!$A$3:$A$53,$B1033)</f>
        <v/>
      </c>
      <c r="R1033" s="50">
        <f>R307/SUMIFS(R$3:R$722,$B$3:$B$722,$B1033)*SUMIFS(Calculations!$E$3:$E$53,Calculations!$A$3:$A$53,$B1033)</f>
        <v/>
      </c>
    </row>
    <row r="1034" ht="15.75" customHeight="1">
      <c r="B1034" s="50" t="inlineStr">
        <is>
          <t>MN</t>
        </is>
      </c>
      <c r="C1034" s="50" t="inlineStr">
        <is>
          <t>Generation</t>
        </is>
      </c>
      <c r="D1034" s="50" t="inlineStr">
        <is>
          <t>Imports</t>
        </is>
      </c>
      <c r="E1034" s="50">
        <f>LOOKUP(D1034,$U$2:$V$15,$V$2:$V$15)</f>
        <v/>
      </c>
      <c r="F1034" s="50">
        <f>F308/SUMIFS(F$3:F$722,$B$3:$B$722,$B1034)*SUMIFS(Calculations!$E$3:$E$53,Calculations!$A$3:$A$53,$B1034)</f>
        <v/>
      </c>
      <c r="G1034" s="50">
        <f>G308/SUMIFS(G$3:G$722,$B$3:$B$722,$B1034)*SUMIFS(Calculations!$E$3:$E$53,Calculations!$A$3:$A$53,$B1034)</f>
        <v/>
      </c>
      <c r="H1034" s="50">
        <f>H308/SUMIFS(H$3:H$722,$B$3:$B$722,$B1034)*SUMIFS(Calculations!$E$3:$E$53,Calculations!$A$3:$A$53,$B1034)</f>
        <v/>
      </c>
      <c r="I1034" s="50">
        <f>I308/SUMIFS(I$3:I$722,$B$3:$B$722,$B1034)*SUMIFS(Calculations!$E$3:$E$53,Calculations!$A$3:$A$53,$B1034)</f>
        <v/>
      </c>
      <c r="J1034" s="50">
        <f>J308/SUMIFS(J$3:J$722,$B$3:$B$722,$B1034)*SUMIFS(Calculations!$E$3:$E$53,Calculations!$A$3:$A$53,$B1034)</f>
        <v/>
      </c>
      <c r="K1034" s="50">
        <f>K308/SUMIFS(K$3:K$722,$B$3:$B$722,$B1034)*SUMIFS(Calculations!$E$3:$E$53,Calculations!$A$3:$A$53,$B1034)</f>
        <v/>
      </c>
      <c r="L1034" s="50">
        <f>L308/SUMIFS(L$3:L$722,$B$3:$B$722,$B1034)*SUMIFS(Calculations!$E$3:$E$53,Calculations!$A$3:$A$53,$B1034)</f>
        <v/>
      </c>
      <c r="M1034" s="50">
        <f>M308/SUMIFS(M$3:M$722,$B$3:$B$722,$B1034)*SUMIFS(Calculations!$E$3:$E$53,Calculations!$A$3:$A$53,$B1034)</f>
        <v/>
      </c>
      <c r="N1034" s="50">
        <f>N308/SUMIFS(N$3:N$722,$B$3:$B$722,$B1034)*SUMIFS(Calculations!$E$3:$E$53,Calculations!$A$3:$A$53,$B1034)</f>
        <v/>
      </c>
      <c r="O1034" s="50">
        <f>O308/SUMIFS(O$3:O$722,$B$3:$B$722,$B1034)*SUMIFS(Calculations!$E$3:$E$53,Calculations!$A$3:$A$53,$B1034)</f>
        <v/>
      </c>
      <c r="P1034" s="50">
        <f>P308/SUMIFS(P$3:P$722,$B$3:$B$722,$B1034)*SUMIFS(Calculations!$E$3:$E$53,Calculations!$A$3:$A$53,$B1034)</f>
        <v/>
      </c>
      <c r="Q1034" s="50">
        <f>Q308/SUMIFS(Q$3:Q$722,$B$3:$B$722,$B1034)*SUMIFS(Calculations!$E$3:$E$53,Calculations!$A$3:$A$53,$B1034)</f>
        <v/>
      </c>
      <c r="R1034" s="50">
        <f>R308/SUMIFS(R$3:R$722,$B$3:$B$722,$B1034)*SUMIFS(Calculations!$E$3:$E$53,Calculations!$A$3:$A$53,$B1034)</f>
        <v/>
      </c>
    </row>
    <row r="1035" ht="15.75" customHeight="1">
      <c r="B1035" s="50" t="inlineStr">
        <is>
          <t>MN</t>
        </is>
      </c>
      <c r="C1035" s="50" t="inlineStr">
        <is>
          <t>Generation</t>
        </is>
      </c>
      <c r="D1035" s="50" t="inlineStr">
        <is>
          <t>Land-based Wind</t>
        </is>
      </c>
      <c r="E1035" s="50">
        <f>LOOKUP(D1035,$U$2:$V$15,$V$2:$V$15)</f>
        <v/>
      </c>
      <c r="F1035" s="50">
        <f>F309/SUMIFS(F$3:F$722,$B$3:$B$722,$B1035)*SUMIFS(Calculations!$E$3:$E$53,Calculations!$A$3:$A$53,$B1035)</f>
        <v/>
      </c>
      <c r="G1035" s="50">
        <f>G309/SUMIFS(G$3:G$722,$B$3:$B$722,$B1035)*SUMIFS(Calculations!$E$3:$E$53,Calculations!$A$3:$A$53,$B1035)</f>
        <v/>
      </c>
      <c r="H1035" s="50">
        <f>H309/SUMIFS(H$3:H$722,$B$3:$B$722,$B1035)*SUMIFS(Calculations!$E$3:$E$53,Calculations!$A$3:$A$53,$B1035)</f>
        <v/>
      </c>
      <c r="I1035" s="50">
        <f>I309/SUMIFS(I$3:I$722,$B$3:$B$722,$B1035)*SUMIFS(Calculations!$E$3:$E$53,Calculations!$A$3:$A$53,$B1035)</f>
        <v/>
      </c>
      <c r="J1035" s="50">
        <f>J309/SUMIFS(J$3:J$722,$B$3:$B$722,$B1035)*SUMIFS(Calculations!$E$3:$E$53,Calculations!$A$3:$A$53,$B1035)</f>
        <v/>
      </c>
      <c r="K1035" s="50">
        <f>K309/SUMIFS(K$3:K$722,$B$3:$B$722,$B1035)*SUMIFS(Calculations!$E$3:$E$53,Calculations!$A$3:$A$53,$B1035)</f>
        <v/>
      </c>
      <c r="L1035" s="50">
        <f>L309/SUMIFS(L$3:L$722,$B$3:$B$722,$B1035)*SUMIFS(Calculations!$E$3:$E$53,Calculations!$A$3:$A$53,$B1035)</f>
        <v/>
      </c>
      <c r="M1035" s="50">
        <f>M309/SUMIFS(M$3:M$722,$B$3:$B$722,$B1035)*SUMIFS(Calculations!$E$3:$E$53,Calculations!$A$3:$A$53,$B1035)</f>
        <v/>
      </c>
      <c r="N1035" s="50">
        <f>N309/SUMIFS(N$3:N$722,$B$3:$B$722,$B1035)*SUMIFS(Calculations!$E$3:$E$53,Calculations!$A$3:$A$53,$B1035)</f>
        <v/>
      </c>
      <c r="O1035" s="50">
        <f>O309/SUMIFS(O$3:O$722,$B$3:$B$722,$B1035)*SUMIFS(Calculations!$E$3:$E$53,Calculations!$A$3:$A$53,$B1035)</f>
        <v/>
      </c>
      <c r="P1035" s="50">
        <f>P309/SUMIFS(P$3:P$722,$B$3:$B$722,$B1035)*SUMIFS(Calculations!$E$3:$E$53,Calculations!$A$3:$A$53,$B1035)</f>
        <v/>
      </c>
      <c r="Q1035" s="50">
        <f>Q309/SUMIFS(Q$3:Q$722,$B$3:$B$722,$B1035)*SUMIFS(Calculations!$E$3:$E$53,Calculations!$A$3:$A$53,$B1035)</f>
        <v/>
      </c>
      <c r="R1035" s="50">
        <f>R309/SUMIFS(R$3:R$722,$B$3:$B$722,$B1035)*SUMIFS(Calculations!$E$3:$E$53,Calculations!$A$3:$A$53,$B1035)</f>
        <v/>
      </c>
    </row>
    <row r="1036" ht="15.75" customHeight="1">
      <c r="B1036" s="50" t="inlineStr">
        <is>
          <t>MN</t>
        </is>
      </c>
      <c r="C1036" s="50" t="inlineStr">
        <is>
          <t>Generation</t>
        </is>
      </c>
      <c r="D1036" s="50" t="inlineStr">
        <is>
          <t>NG-CC</t>
        </is>
      </c>
      <c r="E1036" s="50">
        <f>LOOKUP(D1036,$U$2:$V$15,$V$2:$V$15)</f>
        <v/>
      </c>
      <c r="F1036" s="50">
        <f>F310/SUMIFS(F$3:F$722,$B$3:$B$722,$B1036)*SUMIFS(Calculations!$E$3:$E$53,Calculations!$A$3:$A$53,$B1036)</f>
        <v/>
      </c>
      <c r="G1036" s="50">
        <f>G310/SUMIFS(G$3:G$722,$B$3:$B$722,$B1036)*SUMIFS(Calculations!$E$3:$E$53,Calculations!$A$3:$A$53,$B1036)</f>
        <v/>
      </c>
      <c r="H1036" s="50">
        <f>H310/SUMIFS(H$3:H$722,$B$3:$B$722,$B1036)*SUMIFS(Calculations!$E$3:$E$53,Calculations!$A$3:$A$53,$B1036)</f>
        <v/>
      </c>
      <c r="I1036" s="50">
        <f>I310/SUMIFS(I$3:I$722,$B$3:$B$722,$B1036)*SUMIFS(Calculations!$E$3:$E$53,Calculations!$A$3:$A$53,$B1036)</f>
        <v/>
      </c>
      <c r="J1036" s="50">
        <f>J310/SUMIFS(J$3:J$722,$B$3:$B$722,$B1036)*SUMIFS(Calculations!$E$3:$E$53,Calculations!$A$3:$A$53,$B1036)</f>
        <v/>
      </c>
      <c r="K1036" s="50">
        <f>K310/SUMIFS(K$3:K$722,$B$3:$B$722,$B1036)*SUMIFS(Calculations!$E$3:$E$53,Calculations!$A$3:$A$53,$B1036)</f>
        <v/>
      </c>
      <c r="L1036" s="50">
        <f>L310/SUMIFS(L$3:L$722,$B$3:$B$722,$B1036)*SUMIFS(Calculations!$E$3:$E$53,Calculations!$A$3:$A$53,$B1036)</f>
        <v/>
      </c>
      <c r="M1036" s="50">
        <f>M310/SUMIFS(M$3:M$722,$B$3:$B$722,$B1036)*SUMIFS(Calculations!$E$3:$E$53,Calculations!$A$3:$A$53,$B1036)</f>
        <v/>
      </c>
      <c r="N1036" s="50">
        <f>N310/SUMIFS(N$3:N$722,$B$3:$B$722,$B1036)*SUMIFS(Calculations!$E$3:$E$53,Calculations!$A$3:$A$53,$B1036)</f>
        <v/>
      </c>
      <c r="O1036" s="50">
        <f>O310/SUMIFS(O$3:O$722,$B$3:$B$722,$B1036)*SUMIFS(Calculations!$E$3:$E$53,Calculations!$A$3:$A$53,$B1036)</f>
        <v/>
      </c>
      <c r="P1036" s="50">
        <f>P310/SUMIFS(P$3:P$722,$B$3:$B$722,$B1036)*SUMIFS(Calculations!$E$3:$E$53,Calculations!$A$3:$A$53,$B1036)</f>
        <v/>
      </c>
      <c r="Q1036" s="50">
        <f>Q310/SUMIFS(Q$3:Q$722,$B$3:$B$722,$B1036)*SUMIFS(Calculations!$E$3:$E$53,Calculations!$A$3:$A$53,$B1036)</f>
        <v/>
      </c>
      <c r="R1036" s="50">
        <f>R310/SUMIFS(R$3:R$722,$B$3:$B$722,$B1036)*SUMIFS(Calculations!$E$3:$E$53,Calculations!$A$3:$A$53,$B1036)</f>
        <v/>
      </c>
    </row>
    <row r="1037" ht="15.75" customHeight="1">
      <c r="B1037" s="50" t="inlineStr">
        <is>
          <t>MN</t>
        </is>
      </c>
      <c r="C1037" s="50" t="inlineStr">
        <is>
          <t>Generation</t>
        </is>
      </c>
      <c r="D1037" s="50" t="inlineStr">
        <is>
          <t>NG-CT</t>
        </is>
      </c>
      <c r="E1037" s="50">
        <f>LOOKUP(D1037,$U$2:$V$15,$V$2:$V$15)</f>
        <v/>
      </c>
      <c r="F1037" s="50">
        <f>F311/SUMIFS(F$3:F$722,$B$3:$B$722,$B1037)*SUMIFS(Calculations!$E$3:$E$53,Calculations!$A$3:$A$53,$B1037)</f>
        <v/>
      </c>
      <c r="G1037" s="50">
        <f>G311/SUMIFS(G$3:G$722,$B$3:$B$722,$B1037)*SUMIFS(Calculations!$E$3:$E$53,Calculations!$A$3:$A$53,$B1037)</f>
        <v/>
      </c>
      <c r="H1037" s="50">
        <f>H311/SUMIFS(H$3:H$722,$B$3:$B$722,$B1037)*SUMIFS(Calculations!$E$3:$E$53,Calculations!$A$3:$A$53,$B1037)</f>
        <v/>
      </c>
      <c r="I1037" s="50">
        <f>I311/SUMIFS(I$3:I$722,$B$3:$B$722,$B1037)*SUMIFS(Calculations!$E$3:$E$53,Calculations!$A$3:$A$53,$B1037)</f>
        <v/>
      </c>
      <c r="J1037" s="50">
        <f>J311/SUMIFS(J$3:J$722,$B$3:$B$722,$B1037)*SUMIFS(Calculations!$E$3:$E$53,Calculations!$A$3:$A$53,$B1037)</f>
        <v/>
      </c>
      <c r="K1037" s="50">
        <f>K311/SUMIFS(K$3:K$722,$B$3:$B$722,$B1037)*SUMIFS(Calculations!$E$3:$E$53,Calculations!$A$3:$A$53,$B1037)</f>
        <v/>
      </c>
      <c r="L1037" s="50">
        <f>L311/SUMIFS(L$3:L$722,$B$3:$B$722,$B1037)*SUMIFS(Calculations!$E$3:$E$53,Calculations!$A$3:$A$53,$B1037)</f>
        <v/>
      </c>
      <c r="M1037" s="50">
        <f>M311/SUMIFS(M$3:M$722,$B$3:$B$722,$B1037)*SUMIFS(Calculations!$E$3:$E$53,Calculations!$A$3:$A$53,$B1037)</f>
        <v/>
      </c>
      <c r="N1037" s="50">
        <f>N311/SUMIFS(N$3:N$722,$B$3:$B$722,$B1037)*SUMIFS(Calculations!$E$3:$E$53,Calculations!$A$3:$A$53,$B1037)</f>
        <v/>
      </c>
      <c r="O1037" s="50">
        <f>O311/SUMIFS(O$3:O$722,$B$3:$B$722,$B1037)*SUMIFS(Calculations!$E$3:$E$53,Calculations!$A$3:$A$53,$B1037)</f>
        <v/>
      </c>
      <c r="P1037" s="50">
        <f>P311/SUMIFS(P$3:P$722,$B$3:$B$722,$B1037)*SUMIFS(Calculations!$E$3:$E$53,Calculations!$A$3:$A$53,$B1037)</f>
        <v/>
      </c>
      <c r="Q1037" s="50">
        <f>Q311/SUMIFS(Q$3:Q$722,$B$3:$B$722,$B1037)*SUMIFS(Calculations!$E$3:$E$53,Calculations!$A$3:$A$53,$B1037)</f>
        <v/>
      </c>
      <c r="R1037" s="50">
        <f>R311/SUMIFS(R$3:R$722,$B$3:$B$722,$B1037)*SUMIFS(Calculations!$E$3:$E$53,Calculations!$A$3:$A$53,$B1037)</f>
        <v/>
      </c>
    </row>
    <row r="1038" ht="15.75" customHeight="1">
      <c r="B1038" s="50" t="inlineStr">
        <is>
          <t>MN</t>
        </is>
      </c>
      <c r="C1038" s="50" t="inlineStr">
        <is>
          <t>Generation</t>
        </is>
      </c>
      <c r="D1038" s="50" t="inlineStr">
        <is>
          <t>Nuclear</t>
        </is>
      </c>
      <c r="E1038" s="50">
        <f>LOOKUP(D1038,$U$2:$V$15,$V$2:$V$15)</f>
        <v/>
      </c>
      <c r="F1038" s="50">
        <f>F312/SUMIFS(F$3:F$722,$B$3:$B$722,$B1038)*SUMIFS(Calculations!$E$3:$E$53,Calculations!$A$3:$A$53,$B1038)</f>
        <v/>
      </c>
      <c r="G1038" s="50">
        <f>G312/SUMIFS(G$3:G$722,$B$3:$B$722,$B1038)*SUMIFS(Calculations!$E$3:$E$53,Calculations!$A$3:$A$53,$B1038)</f>
        <v/>
      </c>
      <c r="H1038" s="50">
        <f>H312/SUMIFS(H$3:H$722,$B$3:$B$722,$B1038)*SUMIFS(Calculations!$E$3:$E$53,Calculations!$A$3:$A$53,$B1038)</f>
        <v/>
      </c>
      <c r="I1038" s="50">
        <f>I312/SUMIFS(I$3:I$722,$B$3:$B$722,$B1038)*SUMIFS(Calculations!$E$3:$E$53,Calculations!$A$3:$A$53,$B1038)</f>
        <v/>
      </c>
      <c r="J1038" s="50">
        <f>J312/SUMIFS(J$3:J$722,$B$3:$B$722,$B1038)*SUMIFS(Calculations!$E$3:$E$53,Calculations!$A$3:$A$53,$B1038)</f>
        <v/>
      </c>
      <c r="K1038" s="50">
        <f>K312/SUMIFS(K$3:K$722,$B$3:$B$722,$B1038)*SUMIFS(Calculations!$E$3:$E$53,Calculations!$A$3:$A$53,$B1038)</f>
        <v/>
      </c>
      <c r="L1038" s="50">
        <f>L312/SUMIFS(L$3:L$722,$B$3:$B$722,$B1038)*SUMIFS(Calculations!$E$3:$E$53,Calculations!$A$3:$A$53,$B1038)</f>
        <v/>
      </c>
      <c r="M1038" s="50">
        <f>M312/SUMIFS(M$3:M$722,$B$3:$B$722,$B1038)*SUMIFS(Calculations!$E$3:$E$53,Calculations!$A$3:$A$53,$B1038)</f>
        <v/>
      </c>
      <c r="N1038" s="50">
        <f>N312/SUMIFS(N$3:N$722,$B$3:$B$722,$B1038)*SUMIFS(Calculations!$E$3:$E$53,Calculations!$A$3:$A$53,$B1038)</f>
        <v/>
      </c>
      <c r="O1038" s="50">
        <f>O312/SUMIFS(O$3:O$722,$B$3:$B$722,$B1038)*SUMIFS(Calculations!$E$3:$E$53,Calculations!$A$3:$A$53,$B1038)</f>
        <v/>
      </c>
      <c r="P1038" s="50">
        <f>P312/SUMIFS(P$3:P$722,$B$3:$B$722,$B1038)*SUMIFS(Calculations!$E$3:$E$53,Calculations!$A$3:$A$53,$B1038)</f>
        <v/>
      </c>
      <c r="Q1038" s="50">
        <f>Q312/SUMIFS(Q$3:Q$722,$B$3:$B$722,$B1038)*SUMIFS(Calculations!$E$3:$E$53,Calculations!$A$3:$A$53,$B1038)</f>
        <v/>
      </c>
      <c r="R1038" s="50">
        <f>R312/SUMIFS(R$3:R$722,$B$3:$B$722,$B1038)*SUMIFS(Calculations!$E$3:$E$53,Calculations!$A$3:$A$53,$B1038)</f>
        <v/>
      </c>
    </row>
    <row r="1039" ht="15.75" customHeight="1">
      <c r="B1039" s="50" t="inlineStr">
        <is>
          <t>MN</t>
        </is>
      </c>
      <c r="C1039" s="50" t="inlineStr">
        <is>
          <t>Generation</t>
        </is>
      </c>
      <c r="D1039" s="50" t="inlineStr">
        <is>
          <t>Offshore Wind</t>
        </is>
      </c>
      <c r="E1039" s="50">
        <f>LOOKUP(D1039,$U$2:$V$15,$V$2:$V$15)</f>
        <v/>
      </c>
      <c r="F1039" s="50">
        <f>F313/SUMIFS(F$3:F$722,$B$3:$B$722,$B1039)*SUMIFS(Calculations!$E$3:$E$53,Calculations!$A$3:$A$53,$B1039)</f>
        <v/>
      </c>
      <c r="G1039" s="50">
        <f>G313/SUMIFS(G$3:G$722,$B$3:$B$722,$B1039)*SUMIFS(Calculations!$E$3:$E$53,Calculations!$A$3:$A$53,$B1039)</f>
        <v/>
      </c>
      <c r="H1039" s="50">
        <f>H313/SUMIFS(H$3:H$722,$B$3:$B$722,$B1039)*SUMIFS(Calculations!$E$3:$E$53,Calculations!$A$3:$A$53,$B1039)</f>
        <v/>
      </c>
      <c r="I1039" s="50">
        <f>I313/SUMIFS(I$3:I$722,$B$3:$B$722,$B1039)*SUMIFS(Calculations!$E$3:$E$53,Calculations!$A$3:$A$53,$B1039)</f>
        <v/>
      </c>
      <c r="J1039" s="50">
        <f>J313/SUMIFS(J$3:J$722,$B$3:$B$722,$B1039)*SUMIFS(Calculations!$E$3:$E$53,Calculations!$A$3:$A$53,$B1039)</f>
        <v/>
      </c>
      <c r="K1039" s="50">
        <f>K313/SUMIFS(K$3:K$722,$B$3:$B$722,$B1039)*SUMIFS(Calculations!$E$3:$E$53,Calculations!$A$3:$A$53,$B1039)</f>
        <v/>
      </c>
      <c r="L1039" s="50">
        <f>L313/SUMIFS(L$3:L$722,$B$3:$B$722,$B1039)*SUMIFS(Calculations!$E$3:$E$53,Calculations!$A$3:$A$53,$B1039)</f>
        <v/>
      </c>
      <c r="M1039" s="50">
        <f>M313/SUMIFS(M$3:M$722,$B$3:$B$722,$B1039)*SUMIFS(Calculations!$E$3:$E$53,Calculations!$A$3:$A$53,$B1039)</f>
        <v/>
      </c>
      <c r="N1039" s="50">
        <f>N313/SUMIFS(N$3:N$722,$B$3:$B$722,$B1039)*SUMIFS(Calculations!$E$3:$E$53,Calculations!$A$3:$A$53,$B1039)</f>
        <v/>
      </c>
      <c r="O1039" s="50">
        <f>O313/SUMIFS(O$3:O$722,$B$3:$B$722,$B1039)*SUMIFS(Calculations!$E$3:$E$53,Calculations!$A$3:$A$53,$B1039)</f>
        <v/>
      </c>
      <c r="P1039" s="50">
        <f>P313/SUMIFS(P$3:P$722,$B$3:$B$722,$B1039)*SUMIFS(Calculations!$E$3:$E$53,Calculations!$A$3:$A$53,$B1039)</f>
        <v/>
      </c>
      <c r="Q1039" s="50">
        <f>Q313/SUMIFS(Q$3:Q$722,$B$3:$B$722,$B1039)*SUMIFS(Calculations!$E$3:$E$53,Calculations!$A$3:$A$53,$B1039)</f>
        <v/>
      </c>
      <c r="R1039" s="50">
        <f>R313/SUMIFS(R$3:R$722,$B$3:$B$722,$B1039)*SUMIFS(Calculations!$E$3:$E$53,Calculations!$A$3:$A$53,$B1039)</f>
        <v/>
      </c>
    </row>
    <row r="1040" ht="15.75" customHeight="1">
      <c r="B1040" s="50" t="inlineStr">
        <is>
          <t>MN</t>
        </is>
      </c>
      <c r="C1040" s="50" t="inlineStr">
        <is>
          <t>Generation</t>
        </is>
      </c>
      <c r="D1040" s="50" t="inlineStr">
        <is>
          <t>Oil-Gas-Steam</t>
        </is>
      </c>
      <c r="E1040" s="50">
        <f>LOOKUP(D1040,$U$2:$V$15,$V$2:$V$15)</f>
        <v/>
      </c>
      <c r="F1040" s="50">
        <f>F314/SUMIFS(F$3:F$722,$B$3:$B$722,$B1040)*SUMIFS(Calculations!$E$3:$E$53,Calculations!$A$3:$A$53,$B1040)</f>
        <v/>
      </c>
      <c r="G1040" s="50">
        <f>G314/SUMIFS(G$3:G$722,$B$3:$B$722,$B1040)*SUMIFS(Calculations!$E$3:$E$53,Calculations!$A$3:$A$53,$B1040)</f>
        <v/>
      </c>
      <c r="H1040" s="50">
        <f>H314/SUMIFS(H$3:H$722,$B$3:$B$722,$B1040)*SUMIFS(Calculations!$E$3:$E$53,Calculations!$A$3:$A$53,$B1040)</f>
        <v/>
      </c>
      <c r="I1040" s="50">
        <f>I314/SUMIFS(I$3:I$722,$B$3:$B$722,$B1040)*SUMIFS(Calculations!$E$3:$E$53,Calculations!$A$3:$A$53,$B1040)</f>
        <v/>
      </c>
      <c r="J1040" s="50">
        <f>J314/SUMIFS(J$3:J$722,$B$3:$B$722,$B1040)*SUMIFS(Calculations!$E$3:$E$53,Calculations!$A$3:$A$53,$B1040)</f>
        <v/>
      </c>
      <c r="K1040" s="50">
        <f>K314/SUMIFS(K$3:K$722,$B$3:$B$722,$B1040)*SUMIFS(Calculations!$E$3:$E$53,Calculations!$A$3:$A$53,$B1040)</f>
        <v/>
      </c>
      <c r="L1040" s="50">
        <f>L314/SUMIFS(L$3:L$722,$B$3:$B$722,$B1040)*SUMIFS(Calculations!$E$3:$E$53,Calculations!$A$3:$A$53,$B1040)</f>
        <v/>
      </c>
      <c r="M1040" s="50">
        <f>M314/SUMIFS(M$3:M$722,$B$3:$B$722,$B1040)*SUMIFS(Calculations!$E$3:$E$53,Calculations!$A$3:$A$53,$B1040)</f>
        <v/>
      </c>
      <c r="N1040" s="50">
        <f>N314/SUMIFS(N$3:N$722,$B$3:$B$722,$B1040)*SUMIFS(Calculations!$E$3:$E$53,Calculations!$A$3:$A$53,$B1040)</f>
        <v/>
      </c>
      <c r="O1040" s="50">
        <f>O314/SUMIFS(O$3:O$722,$B$3:$B$722,$B1040)*SUMIFS(Calculations!$E$3:$E$53,Calculations!$A$3:$A$53,$B1040)</f>
        <v/>
      </c>
      <c r="P1040" s="50">
        <f>P314/SUMIFS(P$3:P$722,$B$3:$B$722,$B1040)*SUMIFS(Calculations!$E$3:$E$53,Calculations!$A$3:$A$53,$B1040)</f>
        <v/>
      </c>
      <c r="Q1040" s="50">
        <f>Q314/SUMIFS(Q$3:Q$722,$B$3:$B$722,$B1040)*SUMIFS(Calculations!$E$3:$E$53,Calculations!$A$3:$A$53,$B1040)</f>
        <v/>
      </c>
      <c r="R1040" s="50">
        <f>R314/SUMIFS(R$3:R$722,$B$3:$B$722,$B1040)*SUMIFS(Calculations!$E$3:$E$53,Calculations!$A$3:$A$53,$B1040)</f>
        <v/>
      </c>
    </row>
    <row r="1041" ht="15.75" customHeight="1">
      <c r="B1041" s="50" t="inlineStr">
        <is>
          <t>MN</t>
        </is>
      </c>
      <c r="C1041" s="50" t="inlineStr">
        <is>
          <t>Generation</t>
        </is>
      </c>
      <c r="D1041" s="50" t="inlineStr">
        <is>
          <t>Rooftop PV</t>
        </is>
      </c>
      <c r="E1041" s="50">
        <f>LOOKUP(D1041,$U$2:$V$15,$V$2:$V$15)</f>
        <v/>
      </c>
      <c r="F1041" s="50">
        <f>F315/SUMIFS(F$3:F$722,$B$3:$B$722,$B1041)*SUMIFS(Calculations!$E$3:$E$53,Calculations!$A$3:$A$53,$B1041)</f>
        <v/>
      </c>
      <c r="G1041" s="50">
        <f>G315/SUMIFS(G$3:G$722,$B$3:$B$722,$B1041)*SUMIFS(Calculations!$E$3:$E$53,Calculations!$A$3:$A$53,$B1041)</f>
        <v/>
      </c>
      <c r="H1041" s="50">
        <f>H315/SUMIFS(H$3:H$722,$B$3:$B$722,$B1041)*SUMIFS(Calculations!$E$3:$E$53,Calculations!$A$3:$A$53,$B1041)</f>
        <v/>
      </c>
      <c r="I1041" s="50">
        <f>I315/SUMIFS(I$3:I$722,$B$3:$B$722,$B1041)*SUMIFS(Calculations!$E$3:$E$53,Calculations!$A$3:$A$53,$B1041)</f>
        <v/>
      </c>
      <c r="J1041" s="50">
        <f>J315/SUMIFS(J$3:J$722,$B$3:$B$722,$B1041)*SUMIFS(Calculations!$E$3:$E$53,Calculations!$A$3:$A$53,$B1041)</f>
        <v/>
      </c>
      <c r="K1041" s="50">
        <f>K315/SUMIFS(K$3:K$722,$B$3:$B$722,$B1041)*SUMIFS(Calculations!$E$3:$E$53,Calculations!$A$3:$A$53,$B1041)</f>
        <v/>
      </c>
      <c r="L1041" s="50">
        <f>L315/SUMIFS(L$3:L$722,$B$3:$B$722,$B1041)*SUMIFS(Calculations!$E$3:$E$53,Calculations!$A$3:$A$53,$B1041)</f>
        <v/>
      </c>
      <c r="M1041" s="50">
        <f>M315/SUMIFS(M$3:M$722,$B$3:$B$722,$B1041)*SUMIFS(Calculations!$E$3:$E$53,Calculations!$A$3:$A$53,$B1041)</f>
        <v/>
      </c>
      <c r="N1041" s="50">
        <f>N315/SUMIFS(N$3:N$722,$B$3:$B$722,$B1041)*SUMIFS(Calculations!$E$3:$E$53,Calculations!$A$3:$A$53,$B1041)</f>
        <v/>
      </c>
      <c r="O1041" s="50">
        <f>O315/SUMIFS(O$3:O$722,$B$3:$B$722,$B1041)*SUMIFS(Calculations!$E$3:$E$53,Calculations!$A$3:$A$53,$B1041)</f>
        <v/>
      </c>
      <c r="P1041" s="50">
        <f>P315/SUMIFS(P$3:P$722,$B$3:$B$722,$B1041)*SUMIFS(Calculations!$E$3:$E$53,Calculations!$A$3:$A$53,$B1041)</f>
        <v/>
      </c>
      <c r="Q1041" s="50">
        <f>Q315/SUMIFS(Q$3:Q$722,$B$3:$B$722,$B1041)*SUMIFS(Calculations!$E$3:$E$53,Calculations!$A$3:$A$53,$B1041)</f>
        <v/>
      </c>
      <c r="R1041" s="50">
        <f>R315/SUMIFS(R$3:R$722,$B$3:$B$722,$B1041)*SUMIFS(Calculations!$E$3:$E$53,Calculations!$A$3:$A$53,$B1041)</f>
        <v/>
      </c>
    </row>
    <row r="1042" ht="15.75" customHeight="1">
      <c r="B1042" s="50" t="inlineStr">
        <is>
          <t>MN</t>
        </is>
      </c>
      <c r="C1042" s="50" t="inlineStr">
        <is>
          <t>Generation</t>
        </is>
      </c>
      <c r="D1042" s="50" t="inlineStr">
        <is>
          <t>Storage</t>
        </is>
      </c>
      <c r="E1042" s="50">
        <f>LOOKUP(D1042,$U$2:$V$15,$V$2:$V$15)</f>
        <v/>
      </c>
      <c r="F1042" s="50">
        <f>F316/SUMIFS(F$3:F$722,$B$3:$B$722,$B1042)*SUMIFS(Calculations!$E$3:$E$53,Calculations!$A$3:$A$53,$B1042)</f>
        <v/>
      </c>
      <c r="G1042" s="50">
        <f>G316/SUMIFS(G$3:G$722,$B$3:$B$722,$B1042)*SUMIFS(Calculations!$E$3:$E$53,Calculations!$A$3:$A$53,$B1042)</f>
        <v/>
      </c>
      <c r="H1042" s="50">
        <f>H316/SUMIFS(H$3:H$722,$B$3:$B$722,$B1042)*SUMIFS(Calculations!$E$3:$E$53,Calculations!$A$3:$A$53,$B1042)</f>
        <v/>
      </c>
      <c r="I1042" s="50">
        <f>I316/SUMIFS(I$3:I$722,$B$3:$B$722,$B1042)*SUMIFS(Calculations!$E$3:$E$53,Calculations!$A$3:$A$53,$B1042)</f>
        <v/>
      </c>
      <c r="J1042" s="50">
        <f>J316/SUMIFS(J$3:J$722,$B$3:$B$722,$B1042)*SUMIFS(Calculations!$E$3:$E$53,Calculations!$A$3:$A$53,$B1042)</f>
        <v/>
      </c>
      <c r="K1042" s="50">
        <f>K316/SUMIFS(K$3:K$722,$B$3:$B$722,$B1042)*SUMIFS(Calculations!$E$3:$E$53,Calculations!$A$3:$A$53,$B1042)</f>
        <v/>
      </c>
      <c r="L1042" s="50">
        <f>L316/SUMIFS(L$3:L$722,$B$3:$B$722,$B1042)*SUMIFS(Calculations!$E$3:$E$53,Calculations!$A$3:$A$53,$B1042)</f>
        <v/>
      </c>
      <c r="M1042" s="50">
        <f>M316/SUMIFS(M$3:M$722,$B$3:$B$722,$B1042)*SUMIFS(Calculations!$E$3:$E$53,Calculations!$A$3:$A$53,$B1042)</f>
        <v/>
      </c>
      <c r="N1042" s="50">
        <f>N316/SUMIFS(N$3:N$722,$B$3:$B$722,$B1042)*SUMIFS(Calculations!$E$3:$E$53,Calculations!$A$3:$A$53,$B1042)</f>
        <v/>
      </c>
      <c r="O1042" s="50">
        <f>O316/SUMIFS(O$3:O$722,$B$3:$B$722,$B1042)*SUMIFS(Calculations!$E$3:$E$53,Calculations!$A$3:$A$53,$B1042)</f>
        <v/>
      </c>
      <c r="P1042" s="50">
        <f>P316/SUMIFS(P$3:P$722,$B$3:$B$722,$B1042)*SUMIFS(Calculations!$E$3:$E$53,Calculations!$A$3:$A$53,$B1042)</f>
        <v/>
      </c>
      <c r="Q1042" s="50">
        <f>Q316/SUMIFS(Q$3:Q$722,$B$3:$B$722,$B1042)*SUMIFS(Calculations!$E$3:$E$53,Calculations!$A$3:$A$53,$B1042)</f>
        <v/>
      </c>
      <c r="R1042" s="50">
        <f>R316/SUMIFS(R$3:R$722,$B$3:$B$722,$B1042)*SUMIFS(Calculations!$E$3:$E$53,Calculations!$A$3:$A$53,$B1042)</f>
        <v/>
      </c>
    </row>
    <row r="1043" ht="15.75" customHeight="1">
      <c r="B1043" s="50" t="inlineStr">
        <is>
          <t>MN</t>
        </is>
      </c>
      <c r="C1043" s="50" t="inlineStr">
        <is>
          <t>Generation</t>
        </is>
      </c>
      <c r="D1043" s="50" t="inlineStr">
        <is>
          <t>Utility PV</t>
        </is>
      </c>
      <c r="E1043" s="50">
        <f>LOOKUP(D1043,$U$2:$V$15,$V$2:$V$15)</f>
        <v/>
      </c>
      <c r="F1043" s="50">
        <f>F317/SUMIFS(F$3:F$722,$B$3:$B$722,$B1043)*SUMIFS(Calculations!$E$3:$E$53,Calculations!$A$3:$A$53,$B1043)</f>
        <v/>
      </c>
      <c r="G1043" s="50">
        <f>G317/SUMIFS(G$3:G$722,$B$3:$B$722,$B1043)*SUMIFS(Calculations!$E$3:$E$53,Calculations!$A$3:$A$53,$B1043)</f>
        <v/>
      </c>
      <c r="H1043" s="50">
        <f>H317/SUMIFS(H$3:H$722,$B$3:$B$722,$B1043)*SUMIFS(Calculations!$E$3:$E$53,Calculations!$A$3:$A$53,$B1043)</f>
        <v/>
      </c>
      <c r="I1043" s="50">
        <f>I317/SUMIFS(I$3:I$722,$B$3:$B$722,$B1043)*SUMIFS(Calculations!$E$3:$E$53,Calculations!$A$3:$A$53,$B1043)</f>
        <v/>
      </c>
      <c r="J1043" s="50">
        <f>J317/SUMIFS(J$3:J$722,$B$3:$B$722,$B1043)*SUMIFS(Calculations!$E$3:$E$53,Calculations!$A$3:$A$53,$B1043)</f>
        <v/>
      </c>
      <c r="K1043" s="50">
        <f>K317/SUMIFS(K$3:K$722,$B$3:$B$722,$B1043)*SUMIFS(Calculations!$E$3:$E$53,Calculations!$A$3:$A$53,$B1043)</f>
        <v/>
      </c>
      <c r="L1043" s="50">
        <f>L317/SUMIFS(L$3:L$722,$B$3:$B$722,$B1043)*SUMIFS(Calculations!$E$3:$E$53,Calculations!$A$3:$A$53,$B1043)</f>
        <v/>
      </c>
      <c r="M1043" s="50">
        <f>M317/SUMIFS(M$3:M$722,$B$3:$B$722,$B1043)*SUMIFS(Calculations!$E$3:$E$53,Calculations!$A$3:$A$53,$B1043)</f>
        <v/>
      </c>
      <c r="N1043" s="50">
        <f>N317/SUMIFS(N$3:N$722,$B$3:$B$722,$B1043)*SUMIFS(Calculations!$E$3:$E$53,Calculations!$A$3:$A$53,$B1043)</f>
        <v/>
      </c>
      <c r="O1043" s="50">
        <f>O317/SUMIFS(O$3:O$722,$B$3:$B$722,$B1043)*SUMIFS(Calculations!$E$3:$E$53,Calculations!$A$3:$A$53,$B1043)</f>
        <v/>
      </c>
      <c r="P1043" s="50">
        <f>P317/SUMIFS(P$3:P$722,$B$3:$B$722,$B1043)*SUMIFS(Calculations!$E$3:$E$53,Calculations!$A$3:$A$53,$B1043)</f>
        <v/>
      </c>
      <c r="Q1043" s="50">
        <f>Q317/SUMIFS(Q$3:Q$722,$B$3:$B$722,$B1043)*SUMIFS(Calculations!$E$3:$E$53,Calculations!$A$3:$A$53,$B1043)</f>
        <v/>
      </c>
      <c r="R1043" s="50">
        <f>R317/SUMIFS(R$3:R$722,$B$3:$B$722,$B1043)*SUMIFS(Calculations!$E$3:$E$53,Calculations!$A$3:$A$53,$B1043)</f>
        <v/>
      </c>
    </row>
    <row r="1044" ht="15.75" customHeight="1">
      <c r="B1044" s="50" t="inlineStr">
        <is>
          <t>MO</t>
        </is>
      </c>
      <c r="C1044" s="50" t="inlineStr">
        <is>
          <t>Generation</t>
        </is>
      </c>
      <c r="D1044" s="50" t="inlineStr">
        <is>
          <t>Biopower</t>
        </is>
      </c>
      <c r="E1044" s="50">
        <f>LOOKUP(D1044,$U$2:$V$15,$V$2:$V$15)</f>
        <v/>
      </c>
      <c r="F1044" s="50">
        <f>F318/SUMIFS(F$3:F$722,$B$3:$B$722,$B1044)*SUMIFS(Calculations!$E$3:$E$53,Calculations!$A$3:$A$53,$B1044)</f>
        <v/>
      </c>
      <c r="G1044" s="50">
        <f>G318/SUMIFS(G$3:G$722,$B$3:$B$722,$B1044)*SUMIFS(Calculations!$E$3:$E$53,Calculations!$A$3:$A$53,$B1044)</f>
        <v/>
      </c>
      <c r="H1044" s="50">
        <f>H318/SUMIFS(H$3:H$722,$B$3:$B$722,$B1044)*SUMIFS(Calculations!$E$3:$E$53,Calculations!$A$3:$A$53,$B1044)</f>
        <v/>
      </c>
      <c r="I1044" s="50">
        <f>I318/SUMIFS(I$3:I$722,$B$3:$B$722,$B1044)*SUMIFS(Calculations!$E$3:$E$53,Calculations!$A$3:$A$53,$B1044)</f>
        <v/>
      </c>
      <c r="J1044" s="50">
        <f>J318/SUMIFS(J$3:J$722,$B$3:$B$722,$B1044)*SUMIFS(Calculations!$E$3:$E$53,Calculations!$A$3:$A$53,$B1044)</f>
        <v/>
      </c>
      <c r="K1044" s="50">
        <f>K318/SUMIFS(K$3:K$722,$B$3:$B$722,$B1044)*SUMIFS(Calculations!$E$3:$E$53,Calculations!$A$3:$A$53,$B1044)</f>
        <v/>
      </c>
      <c r="L1044" s="50">
        <f>L318/SUMIFS(L$3:L$722,$B$3:$B$722,$B1044)*SUMIFS(Calculations!$E$3:$E$53,Calculations!$A$3:$A$53,$B1044)</f>
        <v/>
      </c>
      <c r="M1044" s="50">
        <f>M318/SUMIFS(M$3:M$722,$B$3:$B$722,$B1044)*SUMIFS(Calculations!$E$3:$E$53,Calculations!$A$3:$A$53,$B1044)</f>
        <v/>
      </c>
      <c r="N1044" s="50">
        <f>N318/SUMIFS(N$3:N$722,$B$3:$B$722,$B1044)*SUMIFS(Calculations!$E$3:$E$53,Calculations!$A$3:$A$53,$B1044)</f>
        <v/>
      </c>
      <c r="O1044" s="50">
        <f>O318/SUMIFS(O$3:O$722,$B$3:$B$722,$B1044)*SUMIFS(Calculations!$E$3:$E$53,Calculations!$A$3:$A$53,$B1044)</f>
        <v/>
      </c>
      <c r="P1044" s="50">
        <f>P318/SUMIFS(P$3:P$722,$B$3:$B$722,$B1044)*SUMIFS(Calculations!$E$3:$E$53,Calculations!$A$3:$A$53,$B1044)</f>
        <v/>
      </c>
      <c r="Q1044" s="50">
        <f>Q318/SUMIFS(Q$3:Q$722,$B$3:$B$722,$B1044)*SUMIFS(Calculations!$E$3:$E$53,Calculations!$A$3:$A$53,$B1044)</f>
        <v/>
      </c>
      <c r="R1044" s="50">
        <f>R318/SUMIFS(R$3:R$722,$B$3:$B$722,$B1044)*SUMIFS(Calculations!$E$3:$E$53,Calculations!$A$3:$A$53,$B1044)</f>
        <v/>
      </c>
    </row>
    <row r="1045" ht="15.75" customHeight="1">
      <c r="B1045" s="50" t="inlineStr">
        <is>
          <t>MO</t>
        </is>
      </c>
      <c r="C1045" s="50" t="inlineStr">
        <is>
          <t>Generation</t>
        </is>
      </c>
      <c r="D1045" s="50" t="inlineStr">
        <is>
          <t>Coal</t>
        </is>
      </c>
      <c r="E1045" s="50">
        <f>LOOKUP(D1045,$U$2:$V$15,$V$2:$V$15)</f>
        <v/>
      </c>
      <c r="F1045" s="50">
        <f>F319/SUMIFS(F$3:F$722,$B$3:$B$722,$B1045)*SUMIFS(Calculations!$E$3:$E$53,Calculations!$A$3:$A$53,$B1045)</f>
        <v/>
      </c>
      <c r="G1045" s="50">
        <f>G319/SUMIFS(G$3:G$722,$B$3:$B$722,$B1045)*SUMIFS(Calculations!$E$3:$E$53,Calculations!$A$3:$A$53,$B1045)</f>
        <v/>
      </c>
      <c r="H1045" s="50">
        <f>H319/SUMIFS(H$3:H$722,$B$3:$B$722,$B1045)*SUMIFS(Calculations!$E$3:$E$53,Calculations!$A$3:$A$53,$B1045)</f>
        <v/>
      </c>
      <c r="I1045" s="50">
        <f>I319/SUMIFS(I$3:I$722,$B$3:$B$722,$B1045)*SUMIFS(Calculations!$E$3:$E$53,Calculations!$A$3:$A$53,$B1045)</f>
        <v/>
      </c>
      <c r="J1045" s="50">
        <f>J319/SUMIFS(J$3:J$722,$B$3:$B$722,$B1045)*SUMIFS(Calculations!$E$3:$E$53,Calculations!$A$3:$A$53,$B1045)</f>
        <v/>
      </c>
      <c r="K1045" s="50">
        <f>K319/SUMIFS(K$3:K$722,$B$3:$B$722,$B1045)*SUMIFS(Calculations!$E$3:$E$53,Calculations!$A$3:$A$53,$B1045)</f>
        <v/>
      </c>
      <c r="L1045" s="50">
        <f>L319/SUMIFS(L$3:L$722,$B$3:$B$722,$B1045)*SUMIFS(Calculations!$E$3:$E$53,Calculations!$A$3:$A$53,$B1045)</f>
        <v/>
      </c>
      <c r="M1045" s="50">
        <f>M319/SUMIFS(M$3:M$722,$B$3:$B$722,$B1045)*SUMIFS(Calculations!$E$3:$E$53,Calculations!$A$3:$A$53,$B1045)</f>
        <v/>
      </c>
      <c r="N1045" s="50">
        <f>N319/SUMIFS(N$3:N$722,$B$3:$B$722,$B1045)*SUMIFS(Calculations!$E$3:$E$53,Calculations!$A$3:$A$53,$B1045)</f>
        <v/>
      </c>
      <c r="O1045" s="50">
        <f>O319/SUMIFS(O$3:O$722,$B$3:$B$722,$B1045)*SUMIFS(Calculations!$E$3:$E$53,Calculations!$A$3:$A$53,$B1045)</f>
        <v/>
      </c>
      <c r="P1045" s="50">
        <f>P319/SUMIFS(P$3:P$722,$B$3:$B$722,$B1045)*SUMIFS(Calculations!$E$3:$E$53,Calculations!$A$3:$A$53,$B1045)</f>
        <v/>
      </c>
      <c r="Q1045" s="50">
        <f>Q319/SUMIFS(Q$3:Q$722,$B$3:$B$722,$B1045)*SUMIFS(Calculations!$E$3:$E$53,Calculations!$A$3:$A$53,$B1045)</f>
        <v/>
      </c>
      <c r="R1045" s="50">
        <f>R319/SUMIFS(R$3:R$722,$B$3:$B$722,$B1045)*SUMIFS(Calculations!$E$3:$E$53,Calculations!$A$3:$A$53,$B1045)</f>
        <v/>
      </c>
    </row>
    <row r="1046" ht="15.75" customHeight="1">
      <c r="B1046" s="50" t="inlineStr">
        <is>
          <t>MO</t>
        </is>
      </c>
      <c r="C1046" s="50" t="inlineStr">
        <is>
          <t>Generation</t>
        </is>
      </c>
      <c r="D1046" s="50" t="inlineStr">
        <is>
          <t>CSP</t>
        </is>
      </c>
      <c r="E1046" s="50">
        <f>LOOKUP(D1046,$U$2:$V$15,$V$2:$V$15)</f>
        <v/>
      </c>
      <c r="F1046" s="50">
        <f>F320/SUMIFS(F$3:F$722,$B$3:$B$722,$B1046)*SUMIFS(Calculations!$E$3:$E$53,Calculations!$A$3:$A$53,$B1046)</f>
        <v/>
      </c>
      <c r="G1046" s="50">
        <f>G320/SUMIFS(G$3:G$722,$B$3:$B$722,$B1046)*SUMIFS(Calculations!$E$3:$E$53,Calculations!$A$3:$A$53,$B1046)</f>
        <v/>
      </c>
      <c r="H1046" s="50">
        <f>H320/SUMIFS(H$3:H$722,$B$3:$B$722,$B1046)*SUMIFS(Calculations!$E$3:$E$53,Calculations!$A$3:$A$53,$B1046)</f>
        <v/>
      </c>
      <c r="I1046" s="50">
        <f>I320/SUMIFS(I$3:I$722,$B$3:$B$722,$B1046)*SUMIFS(Calculations!$E$3:$E$53,Calculations!$A$3:$A$53,$B1046)</f>
        <v/>
      </c>
      <c r="J1046" s="50">
        <f>J320/SUMIFS(J$3:J$722,$B$3:$B$722,$B1046)*SUMIFS(Calculations!$E$3:$E$53,Calculations!$A$3:$A$53,$B1046)</f>
        <v/>
      </c>
      <c r="K1046" s="50">
        <f>K320/SUMIFS(K$3:K$722,$B$3:$B$722,$B1046)*SUMIFS(Calculations!$E$3:$E$53,Calculations!$A$3:$A$53,$B1046)</f>
        <v/>
      </c>
      <c r="L1046" s="50">
        <f>L320/SUMIFS(L$3:L$722,$B$3:$B$722,$B1046)*SUMIFS(Calculations!$E$3:$E$53,Calculations!$A$3:$A$53,$B1046)</f>
        <v/>
      </c>
      <c r="M1046" s="50">
        <f>M320/SUMIFS(M$3:M$722,$B$3:$B$722,$B1046)*SUMIFS(Calculations!$E$3:$E$53,Calculations!$A$3:$A$53,$B1046)</f>
        <v/>
      </c>
      <c r="N1046" s="50">
        <f>N320/SUMIFS(N$3:N$722,$B$3:$B$722,$B1046)*SUMIFS(Calculations!$E$3:$E$53,Calculations!$A$3:$A$53,$B1046)</f>
        <v/>
      </c>
      <c r="O1046" s="50">
        <f>O320/SUMIFS(O$3:O$722,$B$3:$B$722,$B1046)*SUMIFS(Calculations!$E$3:$E$53,Calculations!$A$3:$A$53,$B1046)</f>
        <v/>
      </c>
      <c r="P1046" s="50">
        <f>P320/SUMIFS(P$3:P$722,$B$3:$B$722,$B1046)*SUMIFS(Calculations!$E$3:$E$53,Calculations!$A$3:$A$53,$B1046)</f>
        <v/>
      </c>
      <c r="Q1046" s="50">
        <f>Q320/SUMIFS(Q$3:Q$722,$B$3:$B$722,$B1046)*SUMIFS(Calculations!$E$3:$E$53,Calculations!$A$3:$A$53,$B1046)</f>
        <v/>
      </c>
      <c r="R1046" s="50">
        <f>R320/SUMIFS(R$3:R$722,$B$3:$B$722,$B1046)*SUMIFS(Calculations!$E$3:$E$53,Calculations!$A$3:$A$53,$B1046)</f>
        <v/>
      </c>
    </row>
    <row r="1047" ht="15.75" customHeight="1">
      <c r="B1047" s="50" t="inlineStr">
        <is>
          <t>MO</t>
        </is>
      </c>
      <c r="C1047" s="50" t="inlineStr">
        <is>
          <t>Generation</t>
        </is>
      </c>
      <c r="D1047" s="50" t="inlineStr">
        <is>
          <t>Geothermal</t>
        </is>
      </c>
      <c r="E1047" s="50">
        <f>LOOKUP(D1047,$U$2:$V$15,$V$2:$V$15)</f>
        <v/>
      </c>
      <c r="F1047" s="50">
        <f>F321/SUMIFS(F$3:F$722,$B$3:$B$722,$B1047)*SUMIFS(Calculations!$E$3:$E$53,Calculations!$A$3:$A$53,$B1047)</f>
        <v/>
      </c>
      <c r="G1047" s="50">
        <f>G321/SUMIFS(G$3:G$722,$B$3:$B$722,$B1047)*SUMIFS(Calculations!$E$3:$E$53,Calculations!$A$3:$A$53,$B1047)</f>
        <v/>
      </c>
      <c r="H1047" s="50">
        <f>H321/SUMIFS(H$3:H$722,$B$3:$B$722,$B1047)*SUMIFS(Calculations!$E$3:$E$53,Calculations!$A$3:$A$53,$B1047)</f>
        <v/>
      </c>
      <c r="I1047" s="50">
        <f>I321/SUMIFS(I$3:I$722,$B$3:$B$722,$B1047)*SUMIFS(Calculations!$E$3:$E$53,Calculations!$A$3:$A$53,$B1047)</f>
        <v/>
      </c>
      <c r="J1047" s="50">
        <f>J321/SUMIFS(J$3:J$722,$B$3:$B$722,$B1047)*SUMIFS(Calculations!$E$3:$E$53,Calculations!$A$3:$A$53,$B1047)</f>
        <v/>
      </c>
      <c r="K1047" s="50">
        <f>K321/SUMIFS(K$3:K$722,$B$3:$B$722,$B1047)*SUMIFS(Calculations!$E$3:$E$53,Calculations!$A$3:$A$53,$B1047)</f>
        <v/>
      </c>
      <c r="L1047" s="50">
        <f>L321/SUMIFS(L$3:L$722,$B$3:$B$722,$B1047)*SUMIFS(Calculations!$E$3:$E$53,Calculations!$A$3:$A$53,$B1047)</f>
        <v/>
      </c>
      <c r="M1047" s="50">
        <f>M321/SUMIFS(M$3:M$722,$B$3:$B$722,$B1047)*SUMIFS(Calculations!$E$3:$E$53,Calculations!$A$3:$A$53,$B1047)</f>
        <v/>
      </c>
      <c r="N1047" s="50">
        <f>N321/SUMIFS(N$3:N$722,$B$3:$B$722,$B1047)*SUMIFS(Calculations!$E$3:$E$53,Calculations!$A$3:$A$53,$B1047)</f>
        <v/>
      </c>
      <c r="O1047" s="50">
        <f>O321/SUMIFS(O$3:O$722,$B$3:$B$722,$B1047)*SUMIFS(Calculations!$E$3:$E$53,Calculations!$A$3:$A$53,$B1047)</f>
        <v/>
      </c>
      <c r="P1047" s="50">
        <f>P321/SUMIFS(P$3:P$722,$B$3:$B$722,$B1047)*SUMIFS(Calculations!$E$3:$E$53,Calculations!$A$3:$A$53,$B1047)</f>
        <v/>
      </c>
      <c r="Q1047" s="50">
        <f>Q321/SUMIFS(Q$3:Q$722,$B$3:$B$722,$B1047)*SUMIFS(Calculations!$E$3:$E$53,Calculations!$A$3:$A$53,$B1047)</f>
        <v/>
      </c>
      <c r="R1047" s="50">
        <f>R321/SUMIFS(R$3:R$722,$B$3:$B$722,$B1047)*SUMIFS(Calculations!$E$3:$E$53,Calculations!$A$3:$A$53,$B1047)</f>
        <v/>
      </c>
    </row>
    <row r="1048" ht="15.75" customHeight="1">
      <c r="B1048" s="50" t="inlineStr">
        <is>
          <t>MO</t>
        </is>
      </c>
      <c r="C1048" s="50" t="inlineStr">
        <is>
          <t>Generation</t>
        </is>
      </c>
      <c r="D1048" s="50" t="inlineStr">
        <is>
          <t>Hydro</t>
        </is>
      </c>
      <c r="E1048" s="50">
        <f>LOOKUP(D1048,$U$2:$V$15,$V$2:$V$15)</f>
        <v/>
      </c>
      <c r="F1048" s="50">
        <f>F322/SUMIFS(F$3:F$722,$B$3:$B$722,$B1048)*SUMIFS(Calculations!$E$3:$E$53,Calculations!$A$3:$A$53,$B1048)</f>
        <v/>
      </c>
      <c r="G1048" s="50">
        <f>G322/SUMIFS(G$3:G$722,$B$3:$B$722,$B1048)*SUMIFS(Calculations!$E$3:$E$53,Calculations!$A$3:$A$53,$B1048)</f>
        <v/>
      </c>
      <c r="H1048" s="50">
        <f>H322/SUMIFS(H$3:H$722,$B$3:$B$722,$B1048)*SUMIFS(Calculations!$E$3:$E$53,Calculations!$A$3:$A$53,$B1048)</f>
        <v/>
      </c>
      <c r="I1048" s="50">
        <f>I322/SUMIFS(I$3:I$722,$B$3:$B$722,$B1048)*SUMIFS(Calculations!$E$3:$E$53,Calculations!$A$3:$A$53,$B1048)</f>
        <v/>
      </c>
      <c r="J1048" s="50">
        <f>J322/SUMIFS(J$3:J$722,$B$3:$B$722,$B1048)*SUMIFS(Calculations!$E$3:$E$53,Calculations!$A$3:$A$53,$B1048)</f>
        <v/>
      </c>
      <c r="K1048" s="50">
        <f>K322/SUMIFS(K$3:K$722,$B$3:$B$722,$B1048)*SUMIFS(Calculations!$E$3:$E$53,Calculations!$A$3:$A$53,$B1048)</f>
        <v/>
      </c>
      <c r="L1048" s="50">
        <f>L322/SUMIFS(L$3:L$722,$B$3:$B$722,$B1048)*SUMIFS(Calculations!$E$3:$E$53,Calculations!$A$3:$A$53,$B1048)</f>
        <v/>
      </c>
      <c r="M1048" s="50">
        <f>M322/SUMIFS(M$3:M$722,$B$3:$B$722,$B1048)*SUMIFS(Calculations!$E$3:$E$53,Calculations!$A$3:$A$53,$B1048)</f>
        <v/>
      </c>
      <c r="N1048" s="50">
        <f>N322/SUMIFS(N$3:N$722,$B$3:$B$722,$B1048)*SUMIFS(Calculations!$E$3:$E$53,Calculations!$A$3:$A$53,$B1048)</f>
        <v/>
      </c>
      <c r="O1048" s="50">
        <f>O322/SUMIFS(O$3:O$722,$B$3:$B$722,$B1048)*SUMIFS(Calculations!$E$3:$E$53,Calculations!$A$3:$A$53,$B1048)</f>
        <v/>
      </c>
      <c r="P1048" s="50">
        <f>P322/SUMIFS(P$3:P$722,$B$3:$B$722,$B1048)*SUMIFS(Calculations!$E$3:$E$53,Calculations!$A$3:$A$53,$B1048)</f>
        <v/>
      </c>
      <c r="Q1048" s="50">
        <f>Q322/SUMIFS(Q$3:Q$722,$B$3:$B$722,$B1048)*SUMIFS(Calculations!$E$3:$E$53,Calculations!$A$3:$A$53,$B1048)</f>
        <v/>
      </c>
      <c r="R1048" s="50">
        <f>R322/SUMIFS(R$3:R$722,$B$3:$B$722,$B1048)*SUMIFS(Calculations!$E$3:$E$53,Calculations!$A$3:$A$53,$B1048)</f>
        <v/>
      </c>
    </row>
    <row r="1049" ht="15.75" customHeight="1">
      <c r="B1049" s="50" t="inlineStr">
        <is>
          <t>MO</t>
        </is>
      </c>
      <c r="C1049" s="50" t="inlineStr">
        <is>
          <t>Generation</t>
        </is>
      </c>
      <c r="D1049" s="50" t="inlineStr">
        <is>
          <t>Imports</t>
        </is>
      </c>
      <c r="E1049" s="50">
        <f>LOOKUP(D1049,$U$2:$V$15,$V$2:$V$15)</f>
        <v/>
      </c>
      <c r="F1049" s="50">
        <f>F323/SUMIFS(F$3:F$722,$B$3:$B$722,$B1049)*SUMIFS(Calculations!$E$3:$E$53,Calculations!$A$3:$A$53,$B1049)</f>
        <v/>
      </c>
      <c r="G1049" s="50">
        <f>G323/SUMIFS(G$3:G$722,$B$3:$B$722,$B1049)*SUMIFS(Calculations!$E$3:$E$53,Calculations!$A$3:$A$53,$B1049)</f>
        <v/>
      </c>
      <c r="H1049" s="50">
        <f>H323/SUMIFS(H$3:H$722,$B$3:$B$722,$B1049)*SUMIFS(Calculations!$E$3:$E$53,Calculations!$A$3:$A$53,$B1049)</f>
        <v/>
      </c>
      <c r="I1049" s="50">
        <f>I323/SUMIFS(I$3:I$722,$B$3:$B$722,$B1049)*SUMIFS(Calculations!$E$3:$E$53,Calculations!$A$3:$A$53,$B1049)</f>
        <v/>
      </c>
      <c r="J1049" s="50">
        <f>J323/SUMIFS(J$3:J$722,$B$3:$B$722,$B1049)*SUMIFS(Calculations!$E$3:$E$53,Calculations!$A$3:$A$53,$B1049)</f>
        <v/>
      </c>
      <c r="K1049" s="50">
        <f>K323/SUMIFS(K$3:K$722,$B$3:$B$722,$B1049)*SUMIFS(Calculations!$E$3:$E$53,Calculations!$A$3:$A$53,$B1049)</f>
        <v/>
      </c>
      <c r="L1049" s="50">
        <f>L323/SUMIFS(L$3:L$722,$B$3:$B$722,$B1049)*SUMIFS(Calculations!$E$3:$E$53,Calculations!$A$3:$A$53,$B1049)</f>
        <v/>
      </c>
      <c r="M1049" s="50">
        <f>M323/SUMIFS(M$3:M$722,$B$3:$B$722,$B1049)*SUMIFS(Calculations!$E$3:$E$53,Calculations!$A$3:$A$53,$B1049)</f>
        <v/>
      </c>
      <c r="N1049" s="50">
        <f>N323/SUMIFS(N$3:N$722,$B$3:$B$722,$B1049)*SUMIFS(Calculations!$E$3:$E$53,Calculations!$A$3:$A$53,$B1049)</f>
        <v/>
      </c>
      <c r="O1049" s="50">
        <f>O323/SUMIFS(O$3:O$722,$B$3:$B$722,$B1049)*SUMIFS(Calculations!$E$3:$E$53,Calculations!$A$3:$A$53,$B1049)</f>
        <v/>
      </c>
      <c r="P1049" s="50">
        <f>P323/SUMIFS(P$3:P$722,$B$3:$B$722,$B1049)*SUMIFS(Calculations!$E$3:$E$53,Calculations!$A$3:$A$53,$B1049)</f>
        <v/>
      </c>
      <c r="Q1049" s="50">
        <f>Q323/SUMIFS(Q$3:Q$722,$B$3:$B$722,$B1049)*SUMIFS(Calculations!$E$3:$E$53,Calculations!$A$3:$A$53,$B1049)</f>
        <v/>
      </c>
      <c r="R1049" s="50">
        <f>R323/SUMIFS(R$3:R$722,$B$3:$B$722,$B1049)*SUMIFS(Calculations!$E$3:$E$53,Calculations!$A$3:$A$53,$B1049)</f>
        <v/>
      </c>
    </row>
    <row r="1050" ht="15.75" customHeight="1">
      <c r="B1050" s="50" t="inlineStr">
        <is>
          <t>MO</t>
        </is>
      </c>
      <c r="C1050" s="50" t="inlineStr">
        <is>
          <t>Generation</t>
        </is>
      </c>
      <c r="D1050" s="50" t="inlineStr">
        <is>
          <t>Land-based Wind</t>
        </is>
      </c>
      <c r="E1050" s="50">
        <f>LOOKUP(D1050,$U$2:$V$15,$V$2:$V$15)</f>
        <v/>
      </c>
      <c r="F1050" s="50">
        <f>F324/SUMIFS(F$3:F$722,$B$3:$B$722,$B1050)*SUMIFS(Calculations!$E$3:$E$53,Calculations!$A$3:$A$53,$B1050)</f>
        <v/>
      </c>
      <c r="G1050" s="50">
        <f>G324/SUMIFS(G$3:G$722,$B$3:$B$722,$B1050)*SUMIFS(Calculations!$E$3:$E$53,Calculations!$A$3:$A$53,$B1050)</f>
        <v/>
      </c>
      <c r="H1050" s="50">
        <f>H324/SUMIFS(H$3:H$722,$B$3:$B$722,$B1050)*SUMIFS(Calculations!$E$3:$E$53,Calculations!$A$3:$A$53,$B1050)</f>
        <v/>
      </c>
      <c r="I1050" s="50">
        <f>I324/SUMIFS(I$3:I$722,$B$3:$B$722,$B1050)*SUMIFS(Calculations!$E$3:$E$53,Calculations!$A$3:$A$53,$B1050)</f>
        <v/>
      </c>
      <c r="J1050" s="50">
        <f>J324/SUMIFS(J$3:J$722,$B$3:$B$722,$B1050)*SUMIFS(Calculations!$E$3:$E$53,Calculations!$A$3:$A$53,$B1050)</f>
        <v/>
      </c>
      <c r="K1050" s="50">
        <f>K324/SUMIFS(K$3:K$722,$B$3:$B$722,$B1050)*SUMIFS(Calculations!$E$3:$E$53,Calculations!$A$3:$A$53,$B1050)</f>
        <v/>
      </c>
      <c r="L1050" s="50">
        <f>L324/SUMIFS(L$3:L$722,$B$3:$B$722,$B1050)*SUMIFS(Calculations!$E$3:$E$53,Calculations!$A$3:$A$53,$B1050)</f>
        <v/>
      </c>
      <c r="M1050" s="50">
        <f>M324/SUMIFS(M$3:M$722,$B$3:$B$722,$B1050)*SUMIFS(Calculations!$E$3:$E$53,Calculations!$A$3:$A$53,$B1050)</f>
        <v/>
      </c>
      <c r="N1050" s="50">
        <f>N324/SUMIFS(N$3:N$722,$B$3:$B$722,$B1050)*SUMIFS(Calculations!$E$3:$E$53,Calculations!$A$3:$A$53,$B1050)</f>
        <v/>
      </c>
      <c r="O1050" s="50">
        <f>O324/SUMIFS(O$3:O$722,$B$3:$B$722,$B1050)*SUMIFS(Calculations!$E$3:$E$53,Calculations!$A$3:$A$53,$B1050)</f>
        <v/>
      </c>
      <c r="P1050" s="50">
        <f>P324/SUMIFS(P$3:P$722,$B$3:$B$722,$B1050)*SUMIFS(Calculations!$E$3:$E$53,Calculations!$A$3:$A$53,$B1050)</f>
        <v/>
      </c>
      <c r="Q1050" s="50">
        <f>Q324/SUMIFS(Q$3:Q$722,$B$3:$B$722,$B1050)*SUMIFS(Calculations!$E$3:$E$53,Calculations!$A$3:$A$53,$B1050)</f>
        <v/>
      </c>
      <c r="R1050" s="50">
        <f>R324/SUMIFS(R$3:R$722,$B$3:$B$722,$B1050)*SUMIFS(Calculations!$E$3:$E$53,Calculations!$A$3:$A$53,$B1050)</f>
        <v/>
      </c>
    </row>
    <row r="1051" ht="15.75" customHeight="1">
      <c r="B1051" s="50" t="inlineStr">
        <is>
          <t>MO</t>
        </is>
      </c>
      <c r="C1051" s="50" t="inlineStr">
        <is>
          <t>Generation</t>
        </is>
      </c>
      <c r="D1051" s="50" t="inlineStr">
        <is>
          <t>NG-CC</t>
        </is>
      </c>
      <c r="E1051" s="50">
        <f>LOOKUP(D1051,$U$2:$V$15,$V$2:$V$15)</f>
        <v/>
      </c>
      <c r="F1051" s="50">
        <f>F325/SUMIFS(F$3:F$722,$B$3:$B$722,$B1051)*SUMIFS(Calculations!$E$3:$E$53,Calculations!$A$3:$A$53,$B1051)</f>
        <v/>
      </c>
      <c r="G1051" s="50">
        <f>G325/SUMIFS(G$3:G$722,$B$3:$B$722,$B1051)*SUMIFS(Calculations!$E$3:$E$53,Calculations!$A$3:$A$53,$B1051)</f>
        <v/>
      </c>
      <c r="H1051" s="50">
        <f>H325/SUMIFS(H$3:H$722,$B$3:$B$722,$B1051)*SUMIFS(Calculations!$E$3:$E$53,Calculations!$A$3:$A$53,$B1051)</f>
        <v/>
      </c>
      <c r="I1051" s="50">
        <f>I325/SUMIFS(I$3:I$722,$B$3:$B$722,$B1051)*SUMIFS(Calculations!$E$3:$E$53,Calculations!$A$3:$A$53,$B1051)</f>
        <v/>
      </c>
      <c r="J1051" s="50">
        <f>J325/SUMIFS(J$3:J$722,$B$3:$B$722,$B1051)*SUMIFS(Calculations!$E$3:$E$53,Calculations!$A$3:$A$53,$B1051)</f>
        <v/>
      </c>
      <c r="K1051" s="50">
        <f>K325/SUMIFS(K$3:K$722,$B$3:$B$722,$B1051)*SUMIFS(Calculations!$E$3:$E$53,Calculations!$A$3:$A$53,$B1051)</f>
        <v/>
      </c>
      <c r="L1051" s="50">
        <f>L325/SUMIFS(L$3:L$722,$B$3:$B$722,$B1051)*SUMIFS(Calculations!$E$3:$E$53,Calculations!$A$3:$A$53,$B1051)</f>
        <v/>
      </c>
      <c r="M1051" s="50">
        <f>M325/SUMIFS(M$3:M$722,$B$3:$B$722,$B1051)*SUMIFS(Calculations!$E$3:$E$53,Calculations!$A$3:$A$53,$B1051)</f>
        <v/>
      </c>
      <c r="N1051" s="50">
        <f>N325/SUMIFS(N$3:N$722,$B$3:$B$722,$B1051)*SUMIFS(Calculations!$E$3:$E$53,Calculations!$A$3:$A$53,$B1051)</f>
        <v/>
      </c>
      <c r="O1051" s="50">
        <f>O325/SUMIFS(O$3:O$722,$B$3:$B$722,$B1051)*SUMIFS(Calculations!$E$3:$E$53,Calculations!$A$3:$A$53,$B1051)</f>
        <v/>
      </c>
      <c r="P1051" s="50">
        <f>P325/SUMIFS(P$3:P$722,$B$3:$B$722,$B1051)*SUMIFS(Calculations!$E$3:$E$53,Calculations!$A$3:$A$53,$B1051)</f>
        <v/>
      </c>
      <c r="Q1051" s="50">
        <f>Q325/SUMIFS(Q$3:Q$722,$B$3:$B$722,$B1051)*SUMIFS(Calculations!$E$3:$E$53,Calculations!$A$3:$A$53,$B1051)</f>
        <v/>
      </c>
      <c r="R1051" s="50">
        <f>R325/SUMIFS(R$3:R$722,$B$3:$B$722,$B1051)*SUMIFS(Calculations!$E$3:$E$53,Calculations!$A$3:$A$53,$B1051)</f>
        <v/>
      </c>
    </row>
    <row r="1052" ht="15.75" customHeight="1">
      <c r="B1052" s="50" t="inlineStr">
        <is>
          <t>MO</t>
        </is>
      </c>
      <c r="C1052" s="50" t="inlineStr">
        <is>
          <t>Generation</t>
        </is>
      </c>
      <c r="D1052" s="50" t="inlineStr">
        <is>
          <t>NG-CT</t>
        </is>
      </c>
      <c r="E1052" s="50">
        <f>LOOKUP(D1052,$U$2:$V$15,$V$2:$V$15)</f>
        <v/>
      </c>
      <c r="F1052" s="50">
        <f>F326/SUMIFS(F$3:F$722,$B$3:$B$722,$B1052)*SUMIFS(Calculations!$E$3:$E$53,Calculations!$A$3:$A$53,$B1052)</f>
        <v/>
      </c>
      <c r="G1052" s="50">
        <f>G326/SUMIFS(G$3:G$722,$B$3:$B$722,$B1052)*SUMIFS(Calculations!$E$3:$E$53,Calculations!$A$3:$A$53,$B1052)</f>
        <v/>
      </c>
      <c r="H1052" s="50">
        <f>H326/SUMIFS(H$3:H$722,$B$3:$B$722,$B1052)*SUMIFS(Calculations!$E$3:$E$53,Calculations!$A$3:$A$53,$B1052)</f>
        <v/>
      </c>
      <c r="I1052" s="50">
        <f>I326/SUMIFS(I$3:I$722,$B$3:$B$722,$B1052)*SUMIFS(Calculations!$E$3:$E$53,Calculations!$A$3:$A$53,$B1052)</f>
        <v/>
      </c>
      <c r="J1052" s="50">
        <f>J326/SUMIFS(J$3:J$722,$B$3:$B$722,$B1052)*SUMIFS(Calculations!$E$3:$E$53,Calculations!$A$3:$A$53,$B1052)</f>
        <v/>
      </c>
      <c r="K1052" s="50">
        <f>K326/SUMIFS(K$3:K$722,$B$3:$B$722,$B1052)*SUMIFS(Calculations!$E$3:$E$53,Calculations!$A$3:$A$53,$B1052)</f>
        <v/>
      </c>
      <c r="L1052" s="50">
        <f>L326/SUMIFS(L$3:L$722,$B$3:$B$722,$B1052)*SUMIFS(Calculations!$E$3:$E$53,Calculations!$A$3:$A$53,$B1052)</f>
        <v/>
      </c>
      <c r="M1052" s="50">
        <f>M326/SUMIFS(M$3:M$722,$B$3:$B$722,$B1052)*SUMIFS(Calculations!$E$3:$E$53,Calculations!$A$3:$A$53,$B1052)</f>
        <v/>
      </c>
      <c r="N1052" s="50">
        <f>N326/SUMIFS(N$3:N$722,$B$3:$B$722,$B1052)*SUMIFS(Calculations!$E$3:$E$53,Calculations!$A$3:$A$53,$B1052)</f>
        <v/>
      </c>
      <c r="O1052" s="50">
        <f>O326/SUMIFS(O$3:O$722,$B$3:$B$722,$B1052)*SUMIFS(Calculations!$E$3:$E$53,Calculations!$A$3:$A$53,$B1052)</f>
        <v/>
      </c>
      <c r="P1052" s="50">
        <f>P326/SUMIFS(P$3:P$722,$B$3:$B$722,$B1052)*SUMIFS(Calculations!$E$3:$E$53,Calculations!$A$3:$A$53,$B1052)</f>
        <v/>
      </c>
      <c r="Q1052" s="50">
        <f>Q326/SUMIFS(Q$3:Q$722,$B$3:$B$722,$B1052)*SUMIFS(Calculations!$E$3:$E$53,Calculations!$A$3:$A$53,$B1052)</f>
        <v/>
      </c>
      <c r="R1052" s="50">
        <f>R326/SUMIFS(R$3:R$722,$B$3:$B$722,$B1052)*SUMIFS(Calculations!$E$3:$E$53,Calculations!$A$3:$A$53,$B1052)</f>
        <v/>
      </c>
    </row>
    <row r="1053" ht="15.75" customHeight="1">
      <c r="B1053" s="50" t="inlineStr">
        <is>
          <t>MO</t>
        </is>
      </c>
      <c r="C1053" s="50" t="inlineStr">
        <is>
          <t>Generation</t>
        </is>
      </c>
      <c r="D1053" s="50" t="inlineStr">
        <is>
          <t>Nuclear</t>
        </is>
      </c>
      <c r="E1053" s="50">
        <f>LOOKUP(D1053,$U$2:$V$15,$V$2:$V$15)</f>
        <v/>
      </c>
      <c r="F1053" s="50">
        <f>F327/SUMIFS(F$3:F$722,$B$3:$B$722,$B1053)*SUMIFS(Calculations!$E$3:$E$53,Calculations!$A$3:$A$53,$B1053)</f>
        <v/>
      </c>
      <c r="G1053" s="50">
        <f>G327/SUMIFS(G$3:G$722,$B$3:$B$722,$B1053)*SUMIFS(Calculations!$E$3:$E$53,Calculations!$A$3:$A$53,$B1053)</f>
        <v/>
      </c>
      <c r="H1053" s="50">
        <f>H327/SUMIFS(H$3:H$722,$B$3:$B$722,$B1053)*SUMIFS(Calculations!$E$3:$E$53,Calculations!$A$3:$A$53,$B1053)</f>
        <v/>
      </c>
      <c r="I1053" s="50">
        <f>I327/SUMIFS(I$3:I$722,$B$3:$B$722,$B1053)*SUMIFS(Calculations!$E$3:$E$53,Calculations!$A$3:$A$53,$B1053)</f>
        <v/>
      </c>
      <c r="J1053" s="50">
        <f>J327/SUMIFS(J$3:J$722,$B$3:$B$722,$B1053)*SUMIFS(Calculations!$E$3:$E$53,Calculations!$A$3:$A$53,$B1053)</f>
        <v/>
      </c>
      <c r="K1053" s="50">
        <f>K327/SUMIFS(K$3:K$722,$B$3:$B$722,$B1053)*SUMIFS(Calculations!$E$3:$E$53,Calculations!$A$3:$A$53,$B1053)</f>
        <v/>
      </c>
      <c r="L1053" s="50">
        <f>L327/SUMIFS(L$3:L$722,$B$3:$B$722,$B1053)*SUMIFS(Calculations!$E$3:$E$53,Calculations!$A$3:$A$53,$B1053)</f>
        <v/>
      </c>
      <c r="M1053" s="50">
        <f>M327/SUMIFS(M$3:M$722,$B$3:$B$722,$B1053)*SUMIFS(Calculations!$E$3:$E$53,Calculations!$A$3:$A$53,$B1053)</f>
        <v/>
      </c>
      <c r="N1053" s="50">
        <f>N327/SUMIFS(N$3:N$722,$B$3:$B$722,$B1053)*SUMIFS(Calculations!$E$3:$E$53,Calculations!$A$3:$A$53,$B1053)</f>
        <v/>
      </c>
      <c r="O1053" s="50">
        <f>O327/SUMIFS(O$3:O$722,$B$3:$B$722,$B1053)*SUMIFS(Calculations!$E$3:$E$53,Calculations!$A$3:$A$53,$B1053)</f>
        <v/>
      </c>
      <c r="P1053" s="50">
        <f>P327/SUMIFS(P$3:P$722,$B$3:$B$722,$B1053)*SUMIFS(Calculations!$E$3:$E$53,Calculations!$A$3:$A$53,$B1053)</f>
        <v/>
      </c>
      <c r="Q1053" s="50">
        <f>Q327/SUMIFS(Q$3:Q$722,$B$3:$B$722,$B1053)*SUMIFS(Calculations!$E$3:$E$53,Calculations!$A$3:$A$53,$B1053)</f>
        <v/>
      </c>
      <c r="R1053" s="50">
        <f>R327/SUMIFS(R$3:R$722,$B$3:$B$722,$B1053)*SUMIFS(Calculations!$E$3:$E$53,Calculations!$A$3:$A$53,$B1053)</f>
        <v/>
      </c>
    </row>
    <row r="1054" ht="15.75" customHeight="1">
      <c r="B1054" s="50" t="inlineStr">
        <is>
          <t>MO</t>
        </is>
      </c>
      <c r="C1054" s="50" t="inlineStr">
        <is>
          <t>Generation</t>
        </is>
      </c>
      <c r="D1054" s="50" t="inlineStr">
        <is>
          <t>Offshore Wind</t>
        </is>
      </c>
      <c r="E1054" s="50">
        <f>LOOKUP(D1054,$U$2:$V$15,$V$2:$V$15)</f>
        <v/>
      </c>
      <c r="F1054" s="50">
        <f>F328/SUMIFS(F$3:F$722,$B$3:$B$722,$B1054)*SUMIFS(Calculations!$E$3:$E$53,Calculations!$A$3:$A$53,$B1054)</f>
        <v/>
      </c>
      <c r="G1054" s="50">
        <f>G328/SUMIFS(G$3:G$722,$B$3:$B$722,$B1054)*SUMIFS(Calculations!$E$3:$E$53,Calculations!$A$3:$A$53,$B1054)</f>
        <v/>
      </c>
      <c r="H1054" s="50">
        <f>H328/SUMIFS(H$3:H$722,$B$3:$B$722,$B1054)*SUMIFS(Calculations!$E$3:$E$53,Calculations!$A$3:$A$53,$B1054)</f>
        <v/>
      </c>
      <c r="I1054" s="50">
        <f>I328/SUMIFS(I$3:I$722,$B$3:$B$722,$B1054)*SUMIFS(Calculations!$E$3:$E$53,Calculations!$A$3:$A$53,$B1054)</f>
        <v/>
      </c>
      <c r="J1054" s="50">
        <f>J328/SUMIFS(J$3:J$722,$B$3:$B$722,$B1054)*SUMIFS(Calculations!$E$3:$E$53,Calculations!$A$3:$A$53,$B1054)</f>
        <v/>
      </c>
      <c r="K1054" s="50">
        <f>K328/SUMIFS(K$3:K$722,$B$3:$B$722,$B1054)*SUMIFS(Calculations!$E$3:$E$53,Calculations!$A$3:$A$53,$B1054)</f>
        <v/>
      </c>
      <c r="L1054" s="50">
        <f>L328/SUMIFS(L$3:L$722,$B$3:$B$722,$B1054)*SUMIFS(Calculations!$E$3:$E$53,Calculations!$A$3:$A$53,$B1054)</f>
        <v/>
      </c>
      <c r="M1054" s="50">
        <f>M328/SUMIFS(M$3:M$722,$B$3:$B$722,$B1054)*SUMIFS(Calculations!$E$3:$E$53,Calculations!$A$3:$A$53,$B1054)</f>
        <v/>
      </c>
      <c r="N1054" s="50">
        <f>N328/SUMIFS(N$3:N$722,$B$3:$B$722,$B1054)*SUMIFS(Calculations!$E$3:$E$53,Calculations!$A$3:$A$53,$B1054)</f>
        <v/>
      </c>
      <c r="O1054" s="50">
        <f>O328/SUMIFS(O$3:O$722,$B$3:$B$722,$B1054)*SUMIFS(Calculations!$E$3:$E$53,Calculations!$A$3:$A$53,$B1054)</f>
        <v/>
      </c>
      <c r="P1054" s="50">
        <f>P328/SUMIFS(P$3:P$722,$B$3:$B$722,$B1054)*SUMIFS(Calculations!$E$3:$E$53,Calculations!$A$3:$A$53,$B1054)</f>
        <v/>
      </c>
      <c r="Q1054" s="50">
        <f>Q328/SUMIFS(Q$3:Q$722,$B$3:$B$722,$B1054)*SUMIFS(Calculations!$E$3:$E$53,Calculations!$A$3:$A$53,$B1054)</f>
        <v/>
      </c>
      <c r="R1054" s="50">
        <f>R328/SUMIFS(R$3:R$722,$B$3:$B$722,$B1054)*SUMIFS(Calculations!$E$3:$E$53,Calculations!$A$3:$A$53,$B1054)</f>
        <v/>
      </c>
    </row>
    <row r="1055" ht="15.75" customHeight="1">
      <c r="B1055" s="50" t="inlineStr">
        <is>
          <t>MO</t>
        </is>
      </c>
      <c r="C1055" s="50" t="inlineStr">
        <is>
          <t>Generation</t>
        </is>
      </c>
      <c r="D1055" s="50" t="inlineStr">
        <is>
          <t>Oil-Gas-Steam</t>
        </is>
      </c>
      <c r="E1055" s="50">
        <f>LOOKUP(D1055,$U$2:$V$15,$V$2:$V$15)</f>
        <v/>
      </c>
      <c r="F1055" s="50">
        <f>F329/SUMIFS(F$3:F$722,$B$3:$B$722,$B1055)*SUMIFS(Calculations!$E$3:$E$53,Calculations!$A$3:$A$53,$B1055)</f>
        <v/>
      </c>
      <c r="G1055" s="50">
        <f>G329/SUMIFS(G$3:G$722,$B$3:$B$722,$B1055)*SUMIFS(Calculations!$E$3:$E$53,Calculations!$A$3:$A$53,$B1055)</f>
        <v/>
      </c>
      <c r="H1055" s="50">
        <f>H329/SUMIFS(H$3:H$722,$B$3:$B$722,$B1055)*SUMIFS(Calculations!$E$3:$E$53,Calculations!$A$3:$A$53,$B1055)</f>
        <v/>
      </c>
      <c r="I1055" s="50">
        <f>I329/SUMIFS(I$3:I$722,$B$3:$B$722,$B1055)*SUMIFS(Calculations!$E$3:$E$53,Calculations!$A$3:$A$53,$B1055)</f>
        <v/>
      </c>
      <c r="J1055" s="50">
        <f>J329/SUMIFS(J$3:J$722,$B$3:$B$722,$B1055)*SUMIFS(Calculations!$E$3:$E$53,Calculations!$A$3:$A$53,$B1055)</f>
        <v/>
      </c>
      <c r="K1055" s="50">
        <f>K329/SUMIFS(K$3:K$722,$B$3:$B$722,$B1055)*SUMIFS(Calculations!$E$3:$E$53,Calculations!$A$3:$A$53,$B1055)</f>
        <v/>
      </c>
      <c r="L1055" s="50">
        <f>L329/SUMIFS(L$3:L$722,$B$3:$B$722,$B1055)*SUMIFS(Calculations!$E$3:$E$53,Calculations!$A$3:$A$53,$B1055)</f>
        <v/>
      </c>
      <c r="M1055" s="50">
        <f>M329/SUMIFS(M$3:M$722,$B$3:$B$722,$B1055)*SUMIFS(Calculations!$E$3:$E$53,Calculations!$A$3:$A$53,$B1055)</f>
        <v/>
      </c>
      <c r="N1055" s="50">
        <f>N329/SUMIFS(N$3:N$722,$B$3:$B$722,$B1055)*SUMIFS(Calculations!$E$3:$E$53,Calculations!$A$3:$A$53,$B1055)</f>
        <v/>
      </c>
      <c r="O1055" s="50">
        <f>O329/SUMIFS(O$3:O$722,$B$3:$B$722,$B1055)*SUMIFS(Calculations!$E$3:$E$53,Calculations!$A$3:$A$53,$B1055)</f>
        <v/>
      </c>
      <c r="P1055" s="50">
        <f>P329/SUMIFS(P$3:P$722,$B$3:$B$722,$B1055)*SUMIFS(Calculations!$E$3:$E$53,Calculations!$A$3:$A$53,$B1055)</f>
        <v/>
      </c>
      <c r="Q1055" s="50">
        <f>Q329/SUMIFS(Q$3:Q$722,$B$3:$B$722,$B1055)*SUMIFS(Calculations!$E$3:$E$53,Calculations!$A$3:$A$53,$B1055)</f>
        <v/>
      </c>
      <c r="R1055" s="50">
        <f>R329/SUMIFS(R$3:R$722,$B$3:$B$722,$B1055)*SUMIFS(Calculations!$E$3:$E$53,Calculations!$A$3:$A$53,$B1055)</f>
        <v/>
      </c>
    </row>
    <row r="1056" ht="15.75" customHeight="1">
      <c r="B1056" s="50" t="inlineStr">
        <is>
          <t>MO</t>
        </is>
      </c>
      <c r="C1056" s="50" t="inlineStr">
        <is>
          <t>Generation</t>
        </is>
      </c>
      <c r="D1056" s="50" t="inlineStr">
        <is>
          <t>Rooftop PV</t>
        </is>
      </c>
      <c r="E1056" s="50">
        <f>LOOKUP(D1056,$U$2:$V$15,$V$2:$V$15)</f>
        <v/>
      </c>
      <c r="F1056" s="50">
        <f>F330/SUMIFS(F$3:F$722,$B$3:$B$722,$B1056)*SUMIFS(Calculations!$E$3:$E$53,Calculations!$A$3:$A$53,$B1056)</f>
        <v/>
      </c>
      <c r="G1056" s="50">
        <f>G330/SUMIFS(G$3:G$722,$B$3:$B$722,$B1056)*SUMIFS(Calculations!$E$3:$E$53,Calculations!$A$3:$A$53,$B1056)</f>
        <v/>
      </c>
      <c r="H1056" s="50">
        <f>H330/SUMIFS(H$3:H$722,$B$3:$B$722,$B1056)*SUMIFS(Calculations!$E$3:$E$53,Calculations!$A$3:$A$53,$B1056)</f>
        <v/>
      </c>
      <c r="I1056" s="50">
        <f>I330/SUMIFS(I$3:I$722,$B$3:$B$722,$B1056)*SUMIFS(Calculations!$E$3:$E$53,Calculations!$A$3:$A$53,$B1056)</f>
        <v/>
      </c>
      <c r="J1056" s="50">
        <f>J330/SUMIFS(J$3:J$722,$B$3:$B$722,$B1056)*SUMIFS(Calculations!$E$3:$E$53,Calculations!$A$3:$A$53,$B1056)</f>
        <v/>
      </c>
      <c r="K1056" s="50">
        <f>K330/SUMIFS(K$3:K$722,$B$3:$B$722,$B1056)*SUMIFS(Calculations!$E$3:$E$53,Calculations!$A$3:$A$53,$B1056)</f>
        <v/>
      </c>
      <c r="L1056" s="50">
        <f>L330/SUMIFS(L$3:L$722,$B$3:$B$722,$B1056)*SUMIFS(Calculations!$E$3:$E$53,Calculations!$A$3:$A$53,$B1056)</f>
        <v/>
      </c>
      <c r="M1056" s="50">
        <f>M330/SUMIFS(M$3:M$722,$B$3:$B$722,$B1056)*SUMIFS(Calculations!$E$3:$E$53,Calculations!$A$3:$A$53,$B1056)</f>
        <v/>
      </c>
      <c r="N1056" s="50">
        <f>N330/SUMIFS(N$3:N$722,$B$3:$B$722,$B1056)*SUMIFS(Calculations!$E$3:$E$53,Calculations!$A$3:$A$53,$B1056)</f>
        <v/>
      </c>
      <c r="O1056" s="50">
        <f>O330/SUMIFS(O$3:O$722,$B$3:$B$722,$B1056)*SUMIFS(Calculations!$E$3:$E$53,Calculations!$A$3:$A$53,$B1056)</f>
        <v/>
      </c>
      <c r="P1056" s="50">
        <f>P330/SUMIFS(P$3:P$722,$B$3:$B$722,$B1056)*SUMIFS(Calculations!$E$3:$E$53,Calculations!$A$3:$A$53,$B1056)</f>
        <v/>
      </c>
      <c r="Q1056" s="50">
        <f>Q330/SUMIFS(Q$3:Q$722,$B$3:$B$722,$B1056)*SUMIFS(Calculations!$E$3:$E$53,Calculations!$A$3:$A$53,$B1056)</f>
        <v/>
      </c>
      <c r="R1056" s="50">
        <f>R330/SUMIFS(R$3:R$722,$B$3:$B$722,$B1056)*SUMIFS(Calculations!$E$3:$E$53,Calculations!$A$3:$A$53,$B1056)</f>
        <v/>
      </c>
    </row>
    <row r="1057" ht="15.75" customHeight="1">
      <c r="B1057" s="50" t="inlineStr">
        <is>
          <t>MO</t>
        </is>
      </c>
      <c r="C1057" s="50" t="inlineStr">
        <is>
          <t>Generation</t>
        </is>
      </c>
      <c r="D1057" s="50" t="inlineStr">
        <is>
          <t>Storage</t>
        </is>
      </c>
      <c r="E1057" s="50">
        <f>LOOKUP(D1057,$U$2:$V$15,$V$2:$V$15)</f>
        <v/>
      </c>
      <c r="F1057" s="50">
        <f>F331/SUMIFS(F$3:F$722,$B$3:$B$722,$B1057)*SUMIFS(Calculations!$E$3:$E$53,Calculations!$A$3:$A$53,$B1057)</f>
        <v/>
      </c>
      <c r="G1057" s="50">
        <f>G331/SUMIFS(G$3:G$722,$B$3:$B$722,$B1057)*SUMIFS(Calculations!$E$3:$E$53,Calculations!$A$3:$A$53,$B1057)</f>
        <v/>
      </c>
      <c r="H1057" s="50">
        <f>H331/SUMIFS(H$3:H$722,$B$3:$B$722,$B1057)*SUMIFS(Calculations!$E$3:$E$53,Calculations!$A$3:$A$53,$B1057)</f>
        <v/>
      </c>
      <c r="I1057" s="50">
        <f>I331/SUMIFS(I$3:I$722,$B$3:$B$722,$B1057)*SUMIFS(Calculations!$E$3:$E$53,Calculations!$A$3:$A$53,$B1057)</f>
        <v/>
      </c>
      <c r="J1057" s="50">
        <f>J331/SUMIFS(J$3:J$722,$B$3:$B$722,$B1057)*SUMIFS(Calculations!$E$3:$E$53,Calculations!$A$3:$A$53,$B1057)</f>
        <v/>
      </c>
      <c r="K1057" s="50">
        <f>K331/SUMIFS(K$3:K$722,$B$3:$B$722,$B1057)*SUMIFS(Calculations!$E$3:$E$53,Calculations!$A$3:$A$53,$B1057)</f>
        <v/>
      </c>
      <c r="L1057" s="50">
        <f>L331/SUMIFS(L$3:L$722,$B$3:$B$722,$B1057)*SUMIFS(Calculations!$E$3:$E$53,Calculations!$A$3:$A$53,$B1057)</f>
        <v/>
      </c>
      <c r="M1057" s="50">
        <f>M331/SUMIFS(M$3:M$722,$B$3:$B$722,$B1057)*SUMIFS(Calculations!$E$3:$E$53,Calculations!$A$3:$A$53,$B1057)</f>
        <v/>
      </c>
      <c r="N1057" s="50">
        <f>N331/SUMIFS(N$3:N$722,$B$3:$B$722,$B1057)*SUMIFS(Calculations!$E$3:$E$53,Calculations!$A$3:$A$53,$B1057)</f>
        <v/>
      </c>
      <c r="O1057" s="50">
        <f>O331/SUMIFS(O$3:O$722,$B$3:$B$722,$B1057)*SUMIFS(Calculations!$E$3:$E$53,Calculations!$A$3:$A$53,$B1057)</f>
        <v/>
      </c>
      <c r="P1057" s="50">
        <f>P331/SUMIFS(P$3:P$722,$B$3:$B$722,$B1057)*SUMIFS(Calculations!$E$3:$E$53,Calculations!$A$3:$A$53,$B1057)</f>
        <v/>
      </c>
      <c r="Q1057" s="50">
        <f>Q331/SUMIFS(Q$3:Q$722,$B$3:$B$722,$B1057)*SUMIFS(Calculations!$E$3:$E$53,Calculations!$A$3:$A$53,$B1057)</f>
        <v/>
      </c>
      <c r="R1057" s="50">
        <f>R331/SUMIFS(R$3:R$722,$B$3:$B$722,$B1057)*SUMIFS(Calculations!$E$3:$E$53,Calculations!$A$3:$A$53,$B1057)</f>
        <v/>
      </c>
    </row>
    <row r="1058" ht="15.75" customHeight="1">
      <c r="B1058" s="50" t="inlineStr">
        <is>
          <t>MO</t>
        </is>
      </c>
      <c r="C1058" s="50" t="inlineStr">
        <is>
          <t>Generation</t>
        </is>
      </c>
      <c r="D1058" s="50" t="inlineStr">
        <is>
          <t>Utility PV</t>
        </is>
      </c>
      <c r="E1058" s="50">
        <f>LOOKUP(D1058,$U$2:$V$15,$V$2:$V$15)</f>
        <v/>
      </c>
      <c r="F1058" s="50">
        <f>F332/SUMIFS(F$3:F$722,$B$3:$B$722,$B1058)*SUMIFS(Calculations!$E$3:$E$53,Calculations!$A$3:$A$53,$B1058)</f>
        <v/>
      </c>
      <c r="G1058" s="50">
        <f>G332/SUMIFS(G$3:G$722,$B$3:$B$722,$B1058)*SUMIFS(Calculations!$E$3:$E$53,Calculations!$A$3:$A$53,$B1058)</f>
        <v/>
      </c>
      <c r="H1058" s="50">
        <f>H332/SUMIFS(H$3:H$722,$B$3:$B$722,$B1058)*SUMIFS(Calculations!$E$3:$E$53,Calculations!$A$3:$A$53,$B1058)</f>
        <v/>
      </c>
      <c r="I1058" s="50">
        <f>I332/SUMIFS(I$3:I$722,$B$3:$B$722,$B1058)*SUMIFS(Calculations!$E$3:$E$53,Calculations!$A$3:$A$53,$B1058)</f>
        <v/>
      </c>
      <c r="J1058" s="50">
        <f>J332/SUMIFS(J$3:J$722,$B$3:$B$722,$B1058)*SUMIFS(Calculations!$E$3:$E$53,Calculations!$A$3:$A$53,$B1058)</f>
        <v/>
      </c>
      <c r="K1058" s="50">
        <f>K332/SUMIFS(K$3:K$722,$B$3:$B$722,$B1058)*SUMIFS(Calculations!$E$3:$E$53,Calculations!$A$3:$A$53,$B1058)</f>
        <v/>
      </c>
      <c r="L1058" s="50">
        <f>L332/SUMIFS(L$3:L$722,$B$3:$B$722,$B1058)*SUMIFS(Calculations!$E$3:$E$53,Calculations!$A$3:$A$53,$B1058)</f>
        <v/>
      </c>
      <c r="M1058" s="50">
        <f>M332/SUMIFS(M$3:M$722,$B$3:$B$722,$B1058)*SUMIFS(Calculations!$E$3:$E$53,Calculations!$A$3:$A$53,$B1058)</f>
        <v/>
      </c>
      <c r="N1058" s="50">
        <f>N332/SUMIFS(N$3:N$722,$B$3:$B$722,$B1058)*SUMIFS(Calculations!$E$3:$E$53,Calculations!$A$3:$A$53,$B1058)</f>
        <v/>
      </c>
      <c r="O1058" s="50">
        <f>O332/SUMIFS(O$3:O$722,$B$3:$B$722,$B1058)*SUMIFS(Calculations!$E$3:$E$53,Calculations!$A$3:$A$53,$B1058)</f>
        <v/>
      </c>
      <c r="P1058" s="50">
        <f>P332/SUMIFS(P$3:P$722,$B$3:$B$722,$B1058)*SUMIFS(Calculations!$E$3:$E$53,Calculations!$A$3:$A$53,$B1058)</f>
        <v/>
      </c>
      <c r="Q1058" s="50">
        <f>Q332/SUMIFS(Q$3:Q$722,$B$3:$B$722,$B1058)*SUMIFS(Calculations!$E$3:$E$53,Calculations!$A$3:$A$53,$B1058)</f>
        <v/>
      </c>
      <c r="R1058" s="50">
        <f>R332/SUMIFS(R$3:R$722,$B$3:$B$722,$B1058)*SUMIFS(Calculations!$E$3:$E$53,Calculations!$A$3:$A$53,$B1058)</f>
        <v/>
      </c>
    </row>
    <row r="1059" ht="15.75" customHeight="1">
      <c r="B1059" s="50" t="inlineStr">
        <is>
          <t>MS</t>
        </is>
      </c>
      <c r="C1059" s="50" t="inlineStr">
        <is>
          <t>Generation</t>
        </is>
      </c>
      <c r="D1059" s="50" t="inlineStr">
        <is>
          <t>Biopower</t>
        </is>
      </c>
      <c r="E1059" s="50">
        <f>LOOKUP(D1059,$U$2:$V$15,$V$2:$V$15)</f>
        <v/>
      </c>
      <c r="F1059" s="50">
        <f>F333/SUMIFS(F$3:F$722,$B$3:$B$722,$B1059)*SUMIFS(Calculations!$E$3:$E$53,Calculations!$A$3:$A$53,$B1059)</f>
        <v/>
      </c>
      <c r="G1059" s="50">
        <f>G333/SUMIFS(G$3:G$722,$B$3:$B$722,$B1059)*SUMIFS(Calculations!$E$3:$E$53,Calculations!$A$3:$A$53,$B1059)</f>
        <v/>
      </c>
      <c r="H1059" s="50">
        <f>H333/SUMIFS(H$3:H$722,$B$3:$B$722,$B1059)*SUMIFS(Calculations!$E$3:$E$53,Calculations!$A$3:$A$53,$B1059)</f>
        <v/>
      </c>
      <c r="I1059" s="50">
        <f>I333/SUMIFS(I$3:I$722,$B$3:$B$722,$B1059)*SUMIFS(Calculations!$E$3:$E$53,Calculations!$A$3:$A$53,$B1059)</f>
        <v/>
      </c>
      <c r="J1059" s="50">
        <f>J333/SUMIFS(J$3:J$722,$B$3:$B$722,$B1059)*SUMIFS(Calculations!$E$3:$E$53,Calculations!$A$3:$A$53,$B1059)</f>
        <v/>
      </c>
      <c r="K1059" s="50">
        <f>K333/SUMIFS(K$3:K$722,$B$3:$B$722,$B1059)*SUMIFS(Calculations!$E$3:$E$53,Calculations!$A$3:$A$53,$B1059)</f>
        <v/>
      </c>
      <c r="L1059" s="50">
        <f>L333/SUMIFS(L$3:L$722,$B$3:$B$722,$B1059)*SUMIFS(Calculations!$E$3:$E$53,Calculations!$A$3:$A$53,$B1059)</f>
        <v/>
      </c>
      <c r="M1059" s="50">
        <f>M333/SUMIFS(M$3:M$722,$B$3:$B$722,$B1059)*SUMIFS(Calculations!$E$3:$E$53,Calculations!$A$3:$A$53,$B1059)</f>
        <v/>
      </c>
      <c r="N1059" s="50">
        <f>N333/SUMIFS(N$3:N$722,$B$3:$B$722,$B1059)*SUMIFS(Calculations!$E$3:$E$53,Calculations!$A$3:$A$53,$B1059)</f>
        <v/>
      </c>
      <c r="O1059" s="50">
        <f>O333/SUMIFS(O$3:O$722,$B$3:$B$722,$B1059)*SUMIFS(Calculations!$E$3:$E$53,Calculations!$A$3:$A$53,$B1059)</f>
        <v/>
      </c>
      <c r="P1059" s="50">
        <f>P333/SUMIFS(P$3:P$722,$B$3:$B$722,$B1059)*SUMIFS(Calculations!$E$3:$E$53,Calculations!$A$3:$A$53,$B1059)</f>
        <v/>
      </c>
      <c r="Q1059" s="50">
        <f>Q333/SUMIFS(Q$3:Q$722,$B$3:$B$722,$B1059)*SUMIFS(Calculations!$E$3:$E$53,Calculations!$A$3:$A$53,$B1059)</f>
        <v/>
      </c>
      <c r="R1059" s="50">
        <f>R333/SUMIFS(R$3:R$722,$B$3:$B$722,$B1059)*SUMIFS(Calculations!$E$3:$E$53,Calculations!$A$3:$A$53,$B1059)</f>
        <v/>
      </c>
    </row>
    <row r="1060" ht="15.75" customHeight="1">
      <c r="B1060" s="50" t="inlineStr">
        <is>
          <t>MS</t>
        </is>
      </c>
      <c r="C1060" s="50" t="inlineStr">
        <is>
          <t>Generation</t>
        </is>
      </c>
      <c r="D1060" s="50" t="inlineStr">
        <is>
          <t>Coal</t>
        </is>
      </c>
      <c r="E1060" s="50">
        <f>LOOKUP(D1060,$U$2:$V$15,$V$2:$V$15)</f>
        <v/>
      </c>
      <c r="F1060" s="50">
        <f>F334/SUMIFS(F$3:F$722,$B$3:$B$722,$B1060)*SUMIFS(Calculations!$E$3:$E$53,Calculations!$A$3:$A$53,$B1060)</f>
        <v/>
      </c>
      <c r="G1060" s="50">
        <f>G334/SUMIFS(G$3:G$722,$B$3:$B$722,$B1060)*SUMIFS(Calculations!$E$3:$E$53,Calculations!$A$3:$A$53,$B1060)</f>
        <v/>
      </c>
      <c r="H1060" s="50">
        <f>H334/SUMIFS(H$3:H$722,$B$3:$B$722,$B1060)*SUMIFS(Calculations!$E$3:$E$53,Calculations!$A$3:$A$53,$B1060)</f>
        <v/>
      </c>
      <c r="I1060" s="50">
        <f>I334/SUMIFS(I$3:I$722,$B$3:$B$722,$B1060)*SUMIFS(Calculations!$E$3:$E$53,Calculations!$A$3:$A$53,$B1060)</f>
        <v/>
      </c>
      <c r="J1060" s="50">
        <f>J334/SUMIFS(J$3:J$722,$B$3:$B$722,$B1060)*SUMIFS(Calculations!$E$3:$E$53,Calculations!$A$3:$A$53,$B1060)</f>
        <v/>
      </c>
      <c r="K1060" s="50">
        <f>K334/SUMIFS(K$3:K$722,$B$3:$B$722,$B1060)*SUMIFS(Calculations!$E$3:$E$53,Calculations!$A$3:$A$53,$B1060)</f>
        <v/>
      </c>
      <c r="L1060" s="50">
        <f>L334/SUMIFS(L$3:L$722,$B$3:$B$722,$B1060)*SUMIFS(Calculations!$E$3:$E$53,Calculations!$A$3:$A$53,$B1060)</f>
        <v/>
      </c>
      <c r="M1060" s="50">
        <f>M334/SUMIFS(M$3:M$722,$B$3:$B$722,$B1060)*SUMIFS(Calculations!$E$3:$E$53,Calculations!$A$3:$A$53,$B1060)</f>
        <v/>
      </c>
      <c r="N1060" s="50">
        <f>N334/SUMIFS(N$3:N$722,$B$3:$B$722,$B1060)*SUMIFS(Calculations!$E$3:$E$53,Calculations!$A$3:$A$53,$B1060)</f>
        <v/>
      </c>
      <c r="O1060" s="50">
        <f>O334/SUMIFS(O$3:O$722,$B$3:$B$722,$B1060)*SUMIFS(Calculations!$E$3:$E$53,Calculations!$A$3:$A$53,$B1060)</f>
        <v/>
      </c>
      <c r="P1060" s="50">
        <f>P334/SUMIFS(P$3:P$722,$B$3:$B$722,$B1060)*SUMIFS(Calculations!$E$3:$E$53,Calculations!$A$3:$A$53,$B1060)</f>
        <v/>
      </c>
      <c r="Q1060" s="50">
        <f>Q334/SUMIFS(Q$3:Q$722,$B$3:$B$722,$B1060)*SUMIFS(Calculations!$E$3:$E$53,Calculations!$A$3:$A$53,$B1060)</f>
        <v/>
      </c>
      <c r="R1060" s="50">
        <f>R334/SUMIFS(R$3:R$722,$B$3:$B$722,$B1060)*SUMIFS(Calculations!$E$3:$E$53,Calculations!$A$3:$A$53,$B1060)</f>
        <v/>
      </c>
    </row>
    <row r="1061" ht="15.75" customHeight="1">
      <c r="B1061" s="50" t="inlineStr">
        <is>
          <t>MS</t>
        </is>
      </c>
      <c r="C1061" s="50" t="inlineStr">
        <is>
          <t>Generation</t>
        </is>
      </c>
      <c r="D1061" s="50" t="inlineStr">
        <is>
          <t>CSP</t>
        </is>
      </c>
      <c r="E1061" s="50">
        <f>LOOKUP(D1061,$U$2:$V$15,$V$2:$V$15)</f>
        <v/>
      </c>
      <c r="F1061" s="50">
        <f>F335/SUMIFS(F$3:F$722,$B$3:$B$722,$B1061)*SUMIFS(Calculations!$E$3:$E$53,Calculations!$A$3:$A$53,$B1061)</f>
        <v/>
      </c>
      <c r="G1061" s="50">
        <f>G335/SUMIFS(G$3:G$722,$B$3:$B$722,$B1061)*SUMIFS(Calculations!$E$3:$E$53,Calculations!$A$3:$A$53,$B1061)</f>
        <v/>
      </c>
      <c r="H1061" s="50">
        <f>H335/SUMIFS(H$3:H$722,$B$3:$B$722,$B1061)*SUMIFS(Calculations!$E$3:$E$53,Calculations!$A$3:$A$53,$B1061)</f>
        <v/>
      </c>
      <c r="I1061" s="50">
        <f>I335/SUMIFS(I$3:I$722,$B$3:$B$722,$B1061)*SUMIFS(Calculations!$E$3:$E$53,Calculations!$A$3:$A$53,$B1061)</f>
        <v/>
      </c>
      <c r="J1061" s="50">
        <f>J335/SUMIFS(J$3:J$722,$B$3:$B$722,$B1061)*SUMIFS(Calculations!$E$3:$E$53,Calculations!$A$3:$A$53,$B1061)</f>
        <v/>
      </c>
      <c r="K1061" s="50">
        <f>K335/SUMIFS(K$3:K$722,$B$3:$B$722,$B1061)*SUMIFS(Calculations!$E$3:$E$53,Calculations!$A$3:$A$53,$B1061)</f>
        <v/>
      </c>
      <c r="L1061" s="50">
        <f>L335/SUMIFS(L$3:L$722,$B$3:$B$722,$B1061)*SUMIFS(Calculations!$E$3:$E$53,Calculations!$A$3:$A$53,$B1061)</f>
        <v/>
      </c>
      <c r="M1061" s="50">
        <f>M335/SUMIFS(M$3:M$722,$B$3:$B$722,$B1061)*SUMIFS(Calculations!$E$3:$E$53,Calculations!$A$3:$A$53,$B1061)</f>
        <v/>
      </c>
      <c r="N1061" s="50">
        <f>N335/SUMIFS(N$3:N$722,$B$3:$B$722,$B1061)*SUMIFS(Calculations!$E$3:$E$53,Calculations!$A$3:$A$53,$B1061)</f>
        <v/>
      </c>
      <c r="O1061" s="50">
        <f>O335/SUMIFS(O$3:O$722,$B$3:$B$722,$B1061)*SUMIFS(Calculations!$E$3:$E$53,Calculations!$A$3:$A$53,$B1061)</f>
        <v/>
      </c>
      <c r="P1061" s="50">
        <f>P335/SUMIFS(P$3:P$722,$B$3:$B$722,$B1061)*SUMIFS(Calculations!$E$3:$E$53,Calculations!$A$3:$A$53,$B1061)</f>
        <v/>
      </c>
      <c r="Q1061" s="50">
        <f>Q335/SUMIFS(Q$3:Q$722,$B$3:$B$722,$B1061)*SUMIFS(Calculations!$E$3:$E$53,Calculations!$A$3:$A$53,$B1061)</f>
        <v/>
      </c>
      <c r="R1061" s="50">
        <f>R335/SUMIFS(R$3:R$722,$B$3:$B$722,$B1061)*SUMIFS(Calculations!$E$3:$E$53,Calculations!$A$3:$A$53,$B1061)</f>
        <v/>
      </c>
    </row>
    <row r="1062" ht="15.75" customHeight="1">
      <c r="B1062" s="50" t="inlineStr">
        <is>
          <t>MS</t>
        </is>
      </c>
      <c r="C1062" s="50" t="inlineStr">
        <is>
          <t>Generation</t>
        </is>
      </c>
      <c r="D1062" s="50" t="inlineStr">
        <is>
          <t>Geothermal</t>
        </is>
      </c>
      <c r="E1062" s="50">
        <f>LOOKUP(D1062,$U$2:$V$15,$V$2:$V$15)</f>
        <v/>
      </c>
      <c r="F1062" s="50">
        <f>F336/SUMIFS(F$3:F$722,$B$3:$B$722,$B1062)*SUMIFS(Calculations!$E$3:$E$53,Calculations!$A$3:$A$53,$B1062)</f>
        <v/>
      </c>
      <c r="G1062" s="50">
        <f>G336/SUMIFS(G$3:G$722,$B$3:$B$722,$B1062)*SUMIFS(Calculations!$E$3:$E$53,Calculations!$A$3:$A$53,$B1062)</f>
        <v/>
      </c>
      <c r="H1062" s="50">
        <f>H336/SUMIFS(H$3:H$722,$B$3:$B$722,$B1062)*SUMIFS(Calculations!$E$3:$E$53,Calculations!$A$3:$A$53,$B1062)</f>
        <v/>
      </c>
      <c r="I1062" s="50">
        <f>I336/SUMIFS(I$3:I$722,$B$3:$B$722,$B1062)*SUMIFS(Calculations!$E$3:$E$53,Calculations!$A$3:$A$53,$B1062)</f>
        <v/>
      </c>
      <c r="J1062" s="50">
        <f>J336/SUMIFS(J$3:J$722,$B$3:$B$722,$B1062)*SUMIFS(Calculations!$E$3:$E$53,Calculations!$A$3:$A$53,$B1062)</f>
        <v/>
      </c>
      <c r="K1062" s="50">
        <f>K336/SUMIFS(K$3:K$722,$B$3:$B$722,$B1062)*SUMIFS(Calculations!$E$3:$E$53,Calculations!$A$3:$A$53,$B1062)</f>
        <v/>
      </c>
      <c r="L1062" s="50">
        <f>L336/SUMIFS(L$3:L$722,$B$3:$B$722,$B1062)*SUMIFS(Calculations!$E$3:$E$53,Calculations!$A$3:$A$53,$B1062)</f>
        <v/>
      </c>
      <c r="M1062" s="50">
        <f>M336/SUMIFS(M$3:M$722,$B$3:$B$722,$B1062)*SUMIFS(Calculations!$E$3:$E$53,Calculations!$A$3:$A$53,$B1062)</f>
        <v/>
      </c>
      <c r="N1062" s="50">
        <f>N336/SUMIFS(N$3:N$722,$B$3:$B$722,$B1062)*SUMIFS(Calculations!$E$3:$E$53,Calculations!$A$3:$A$53,$B1062)</f>
        <v/>
      </c>
      <c r="O1062" s="50">
        <f>O336/SUMIFS(O$3:O$722,$B$3:$B$722,$B1062)*SUMIFS(Calculations!$E$3:$E$53,Calculations!$A$3:$A$53,$B1062)</f>
        <v/>
      </c>
      <c r="P1062" s="50">
        <f>P336/SUMIFS(P$3:P$722,$B$3:$B$722,$B1062)*SUMIFS(Calculations!$E$3:$E$53,Calculations!$A$3:$A$53,$B1062)</f>
        <v/>
      </c>
      <c r="Q1062" s="50">
        <f>Q336/SUMIFS(Q$3:Q$722,$B$3:$B$722,$B1062)*SUMIFS(Calculations!$E$3:$E$53,Calculations!$A$3:$A$53,$B1062)</f>
        <v/>
      </c>
      <c r="R1062" s="50">
        <f>R336/SUMIFS(R$3:R$722,$B$3:$B$722,$B1062)*SUMIFS(Calculations!$E$3:$E$53,Calculations!$A$3:$A$53,$B1062)</f>
        <v/>
      </c>
    </row>
    <row r="1063" ht="15.75" customHeight="1">
      <c r="B1063" s="50" t="inlineStr">
        <is>
          <t>MS</t>
        </is>
      </c>
      <c r="C1063" s="50" t="inlineStr">
        <is>
          <t>Generation</t>
        </is>
      </c>
      <c r="D1063" s="50" t="inlineStr">
        <is>
          <t>Hydro</t>
        </is>
      </c>
      <c r="E1063" s="50">
        <f>LOOKUP(D1063,$U$2:$V$15,$V$2:$V$15)</f>
        <v/>
      </c>
      <c r="F1063" s="50">
        <f>F337/SUMIFS(F$3:F$722,$B$3:$B$722,$B1063)*SUMIFS(Calculations!$E$3:$E$53,Calculations!$A$3:$A$53,$B1063)</f>
        <v/>
      </c>
      <c r="G1063" s="50">
        <f>G337/SUMIFS(G$3:G$722,$B$3:$B$722,$B1063)*SUMIFS(Calculations!$E$3:$E$53,Calculations!$A$3:$A$53,$B1063)</f>
        <v/>
      </c>
      <c r="H1063" s="50">
        <f>H337/SUMIFS(H$3:H$722,$B$3:$B$722,$B1063)*SUMIFS(Calculations!$E$3:$E$53,Calculations!$A$3:$A$53,$B1063)</f>
        <v/>
      </c>
      <c r="I1063" s="50">
        <f>I337/SUMIFS(I$3:I$722,$B$3:$B$722,$B1063)*SUMIFS(Calculations!$E$3:$E$53,Calculations!$A$3:$A$53,$B1063)</f>
        <v/>
      </c>
      <c r="J1063" s="50">
        <f>J337/SUMIFS(J$3:J$722,$B$3:$B$722,$B1063)*SUMIFS(Calculations!$E$3:$E$53,Calculations!$A$3:$A$53,$B1063)</f>
        <v/>
      </c>
      <c r="K1063" s="50">
        <f>K337/SUMIFS(K$3:K$722,$B$3:$B$722,$B1063)*SUMIFS(Calculations!$E$3:$E$53,Calculations!$A$3:$A$53,$B1063)</f>
        <v/>
      </c>
      <c r="L1063" s="50">
        <f>L337/SUMIFS(L$3:L$722,$B$3:$B$722,$B1063)*SUMIFS(Calculations!$E$3:$E$53,Calculations!$A$3:$A$53,$B1063)</f>
        <v/>
      </c>
      <c r="M1063" s="50">
        <f>M337/SUMIFS(M$3:M$722,$B$3:$B$722,$B1063)*SUMIFS(Calculations!$E$3:$E$53,Calculations!$A$3:$A$53,$B1063)</f>
        <v/>
      </c>
      <c r="N1063" s="50">
        <f>N337/SUMIFS(N$3:N$722,$B$3:$B$722,$B1063)*SUMIFS(Calculations!$E$3:$E$53,Calculations!$A$3:$A$53,$B1063)</f>
        <v/>
      </c>
      <c r="O1063" s="50">
        <f>O337/SUMIFS(O$3:O$722,$B$3:$B$722,$B1063)*SUMIFS(Calculations!$E$3:$E$53,Calculations!$A$3:$A$53,$B1063)</f>
        <v/>
      </c>
      <c r="P1063" s="50">
        <f>P337/SUMIFS(P$3:P$722,$B$3:$B$722,$B1063)*SUMIFS(Calculations!$E$3:$E$53,Calculations!$A$3:$A$53,$B1063)</f>
        <v/>
      </c>
      <c r="Q1063" s="50">
        <f>Q337/SUMIFS(Q$3:Q$722,$B$3:$B$722,$B1063)*SUMIFS(Calculations!$E$3:$E$53,Calculations!$A$3:$A$53,$B1063)</f>
        <v/>
      </c>
      <c r="R1063" s="50">
        <f>R337/SUMIFS(R$3:R$722,$B$3:$B$722,$B1063)*SUMIFS(Calculations!$E$3:$E$53,Calculations!$A$3:$A$53,$B1063)</f>
        <v/>
      </c>
    </row>
    <row r="1064" ht="15.75" customHeight="1">
      <c r="B1064" s="50" t="inlineStr">
        <is>
          <t>MS</t>
        </is>
      </c>
      <c r="C1064" s="50" t="inlineStr">
        <is>
          <t>Generation</t>
        </is>
      </c>
      <c r="D1064" s="50" t="inlineStr">
        <is>
          <t>Imports</t>
        </is>
      </c>
      <c r="E1064" s="50">
        <f>LOOKUP(D1064,$U$2:$V$15,$V$2:$V$15)</f>
        <v/>
      </c>
      <c r="F1064" s="50">
        <f>F338/SUMIFS(F$3:F$722,$B$3:$B$722,$B1064)*SUMIFS(Calculations!$E$3:$E$53,Calculations!$A$3:$A$53,$B1064)</f>
        <v/>
      </c>
      <c r="G1064" s="50">
        <f>G338/SUMIFS(G$3:G$722,$B$3:$B$722,$B1064)*SUMIFS(Calculations!$E$3:$E$53,Calculations!$A$3:$A$53,$B1064)</f>
        <v/>
      </c>
      <c r="H1064" s="50">
        <f>H338/SUMIFS(H$3:H$722,$B$3:$B$722,$B1064)*SUMIFS(Calculations!$E$3:$E$53,Calculations!$A$3:$A$53,$B1064)</f>
        <v/>
      </c>
      <c r="I1064" s="50">
        <f>I338/SUMIFS(I$3:I$722,$B$3:$B$722,$B1064)*SUMIFS(Calculations!$E$3:$E$53,Calculations!$A$3:$A$53,$B1064)</f>
        <v/>
      </c>
      <c r="J1064" s="50">
        <f>J338/SUMIFS(J$3:J$722,$B$3:$B$722,$B1064)*SUMIFS(Calculations!$E$3:$E$53,Calculations!$A$3:$A$53,$B1064)</f>
        <v/>
      </c>
      <c r="K1064" s="50">
        <f>K338/SUMIFS(K$3:K$722,$B$3:$B$722,$B1064)*SUMIFS(Calculations!$E$3:$E$53,Calculations!$A$3:$A$53,$B1064)</f>
        <v/>
      </c>
      <c r="L1064" s="50">
        <f>L338/SUMIFS(L$3:L$722,$B$3:$B$722,$B1064)*SUMIFS(Calculations!$E$3:$E$53,Calculations!$A$3:$A$53,$B1064)</f>
        <v/>
      </c>
      <c r="M1064" s="50">
        <f>M338/SUMIFS(M$3:M$722,$B$3:$B$722,$B1064)*SUMIFS(Calculations!$E$3:$E$53,Calculations!$A$3:$A$53,$B1064)</f>
        <v/>
      </c>
      <c r="N1064" s="50">
        <f>N338/SUMIFS(N$3:N$722,$B$3:$B$722,$B1064)*SUMIFS(Calculations!$E$3:$E$53,Calculations!$A$3:$A$53,$B1064)</f>
        <v/>
      </c>
      <c r="O1064" s="50">
        <f>O338/SUMIFS(O$3:O$722,$B$3:$B$722,$B1064)*SUMIFS(Calculations!$E$3:$E$53,Calculations!$A$3:$A$53,$B1064)</f>
        <v/>
      </c>
      <c r="P1064" s="50">
        <f>P338/SUMIFS(P$3:P$722,$B$3:$B$722,$B1064)*SUMIFS(Calculations!$E$3:$E$53,Calculations!$A$3:$A$53,$B1064)</f>
        <v/>
      </c>
      <c r="Q1064" s="50">
        <f>Q338/SUMIFS(Q$3:Q$722,$B$3:$B$722,$B1064)*SUMIFS(Calculations!$E$3:$E$53,Calculations!$A$3:$A$53,$B1064)</f>
        <v/>
      </c>
      <c r="R1064" s="50">
        <f>R338/SUMIFS(R$3:R$722,$B$3:$B$722,$B1064)*SUMIFS(Calculations!$E$3:$E$53,Calculations!$A$3:$A$53,$B1064)</f>
        <v/>
      </c>
    </row>
    <row r="1065" ht="15.75" customHeight="1">
      <c r="B1065" s="50" t="inlineStr">
        <is>
          <t>MS</t>
        </is>
      </c>
      <c r="C1065" s="50" t="inlineStr">
        <is>
          <t>Generation</t>
        </is>
      </c>
      <c r="D1065" s="50" t="inlineStr">
        <is>
          <t>Land-based Wind</t>
        </is>
      </c>
      <c r="E1065" s="50">
        <f>LOOKUP(D1065,$U$2:$V$15,$V$2:$V$15)</f>
        <v/>
      </c>
      <c r="F1065" s="50">
        <f>F339/SUMIFS(F$3:F$722,$B$3:$B$722,$B1065)*SUMIFS(Calculations!$E$3:$E$53,Calculations!$A$3:$A$53,$B1065)</f>
        <v/>
      </c>
      <c r="G1065" s="50">
        <f>G339/SUMIFS(G$3:G$722,$B$3:$B$722,$B1065)*SUMIFS(Calculations!$E$3:$E$53,Calculations!$A$3:$A$53,$B1065)</f>
        <v/>
      </c>
      <c r="H1065" s="50">
        <f>H339/SUMIFS(H$3:H$722,$B$3:$B$722,$B1065)*SUMIFS(Calculations!$E$3:$E$53,Calculations!$A$3:$A$53,$B1065)</f>
        <v/>
      </c>
      <c r="I1065" s="50">
        <f>I339/SUMIFS(I$3:I$722,$B$3:$B$722,$B1065)*SUMIFS(Calculations!$E$3:$E$53,Calculations!$A$3:$A$53,$B1065)</f>
        <v/>
      </c>
      <c r="J1065" s="50">
        <f>J339/SUMIFS(J$3:J$722,$B$3:$B$722,$B1065)*SUMIFS(Calculations!$E$3:$E$53,Calculations!$A$3:$A$53,$B1065)</f>
        <v/>
      </c>
      <c r="K1065" s="50">
        <f>K339/SUMIFS(K$3:K$722,$B$3:$B$722,$B1065)*SUMIFS(Calculations!$E$3:$E$53,Calculations!$A$3:$A$53,$B1065)</f>
        <v/>
      </c>
      <c r="L1065" s="50">
        <f>L339/SUMIFS(L$3:L$722,$B$3:$B$722,$B1065)*SUMIFS(Calculations!$E$3:$E$53,Calculations!$A$3:$A$53,$B1065)</f>
        <v/>
      </c>
      <c r="M1065" s="50">
        <f>M339/SUMIFS(M$3:M$722,$B$3:$B$722,$B1065)*SUMIFS(Calculations!$E$3:$E$53,Calculations!$A$3:$A$53,$B1065)</f>
        <v/>
      </c>
      <c r="N1065" s="50">
        <f>N339/SUMIFS(N$3:N$722,$B$3:$B$722,$B1065)*SUMIFS(Calculations!$E$3:$E$53,Calculations!$A$3:$A$53,$B1065)</f>
        <v/>
      </c>
      <c r="O1065" s="50">
        <f>O339/SUMIFS(O$3:O$722,$B$3:$B$722,$B1065)*SUMIFS(Calculations!$E$3:$E$53,Calculations!$A$3:$A$53,$B1065)</f>
        <v/>
      </c>
      <c r="P1065" s="50">
        <f>P339/SUMIFS(P$3:P$722,$B$3:$B$722,$B1065)*SUMIFS(Calculations!$E$3:$E$53,Calculations!$A$3:$A$53,$B1065)</f>
        <v/>
      </c>
      <c r="Q1065" s="50">
        <f>Q339/SUMIFS(Q$3:Q$722,$B$3:$B$722,$B1065)*SUMIFS(Calculations!$E$3:$E$53,Calculations!$A$3:$A$53,$B1065)</f>
        <v/>
      </c>
      <c r="R1065" s="50">
        <f>R339/SUMIFS(R$3:R$722,$B$3:$B$722,$B1065)*SUMIFS(Calculations!$E$3:$E$53,Calculations!$A$3:$A$53,$B1065)</f>
        <v/>
      </c>
    </row>
    <row r="1066" ht="15.75" customHeight="1">
      <c r="B1066" s="50" t="inlineStr">
        <is>
          <t>MS</t>
        </is>
      </c>
      <c r="C1066" s="50" t="inlineStr">
        <is>
          <t>Generation</t>
        </is>
      </c>
      <c r="D1066" s="50" t="inlineStr">
        <is>
          <t>NG-CC</t>
        </is>
      </c>
      <c r="E1066" s="50">
        <f>LOOKUP(D1066,$U$2:$V$15,$V$2:$V$15)</f>
        <v/>
      </c>
      <c r="F1066" s="50">
        <f>F340/SUMIFS(F$3:F$722,$B$3:$B$722,$B1066)*SUMIFS(Calculations!$E$3:$E$53,Calculations!$A$3:$A$53,$B1066)</f>
        <v/>
      </c>
      <c r="G1066" s="50">
        <f>G340/SUMIFS(G$3:G$722,$B$3:$B$722,$B1066)*SUMIFS(Calculations!$E$3:$E$53,Calculations!$A$3:$A$53,$B1066)</f>
        <v/>
      </c>
      <c r="H1066" s="50">
        <f>H340/SUMIFS(H$3:H$722,$B$3:$B$722,$B1066)*SUMIFS(Calculations!$E$3:$E$53,Calculations!$A$3:$A$53,$B1066)</f>
        <v/>
      </c>
      <c r="I1066" s="50">
        <f>I340/SUMIFS(I$3:I$722,$B$3:$B$722,$B1066)*SUMIFS(Calculations!$E$3:$E$53,Calculations!$A$3:$A$53,$B1066)</f>
        <v/>
      </c>
      <c r="J1066" s="50">
        <f>J340/SUMIFS(J$3:J$722,$B$3:$B$722,$B1066)*SUMIFS(Calculations!$E$3:$E$53,Calculations!$A$3:$A$53,$B1066)</f>
        <v/>
      </c>
      <c r="K1066" s="50">
        <f>K340/SUMIFS(K$3:K$722,$B$3:$B$722,$B1066)*SUMIFS(Calculations!$E$3:$E$53,Calculations!$A$3:$A$53,$B1066)</f>
        <v/>
      </c>
      <c r="L1066" s="50">
        <f>L340/SUMIFS(L$3:L$722,$B$3:$B$722,$B1066)*SUMIFS(Calculations!$E$3:$E$53,Calculations!$A$3:$A$53,$B1066)</f>
        <v/>
      </c>
      <c r="M1066" s="50">
        <f>M340/SUMIFS(M$3:M$722,$B$3:$B$722,$B1066)*SUMIFS(Calculations!$E$3:$E$53,Calculations!$A$3:$A$53,$B1066)</f>
        <v/>
      </c>
      <c r="N1066" s="50">
        <f>N340/SUMIFS(N$3:N$722,$B$3:$B$722,$B1066)*SUMIFS(Calculations!$E$3:$E$53,Calculations!$A$3:$A$53,$B1066)</f>
        <v/>
      </c>
      <c r="O1066" s="50">
        <f>O340/SUMIFS(O$3:O$722,$B$3:$B$722,$B1066)*SUMIFS(Calculations!$E$3:$E$53,Calculations!$A$3:$A$53,$B1066)</f>
        <v/>
      </c>
      <c r="P1066" s="50">
        <f>P340/SUMIFS(P$3:P$722,$B$3:$B$722,$B1066)*SUMIFS(Calculations!$E$3:$E$53,Calculations!$A$3:$A$53,$B1066)</f>
        <v/>
      </c>
      <c r="Q1066" s="50">
        <f>Q340/SUMIFS(Q$3:Q$722,$B$3:$B$722,$B1066)*SUMIFS(Calculations!$E$3:$E$53,Calculations!$A$3:$A$53,$B1066)</f>
        <v/>
      </c>
      <c r="R1066" s="50">
        <f>R340/SUMIFS(R$3:R$722,$B$3:$B$722,$B1066)*SUMIFS(Calculations!$E$3:$E$53,Calculations!$A$3:$A$53,$B1066)</f>
        <v/>
      </c>
    </row>
    <row r="1067" ht="15.75" customHeight="1">
      <c r="B1067" s="50" t="inlineStr">
        <is>
          <t>MS</t>
        </is>
      </c>
      <c r="C1067" s="50" t="inlineStr">
        <is>
          <t>Generation</t>
        </is>
      </c>
      <c r="D1067" s="50" t="inlineStr">
        <is>
          <t>NG-CT</t>
        </is>
      </c>
      <c r="E1067" s="50">
        <f>LOOKUP(D1067,$U$2:$V$15,$V$2:$V$15)</f>
        <v/>
      </c>
      <c r="F1067" s="50">
        <f>F341/SUMIFS(F$3:F$722,$B$3:$B$722,$B1067)*SUMIFS(Calculations!$E$3:$E$53,Calculations!$A$3:$A$53,$B1067)</f>
        <v/>
      </c>
      <c r="G1067" s="50">
        <f>G341/SUMIFS(G$3:G$722,$B$3:$B$722,$B1067)*SUMIFS(Calculations!$E$3:$E$53,Calculations!$A$3:$A$53,$B1067)</f>
        <v/>
      </c>
      <c r="H1067" s="50">
        <f>H341/SUMIFS(H$3:H$722,$B$3:$B$722,$B1067)*SUMIFS(Calculations!$E$3:$E$53,Calculations!$A$3:$A$53,$B1067)</f>
        <v/>
      </c>
      <c r="I1067" s="50">
        <f>I341/SUMIFS(I$3:I$722,$B$3:$B$722,$B1067)*SUMIFS(Calculations!$E$3:$E$53,Calculations!$A$3:$A$53,$B1067)</f>
        <v/>
      </c>
      <c r="J1067" s="50">
        <f>J341/SUMIFS(J$3:J$722,$B$3:$B$722,$B1067)*SUMIFS(Calculations!$E$3:$E$53,Calculations!$A$3:$A$53,$B1067)</f>
        <v/>
      </c>
      <c r="K1067" s="50">
        <f>K341/SUMIFS(K$3:K$722,$B$3:$B$722,$B1067)*SUMIFS(Calculations!$E$3:$E$53,Calculations!$A$3:$A$53,$B1067)</f>
        <v/>
      </c>
      <c r="L1067" s="50">
        <f>L341/SUMIFS(L$3:L$722,$B$3:$B$722,$B1067)*SUMIFS(Calculations!$E$3:$E$53,Calculations!$A$3:$A$53,$B1067)</f>
        <v/>
      </c>
      <c r="M1067" s="50">
        <f>M341/SUMIFS(M$3:M$722,$B$3:$B$722,$B1067)*SUMIFS(Calculations!$E$3:$E$53,Calculations!$A$3:$A$53,$B1067)</f>
        <v/>
      </c>
      <c r="N1067" s="50">
        <f>N341/SUMIFS(N$3:N$722,$B$3:$B$722,$B1067)*SUMIFS(Calculations!$E$3:$E$53,Calculations!$A$3:$A$53,$B1067)</f>
        <v/>
      </c>
      <c r="O1067" s="50">
        <f>O341/SUMIFS(O$3:O$722,$B$3:$B$722,$B1067)*SUMIFS(Calculations!$E$3:$E$53,Calculations!$A$3:$A$53,$B1067)</f>
        <v/>
      </c>
      <c r="P1067" s="50">
        <f>P341/SUMIFS(P$3:P$722,$B$3:$B$722,$B1067)*SUMIFS(Calculations!$E$3:$E$53,Calculations!$A$3:$A$53,$B1067)</f>
        <v/>
      </c>
      <c r="Q1067" s="50">
        <f>Q341/SUMIFS(Q$3:Q$722,$B$3:$B$722,$B1067)*SUMIFS(Calculations!$E$3:$E$53,Calculations!$A$3:$A$53,$B1067)</f>
        <v/>
      </c>
      <c r="R1067" s="50">
        <f>R341/SUMIFS(R$3:R$722,$B$3:$B$722,$B1067)*SUMIFS(Calculations!$E$3:$E$53,Calculations!$A$3:$A$53,$B1067)</f>
        <v/>
      </c>
    </row>
    <row r="1068" ht="15.75" customHeight="1">
      <c r="B1068" s="50" t="inlineStr">
        <is>
          <t>MS</t>
        </is>
      </c>
      <c r="C1068" s="50" t="inlineStr">
        <is>
          <t>Generation</t>
        </is>
      </c>
      <c r="D1068" s="50" t="inlineStr">
        <is>
          <t>Nuclear</t>
        </is>
      </c>
      <c r="E1068" s="50">
        <f>LOOKUP(D1068,$U$2:$V$15,$V$2:$V$15)</f>
        <v/>
      </c>
      <c r="F1068" s="50">
        <f>F342/SUMIFS(F$3:F$722,$B$3:$B$722,$B1068)*SUMIFS(Calculations!$E$3:$E$53,Calculations!$A$3:$A$53,$B1068)</f>
        <v/>
      </c>
      <c r="G1068" s="50">
        <f>G342/SUMIFS(G$3:G$722,$B$3:$B$722,$B1068)*SUMIFS(Calculations!$E$3:$E$53,Calculations!$A$3:$A$53,$B1068)</f>
        <v/>
      </c>
      <c r="H1068" s="50">
        <f>H342/SUMIFS(H$3:H$722,$B$3:$B$722,$B1068)*SUMIFS(Calculations!$E$3:$E$53,Calculations!$A$3:$A$53,$B1068)</f>
        <v/>
      </c>
      <c r="I1068" s="50">
        <f>I342/SUMIFS(I$3:I$722,$B$3:$B$722,$B1068)*SUMIFS(Calculations!$E$3:$E$53,Calculations!$A$3:$A$53,$B1068)</f>
        <v/>
      </c>
      <c r="J1068" s="50">
        <f>J342/SUMIFS(J$3:J$722,$B$3:$B$722,$B1068)*SUMIFS(Calculations!$E$3:$E$53,Calculations!$A$3:$A$53,$B1068)</f>
        <v/>
      </c>
      <c r="K1068" s="50">
        <f>K342/SUMIFS(K$3:K$722,$B$3:$B$722,$B1068)*SUMIFS(Calculations!$E$3:$E$53,Calculations!$A$3:$A$53,$B1068)</f>
        <v/>
      </c>
      <c r="L1068" s="50">
        <f>L342/SUMIFS(L$3:L$722,$B$3:$B$722,$B1068)*SUMIFS(Calculations!$E$3:$E$53,Calculations!$A$3:$A$53,$B1068)</f>
        <v/>
      </c>
      <c r="M1068" s="50">
        <f>M342/SUMIFS(M$3:M$722,$B$3:$B$722,$B1068)*SUMIFS(Calculations!$E$3:$E$53,Calculations!$A$3:$A$53,$B1068)</f>
        <v/>
      </c>
      <c r="N1068" s="50">
        <f>N342/SUMIFS(N$3:N$722,$B$3:$B$722,$B1068)*SUMIFS(Calculations!$E$3:$E$53,Calculations!$A$3:$A$53,$B1068)</f>
        <v/>
      </c>
      <c r="O1068" s="50">
        <f>O342/SUMIFS(O$3:O$722,$B$3:$B$722,$B1068)*SUMIFS(Calculations!$E$3:$E$53,Calculations!$A$3:$A$53,$B1068)</f>
        <v/>
      </c>
      <c r="P1068" s="50">
        <f>P342/SUMIFS(P$3:P$722,$B$3:$B$722,$B1068)*SUMIFS(Calculations!$E$3:$E$53,Calculations!$A$3:$A$53,$B1068)</f>
        <v/>
      </c>
      <c r="Q1068" s="50">
        <f>Q342/SUMIFS(Q$3:Q$722,$B$3:$B$722,$B1068)*SUMIFS(Calculations!$E$3:$E$53,Calculations!$A$3:$A$53,$B1068)</f>
        <v/>
      </c>
      <c r="R1068" s="50">
        <f>R342/SUMIFS(R$3:R$722,$B$3:$B$722,$B1068)*SUMIFS(Calculations!$E$3:$E$53,Calculations!$A$3:$A$53,$B1068)</f>
        <v/>
      </c>
    </row>
    <row r="1069" ht="15.75" customHeight="1">
      <c r="B1069" s="50" t="inlineStr">
        <is>
          <t>MS</t>
        </is>
      </c>
      <c r="C1069" s="50" t="inlineStr">
        <is>
          <t>Generation</t>
        </is>
      </c>
      <c r="D1069" s="50" t="inlineStr">
        <is>
          <t>Offshore Wind</t>
        </is>
      </c>
      <c r="E1069" s="50">
        <f>LOOKUP(D1069,$U$2:$V$15,$V$2:$V$15)</f>
        <v/>
      </c>
      <c r="F1069" s="50">
        <f>F343/SUMIFS(F$3:F$722,$B$3:$B$722,$B1069)*SUMIFS(Calculations!$E$3:$E$53,Calculations!$A$3:$A$53,$B1069)</f>
        <v/>
      </c>
      <c r="G1069" s="50">
        <f>G343/SUMIFS(G$3:G$722,$B$3:$B$722,$B1069)*SUMIFS(Calculations!$E$3:$E$53,Calculations!$A$3:$A$53,$B1069)</f>
        <v/>
      </c>
      <c r="H1069" s="50">
        <f>H343/SUMIFS(H$3:H$722,$B$3:$B$722,$B1069)*SUMIFS(Calculations!$E$3:$E$53,Calculations!$A$3:$A$53,$B1069)</f>
        <v/>
      </c>
      <c r="I1069" s="50">
        <f>I343/SUMIFS(I$3:I$722,$B$3:$B$722,$B1069)*SUMIFS(Calculations!$E$3:$E$53,Calculations!$A$3:$A$53,$B1069)</f>
        <v/>
      </c>
      <c r="J1069" s="50">
        <f>J343/SUMIFS(J$3:J$722,$B$3:$B$722,$B1069)*SUMIFS(Calculations!$E$3:$E$53,Calculations!$A$3:$A$53,$B1069)</f>
        <v/>
      </c>
      <c r="K1069" s="50">
        <f>K343/SUMIFS(K$3:K$722,$B$3:$B$722,$B1069)*SUMIFS(Calculations!$E$3:$E$53,Calculations!$A$3:$A$53,$B1069)</f>
        <v/>
      </c>
      <c r="L1069" s="50">
        <f>L343/SUMIFS(L$3:L$722,$B$3:$B$722,$B1069)*SUMIFS(Calculations!$E$3:$E$53,Calculations!$A$3:$A$53,$B1069)</f>
        <v/>
      </c>
      <c r="M1069" s="50">
        <f>M343/SUMIFS(M$3:M$722,$B$3:$B$722,$B1069)*SUMIFS(Calculations!$E$3:$E$53,Calculations!$A$3:$A$53,$B1069)</f>
        <v/>
      </c>
      <c r="N1069" s="50">
        <f>N343/SUMIFS(N$3:N$722,$B$3:$B$722,$B1069)*SUMIFS(Calculations!$E$3:$E$53,Calculations!$A$3:$A$53,$B1069)</f>
        <v/>
      </c>
      <c r="O1069" s="50">
        <f>O343/SUMIFS(O$3:O$722,$B$3:$B$722,$B1069)*SUMIFS(Calculations!$E$3:$E$53,Calculations!$A$3:$A$53,$B1069)</f>
        <v/>
      </c>
      <c r="P1069" s="50">
        <f>P343/SUMIFS(P$3:P$722,$B$3:$B$722,$B1069)*SUMIFS(Calculations!$E$3:$E$53,Calculations!$A$3:$A$53,$B1069)</f>
        <v/>
      </c>
      <c r="Q1069" s="50">
        <f>Q343/SUMIFS(Q$3:Q$722,$B$3:$B$722,$B1069)*SUMIFS(Calculations!$E$3:$E$53,Calculations!$A$3:$A$53,$B1069)</f>
        <v/>
      </c>
      <c r="R1069" s="50">
        <f>R343/SUMIFS(R$3:R$722,$B$3:$B$722,$B1069)*SUMIFS(Calculations!$E$3:$E$53,Calculations!$A$3:$A$53,$B1069)</f>
        <v/>
      </c>
    </row>
    <row r="1070" ht="15.75" customHeight="1">
      <c r="B1070" s="50" t="inlineStr">
        <is>
          <t>MS</t>
        </is>
      </c>
      <c r="C1070" s="50" t="inlineStr">
        <is>
          <t>Generation</t>
        </is>
      </c>
      <c r="D1070" s="50" t="inlineStr">
        <is>
          <t>Oil-Gas-Steam</t>
        </is>
      </c>
      <c r="E1070" s="50">
        <f>LOOKUP(D1070,$U$2:$V$15,$V$2:$V$15)</f>
        <v/>
      </c>
      <c r="F1070" s="50">
        <f>F344/SUMIFS(F$3:F$722,$B$3:$B$722,$B1070)*SUMIFS(Calculations!$E$3:$E$53,Calculations!$A$3:$A$53,$B1070)</f>
        <v/>
      </c>
      <c r="G1070" s="50">
        <f>G344/SUMIFS(G$3:G$722,$B$3:$B$722,$B1070)*SUMIFS(Calculations!$E$3:$E$53,Calculations!$A$3:$A$53,$B1070)</f>
        <v/>
      </c>
      <c r="H1070" s="50">
        <f>H344/SUMIFS(H$3:H$722,$B$3:$B$722,$B1070)*SUMIFS(Calculations!$E$3:$E$53,Calculations!$A$3:$A$53,$B1070)</f>
        <v/>
      </c>
      <c r="I1070" s="50">
        <f>I344/SUMIFS(I$3:I$722,$B$3:$B$722,$B1070)*SUMIFS(Calculations!$E$3:$E$53,Calculations!$A$3:$A$53,$B1070)</f>
        <v/>
      </c>
      <c r="J1070" s="50">
        <f>J344/SUMIFS(J$3:J$722,$B$3:$B$722,$B1070)*SUMIFS(Calculations!$E$3:$E$53,Calculations!$A$3:$A$53,$B1070)</f>
        <v/>
      </c>
      <c r="K1070" s="50">
        <f>K344/SUMIFS(K$3:K$722,$B$3:$B$722,$B1070)*SUMIFS(Calculations!$E$3:$E$53,Calculations!$A$3:$A$53,$B1070)</f>
        <v/>
      </c>
      <c r="L1070" s="50">
        <f>L344/SUMIFS(L$3:L$722,$B$3:$B$722,$B1070)*SUMIFS(Calculations!$E$3:$E$53,Calculations!$A$3:$A$53,$B1070)</f>
        <v/>
      </c>
      <c r="M1070" s="50">
        <f>M344/SUMIFS(M$3:M$722,$B$3:$B$722,$B1070)*SUMIFS(Calculations!$E$3:$E$53,Calculations!$A$3:$A$53,$B1070)</f>
        <v/>
      </c>
      <c r="N1070" s="50">
        <f>N344/SUMIFS(N$3:N$722,$B$3:$B$722,$B1070)*SUMIFS(Calculations!$E$3:$E$53,Calculations!$A$3:$A$53,$B1070)</f>
        <v/>
      </c>
      <c r="O1070" s="50">
        <f>O344/SUMIFS(O$3:O$722,$B$3:$B$722,$B1070)*SUMIFS(Calculations!$E$3:$E$53,Calculations!$A$3:$A$53,$B1070)</f>
        <v/>
      </c>
      <c r="P1070" s="50">
        <f>P344/SUMIFS(P$3:P$722,$B$3:$B$722,$B1070)*SUMIFS(Calculations!$E$3:$E$53,Calculations!$A$3:$A$53,$B1070)</f>
        <v/>
      </c>
      <c r="Q1070" s="50">
        <f>Q344/SUMIFS(Q$3:Q$722,$B$3:$B$722,$B1070)*SUMIFS(Calculations!$E$3:$E$53,Calculations!$A$3:$A$53,$B1070)</f>
        <v/>
      </c>
      <c r="R1070" s="50">
        <f>R344/SUMIFS(R$3:R$722,$B$3:$B$722,$B1070)*SUMIFS(Calculations!$E$3:$E$53,Calculations!$A$3:$A$53,$B1070)</f>
        <v/>
      </c>
    </row>
    <row r="1071" ht="15.75" customHeight="1">
      <c r="B1071" s="50" t="inlineStr">
        <is>
          <t>MS</t>
        </is>
      </c>
      <c r="C1071" s="50" t="inlineStr">
        <is>
          <t>Generation</t>
        </is>
      </c>
      <c r="D1071" s="50" t="inlineStr">
        <is>
          <t>Rooftop PV</t>
        </is>
      </c>
      <c r="E1071" s="50">
        <f>LOOKUP(D1071,$U$2:$V$15,$V$2:$V$15)</f>
        <v/>
      </c>
      <c r="F1071" s="50">
        <f>F345/SUMIFS(F$3:F$722,$B$3:$B$722,$B1071)*SUMIFS(Calculations!$E$3:$E$53,Calculations!$A$3:$A$53,$B1071)</f>
        <v/>
      </c>
      <c r="G1071" s="50">
        <f>G345/SUMIFS(G$3:G$722,$B$3:$B$722,$B1071)*SUMIFS(Calculations!$E$3:$E$53,Calculations!$A$3:$A$53,$B1071)</f>
        <v/>
      </c>
      <c r="H1071" s="50">
        <f>H345/SUMIFS(H$3:H$722,$B$3:$B$722,$B1071)*SUMIFS(Calculations!$E$3:$E$53,Calculations!$A$3:$A$53,$B1071)</f>
        <v/>
      </c>
      <c r="I1071" s="50">
        <f>I345/SUMIFS(I$3:I$722,$B$3:$B$722,$B1071)*SUMIFS(Calculations!$E$3:$E$53,Calculations!$A$3:$A$53,$B1071)</f>
        <v/>
      </c>
      <c r="J1071" s="50">
        <f>J345/SUMIFS(J$3:J$722,$B$3:$B$722,$B1071)*SUMIFS(Calculations!$E$3:$E$53,Calculations!$A$3:$A$53,$B1071)</f>
        <v/>
      </c>
      <c r="K1071" s="50">
        <f>K345/SUMIFS(K$3:K$722,$B$3:$B$722,$B1071)*SUMIFS(Calculations!$E$3:$E$53,Calculations!$A$3:$A$53,$B1071)</f>
        <v/>
      </c>
      <c r="L1071" s="50">
        <f>L345/SUMIFS(L$3:L$722,$B$3:$B$722,$B1071)*SUMIFS(Calculations!$E$3:$E$53,Calculations!$A$3:$A$53,$B1071)</f>
        <v/>
      </c>
      <c r="M1071" s="50">
        <f>M345/SUMIFS(M$3:M$722,$B$3:$B$722,$B1071)*SUMIFS(Calculations!$E$3:$E$53,Calculations!$A$3:$A$53,$B1071)</f>
        <v/>
      </c>
      <c r="N1071" s="50">
        <f>N345/SUMIFS(N$3:N$722,$B$3:$B$722,$B1071)*SUMIFS(Calculations!$E$3:$E$53,Calculations!$A$3:$A$53,$B1071)</f>
        <v/>
      </c>
      <c r="O1071" s="50">
        <f>O345/SUMIFS(O$3:O$722,$B$3:$B$722,$B1071)*SUMIFS(Calculations!$E$3:$E$53,Calculations!$A$3:$A$53,$B1071)</f>
        <v/>
      </c>
      <c r="P1071" s="50">
        <f>P345/SUMIFS(P$3:P$722,$B$3:$B$722,$B1071)*SUMIFS(Calculations!$E$3:$E$53,Calculations!$A$3:$A$53,$B1071)</f>
        <v/>
      </c>
      <c r="Q1071" s="50">
        <f>Q345/SUMIFS(Q$3:Q$722,$B$3:$B$722,$B1071)*SUMIFS(Calculations!$E$3:$E$53,Calculations!$A$3:$A$53,$B1071)</f>
        <v/>
      </c>
      <c r="R1071" s="50">
        <f>R345/SUMIFS(R$3:R$722,$B$3:$B$722,$B1071)*SUMIFS(Calculations!$E$3:$E$53,Calculations!$A$3:$A$53,$B1071)</f>
        <v/>
      </c>
    </row>
    <row r="1072" ht="15.75" customHeight="1">
      <c r="B1072" s="50" t="inlineStr">
        <is>
          <t>MS</t>
        </is>
      </c>
      <c r="C1072" s="50" t="inlineStr">
        <is>
          <t>Generation</t>
        </is>
      </c>
      <c r="D1072" s="50" t="inlineStr">
        <is>
          <t>Storage</t>
        </is>
      </c>
      <c r="E1072" s="50">
        <f>LOOKUP(D1072,$U$2:$V$15,$V$2:$V$15)</f>
        <v/>
      </c>
      <c r="F1072" s="50">
        <f>F346/SUMIFS(F$3:F$722,$B$3:$B$722,$B1072)*SUMIFS(Calculations!$E$3:$E$53,Calculations!$A$3:$A$53,$B1072)</f>
        <v/>
      </c>
      <c r="G1072" s="50">
        <f>G346/SUMIFS(G$3:G$722,$B$3:$B$722,$B1072)*SUMIFS(Calculations!$E$3:$E$53,Calculations!$A$3:$A$53,$B1072)</f>
        <v/>
      </c>
      <c r="H1072" s="50">
        <f>H346/SUMIFS(H$3:H$722,$B$3:$B$722,$B1072)*SUMIFS(Calculations!$E$3:$E$53,Calculations!$A$3:$A$53,$B1072)</f>
        <v/>
      </c>
      <c r="I1072" s="50">
        <f>I346/SUMIFS(I$3:I$722,$B$3:$B$722,$B1072)*SUMIFS(Calculations!$E$3:$E$53,Calculations!$A$3:$A$53,$B1072)</f>
        <v/>
      </c>
      <c r="J1072" s="50">
        <f>J346/SUMIFS(J$3:J$722,$B$3:$B$722,$B1072)*SUMIFS(Calculations!$E$3:$E$53,Calculations!$A$3:$A$53,$B1072)</f>
        <v/>
      </c>
      <c r="K1072" s="50">
        <f>K346/SUMIFS(K$3:K$722,$B$3:$B$722,$B1072)*SUMIFS(Calculations!$E$3:$E$53,Calculations!$A$3:$A$53,$B1072)</f>
        <v/>
      </c>
      <c r="L1072" s="50">
        <f>L346/SUMIFS(L$3:L$722,$B$3:$B$722,$B1072)*SUMIFS(Calculations!$E$3:$E$53,Calculations!$A$3:$A$53,$B1072)</f>
        <v/>
      </c>
      <c r="M1072" s="50">
        <f>M346/SUMIFS(M$3:M$722,$B$3:$B$722,$B1072)*SUMIFS(Calculations!$E$3:$E$53,Calculations!$A$3:$A$53,$B1072)</f>
        <v/>
      </c>
      <c r="N1072" s="50">
        <f>N346/SUMIFS(N$3:N$722,$B$3:$B$722,$B1072)*SUMIFS(Calculations!$E$3:$E$53,Calculations!$A$3:$A$53,$B1072)</f>
        <v/>
      </c>
      <c r="O1072" s="50">
        <f>O346/SUMIFS(O$3:O$722,$B$3:$B$722,$B1072)*SUMIFS(Calculations!$E$3:$E$53,Calculations!$A$3:$A$53,$B1072)</f>
        <v/>
      </c>
      <c r="P1072" s="50">
        <f>P346/SUMIFS(P$3:P$722,$B$3:$B$722,$B1072)*SUMIFS(Calculations!$E$3:$E$53,Calculations!$A$3:$A$53,$B1072)</f>
        <v/>
      </c>
      <c r="Q1072" s="50">
        <f>Q346/SUMIFS(Q$3:Q$722,$B$3:$B$722,$B1072)*SUMIFS(Calculations!$E$3:$E$53,Calculations!$A$3:$A$53,$B1072)</f>
        <v/>
      </c>
      <c r="R1072" s="50">
        <f>R346/SUMIFS(R$3:R$722,$B$3:$B$722,$B1072)*SUMIFS(Calculations!$E$3:$E$53,Calculations!$A$3:$A$53,$B1072)</f>
        <v/>
      </c>
    </row>
    <row r="1073" ht="15.75" customHeight="1">
      <c r="B1073" s="50" t="inlineStr">
        <is>
          <t>MS</t>
        </is>
      </c>
      <c r="C1073" s="50" t="inlineStr">
        <is>
          <t>Generation</t>
        </is>
      </c>
      <c r="D1073" s="50" t="inlineStr">
        <is>
          <t>Utility PV</t>
        </is>
      </c>
      <c r="E1073" s="50">
        <f>LOOKUP(D1073,$U$2:$V$15,$V$2:$V$15)</f>
        <v/>
      </c>
      <c r="F1073" s="50">
        <f>F347/SUMIFS(F$3:F$722,$B$3:$B$722,$B1073)*SUMIFS(Calculations!$E$3:$E$53,Calculations!$A$3:$A$53,$B1073)</f>
        <v/>
      </c>
      <c r="G1073" s="50">
        <f>G347/SUMIFS(G$3:G$722,$B$3:$B$722,$B1073)*SUMIFS(Calculations!$E$3:$E$53,Calculations!$A$3:$A$53,$B1073)</f>
        <v/>
      </c>
      <c r="H1073" s="50">
        <f>H347/SUMIFS(H$3:H$722,$B$3:$B$722,$B1073)*SUMIFS(Calculations!$E$3:$E$53,Calculations!$A$3:$A$53,$B1073)</f>
        <v/>
      </c>
      <c r="I1073" s="50">
        <f>I347/SUMIFS(I$3:I$722,$B$3:$B$722,$B1073)*SUMIFS(Calculations!$E$3:$E$53,Calculations!$A$3:$A$53,$B1073)</f>
        <v/>
      </c>
      <c r="J1073" s="50">
        <f>J347/SUMIFS(J$3:J$722,$B$3:$B$722,$B1073)*SUMIFS(Calculations!$E$3:$E$53,Calculations!$A$3:$A$53,$B1073)</f>
        <v/>
      </c>
      <c r="K1073" s="50">
        <f>K347/SUMIFS(K$3:K$722,$B$3:$B$722,$B1073)*SUMIFS(Calculations!$E$3:$E$53,Calculations!$A$3:$A$53,$B1073)</f>
        <v/>
      </c>
      <c r="L1073" s="50">
        <f>L347/SUMIFS(L$3:L$722,$B$3:$B$722,$B1073)*SUMIFS(Calculations!$E$3:$E$53,Calculations!$A$3:$A$53,$B1073)</f>
        <v/>
      </c>
      <c r="M1073" s="50">
        <f>M347/SUMIFS(M$3:M$722,$B$3:$B$722,$B1073)*SUMIFS(Calculations!$E$3:$E$53,Calculations!$A$3:$A$53,$B1073)</f>
        <v/>
      </c>
      <c r="N1073" s="50">
        <f>N347/SUMIFS(N$3:N$722,$B$3:$B$722,$B1073)*SUMIFS(Calculations!$E$3:$E$53,Calculations!$A$3:$A$53,$B1073)</f>
        <v/>
      </c>
      <c r="O1073" s="50">
        <f>O347/SUMIFS(O$3:O$722,$B$3:$B$722,$B1073)*SUMIFS(Calculations!$E$3:$E$53,Calculations!$A$3:$A$53,$B1073)</f>
        <v/>
      </c>
      <c r="P1073" s="50">
        <f>P347/SUMIFS(P$3:P$722,$B$3:$B$722,$B1073)*SUMIFS(Calculations!$E$3:$E$53,Calculations!$A$3:$A$53,$B1073)</f>
        <v/>
      </c>
      <c r="Q1073" s="50">
        <f>Q347/SUMIFS(Q$3:Q$722,$B$3:$B$722,$B1073)*SUMIFS(Calculations!$E$3:$E$53,Calculations!$A$3:$A$53,$B1073)</f>
        <v/>
      </c>
      <c r="R1073" s="50">
        <f>R347/SUMIFS(R$3:R$722,$B$3:$B$722,$B1073)*SUMIFS(Calculations!$E$3:$E$53,Calculations!$A$3:$A$53,$B1073)</f>
        <v/>
      </c>
    </row>
    <row r="1074" ht="15.75" customHeight="1">
      <c r="B1074" s="50" t="inlineStr">
        <is>
          <t>MT</t>
        </is>
      </c>
      <c r="C1074" s="50" t="inlineStr">
        <is>
          <t>Generation</t>
        </is>
      </c>
      <c r="D1074" s="50" t="inlineStr">
        <is>
          <t>Biopower</t>
        </is>
      </c>
      <c r="E1074" s="50">
        <f>LOOKUP(D1074,$U$2:$V$15,$V$2:$V$15)</f>
        <v/>
      </c>
      <c r="F1074" s="50">
        <f>F348/SUMIFS(F$3:F$722,$B$3:$B$722,$B1074)*SUMIFS(Calculations!$E$3:$E$53,Calculations!$A$3:$A$53,$B1074)</f>
        <v/>
      </c>
      <c r="G1074" s="50">
        <f>G348/SUMIFS(G$3:G$722,$B$3:$B$722,$B1074)*SUMIFS(Calculations!$E$3:$E$53,Calculations!$A$3:$A$53,$B1074)</f>
        <v/>
      </c>
      <c r="H1074" s="50">
        <f>H348/SUMIFS(H$3:H$722,$B$3:$B$722,$B1074)*SUMIFS(Calculations!$E$3:$E$53,Calculations!$A$3:$A$53,$B1074)</f>
        <v/>
      </c>
      <c r="I1074" s="50">
        <f>I348/SUMIFS(I$3:I$722,$B$3:$B$722,$B1074)*SUMIFS(Calculations!$E$3:$E$53,Calculations!$A$3:$A$53,$B1074)</f>
        <v/>
      </c>
      <c r="J1074" s="50">
        <f>J348/SUMIFS(J$3:J$722,$B$3:$B$722,$B1074)*SUMIFS(Calculations!$E$3:$E$53,Calculations!$A$3:$A$53,$B1074)</f>
        <v/>
      </c>
      <c r="K1074" s="50">
        <f>K348/SUMIFS(K$3:K$722,$B$3:$B$722,$B1074)*SUMIFS(Calculations!$E$3:$E$53,Calculations!$A$3:$A$53,$B1074)</f>
        <v/>
      </c>
      <c r="L1074" s="50">
        <f>L348/SUMIFS(L$3:L$722,$B$3:$B$722,$B1074)*SUMIFS(Calculations!$E$3:$E$53,Calculations!$A$3:$A$53,$B1074)</f>
        <v/>
      </c>
      <c r="M1074" s="50">
        <f>M348/SUMIFS(M$3:M$722,$B$3:$B$722,$B1074)*SUMIFS(Calculations!$E$3:$E$53,Calculations!$A$3:$A$53,$B1074)</f>
        <v/>
      </c>
      <c r="N1074" s="50">
        <f>N348/SUMIFS(N$3:N$722,$B$3:$B$722,$B1074)*SUMIFS(Calculations!$E$3:$E$53,Calculations!$A$3:$A$53,$B1074)</f>
        <v/>
      </c>
      <c r="O1074" s="50">
        <f>O348/SUMIFS(O$3:O$722,$B$3:$B$722,$B1074)*SUMIFS(Calculations!$E$3:$E$53,Calculations!$A$3:$A$53,$B1074)</f>
        <v/>
      </c>
      <c r="P1074" s="50">
        <f>P348/SUMIFS(P$3:P$722,$B$3:$B$722,$B1074)*SUMIFS(Calculations!$E$3:$E$53,Calculations!$A$3:$A$53,$B1074)</f>
        <v/>
      </c>
      <c r="Q1074" s="50">
        <f>Q348/SUMIFS(Q$3:Q$722,$B$3:$B$722,$B1074)*SUMIFS(Calculations!$E$3:$E$53,Calculations!$A$3:$A$53,$B1074)</f>
        <v/>
      </c>
      <c r="R1074" s="50">
        <f>R348/SUMIFS(R$3:R$722,$B$3:$B$722,$B1074)*SUMIFS(Calculations!$E$3:$E$53,Calculations!$A$3:$A$53,$B1074)</f>
        <v/>
      </c>
    </row>
    <row r="1075" ht="15.75" customHeight="1">
      <c r="B1075" s="50" t="inlineStr">
        <is>
          <t>MT</t>
        </is>
      </c>
      <c r="C1075" s="50" t="inlineStr">
        <is>
          <t>Generation</t>
        </is>
      </c>
      <c r="D1075" s="50" t="inlineStr">
        <is>
          <t>Coal</t>
        </is>
      </c>
      <c r="E1075" s="50">
        <f>LOOKUP(D1075,$U$2:$V$15,$V$2:$V$15)</f>
        <v/>
      </c>
      <c r="F1075" s="50">
        <f>F349/SUMIFS(F$3:F$722,$B$3:$B$722,$B1075)*SUMIFS(Calculations!$E$3:$E$53,Calculations!$A$3:$A$53,$B1075)</f>
        <v/>
      </c>
      <c r="G1075" s="50">
        <f>G349/SUMIFS(G$3:G$722,$B$3:$B$722,$B1075)*SUMIFS(Calculations!$E$3:$E$53,Calculations!$A$3:$A$53,$B1075)</f>
        <v/>
      </c>
      <c r="H1075" s="50">
        <f>H349/SUMIFS(H$3:H$722,$B$3:$B$722,$B1075)*SUMIFS(Calculations!$E$3:$E$53,Calculations!$A$3:$A$53,$B1075)</f>
        <v/>
      </c>
      <c r="I1075" s="50">
        <f>I349/SUMIFS(I$3:I$722,$B$3:$B$722,$B1075)*SUMIFS(Calculations!$E$3:$E$53,Calculations!$A$3:$A$53,$B1075)</f>
        <v/>
      </c>
      <c r="J1075" s="50">
        <f>J349/SUMIFS(J$3:J$722,$B$3:$B$722,$B1075)*SUMIFS(Calculations!$E$3:$E$53,Calculations!$A$3:$A$53,$B1075)</f>
        <v/>
      </c>
      <c r="K1075" s="50">
        <f>K349/SUMIFS(K$3:K$722,$B$3:$B$722,$B1075)*SUMIFS(Calculations!$E$3:$E$53,Calculations!$A$3:$A$53,$B1075)</f>
        <v/>
      </c>
      <c r="L1075" s="50">
        <f>L349/SUMIFS(L$3:L$722,$B$3:$B$722,$B1075)*SUMIFS(Calculations!$E$3:$E$53,Calculations!$A$3:$A$53,$B1075)</f>
        <v/>
      </c>
      <c r="M1075" s="50">
        <f>M349/SUMIFS(M$3:M$722,$B$3:$B$722,$B1075)*SUMIFS(Calculations!$E$3:$E$53,Calculations!$A$3:$A$53,$B1075)</f>
        <v/>
      </c>
      <c r="N1075" s="50">
        <f>N349/SUMIFS(N$3:N$722,$B$3:$B$722,$B1075)*SUMIFS(Calculations!$E$3:$E$53,Calculations!$A$3:$A$53,$B1075)</f>
        <v/>
      </c>
      <c r="O1075" s="50">
        <f>O349/SUMIFS(O$3:O$722,$B$3:$B$722,$B1075)*SUMIFS(Calculations!$E$3:$E$53,Calculations!$A$3:$A$53,$B1075)</f>
        <v/>
      </c>
      <c r="P1075" s="50">
        <f>P349/SUMIFS(P$3:P$722,$B$3:$B$722,$B1075)*SUMIFS(Calculations!$E$3:$E$53,Calculations!$A$3:$A$53,$B1075)</f>
        <v/>
      </c>
      <c r="Q1075" s="50">
        <f>Q349/SUMIFS(Q$3:Q$722,$B$3:$B$722,$B1075)*SUMIFS(Calculations!$E$3:$E$53,Calculations!$A$3:$A$53,$B1075)</f>
        <v/>
      </c>
      <c r="R1075" s="50">
        <f>R349/SUMIFS(R$3:R$722,$B$3:$B$722,$B1075)*SUMIFS(Calculations!$E$3:$E$53,Calculations!$A$3:$A$53,$B1075)</f>
        <v/>
      </c>
    </row>
    <row r="1076" ht="15.75" customHeight="1">
      <c r="B1076" s="50" t="inlineStr">
        <is>
          <t>MT</t>
        </is>
      </c>
      <c r="C1076" s="50" t="inlineStr">
        <is>
          <t>Generation</t>
        </is>
      </c>
      <c r="D1076" s="50" t="inlineStr">
        <is>
          <t>CSP</t>
        </is>
      </c>
      <c r="E1076" s="50">
        <f>LOOKUP(D1076,$U$2:$V$15,$V$2:$V$15)</f>
        <v/>
      </c>
      <c r="F1076" s="50">
        <f>F350/SUMIFS(F$3:F$722,$B$3:$B$722,$B1076)*SUMIFS(Calculations!$E$3:$E$53,Calculations!$A$3:$A$53,$B1076)</f>
        <v/>
      </c>
      <c r="G1076" s="50">
        <f>G350/SUMIFS(G$3:G$722,$B$3:$B$722,$B1076)*SUMIFS(Calculations!$E$3:$E$53,Calculations!$A$3:$A$53,$B1076)</f>
        <v/>
      </c>
      <c r="H1076" s="50">
        <f>H350/SUMIFS(H$3:H$722,$B$3:$B$722,$B1076)*SUMIFS(Calculations!$E$3:$E$53,Calculations!$A$3:$A$53,$B1076)</f>
        <v/>
      </c>
      <c r="I1076" s="50">
        <f>I350/SUMIFS(I$3:I$722,$B$3:$B$722,$B1076)*SUMIFS(Calculations!$E$3:$E$53,Calculations!$A$3:$A$53,$B1076)</f>
        <v/>
      </c>
      <c r="J1076" s="50">
        <f>J350/SUMIFS(J$3:J$722,$B$3:$B$722,$B1076)*SUMIFS(Calculations!$E$3:$E$53,Calculations!$A$3:$A$53,$B1076)</f>
        <v/>
      </c>
      <c r="K1076" s="50">
        <f>K350/SUMIFS(K$3:K$722,$B$3:$B$722,$B1076)*SUMIFS(Calculations!$E$3:$E$53,Calculations!$A$3:$A$53,$B1076)</f>
        <v/>
      </c>
      <c r="L1076" s="50">
        <f>L350/SUMIFS(L$3:L$722,$B$3:$B$722,$B1076)*SUMIFS(Calculations!$E$3:$E$53,Calculations!$A$3:$A$53,$B1076)</f>
        <v/>
      </c>
      <c r="M1076" s="50">
        <f>M350/SUMIFS(M$3:M$722,$B$3:$B$722,$B1076)*SUMIFS(Calculations!$E$3:$E$53,Calculations!$A$3:$A$53,$B1076)</f>
        <v/>
      </c>
      <c r="N1076" s="50">
        <f>N350/SUMIFS(N$3:N$722,$B$3:$B$722,$B1076)*SUMIFS(Calculations!$E$3:$E$53,Calculations!$A$3:$A$53,$B1076)</f>
        <v/>
      </c>
      <c r="O1076" s="50">
        <f>O350/SUMIFS(O$3:O$722,$B$3:$B$722,$B1076)*SUMIFS(Calculations!$E$3:$E$53,Calculations!$A$3:$A$53,$B1076)</f>
        <v/>
      </c>
      <c r="P1076" s="50">
        <f>P350/SUMIFS(P$3:P$722,$B$3:$B$722,$B1076)*SUMIFS(Calculations!$E$3:$E$53,Calculations!$A$3:$A$53,$B1076)</f>
        <v/>
      </c>
      <c r="Q1076" s="50">
        <f>Q350/SUMIFS(Q$3:Q$722,$B$3:$B$722,$B1076)*SUMIFS(Calculations!$E$3:$E$53,Calculations!$A$3:$A$53,$B1076)</f>
        <v/>
      </c>
      <c r="R1076" s="50">
        <f>R350/SUMIFS(R$3:R$722,$B$3:$B$722,$B1076)*SUMIFS(Calculations!$E$3:$E$53,Calculations!$A$3:$A$53,$B1076)</f>
        <v/>
      </c>
    </row>
    <row r="1077" ht="15.75" customHeight="1">
      <c r="B1077" s="50" t="inlineStr">
        <is>
          <t>MT</t>
        </is>
      </c>
      <c r="C1077" s="50" t="inlineStr">
        <is>
          <t>Generation</t>
        </is>
      </c>
      <c r="D1077" s="50" t="inlineStr">
        <is>
          <t>Geothermal</t>
        </is>
      </c>
      <c r="E1077" s="50">
        <f>LOOKUP(D1077,$U$2:$V$15,$V$2:$V$15)</f>
        <v/>
      </c>
      <c r="F1077" s="50">
        <f>F351/SUMIFS(F$3:F$722,$B$3:$B$722,$B1077)*SUMIFS(Calculations!$E$3:$E$53,Calculations!$A$3:$A$53,$B1077)</f>
        <v/>
      </c>
      <c r="G1077" s="50">
        <f>G351/SUMIFS(G$3:G$722,$B$3:$B$722,$B1077)*SUMIFS(Calculations!$E$3:$E$53,Calculations!$A$3:$A$53,$B1077)</f>
        <v/>
      </c>
      <c r="H1077" s="50">
        <f>H351/SUMIFS(H$3:H$722,$B$3:$B$722,$B1077)*SUMIFS(Calculations!$E$3:$E$53,Calculations!$A$3:$A$53,$B1077)</f>
        <v/>
      </c>
      <c r="I1077" s="50">
        <f>I351/SUMIFS(I$3:I$722,$B$3:$B$722,$B1077)*SUMIFS(Calculations!$E$3:$E$53,Calculations!$A$3:$A$53,$B1077)</f>
        <v/>
      </c>
      <c r="J1077" s="50">
        <f>J351/SUMIFS(J$3:J$722,$B$3:$B$722,$B1077)*SUMIFS(Calculations!$E$3:$E$53,Calculations!$A$3:$A$53,$B1077)</f>
        <v/>
      </c>
      <c r="K1077" s="50">
        <f>K351/SUMIFS(K$3:K$722,$B$3:$B$722,$B1077)*SUMIFS(Calculations!$E$3:$E$53,Calculations!$A$3:$A$53,$B1077)</f>
        <v/>
      </c>
      <c r="L1077" s="50">
        <f>L351/SUMIFS(L$3:L$722,$B$3:$B$722,$B1077)*SUMIFS(Calculations!$E$3:$E$53,Calculations!$A$3:$A$53,$B1077)</f>
        <v/>
      </c>
      <c r="M1077" s="50">
        <f>M351/SUMIFS(M$3:M$722,$B$3:$B$722,$B1077)*SUMIFS(Calculations!$E$3:$E$53,Calculations!$A$3:$A$53,$B1077)</f>
        <v/>
      </c>
      <c r="N1077" s="50">
        <f>N351/SUMIFS(N$3:N$722,$B$3:$B$722,$B1077)*SUMIFS(Calculations!$E$3:$E$53,Calculations!$A$3:$A$53,$B1077)</f>
        <v/>
      </c>
      <c r="O1077" s="50">
        <f>O351/SUMIFS(O$3:O$722,$B$3:$B$722,$B1077)*SUMIFS(Calculations!$E$3:$E$53,Calculations!$A$3:$A$53,$B1077)</f>
        <v/>
      </c>
      <c r="P1077" s="50">
        <f>P351/SUMIFS(P$3:P$722,$B$3:$B$722,$B1077)*SUMIFS(Calculations!$E$3:$E$53,Calculations!$A$3:$A$53,$B1077)</f>
        <v/>
      </c>
      <c r="Q1077" s="50">
        <f>Q351/SUMIFS(Q$3:Q$722,$B$3:$B$722,$B1077)*SUMIFS(Calculations!$E$3:$E$53,Calculations!$A$3:$A$53,$B1077)</f>
        <v/>
      </c>
      <c r="R1077" s="50">
        <f>R351/SUMIFS(R$3:R$722,$B$3:$B$722,$B1077)*SUMIFS(Calculations!$E$3:$E$53,Calculations!$A$3:$A$53,$B1077)</f>
        <v/>
      </c>
    </row>
    <row r="1078" ht="15.75" customHeight="1">
      <c r="B1078" s="50" t="inlineStr">
        <is>
          <t>MT</t>
        </is>
      </c>
      <c r="C1078" s="50" t="inlineStr">
        <is>
          <t>Generation</t>
        </is>
      </c>
      <c r="D1078" s="50" t="inlineStr">
        <is>
          <t>Hydro</t>
        </is>
      </c>
      <c r="E1078" s="50">
        <f>LOOKUP(D1078,$U$2:$V$15,$V$2:$V$15)</f>
        <v/>
      </c>
      <c r="F1078" s="50">
        <f>F352/SUMIFS(F$3:F$722,$B$3:$B$722,$B1078)*SUMIFS(Calculations!$E$3:$E$53,Calculations!$A$3:$A$53,$B1078)</f>
        <v/>
      </c>
      <c r="G1078" s="50">
        <f>G352/SUMIFS(G$3:G$722,$B$3:$B$722,$B1078)*SUMIFS(Calculations!$E$3:$E$53,Calculations!$A$3:$A$53,$B1078)</f>
        <v/>
      </c>
      <c r="H1078" s="50">
        <f>H352/SUMIFS(H$3:H$722,$B$3:$B$722,$B1078)*SUMIFS(Calculations!$E$3:$E$53,Calculations!$A$3:$A$53,$B1078)</f>
        <v/>
      </c>
      <c r="I1078" s="50">
        <f>I352/SUMIFS(I$3:I$722,$B$3:$B$722,$B1078)*SUMIFS(Calculations!$E$3:$E$53,Calculations!$A$3:$A$53,$B1078)</f>
        <v/>
      </c>
      <c r="J1078" s="50">
        <f>J352/SUMIFS(J$3:J$722,$B$3:$B$722,$B1078)*SUMIFS(Calculations!$E$3:$E$53,Calculations!$A$3:$A$53,$B1078)</f>
        <v/>
      </c>
      <c r="K1078" s="50">
        <f>K352/SUMIFS(K$3:K$722,$B$3:$B$722,$B1078)*SUMIFS(Calculations!$E$3:$E$53,Calculations!$A$3:$A$53,$B1078)</f>
        <v/>
      </c>
      <c r="L1078" s="50">
        <f>L352/SUMIFS(L$3:L$722,$B$3:$B$722,$B1078)*SUMIFS(Calculations!$E$3:$E$53,Calculations!$A$3:$A$53,$B1078)</f>
        <v/>
      </c>
      <c r="M1078" s="50">
        <f>M352/SUMIFS(M$3:M$722,$B$3:$B$722,$B1078)*SUMIFS(Calculations!$E$3:$E$53,Calculations!$A$3:$A$53,$B1078)</f>
        <v/>
      </c>
      <c r="N1078" s="50">
        <f>N352/SUMIFS(N$3:N$722,$B$3:$B$722,$B1078)*SUMIFS(Calculations!$E$3:$E$53,Calculations!$A$3:$A$53,$B1078)</f>
        <v/>
      </c>
      <c r="O1078" s="50">
        <f>O352/SUMIFS(O$3:O$722,$B$3:$B$722,$B1078)*SUMIFS(Calculations!$E$3:$E$53,Calculations!$A$3:$A$53,$B1078)</f>
        <v/>
      </c>
      <c r="P1078" s="50">
        <f>P352/SUMIFS(P$3:P$722,$B$3:$B$722,$B1078)*SUMIFS(Calculations!$E$3:$E$53,Calculations!$A$3:$A$53,$B1078)</f>
        <v/>
      </c>
      <c r="Q1078" s="50">
        <f>Q352/SUMIFS(Q$3:Q$722,$B$3:$B$722,$B1078)*SUMIFS(Calculations!$E$3:$E$53,Calculations!$A$3:$A$53,$B1078)</f>
        <v/>
      </c>
      <c r="R1078" s="50">
        <f>R352/SUMIFS(R$3:R$722,$B$3:$B$722,$B1078)*SUMIFS(Calculations!$E$3:$E$53,Calculations!$A$3:$A$53,$B1078)</f>
        <v/>
      </c>
    </row>
    <row r="1079" ht="15.75" customHeight="1">
      <c r="B1079" s="50" t="inlineStr">
        <is>
          <t>MT</t>
        </is>
      </c>
      <c r="C1079" s="50" t="inlineStr">
        <is>
          <t>Generation</t>
        </is>
      </c>
      <c r="D1079" s="50" t="inlineStr">
        <is>
          <t>Imports</t>
        </is>
      </c>
      <c r="E1079" s="50">
        <f>LOOKUP(D1079,$U$2:$V$15,$V$2:$V$15)</f>
        <v/>
      </c>
      <c r="F1079" s="50">
        <f>F353/SUMIFS(F$3:F$722,$B$3:$B$722,$B1079)*SUMIFS(Calculations!$E$3:$E$53,Calculations!$A$3:$A$53,$B1079)</f>
        <v/>
      </c>
      <c r="G1079" s="50">
        <f>G353/SUMIFS(G$3:G$722,$B$3:$B$722,$B1079)*SUMIFS(Calculations!$E$3:$E$53,Calculations!$A$3:$A$53,$B1079)</f>
        <v/>
      </c>
      <c r="H1079" s="50">
        <f>H353/SUMIFS(H$3:H$722,$B$3:$B$722,$B1079)*SUMIFS(Calculations!$E$3:$E$53,Calculations!$A$3:$A$53,$B1079)</f>
        <v/>
      </c>
      <c r="I1079" s="50">
        <f>I353/SUMIFS(I$3:I$722,$B$3:$B$722,$B1079)*SUMIFS(Calculations!$E$3:$E$53,Calculations!$A$3:$A$53,$B1079)</f>
        <v/>
      </c>
      <c r="J1079" s="50">
        <f>J353/SUMIFS(J$3:J$722,$B$3:$B$722,$B1079)*SUMIFS(Calculations!$E$3:$E$53,Calculations!$A$3:$A$53,$B1079)</f>
        <v/>
      </c>
      <c r="K1079" s="50">
        <f>K353/SUMIFS(K$3:K$722,$B$3:$B$722,$B1079)*SUMIFS(Calculations!$E$3:$E$53,Calculations!$A$3:$A$53,$B1079)</f>
        <v/>
      </c>
      <c r="L1079" s="50">
        <f>L353/SUMIFS(L$3:L$722,$B$3:$B$722,$B1079)*SUMIFS(Calculations!$E$3:$E$53,Calculations!$A$3:$A$53,$B1079)</f>
        <v/>
      </c>
      <c r="M1079" s="50">
        <f>M353/SUMIFS(M$3:M$722,$B$3:$B$722,$B1079)*SUMIFS(Calculations!$E$3:$E$53,Calculations!$A$3:$A$53,$B1079)</f>
        <v/>
      </c>
      <c r="N1079" s="50">
        <f>N353/SUMIFS(N$3:N$722,$B$3:$B$722,$B1079)*SUMIFS(Calculations!$E$3:$E$53,Calculations!$A$3:$A$53,$B1079)</f>
        <v/>
      </c>
      <c r="O1079" s="50">
        <f>O353/SUMIFS(O$3:O$722,$B$3:$B$722,$B1079)*SUMIFS(Calculations!$E$3:$E$53,Calculations!$A$3:$A$53,$B1079)</f>
        <v/>
      </c>
      <c r="P1079" s="50">
        <f>P353/SUMIFS(P$3:P$722,$B$3:$B$722,$B1079)*SUMIFS(Calculations!$E$3:$E$53,Calculations!$A$3:$A$53,$B1079)</f>
        <v/>
      </c>
      <c r="Q1079" s="50">
        <f>Q353/SUMIFS(Q$3:Q$722,$B$3:$B$722,$B1079)*SUMIFS(Calculations!$E$3:$E$53,Calculations!$A$3:$A$53,$B1079)</f>
        <v/>
      </c>
      <c r="R1079" s="50">
        <f>R353/SUMIFS(R$3:R$722,$B$3:$B$722,$B1079)*SUMIFS(Calculations!$E$3:$E$53,Calculations!$A$3:$A$53,$B1079)</f>
        <v/>
      </c>
    </row>
    <row r="1080" ht="15.75" customHeight="1">
      <c r="B1080" s="50" t="inlineStr">
        <is>
          <t>MT</t>
        </is>
      </c>
      <c r="C1080" s="50" t="inlineStr">
        <is>
          <t>Generation</t>
        </is>
      </c>
      <c r="D1080" s="50" t="inlineStr">
        <is>
          <t>Land-based Wind</t>
        </is>
      </c>
      <c r="E1080" s="50">
        <f>LOOKUP(D1080,$U$2:$V$15,$V$2:$V$15)</f>
        <v/>
      </c>
      <c r="F1080" s="50">
        <f>F354/SUMIFS(F$3:F$722,$B$3:$B$722,$B1080)*SUMIFS(Calculations!$E$3:$E$53,Calculations!$A$3:$A$53,$B1080)</f>
        <v/>
      </c>
      <c r="G1080" s="50">
        <f>G354/SUMIFS(G$3:G$722,$B$3:$B$722,$B1080)*SUMIFS(Calculations!$E$3:$E$53,Calculations!$A$3:$A$53,$B1080)</f>
        <v/>
      </c>
      <c r="H1080" s="50">
        <f>H354/SUMIFS(H$3:H$722,$B$3:$B$722,$B1080)*SUMIFS(Calculations!$E$3:$E$53,Calculations!$A$3:$A$53,$B1080)</f>
        <v/>
      </c>
      <c r="I1080" s="50">
        <f>I354/SUMIFS(I$3:I$722,$B$3:$B$722,$B1080)*SUMIFS(Calculations!$E$3:$E$53,Calculations!$A$3:$A$53,$B1080)</f>
        <v/>
      </c>
      <c r="J1080" s="50">
        <f>J354/SUMIFS(J$3:J$722,$B$3:$B$722,$B1080)*SUMIFS(Calculations!$E$3:$E$53,Calculations!$A$3:$A$53,$B1080)</f>
        <v/>
      </c>
      <c r="K1080" s="50">
        <f>K354/SUMIFS(K$3:K$722,$B$3:$B$722,$B1080)*SUMIFS(Calculations!$E$3:$E$53,Calculations!$A$3:$A$53,$B1080)</f>
        <v/>
      </c>
      <c r="L1080" s="50">
        <f>L354/SUMIFS(L$3:L$722,$B$3:$B$722,$B1080)*SUMIFS(Calculations!$E$3:$E$53,Calculations!$A$3:$A$53,$B1080)</f>
        <v/>
      </c>
      <c r="M1080" s="50">
        <f>M354/SUMIFS(M$3:M$722,$B$3:$B$722,$B1080)*SUMIFS(Calculations!$E$3:$E$53,Calculations!$A$3:$A$53,$B1080)</f>
        <v/>
      </c>
      <c r="N1080" s="50">
        <f>N354/SUMIFS(N$3:N$722,$B$3:$B$722,$B1080)*SUMIFS(Calculations!$E$3:$E$53,Calculations!$A$3:$A$53,$B1080)</f>
        <v/>
      </c>
      <c r="O1080" s="50">
        <f>O354/SUMIFS(O$3:O$722,$B$3:$B$722,$B1080)*SUMIFS(Calculations!$E$3:$E$53,Calculations!$A$3:$A$53,$B1080)</f>
        <v/>
      </c>
      <c r="P1080" s="50">
        <f>P354/SUMIFS(P$3:P$722,$B$3:$B$722,$B1080)*SUMIFS(Calculations!$E$3:$E$53,Calculations!$A$3:$A$53,$B1080)</f>
        <v/>
      </c>
      <c r="Q1080" s="50">
        <f>Q354/SUMIFS(Q$3:Q$722,$B$3:$B$722,$B1080)*SUMIFS(Calculations!$E$3:$E$53,Calculations!$A$3:$A$53,$B1080)</f>
        <v/>
      </c>
      <c r="R1080" s="50">
        <f>R354/SUMIFS(R$3:R$722,$B$3:$B$722,$B1080)*SUMIFS(Calculations!$E$3:$E$53,Calculations!$A$3:$A$53,$B1080)</f>
        <v/>
      </c>
    </row>
    <row r="1081" ht="15.75" customHeight="1">
      <c r="B1081" s="50" t="inlineStr">
        <is>
          <t>MT</t>
        </is>
      </c>
      <c r="C1081" s="50" t="inlineStr">
        <is>
          <t>Generation</t>
        </is>
      </c>
      <c r="D1081" s="50" t="inlineStr">
        <is>
          <t>NG-CC</t>
        </is>
      </c>
      <c r="E1081" s="50">
        <f>LOOKUP(D1081,$U$2:$V$15,$V$2:$V$15)</f>
        <v/>
      </c>
      <c r="F1081" s="50">
        <f>F355/SUMIFS(F$3:F$722,$B$3:$B$722,$B1081)*SUMIFS(Calculations!$E$3:$E$53,Calculations!$A$3:$A$53,$B1081)</f>
        <v/>
      </c>
      <c r="G1081" s="50">
        <f>G355/SUMIFS(G$3:G$722,$B$3:$B$722,$B1081)*SUMIFS(Calculations!$E$3:$E$53,Calculations!$A$3:$A$53,$B1081)</f>
        <v/>
      </c>
      <c r="H1081" s="50">
        <f>H355/SUMIFS(H$3:H$722,$B$3:$B$722,$B1081)*SUMIFS(Calculations!$E$3:$E$53,Calculations!$A$3:$A$53,$B1081)</f>
        <v/>
      </c>
      <c r="I1081" s="50">
        <f>I355/SUMIFS(I$3:I$722,$B$3:$B$722,$B1081)*SUMIFS(Calculations!$E$3:$E$53,Calculations!$A$3:$A$53,$B1081)</f>
        <v/>
      </c>
      <c r="J1081" s="50">
        <f>J355/SUMIFS(J$3:J$722,$B$3:$B$722,$B1081)*SUMIFS(Calculations!$E$3:$E$53,Calculations!$A$3:$A$53,$B1081)</f>
        <v/>
      </c>
      <c r="K1081" s="50">
        <f>K355/SUMIFS(K$3:K$722,$B$3:$B$722,$B1081)*SUMIFS(Calculations!$E$3:$E$53,Calculations!$A$3:$A$53,$B1081)</f>
        <v/>
      </c>
      <c r="L1081" s="50">
        <f>L355/SUMIFS(L$3:L$722,$B$3:$B$722,$B1081)*SUMIFS(Calculations!$E$3:$E$53,Calculations!$A$3:$A$53,$B1081)</f>
        <v/>
      </c>
      <c r="M1081" s="50">
        <f>M355/SUMIFS(M$3:M$722,$B$3:$B$722,$B1081)*SUMIFS(Calculations!$E$3:$E$53,Calculations!$A$3:$A$53,$B1081)</f>
        <v/>
      </c>
      <c r="N1081" s="50">
        <f>N355/SUMIFS(N$3:N$722,$B$3:$B$722,$B1081)*SUMIFS(Calculations!$E$3:$E$53,Calculations!$A$3:$A$53,$B1081)</f>
        <v/>
      </c>
      <c r="O1081" s="50">
        <f>O355/SUMIFS(O$3:O$722,$B$3:$B$722,$B1081)*SUMIFS(Calculations!$E$3:$E$53,Calculations!$A$3:$A$53,$B1081)</f>
        <v/>
      </c>
      <c r="P1081" s="50">
        <f>P355/SUMIFS(P$3:P$722,$B$3:$B$722,$B1081)*SUMIFS(Calculations!$E$3:$E$53,Calculations!$A$3:$A$53,$B1081)</f>
        <v/>
      </c>
      <c r="Q1081" s="50">
        <f>Q355/SUMIFS(Q$3:Q$722,$B$3:$B$722,$B1081)*SUMIFS(Calculations!$E$3:$E$53,Calculations!$A$3:$A$53,$B1081)</f>
        <v/>
      </c>
      <c r="R1081" s="50">
        <f>R355/SUMIFS(R$3:R$722,$B$3:$B$722,$B1081)*SUMIFS(Calculations!$E$3:$E$53,Calculations!$A$3:$A$53,$B1081)</f>
        <v/>
      </c>
    </row>
    <row r="1082" ht="15.75" customHeight="1">
      <c r="B1082" s="50" t="inlineStr">
        <is>
          <t>MT</t>
        </is>
      </c>
      <c r="C1082" s="50" t="inlineStr">
        <is>
          <t>Generation</t>
        </is>
      </c>
      <c r="D1082" s="50" t="inlineStr">
        <is>
          <t>NG-CT</t>
        </is>
      </c>
      <c r="E1082" s="50">
        <f>LOOKUP(D1082,$U$2:$V$15,$V$2:$V$15)</f>
        <v/>
      </c>
      <c r="F1082" s="50">
        <f>F356/SUMIFS(F$3:F$722,$B$3:$B$722,$B1082)*SUMIFS(Calculations!$E$3:$E$53,Calculations!$A$3:$A$53,$B1082)</f>
        <v/>
      </c>
      <c r="G1082" s="50">
        <f>G356/SUMIFS(G$3:G$722,$B$3:$B$722,$B1082)*SUMIFS(Calculations!$E$3:$E$53,Calculations!$A$3:$A$53,$B1082)</f>
        <v/>
      </c>
      <c r="H1082" s="50">
        <f>H356/SUMIFS(H$3:H$722,$B$3:$B$722,$B1082)*SUMIFS(Calculations!$E$3:$E$53,Calculations!$A$3:$A$53,$B1082)</f>
        <v/>
      </c>
      <c r="I1082" s="50">
        <f>I356/SUMIFS(I$3:I$722,$B$3:$B$722,$B1082)*SUMIFS(Calculations!$E$3:$E$53,Calculations!$A$3:$A$53,$B1082)</f>
        <v/>
      </c>
      <c r="J1082" s="50">
        <f>J356/SUMIFS(J$3:J$722,$B$3:$B$722,$B1082)*SUMIFS(Calculations!$E$3:$E$53,Calculations!$A$3:$A$53,$B1082)</f>
        <v/>
      </c>
      <c r="K1082" s="50">
        <f>K356/SUMIFS(K$3:K$722,$B$3:$B$722,$B1082)*SUMIFS(Calculations!$E$3:$E$53,Calculations!$A$3:$A$53,$B1082)</f>
        <v/>
      </c>
      <c r="L1082" s="50">
        <f>L356/SUMIFS(L$3:L$722,$B$3:$B$722,$B1082)*SUMIFS(Calculations!$E$3:$E$53,Calculations!$A$3:$A$53,$B1082)</f>
        <v/>
      </c>
      <c r="M1082" s="50">
        <f>M356/SUMIFS(M$3:M$722,$B$3:$B$722,$B1082)*SUMIFS(Calculations!$E$3:$E$53,Calculations!$A$3:$A$53,$B1082)</f>
        <v/>
      </c>
      <c r="N1082" s="50">
        <f>N356/SUMIFS(N$3:N$722,$B$3:$B$722,$B1082)*SUMIFS(Calculations!$E$3:$E$53,Calculations!$A$3:$A$53,$B1082)</f>
        <v/>
      </c>
      <c r="O1082" s="50">
        <f>O356/SUMIFS(O$3:O$722,$B$3:$B$722,$B1082)*SUMIFS(Calculations!$E$3:$E$53,Calculations!$A$3:$A$53,$B1082)</f>
        <v/>
      </c>
      <c r="P1082" s="50">
        <f>P356/SUMIFS(P$3:P$722,$B$3:$B$722,$B1082)*SUMIFS(Calculations!$E$3:$E$53,Calculations!$A$3:$A$53,$B1082)</f>
        <v/>
      </c>
      <c r="Q1082" s="50">
        <f>Q356/SUMIFS(Q$3:Q$722,$B$3:$B$722,$B1082)*SUMIFS(Calculations!$E$3:$E$53,Calculations!$A$3:$A$53,$B1082)</f>
        <v/>
      </c>
      <c r="R1082" s="50">
        <f>R356/SUMIFS(R$3:R$722,$B$3:$B$722,$B1082)*SUMIFS(Calculations!$E$3:$E$53,Calculations!$A$3:$A$53,$B1082)</f>
        <v/>
      </c>
    </row>
    <row r="1083" ht="15.75" customHeight="1">
      <c r="B1083" s="50" t="inlineStr">
        <is>
          <t>MT</t>
        </is>
      </c>
      <c r="C1083" s="50" t="inlineStr">
        <is>
          <t>Generation</t>
        </is>
      </c>
      <c r="D1083" s="50" t="inlineStr">
        <is>
          <t>Nuclear</t>
        </is>
      </c>
      <c r="E1083" s="50">
        <f>LOOKUP(D1083,$U$2:$V$15,$V$2:$V$15)</f>
        <v/>
      </c>
      <c r="F1083" s="50">
        <f>F357/SUMIFS(F$3:F$722,$B$3:$B$722,$B1083)*SUMIFS(Calculations!$E$3:$E$53,Calculations!$A$3:$A$53,$B1083)</f>
        <v/>
      </c>
      <c r="G1083" s="50">
        <f>G357/SUMIFS(G$3:G$722,$B$3:$B$722,$B1083)*SUMIFS(Calculations!$E$3:$E$53,Calculations!$A$3:$A$53,$B1083)</f>
        <v/>
      </c>
      <c r="H1083" s="50">
        <f>H357/SUMIFS(H$3:H$722,$B$3:$B$722,$B1083)*SUMIFS(Calculations!$E$3:$E$53,Calculations!$A$3:$A$53,$B1083)</f>
        <v/>
      </c>
      <c r="I1083" s="50">
        <f>I357/SUMIFS(I$3:I$722,$B$3:$B$722,$B1083)*SUMIFS(Calculations!$E$3:$E$53,Calculations!$A$3:$A$53,$B1083)</f>
        <v/>
      </c>
      <c r="J1083" s="50">
        <f>J357/SUMIFS(J$3:J$722,$B$3:$B$722,$B1083)*SUMIFS(Calculations!$E$3:$E$53,Calculations!$A$3:$A$53,$B1083)</f>
        <v/>
      </c>
      <c r="K1083" s="50">
        <f>K357/SUMIFS(K$3:K$722,$B$3:$B$722,$B1083)*SUMIFS(Calculations!$E$3:$E$53,Calculations!$A$3:$A$53,$B1083)</f>
        <v/>
      </c>
      <c r="L1083" s="50">
        <f>L357/SUMIFS(L$3:L$722,$B$3:$B$722,$B1083)*SUMIFS(Calculations!$E$3:$E$53,Calculations!$A$3:$A$53,$B1083)</f>
        <v/>
      </c>
      <c r="M1083" s="50">
        <f>M357/SUMIFS(M$3:M$722,$B$3:$B$722,$B1083)*SUMIFS(Calculations!$E$3:$E$53,Calculations!$A$3:$A$53,$B1083)</f>
        <v/>
      </c>
      <c r="N1083" s="50">
        <f>N357/SUMIFS(N$3:N$722,$B$3:$B$722,$B1083)*SUMIFS(Calculations!$E$3:$E$53,Calculations!$A$3:$A$53,$B1083)</f>
        <v/>
      </c>
      <c r="O1083" s="50">
        <f>O357/SUMIFS(O$3:O$722,$B$3:$B$722,$B1083)*SUMIFS(Calculations!$E$3:$E$53,Calculations!$A$3:$A$53,$B1083)</f>
        <v/>
      </c>
      <c r="P1083" s="50">
        <f>P357/SUMIFS(P$3:P$722,$B$3:$B$722,$B1083)*SUMIFS(Calculations!$E$3:$E$53,Calculations!$A$3:$A$53,$B1083)</f>
        <v/>
      </c>
      <c r="Q1083" s="50">
        <f>Q357/SUMIFS(Q$3:Q$722,$B$3:$B$722,$B1083)*SUMIFS(Calculations!$E$3:$E$53,Calculations!$A$3:$A$53,$B1083)</f>
        <v/>
      </c>
      <c r="R1083" s="50">
        <f>R357/SUMIFS(R$3:R$722,$B$3:$B$722,$B1083)*SUMIFS(Calculations!$E$3:$E$53,Calculations!$A$3:$A$53,$B1083)</f>
        <v/>
      </c>
    </row>
    <row r="1084" ht="15.75" customHeight="1">
      <c r="B1084" s="50" t="inlineStr">
        <is>
          <t>MT</t>
        </is>
      </c>
      <c r="C1084" s="50" t="inlineStr">
        <is>
          <t>Generation</t>
        </is>
      </c>
      <c r="D1084" s="50" t="inlineStr">
        <is>
          <t>Offshore Wind</t>
        </is>
      </c>
      <c r="E1084" s="50">
        <f>LOOKUP(D1084,$U$2:$V$15,$V$2:$V$15)</f>
        <v/>
      </c>
      <c r="F1084" s="50">
        <f>F358/SUMIFS(F$3:F$722,$B$3:$B$722,$B1084)*SUMIFS(Calculations!$E$3:$E$53,Calculations!$A$3:$A$53,$B1084)</f>
        <v/>
      </c>
      <c r="G1084" s="50">
        <f>G358/SUMIFS(G$3:G$722,$B$3:$B$722,$B1084)*SUMIFS(Calculations!$E$3:$E$53,Calculations!$A$3:$A$53,$B1084)</f>
        <v/>
      </c>
      <c r="H1084" s="50">
        <f>H358/SUMIFS(H$3:H$722,$B$3:$B$722,$B1084)*SUMIFS(Calculations!$E$3:$E$53,Calculations!$A$3:$A$53,$B1084)</f>
        <v/>
      </c>
      <c r="I1084" s="50">
        <f>I358/SUMIFS(I$3:I$722,$B$3:$B$722,$B1084)*SUMIFS(Calculations!$E$3:$E$53,Calculations!$A$3:$A$53,$B1084)</f>
        <v/>
      </c>
      <c r="J1084" s="50">
        <f>J358/SUMIFS(J$3:J$722,$B$3:$B$722,$B1084)*SUMIFS(Calculations!$E$3:$E$53,Calculations!$A$3:$A$53,$B1084)</f>
        <v/>
      </c>
      <c r="K1084" s="50">
        <f>K358/SUMIFS(K$3:K$722,$B$3:$B$722,$B1084)*SUMIFS(Calculations!$E$3:$E$53,Calculations!$A$3:$A$53,$B1084)</f>
        <v/>
      </c>
      <c r="L1084" s="50">
        <f>L358/SUMIFS(L$3:L$722,$B$3:$B$722,$B1084)*SUMIFS(Calculations!$E$3:$E$53,Calculations!$A$3:$A$53,$B1084)</f>
        <v/>
      </c>
      <c r="M1084" s="50">
        <f>M358/SUMIFS(M$3:M$722,$B$3:$B$722,$B1084)*SUMIFS(Calculations!$E$3:$E$53,Calculations!$A$3:$A$53,$B1084)</f>
        <v/>
      </c>
      <c r="N1084" s="50">
        <f>N358/SUMIFS(N$3:N$722,$B$3:$B$722,$B1084)*SUMIFS(Calculations!$E$3:$E$53,Calculations!$A$3:$A$53,$B1084)</f>
        <v/>
      </c>
      <c r="O1084" s="50">
        <f>O358/SUMIFS(O$3:O$722,$B$3:$B$722,$B1084)*SUMIFS(Calculations!$E$3:$E$53,Calculations!$A$3:$A$53,$B1084)</f>
        <v/>
      </c>
      <c r="P1084" s="50">
        <f>P358/SUMIFS(P$3:P$722,$B$3:$B$722,$B1084)*SUMIFS(Calculations!$E$3:$E$53,Calculations!$A$3:$A$53,$B1084)</f>
        <v/>
      </c>
      <c r="Q1084" s="50">
        <f>Q358/SUMIFS(Q$3:Q$722,$B$3:$B$722,$B1084)*SUMIFS(Calculations!$E$3:$E$53,Calculations!$A$3:$A$53,$B1084)</f>
        <v/>
      </c>
      <c r="R1084" s="50">
        <f>R358/SUMIFS(R$3:R$722,$B$3:$B$722,$B1084)*SUMIFS(Calculations!$E$3:$E$53,Calculations!$A$3:$A$53,$B1084)</f>
        <v/>
      </c>
    </row>
    <row r="1085" ht="15.75" customHeight="1">
      <c r="B1085" s="50" t="inlineStr">
        <is>
          <t>MT</t>
        </is>
      </c>
      <c r="C1085" s="50" t="inlineStr">
        <is>
          <t>Generation</t>
        </is>
      </c>
      <c r="D1085" s="50" t="inlineStr">
        <is>
          <t>Oil-Gas-Steam</t>
        </is>
      </c>
      <c r="E1085" s="50">
        <f>LOOKUP(D1085,$U$2:$V$15,$V$2:$V$15)</f>
        <v/>
      </c>
      <c r="F1085" s="50">
        <f>F359/SUMIFS(F$3:F$722,$B$3:$B$722,$B1085)*SUMIFS(Calculations!$E$3:$E$53,Calculations!$A$3:$A$53,$B1085)</f>
        <v/>
      </c>
      <c r="G1085" s="50">
        <f>G359/SUMIFS(G$3:G$722,$B$3:$B$722,$B1085)*SUMIFS(Calculations!$E$3:$E$53,Calculations!$A$3:$A$53,$B1085)</f>
        <v/>
      </c>
      <c r="H1085" s="50">
        <f>H359/SUMIFS(H$3:H$722,$B$3:$B$722,$B1085)*SUMIFS(Calculations!$E$3:$E$53,Calculations!$A$3:$A$53,$B1085)</f>
        <v/>
      </c>
      <c r="I1085" s="50">
        <f>I359/SUMIFS(I$3:I$722,$B$3:$B$722,$B1085)*SUMIFS(Calculations!$E$3:$E$53,Calculations!$A$3:$A$53,$B1085)</f>
        <v/>
      </c>
      <c r="J1085" s="50">
        <f>J359/SUMIFS(J$3:J$722,$B$3:$B$722,$B1085)*SUMIFS(Calculations!$E$3:$E$53,Calculations!$A$3:$A$53,$B1085)</f>
        <v/>
      </c>
      <c r="K1085" s="50">
        <f>K359/SUMIFS(K$3:K$722,$B$3:$B$722,$B1085)*SUMIFS(Calculations!$E$3:$E$53,Calculations!$A$3:$A$53,$B1085)</f>
        <v/>
      </c>
      <c r="L1085" s="50">
        <f>L359/SUMIFS(L$3:L$722,$B$3:$B$722,$B1085)*SUMIFS(Calculations!$E$3:$E$53,Calculations!$A$3:$A$53,$B1085)</f>
        <v/>
      </c>
      <c r="M1085" s="50">
        <f>M359/SUMIFS(M$3:M$722,$B$3:$B$722,$B1085)*SUMIFS(Calculations!$E$3:$E$53,Calculations!$A$3:$A$53,$B1085)</f>
        <v/>
      </c>
      <c r="N1085" s="50">
        <f>N359/SUMIFS(N$3:N$722,$B$3:$B$722,$B1085)*SUMIFS(Calculations!$E$3:$E$53,Calculations!$A$3:$A$53,$B1085)</f>
        <v/>
      </c>
      <c r="O1085" s="50">
        <f>O359/SUMIFS(O$3:O$722,$B$3:$B$722,$B1085)*SUMIFS(Calculations!$E$3:$E$53,Calculations!$A$3:$A$53,$B1085)</f>
        <v/>
      </c>
      <c r="P1085" s="50">
        <f>P359/SUMIFS(P$3:P$722,$B$3:$B$722,$B1085)*SUMIFS(Calculations!$E$3:$E$53,Calculations!$A$3:$A$53,$B1085)</f>
        <v/>
      </c>
      <c r="Q1085" s="50">
        <f>Q359/SUMIFS(Q$3:Q$722,$B$3:$B$722,$B1085)*SUMIFS(Calculations!$E$3:$E$53,Calculations!$A$3:$A$53,$B1085)</f>
        <v/>
      </c>
      <c r="R1085" s="50">
        <f>R359/SUMIFS(R$3:R$722,$B$3:$B$722,$B1085)*SUMIFS(Calculations!$E$3:$E$53,Calculations!$A$3:$A$53,$B1085)</f>
        <v/>
      </c>
    </row>
    <row r="1086" ht="15.75" customHeight="1">
      <c r="B1086" s="50" t="inlineStr">
        <is>
          <t>MT</t>
        </is>
      </c>
      <c r="C1086" s="50" t="inlineStr">
        <is>
          <t>Generation</t>
        </is>
      </c>
      <c r="D1086" s="50" t="inlineStr">
        <is>
          <t>Rooftop PV</t>
        </is>
      </c>
      <c r="E1086" s="50">
        <f>LOOKUP(D1086,$U$2:$V$15,$V$2:$V$15)</f>
        <v/>
      </c>
      <c r="F1086" s="50">
        <f>F360/SUMIFS(F$3:F$722,$B$3:$B$722,$B1086)*SUMIFS(Calculations!$E$3:$E$53,Calculations!$A$3:$A$53,$B1086)</f>
        <v/>
      </c>
      <c r="G1086" s="50">
        <f>G360/SUMIFS(G$3:G$722,$B$3:$B$722,$B1086)*SUMIFS(Calculations!$E$3:$E$53,Calculations!$A$3:$A$53,$B1086)</f>
        <v/>
      </c>
      <c r="H1086" s="50">
        <f>H360/SUMIFS(H$3:H$722,$B$3:$B$722,$B1086)*SUMIFS(Calculations!$E$3:$E$53,Calculations!$A$3:$A$53,$B1086)</f>
        <v/>
      </c>
      <c r="I1086" s="50">
        <f>I360/SUMIFS(I$3:I$722,$B$3:$B$722,$B1086)*SUMIFS(Calculations!$E$3:$E$53,Calculations!$A$3:$A$53,$B1086)</f>
        <v/>
      </c>
      <c r="J1086" s="50">
        <f>J360/SUMIFS(J$3:J$722,$B$3:$B$722,$B1086)*SUMIFS(Calculations!$E$3:$E$53,Calculations!$A$3:$A$53,$B1086)</f>
        <v/>
      </c>
      <c r="K1086" s="50">
        <f>K360/SUMIFS(K$3:K$722,$B$3:$B$722,$B1086)*SUMIFS(Calculations!$E$3:$E$53,Calculations!$A$3:$A$53,$B1086)</f>
        <v/>
      </c>
      <c r="L1086" s="50">
        <f>L360/SUMIFS(L$3:L$722,$B$3:$B$722,$B1086)*SUMIFS(Calculations!$E$3:$E$53,Calculations!$A$3:$A$53,$B1086)</f>
        <v/>
      </c>
      <c r="M1086" s="50">
        <f>M360/SUMIFS(M$3:M$722,$B$3:$B$722,$B1086)*SUMIFS(Calculations!$E$3:$E$53,Calculations!$A$3:$A$53,$B1086)</f>
        <v/>
      </c>
      <c r="N1086" s="50">
        <f>N360/SUMIFS(N$3:N$722,$B$3:$B$722,$B1086)*SUMIFS(Calculations!$E$3:$E$53,Calculations!$A$3:$A$53,$B1086)</f>
        <v/>
      </c>
      <c r="O1086" s="50">
        <f>O360/SUMIFS(O$3:O$722,$B$3:$B$722,$B1086)*SUMIFS(Calculations!$E$3:$E$53,Calculations!$A$3:$A$53,$B1086)</f>
        <v/>
      </c>
      <c r="P1086" s="50">
        <f>P360/SUMIFS(P$3:P$722,$B$3:$B$722,$B1086)*SUMIFS(Calculations!$E$3:$E$53,Calculations!$A$3:$A$53,$B1086)</f>
        <v/>
      </c>
      <c r="Q1086" s="50">
        <f>Q360/SUMIFS(Q$3:Q$722,$B$3:$B$722,$B1086)*SUMIFS(Calculations!$E$3:$E$53,Calculations!$A$3:$A$53,$B1086)</f>
        <v/>
      </c>
      <c r="R1086" s="50">
        <f>R360/SUMIFS(R$3:R$722,$B$3:$B$722,$B1086)*SUMIFS(Calculations!$E$3:$E$53,Calculations!$A$3:$A$53,$B1086)</f>
        <v/>
      </c>
    </row>
    <row r="1087" ht="15.75" customHeight="1">
      <c r="B1087" s="50" t="inlineStr">
        <is>
          <t>MT</t>
        </is>
      </c>
      <c r="C1087" s="50" t="inlineStr">
        <is>
          <t>Generation</t>
        </is>
      </c>
      <c r="D1087" s="50" t="inlineStr">
        <is>
          <t>Storage</t>
        </is>
      </c>
      <c r="E1087" s="50">
        <f>LOOKUP(D1087,$U$2:$V$15,$V$2:$V$15)</f>
        <v/>
      </c>
      <c r="F1087" s="50">
        <f>F361/SUMIFS(F$3:F$722,$B$3:$B$722,$B1087)*SUMIFS(Calculations!$E$3:$E$53,Calculations!$A$3:$A$53,$B1087)</f>
        <v/>
      </c>
      <c r="G1087" s="50">
        <f>G361/SUMIFS(G$3:G$722,$B$3:$B$722,$B1087)*SUMIFS(Calculations!$E$3:$E$53,Calculations!$A$3:$A$53,$B1087)</f>
        <v/>
      </c>
      <c r="H1087" s="50">
        <f>H361/SUMIFS(H$3:H$722,$B$3:$B$722,$B1087)*SUMIFS(Calculations!$E$3:$E$53,Calculations!$A$3:$A$53,$B1087)</f>
        <v/>
      </c>
      <c r="I1087" s="50">
        <f>I361/SUMIFS(I$3:I$722,$B$3:$B$722,$B1087)*SUMIFS(Calculations!$E$3:$E$53,Calculations!$A$3:$A$53,$B1087)</f>
        <v/>
      </c>
      <c r="J1087" s="50">
        <f>J361/SUMIFS(J$3:J$722,$B$3:$B$722,$B1087)*SUMIFS(Calculations!$E$3:$E$53,Calculations!$A$3:$A$53,$B1087)</f>
        <v/>
      </c>
      <c r="K1087" s="50">
        <f>K361/SUMIFS(K$3:K$722,$B$3:$B$722,$B1087)*SUMIFS(Calculations!$E$3:$E$53,Calculations!$A$3:$A$53,$B1087)</f>
        <v/>
      </c>
      <c r="L1087" s="50">
        <f>L361/SUMIFS(L$3:L$722,$B$3:$B$722,$B1087)*SUMIFS(Calculations!$E$3:$E$53,Calculations!$A$3:$A$53,$B1087)</f>
        <v/>
      </c>
      <c r="M1087" s="50">
        <f>M361/SUMIFS(M$3:M$722,$B$3:$B$722,$B1087)*SUMIFS(Calculations!$E$3:$E$53,Calculations!$A$3:$A$53,$B1087)</f>
        <v/>
      </c>
      <c r="N1087" s="50">
        <f>N361/SUMIFS(N$3:N$722,$B$3:$B$722,$B1087)*SUMIFS(Calculations!$E$3:$E$53,Calculations!$A$3:$A$53,$B1087)</f>
        <v/>
      </c>
      <c r="O1087" s="50">
        <f>O361/SUMIFS(O$3:O$722,$B$3:$B$722,$B1087)*SUMIFS(Calculations!$E$3:$E$53,Calculations!$A$3:$A$53,$B1087)</f>
        <v/>
      </c>
      <c r="P1087" s="50">
        <f>P361/SUMIFS(P$3:P$722,$B$3:$B$722,$B1087)*SUMIFS(Calculations!$E$3:$E$53,Calculations!$A$3:$A$53,$B1087)</f>
        <v/>
      </c>
      <c r="Q1087" s="50">
        <f>Q361/SUMIFS(Q$3:Q$722,$B$3:$B$722,$B1087)*SUMIFS(Calculations!$E$3:$E$53,Calculations!$A$3:$A$53,$B1087)</f>
        <v/>
      </c>
      <c r="R1087" s="50">
        <f>R361/SUMIFS(R$3:R$722,$B$3:$B$722,$B1087)*SUMIFS(Calculations!$E$3:$E$53,Calculations!$A$3:$A$53,$B1087)</f>
        <v/>
      </c>
    </row>
    <row r="1088" ht="15.75" customHeight="1">
      <c r="B1088" s="50" t="inlineStr">
        <is>
          <t>MT</t>
        </is>
      </c>
      <c r="C1088" s="50" t="inlineStr">
        <is>
          <t>Generation</t>
        </is>
      </c>
      <c r="D1088" s="50" t="inlineStr">
        <is>
          <t>Utility PV</t>
        </is>
      </c>
      <c r="E1088" s="50">
        <f>LOOKUP(D1088,$U$2:$V$15,$V$2:$V$15)</f>
        <v/>
      </c>
      <c r="F1088" s="50">
        <f>F362/SUMIFS(F$3:F$722,$B$3:$B$722,$B1088)*SUMIFS(Calculations!$E$3:$E$53,Calculations!$A$3:$A$53,$B1088)</f>
        <v/>
      </c>
      <c r="G1088" s="50">
        <f>G362/SUMIFS(G$3:G$722,$B$3:$B$722,$B1088)*SUMIFS(Calculations!$E$3:$E$53,Calculations!$A$3:$A$53,$B1088)</f>
        <v/>
      </c>
      <c r="H1088" s="50">
        <f>H362/SUMIFS(H$3:H$722,$B$3:$B$722,$B1088)*SUMIFS(Calculations!$E$3:$E$53,Calculations!$A$3:$A$53,$B1088)</f>
        <v/>
      </c>
      <c r="I1088" s="50">
        <f>I362/SUMIFS(I$3:I$722,$B$3:$B$722,$B1088)*SUMIFS(Calculations!$E$3:$E$53,Calculations!$A$3:$A$53,$B1088)</f>
        <v/>
      </c>
      <c r="J1088" s="50">
        <f>J362/SUMIFS(J$3:J$722,$B$3:$B$722,$B1088)*SUMIFS(Calculations!$E$3:$E$53,Calculations!$A$3:$A$53,$B1088)</f>
        <v/>
      </c>
      <c r="K1088" s="50">
        <f>K362/SUMIFS(K$3:K$722,$B$3:$B$722,$B1088)*SUMIFS(Calculations!$E$3:$E$53,Calculations!$A$3:$A$53,$B1088)</f>
        <v/>
      </c>
      <c r="L1088" s="50">
        <f>L362/SUMIFS(L$3:L$722,$B$3:$B$722,$B1088)*SUMIFS(Calculations!$E$3:$E$53,Calculations!$A$3:$A$53,$B1088)</f>
        <v/>
      </c>
      <c r="M1088" s="50">
        <f>M362/SUMIFS(M$3:M$722,$B$3:$B$722,$B1088)*SUMIFS(Calculations!$E$3:$E$53,Calculations!$A$3:$A$53,$B1088)</f>
        <v/>
      </c>
      <c r="N1088" s="50">
        <f>N362/SUMIFS(N$3:N$722,$B$3:$B$722,$B1088)*SUMIFS(Calculations!$E$3:$E$53,Calculations!$A$3:$A$53,$B1088)</f>
        <v/>
      </c>
      <c r="O1088" s="50">
        <f>O362/SUMIFS(O$3:O$722,$B$3:$B$722,$B1088)*SUMIFS(Calculations!$E$3:$E$53,Calculations!$A$3:$A$53,$B1088)</f>
        <v/>
      </c>
      <c r="P1088" s="50">
        <f>P362/SUMIFS(P$3:P$722,$B$3:$B$722,$B1088)*SUMIFS(Calculations!$E$3:$E$53,Calculations!$A$3:$A$53,$B1088)</f>
        <v/>
      </c>
      <c r="Q1088" s="50">
        <f>Q362/SUMIFS(Q$3:Q$722,$B$3:$B$722,$B1088)*SUMIFS(Calculations!$E$3:$E$53,Calculations!$A$3:$A$53,$B1088)</f>
        <v/>
      </c>
      <c r="R1088" s="50">
        <f>R362/SUMIFS(R$3:R$722,$B$3:$B$722,$B1088)*SUMIFS(Calculations!$E$3:$E$53,Calculations!$A$3:$A$53,$B1088)</f>
        <v/>
      </c>
    </row>
    <row r="1089" ht="15.75" customHeight="1">
      <c r="B1089" s="50" t="inlineStr">
        <is>
          <t>NC</t>
        </is>
      </c>
      <c r="C1089" s="50" t="inlineStr">
        <is>
          <t>Generation</t>
        </is>
      </c>
      <c r="D1089" s="50" t="inlineStr">
        <is>
          <t>Biopower</t>
        </is>
      </c>
      <c r="E1089" s="50">
        <f>LOOKUP(D1089,$U$2:$V$15,$V$2:$V$15)</f>
        <v/>
      </c>
      <c r="F1089" s="50">
        <f>F363/SUMIFS(F$3:F$722,$B$3:$B$722,$B1089)*SUMIFS(Calculations!$E$3:$E$53,Calculations!$A$3:$A$53,$B1089)</f>
        <v/>
      </c>
      <c r="G1089" s="50">
        <f>G363/SUMIFS(G$3:G$722,$B$3:$B$722,$B1089)*SUMIFS(Calculations!$E$3:$E$53,Calculations!$A$3:$A$53,$B1089)</f>
        <v/>
      </c>
      <c r="H1089" s="50">
        <f>H363/SUMIFS(H$3:H$722,$B$3:$B$722,$B1089)*SUMIFS(Calculations!$E$3:$E$53,Calculations!$A$3:$A$53,$B1089)</f>
        <v/>
      </c>
      <c r="I1089" s="50">
        <f>I363/SUMIFS(I$3:I$722,$B$3:$B$722,$B1089)*SUMIFS(Calculations!$E$3:$E$53,Calculations!$A$3:$A$53,$B1089)</f>
        <v/>
      </c>
      <c r="J1089" s="50">
        <f>J363/SUMIFS(J$3:J$722,$B$3:$B$722,$B1089)*SUMIFS(Calculations!$E$3:$E$53,Calculations!$A$3:$A$53,$B1089)</f>
        <v/>
      </c>
      <c r="K1089" s="50">
        <f>K363/SUMIFS(K$3:K$722,$B$3:$B$722,$B1089)*SUMIFS(Calculations!$E$3:$E$53,Calculations!$A$3:$A$53,$B1089)</f>
        <v/>
      </c>
      <c r="L1089" s="50">
        <f>L363/SUMIFS(L$3:L$722,$B$3:$B$722,$B1089)*SUMIFS(Calculations!$E$3:$E$53,Calculations!$A$3:$A$53,$B1089)</f>
        <v/>
      </c>
      <c r="M1089" s="50">
        <f>M363/SUMIFS(M$3:M$722,$B$3:$B$722,$B1089)*SUMIFS(Calculations!$E$3:$E$53,Calculations!$A$3:$A$53,$B1089)</f>
        <v/>
      </c>
      <c r="N1089" s="50">
        <f>N363/SUMIFS(N$3:N$722,$B$3:$B$722,$B1089)*SUMIFS(Calculations!$E$3:$E$53,Calculations!$A$3:$A$53,$B1089)</f>
        <v/>
      </c>
      <c r="O1089" s="50">
        <f>O363/SUMIFS(O$3:O$722,$B$3:$B$722,$B1089)*SUMIFS(Calculations!$E$3:$E$53,Calculations!$A$3:$A$53,$B1089)</f>
        <v/>
      </c>
      <c r="P1089" s="50">
        <f>P363/SUMIFS(P$3:P$722,$B$3:$B$722,$B1089)*SUMIFS(Calculations!$E$3:$E$53,Calculations!$A$3:$A$53,$B1089)</f>
        <v/>
      </c>
      <c r="Q1089" s="50">
        <f>Q363/SUMIFS(Q$3:Q$722,$B$3:$B$722,$B1089)*SUMIFS(Calculations!$E$3:$E$53,Calculations!$A$3:$A$53,$B1089)</f>
        <v/>
      </c>
      <c r="R1089" s="50">
        <f>R363/SUMIFS(R$3:R$722,$B$3:$B$722,$B1089)*SUMIFS(Calculations!$E$3:$E$53,Calculations!$A$3:$A$53,$B1089)</f>
        <v/>
      </c>
    </row>
    <row r="1090" ht="15.75" customHeight="1">
      <c r="B1090" s="50" t="inlineStr">
        <is>
          <t>NC</t>
        </is>
      </c>
      <c r="C1090" s="50" t="inlineStr">
        <is>
          <t>Generation</t>
        </is>
      </c>
      <c r="D1090" s="50" t="inlineStr">
        <is>
          <t>Coal</t>
        </is>
      </c>
      <c r="E1090" s="50">
        <f>LOOKUP(D1090,$U$2:$V$15,$V$2:$V$15)</f>
        <v/>
      </c>
      <c r="F1090" s="50">
        <f>F364/SUMIFS(F$3:F$722,$B$3:$B$722,$B1090)*SUMIFS(Calculations!$E$3:$E$53,Calculations!$A$3:$A$53,$B1090)</f>
        <v/>
      </c>
      <c r="G1090" s="50">
        <f>G364/SUMIFS(G$3:G$722,$B$3:$B$722,$B1090)*SUMIFS(Calculations!$E$3:$E$53,Calculations!$A$3:$A$53,$B1090)</f>
        <v/>
      </c>
      <c r="H1090" s="50">
        <f>H364/SUMIFS(H$3:H$722,$B$3:$B$722,$B1090)*SUMIFS(Calculations!$E$3:$E$53,Calculations!$A$3:$A$53,$B1090)</f>
        <v/>
      </c>
      <c r="I1090" s="50">
        <f>I364/SUMIFS(I$3:I$722,$B$3:$B$722,$B1090)*SUMIFS(Calculations!$E$3:$E$53,Calculations!$A$3:$A$53,$B1090)</f>
        <v/>
      </c>
      <c r="J1090" s="50">
        <f>J364/SUMIFS(J$3:J$722,$B$3:$B$722,$B1090)*SUMIFS(Calculations!$E$3:$E$53,Calculations!$A$3:$A$53,$B1090)</f>
        <v/>
      </c>
      <c r="K1090" s="50">
        <f>K364/SUMIFS(K$3:K$722,$B$3:$B$722,$B1090)*SUMIFS(Calculations!$E$3:$E$53,Calculations!$A$3:$A$53,$B1090)</f>
        <v/>
      </c>
      <c r="L1090" s="50">
        <f>L364/SUMIFS(L$3:L$722,$B$3:$B$722,$B1090)*SUMIFS(Calculations!$E$3:$E$53,Calculations!$A$3:$A$53,$B1090)</f>
        <v/>
      </c>
      <c r="M1090" s="50">
        <f>M364/SUMIFS(M$3:M$722,$B$3:$B$722,$B1090)*SUMIFS(Calculations!$E$3:$E$53,Calculations!$A$3:$A$53,$B1090)</f>
        <v/>
      </c>
      <c r="N1090" s="50">
        <f>N364/SUMIFS(N$3:N$722,$B$3:$B$722,$B1090)*SUMIFS(Calculations!$E$3:$E$53,Calculations!$A$3:$A$53,$B1090)</f>
        <v/>
      </c>
      <c r="O1090" s="50">
        <f>O364/SUMIFS(O$3:O$722,$B$3:$B$722,$B1090)*SUMIFS(Calculations!$E$3:$E$53,Calculations!$A$3:$A$53,$B1090)</f>
        <v/>
      </c>
      <c r="P1090" s="50">
        <f>P364/SUMIFS(P$3:P$722,$B$3:$B$722,$B1090)*SUMIFS(Calculations!$E$3:$E$53,Calculations!$A$3:$A$53,$B1090)</f>
        <v/>
      </c>
      <c r="Q1090" s="50">
        <f>Q364/SUMIFS(Q$3:Q$722,$B$3:$B$722,$B1090)*SUMIFS(Calculations!$E$3:$E$53,Calculations!$A$3:$A$53,$B1090)</f>
        <v/>
      </c>
      <c r="R1090" s="50">
        <f>R364/SUMIFS(R$3:R$722,$B$3:$B$722,$B1090)*SUMIFS(Calculations!$E$3:$E$53,Calculations!$A$3:$A$53,$B1090)</f>
        <v/>
      </c>
    </row>
    <row r="1091" ht="15.75" customHeight="1">
      <c r="B1091" s="50" t="inlineStr">
        <is>
          <t>NC</t>
        </is>
      </c>
      <c r="C1091" s="50" t="inlineStr">
        <is>
          <t>Generation</t>
        </is>
      </c>
      <c r="D1091" s="50" t="inlineStr">
        <is>
          <t>CSP</t>
        </is>
      </c>
      <c r="E1091" s="50">
        <f>LOOKUP(D1091,$U$2:$V$15,$V$2:$V$15)</f>
        <v/>
      </c>
      <c r="F1091" s="50">
        <f>F365/SUMIFS(F$3:F$722,$B$3:$B$722,$B1091)*SUMIFS(Calculations!$E$3:$E$53,Calculations!$A$3:$A$53,$B1091)</f>
        <v/>
      </c>
      <c r="G1091" s="50">
        <f>G365/SUMIFS(G$3:G$722,$B$3:$B$722,$B1091)*SUMIFS(Calculations!$E$3:$E$53,Calculations!$A$3:$A$53,$B1091)</f>
        <v/>
      </c>
      <c r="H1091" s="50">
        <f>H365/SUMIFS(H$3:H$722,$B$3:$B$722,$B1091)*SUMIFS(Calculations!$E$3:$E$53,Calculations!$A$3:$A$53,$B1091)</f>
        <v/>
      </c>
      <c r="I1091" s="50">
        <f>I365/SUMIFS(I$3:I$722,$B$3:$B$722,$B1091)*SUMIFS(Calculations!$E$3:$E$53,Calculations!$A$3:$A$53,$B1091)</f>
        <v/>
      </c>
      <c r="J1091" s="50">
        <f>J365/SUMIFS(J$3:J$722,$B$3:$B$722,$B1091)*SUMIFS(Calculations!$E$3:$E$53,Calculations!$A$3:$A$53,$B1091)</f>
        <v/>
      </c>
      <c r="K1091" s="50">
        <f>K365/SUMIFS(K$3:K$722,$B$3:$B$722,$B1091)*SUMIFS(Calculations!$E$3:$E$53,Calculations!$A$3:$A$53,$B1091)</f>
        <v/>
      </c>
      <c r="L1091" s="50">
        <f>L365/SUMIFS(L$3:L$722,$B$3:$B$722,$B1091)*SUMIFS(Calculations!$E$3:$E$53,Calculations!$A$3:$A$53,$B1091)</f>
        <v/>
      </c>
      <c r="M1091" s="50">
        <f>M365/SUMIFS(M$3:M$722,$B$3:$B$722,$B1091)*SUMIFS(Calculations!$E$3:$E$53,Calculations!$A$3:$A$53,$B1091)</f>
        <v/>
      </c>
      <c r="N1091" s="50">
        <f>N365/SUMIFS(N$3:N$722,$B$3:$B$722,$B1091)*SUMIFS(Calculations!$E$3:$E$53,Calculations!$A$3:$A$53,$B1091)</f>
        <v/>
      </c>
      <c r="O1091" s="50">
        <f>O365/SUMIFS(O$3:O$722,$B$3:$B$722,$B1091)*SUMIFS(Calculations!$E$3:$E$53,Calculations!$A$3:$A$53,$B1091)</f>
        <v/>
      </c>
      <c r="P1091" s="50">
        <f>P365/SUMIFS(P$3:P$722,$B$3:$B$722,$B1091)*SUMIFS(Calculations!$E$3:$E$53,Calculations!$A$3:$A$53,$B1091)</f>
        <v/>
      </c>
      <c r="Q1091" s="50">
        <f>Q365/SUMIFS(Q$3:Q$722,$B$3:$B$722,$B1091)*SUMIFS(Calculations!$E$3:$E$53,Calculations!$A$3:$A$53,$B1091)</f>
        <v/>
      </c>
      <c r="R1091" s="50">
        <f>R365/SUMIFS(R$3:R$722,$B$3:$B$722,$B1091)*SUMIFS(Calculations!$E$3:$E$53,Calculations!$A$3:$A$53,$B1091)</f>
        <v/>
      </c>
    </row>
    <row r="1092" ht="15.75" customHeight="1">
      <c r="B1092" s="50" t="inlineStr">
        <is>
          <t>NC</t>
        </is>
      </c>
      <c r="C1092" s="50" t="inlineStr">
        <is>
          <t>Generation</t>
        </is>
      </c>
      <c r="D1092" s="50" t="inlineStr">
        <is>
          <t>Geothermal</t>
        </is>
      </c>
      <c r="E1092" s="50">
        <f>LOOKUP(D1092,$U$2:$V$15,$V$2:$V$15)</f>
        <v/>
      </c>
      <c r="F1092" s="50">
        <f>F366/SUMIFS(F$3:F$722,$B$3:$B$722,$B1092)*SUMIFS(Calculations!$E$3:$E$53,Calculations!$A$3:$A$53,$B1092)</f>
        <v/>
      </c>
      <c r="G1092" s="50">
        <f>G366/SUMIFS(G$3:G$722,$B$3:$B$722,$B1092)*SUMIFS(Calculations!$E$3:$E$53,Calculations!$A$3:$A$53,$B1092)</f>
        <v/>
      </c>
      <c r="H1092" s="50">
        <f>H366/SUMIFS(H$3:H$722,$B$3:$B$722,$B1092)*SUMIFS(Calculations!$E$3:$E$53,Calculations!$A$3:$A$53,$B1092)</f>
        <v/>
      </c>
      <c r="I1092" s="50">
        <f>I366/SUMIFS(I$3:I$722,$B$3:$B$722,$B1092)*SUMIFS(Calculations!$E$3:$E$53,Calculations!$A$3:$A$53,$B1092)</f>
        <v/>
      </c>
      <c r="J1092" s="50">
        <f>J366/SUMIFS(J$3:J$722,$B$3:$B$722,$B1092)*SUMIFS(Calculations!$E$3:$E$53,Calculations!$A$3:$A$53,$B1092)</f>
        <v/>
      </c>
      <c r="K1092" s="50">
        <f>K366/SUMIFS(K$3:K$722,$B$3:$B$722,$B1092)*SUMIFS(Calculations!$E$3:$E$53,Calculations!$A$3:$A$53,$B1092)</f>
        <v/>
      </c>
      <c r="L1092" s="50">
        <f>L366/SUMIFS(L$3:L$722,$B$3:$B$722,$B1092)*SUMIFS(Calculations!$E$3:$E$53,Calculations!$A$3:$A$53,$B1092)</f>
        <v/>
      </c>
      <c r="M1092" s="50">
        <f>M366/SUMIFS(M$3:M$722,$B$3:$B$722,$B1092)*SUMIFS(Calculations!$E$3:$E$53,Calculations!$A$3:$A$53,$B1092)</f>
        <v/>
      </c>
      <c r="N1092" s="50">
        <f>N366/SUMIFS(N$3:N$722,$B$3:$B$722,$B1092)*SUMIFS(Calculations!$E$3:$E$53,Calculations!$A$3:$A$53,$B1092)</f>
        <v/>
      </c>
      <c r="O1092" s="50">
        <f>O366/SUMIFS(O$3:O$722,$B$3:$B$722,$B1092)*SUMIFS(Calculations!$E$3:$E$53,Calculations!$A$3:$A$53,$B1092)</f>
        <v/>
      </c>
      <c r="P1092" s="50">
        <f>P366/SUMIFS(P$3:P$722,$B$3:$B$722,$B1092)*SUMIFS(Calculations!$E$3:$E$53,Calculations!$A$3:$A$53,$B1092)</f>
        <v/>
      </c>
      <c r="Q1092" s="50">
        <f>Q366/SUMIFS(Q$3:Q$722,$B$3:$B$722,$B1092)*SUMIFS(Calculations!$E$3:$E$53,Calculations!$A$3:$A$53,$B1092)</f>
        <v/>
      </c>
      <c r="R1092" s="50">
        <f>R366/SUMIFS(R$3:R$722,$B$3:$B$722,$B1092)*SUMIFS(Calculations!$E$3:$E$53,Calculations!$A$3:$A$53,$B1092)</f>
        <v/>
      </c>
    </row>
    <row r="1093" ht="15.75" customHeight="1">
      <c r="B1093" s="50" t="inlineStr">
        <is>
          <t>NC</t>
        </is>
      </c>
      <c r="C1093" s="50" t="inlineStr">
        <is>
          <t>Generation</t>
        </is>
      </c>
      <c r="D1093" s="50" t="inlineStr">
        <is>
          <t>Hydro</t>
        </is>
      </c>
      <c r="E1093" s="50">
        <f>LOOKUP(D1093,$U$2:$V$15,$V$2:$V$15)</f>
        <v/>
      </c>
      <c r="F1093" s="50">
        <f>F367/SUMIFS(F$3:F$722,$B$3:$B$722,$B1093)*SUMIFS(Calculations!$E$3:$E$53,Calculations!$A$3:$A$53,$B1093)</f>
        <v/>
      </c>
      <c r="G1093" s="50">
        <f>G367/SUMIFS(G$3:G$722,$B$3:$B$722,$B1093)*SUMIFS(Calculations!$E$3:$E$53,Calculations!$A$3:$A$53,$B1093)</f>
        <v/>
      </c>
      <c r="H1093" s="50">
        <f>H367/SUMIFS(H$3:H$722,$B$3:$B$722,$B1093)*SUMIFS(Calculations!$E$3:$E$53,Calculations!$A$3:$A$53,$B1093)</f>
        <v/>
      </c>
      <c r="I1093" s="50">
        <f>I367/SUMIFS(I$3:I$722,$B$3:$B$722,$B1093)*SUMIFS(Calculations!$E$3:$E$53,Calculations!$A$3:$A$53,$B1093)</f>
        <v/>
      </c>
      <c r="J1093" s="50">
        <f>J367/SUMIFS(J$3:J$722,$B$3:$B$722,$B1093)*SUMIFS(Calculations!$E$3:$E$53,Calculations!$A$3:$A$53,$B1093)</f>
        <v/>
      </c>
      <c r="K1093" s="50">
        <f>K367/SUMIFS(K$3:K$722,$B$3:$B$722,$B1093)*SUMIFS(Calculations!$E$3:$E$53,Calculations!$A$3:$A$53,$B1093)</f>
        <v/>
      </c>
      <c r="L1093" s="50">
        <f>L367/SUMIFS(L$3:L$722,$B$3:$B$722,$B1093)*SUMIFS(Calculations!$E$3:$E$53,Calculations!$A$3:$A$53,$B1093)</f>
        <v/>
      </c>
      <c r="M1093" s="50">
        <f>M367/SUMIFS(M$3:M$722,$B$3:$B$722,$B1093)*SUMIFS(Calculations!$E$3:$E$53,Calculations!$A$3:$A$53,$B1093)</f>
        <v/>
      </c>
      <c r="N1093" s="50">
        <f>N367/SUMIFS(N$3:N$722,$B$3:$B$722,$B1093)*SUMIFS(Calculations!$E$3:$E$53,Calculations!$A$3:$A$53,$B1093)</f>
        <v/>
      </c>
      <c r="O1093" s="50">
        <f>O367/SUMIFS(O$3:O$722,$B$3:$B$722,$B1093)*SUMIFS(Calculations!$E$3:$E$53,Calculations!$A$3:$A$53,$B1093)</f>
        <v/>
      </c>
      <c r="P1093" s="50">
        <f>P367/SUMIFS(P$3:P$722,$B$3:$B$722,$B1093)*SUMIFS(Calculations!$E$3:$E$53,Calculations!$A$3:$A$53,$B1093)</f>
        <v/>
      </c>
      <c r="Q1093" s="50">
        <f>Q367/SUMIFS(Q$3:Q$722,$B$3:$B$722,$B1093)*SUMIFS(Calculations!$E$3:$E$53,Calculations!$A$3:$A$53,$B1093)</f>
        <v/>
      </c>
      <c r="R1093" s="50">
        <f>R367/SUMIFS(R$3:R$722,$B$3:$B$722,$B1093)*SUMIFS(Calculations!$E$3:$E$53,Calculations!$A$3:$A$53,$B1093)</f>
        <v/>
      </c>
    </row>
    <row r="1094" ht="15.75" customHeight="1">
      <c r="B1094" s="50" t="inlineStr">
        <is>
          <t>NC</t>
        </is>
      </c>
      <c r="C1094" s="50" t="inlineStr">
        <is>
          <t>Generation</t>
        </is>
      </c>
      <c r="D1094" s="50" t="inlineStr">
        <is>
          <t>Imports</t>
        </is>
      </c>
      <c r="E1094" s="50">
        <f>LOOKUP(D1094,$U$2:$V$15,$V$2:$V$15)</f>
        <v/>
      </c>
      <c r="F1094" s="50">
        <f>F368/SUMIFS(F$3:F$722,$B$3:$B$722,$B1094)*SUMIFS(Calculations!$E$3:$E$53,Calculations!$A$3:$A$53,$B1094)</f>
        <v/>
      </c>
      <c r="G1094" s="50">
        <f>G368/SUMIFS(G$3:G$722,$B$3:$B$722,$B1094)*SUMIFS(Calculations!$E$3:$E$53,Calculations!$A$3:$A$53,$B1094)</f>
        <v/>
      </c>
      <c r="H1094" s="50">
        <f>H368/SUMIFS(H$3:H$722,$B$3:$B$722,$B1094)*SUMIFS(Calculations!$E$3:$E$53,Calculations!$A$3:$A$53,$B1094)</f>
        <v/>
      </c>
      <c r="I1094" s="50">
        <f>I368/SUMIFS(I$3:I$722,$B$3:$B$722,$B1094)*SUMIFS(Calculations!$E$3:$E$53,Calculations!$A$3:$A$53,$B1094)</f>
        <v/>
      </c>
      <c r="J1094" s="50">
        <f>J368/SUMIFS(J$3:J$722,$B$3:$B$722,$B1094)*SUMIFS(Calculations!$E$3:$E$53,Calculations!$A$3:$A$53,$B1094)</f>
        <v/>
      </c>
      <c r="K1094" s="50">
        <f>K368/SUMIFS(K$3:K$722,$B$3:$B$722,$B1094)*SUMIFS(Calculations!$E$3:$E$53,Calculations!$A$3:$A$53,$B1094)</f>
        <v/>
      </c>
      <c r="L1094" s="50">
        <f>L368/SUMIFS(L$3:L$722,$B$3:$B$722,$B1094)*SUMIFS(Calculations!$E$3:$E$53,Calculations!$A$3:$A$53,$B1094)</f>
        <v/>
      </c>
      <c r="M1094" s="50">
        <f>M368/SUMIFS(M$3:M$722,$B$3:$B$722,$B1094)*SUMIFS(Calculations!$E$3:$E$53,Calculations!$A$3:$A$53,$B1094)</f>
        <v/>
      </c>
      <c r="N1094" s="50">
        <f>N368/SUMIFS(N$3:N$722,$B$3:$B$722,$B1094)*SUMIFS(Calculations!$E$3:$E$53,Calculations!$A$3:$A$53,$B1094)</f>
        <v/>
      </c>
      <c r="O1094" s="50">
        <f>O368/SUMIFS(O$3:O$722,$B$3:$B$722,$B1094)*SUMIFS(Calculations!$E$3:$E$53,Calculations!$A$3:$A$53,$B1094)</f>
        <v/>
      </c>
      <c r="P1094" s="50">
        <f>P368/SUMIFS(P$3:P$722,$B$3:$B$722,$B1094)*SUMIFS(Calculations!$E$3:$E$53,Calculations!$A$3:$A$53,$B1094)</f>
        <v/>
      </c>
      <c r="Q1094" s="50">
        <f>Q368/SUMIFS(Q$3:Q$722,$B$3:$B$722,$B1094)*SUMIFS(Calculations!$E$3:$E$53,Calculations!$A$3:$A$53,$B1094)</f>
        <v/>
      </c>
      <c r="R1094" s="50">
        <f>R368/SUMIFS(R$3:R$722,$B$3:$B$722,$B1094)*SUMIFS(Calculations!$E$3:$E$53,Calculations!$A$3:$A$53,$B1094)</f>
        <v/>
      </c>
    </row>
    <row r="1095" ht="15.75" customHeight="1">
      <c r="B1095" s="50" t="inlineStr">
        <is>
          <t>NC</t>
        </is>
      </c>
      <c r="C1095" s="50" t="inlineStr">
        <is>
          <t>Generation</t>
        </is>
      </c>
      <c r="D1095" s="50" t="inlineStr">
        <is>
          <t>Land-based Wind</t>
        </is>
      </c>
      <c r="E1095" s="50">
        <f>LOOKUP(D1095,$U$2:$V$15,$V$2:$V$15)</f>
        <v/>
      </c>
      <c r="F1095" s="50">
        <f>F369/SUMIFS(F$3:F$722,$B$3:$B$722,$B1095)*SUMIFS(Calculations!$E$3:$E$53,Calculations!$A$3:$A$53,$B1095)</f>
        <v/>
      </c>
      <c r="G1095" s="50">
        <f>G369/SUMIFS(G$3:G$722,$B$3:$B$722,$B1095)*SUMIFS(Calculations!$E$3:$E$53,Calculations!$A$3:$A$53,$B1095)</f>
        <v/>
      </c>
      <c r="H1095" s="50">
        <f>H369/SUMIFS(H$3:H$722,$B$3:$B$722,$B1095)*SUMIFS(Calculations!$E$3:$E$53,Calculations!$A$3:$A$53,$B1095)</f>
        <v/>
      </c>
      <c r="I1095" s="50">
        <f>I369/SUMIFS(I$3:I$722,$B$3:$B$722,$B1095)*SUMIFS(Calculations!$E$3:$E$53,Calculations!$A$3:$A$53,$B1095)</f>
        <v/>
      </c>
      <c r="J1095" s="50">
        <f>J369/SUMIFS(J$3:J$722,$B$3:$B$722,$B1095)*SUMIFS(Calculations!$E$3:$E$53,Calculations!$A$3:$A$53,$B1095)</f>
        <v/>
      </c>
      <c r="K1095" s="50">
        <f>K369/SUMIFS(K$3:K$722,$B$3:$B$722,$B1095)*SUMIFS(Calculations!$E$3:$E$53,Calculations!$A$3:$A$53,$B1095)</f>
        <v/>
      </c>
      <c r="L1095" s="50">
        <f>L369/SUMIFS(L$3:L$722,$B$3:$B$722,$B1095)*SUMIFS(Calculations!$E$3:$E$53,Calculations!$A$3:$A$53,$B1095)</f>
        <v/>
      </c>
      <c r="M1095" s="50">
        <f>M369/SUMIFS(M$3:M$722,$B$3:$B$722,$B1095)*SUMIFS(Calculations!$E$3:$E$53,Calculations!$A$3:$A$53,$B1095)</f>
        <v/>
      </c>
      <c r="N1095" s="50">
        <f>N369/SUMIFS(N$3:N$722,$B$3:$B$722,$B1095)*SUMIFS(Calculations!$E$3:$E$53,Calculations!$A$3:$A$53,$B1095)</f>
        <v/>
      </c>
      <c r="O1095" s="50">
        <f>O369/SUMIFS(O$3:O$722,$B$3:$B$722,$B1095)*SUMIFS(Calculations!$E$3:$E$53,Calculations!$A$3:$A$53,$B1095)</f>
        <v/>
      </c>
      <c r="P1095" s="50">
        <f>P369/SUMIFS(P$3:P$722,$B$3:$B$722,$B1095)*SUMIFS(Calculations!$E$3:$E$53,Calculations!$A$3:$A$53,$B1095)</f>
        <v/>
      </c>
      <c r="Q1095" s="50">
        <f>Q369/SUMIFS(Q$3:Q$722,$B$3:$B$722,$B1095)*SUMIFS(Calculations!$E$3:$E$53,Calculations!$A$3:$A$53,$B1095)</f>
        <v/>
      </c>
      <c r="R1095" s="50">
        <f>R369/SUMIFS(R$3:R$722,$B$3:$B$722,$B1095)*SUMIFS(Calculations!$E$3:$E$53,Calculations!$A$3:$A$53,$B1095)</f>
        <v/>
      </c>
    </row>
    <row r="1096" ht="15.75" customHeight="1">
      <c r="B1096" s="50" t="inlineStr">
        <is>
          <t>NC</t>
        </is>
      </c>
      <c r="C1096" s="50" t="inlineStr">
        <is>
          <t>Generation</t>
        </is>
      </c>
      <c r="D1096" s="50" t="inlineStr">
        <is>
          <t>NG-CC</t>
        </is>
      </c>
      <c r="E1096" s="50">
        <f>LOOKUP(D1096,$U$2:$V$15,$V$2:$V$15)</f>
        <v/>
      </c>
      <c r="F1096" s="50">
        <f>F370/SUMIFS(F$3:F$722,$B$3:$B$722,$B1096)*SUMIFS(Calculations!$E$3:$E$53,Calculations!$A$3:$A$53,$B1096)</f>
        <v/>
      </c>
      <c r="G1096" s="50">
        <f>G370/SUMIFS(G$3:G$722,$B$3:$B$722,$B1096)*SUMIFS(Calculations!$E$3:$E$53,Calculations!$A$3:$A$53,$B1096)</f>
        <v/>
      </c>
      <c r="H1096" s="50">
        <f>H370/SUMIFS(H$3:H$722,$B$3:$B$722,$B1096)*SUMIFS(Calculations!$E$3:$E$53,Calculations!$A$3:$A$53,$B1096)</f>
        <v/>
      </c>
      <c r="I1096" s="50">
        <f>I370/SUMIFS(I$3:I$722,$B$3:$B$722,$B1096)*SUMIFS(Calculations!$E$3:$E$53,Calculations!$A$3:$A$53,$B1096)</f>
        <v/>
      </c>
      <c r="J1096" s="50">
        <f>J370/SUMIFS(J$3:J$722,$B$3:$B$722,$B1096)*SUMIFS(Calculations!$E$3:$E$53,Calculations!$A$3:$A$53,$B1096)</f>
        <v/>
      </c>
      <c r="K1096" s="50">
        <f>K370/SUMIFS(K$3:K$722,$B$3:$B$722,$B1096)*SUMIFS(Calculations!$E$3:$E$53,Calculations!$A$3:$A$53,$B1096)</f>
        <v/>
      </c>
      <c r="L1096" s="50">
        <f>L370/SUMIFS(L$3:L$722,$B$3:$B$722,$B1096)*SUMIFS(Calculations!$E$3:$E$53,Calculations!$A$3:$A$53,$B1096)</f>
        <v/>
      </c>
      <c r="M1096" s="50">
        <f>M370/SUMIFS(M$3:M$722,$B$3:$B$722,$B1096)*SUMIFS(Calculations!$E$3:$E$53,Calculations!$A$3:$A$53,$B1096)</f>
        <v/>
      </c>
      <c r="N1096" s="50">
        <f>N370/SUMIFS(N$3:N$722,$B$3:$B$722,$B1096)*SUMIFS(Calculations!$E$3:$E$53,Calculations!$A$3:$A$53,$B1096)</f>
        <v/>
      </c>
      <c r="O1096" s="50">
        <f>O370/SUMIFS(O$3:O$722,$B$3:$B$722,$B1096)*SUMIFS(Calculations!$E$3:$E$53,Calculations!$A$3:$A$53,$B1096)</f>
        <v/>
      </c>
      <c r="P1096" s="50">
        <f>P370/SUMIFS(P$3:P$722,$B$3:$B$722,$B1096)*SUMIFS(Calculations!$E$3:$E$53,Calculations!$A$3:$A$53,$B1096)</f>
        <v/>
      </c>
      <c r="Q1096" s="50">
        <f>Q370/SUMIFS(Q$3:Q$722,$B$3:$B$722,$B1096)*SUMIFS(Calculations!$E$3:$E$53,Calculations!$A$3:$A$53,$B1096)</f>
        <v/>
      </c>
      <c r="R1096" s="50">
        <f>R370/SUMIFS(R$3:R$722,$B$3:$B$722,$B1096)*SUMIFS(Calculations!$E$3:$E$53,Calculations!$A$3:$A$53,$B1096)</f>
        <v/>
      </c>
    </row>
    <row r="1097" ht="15.75" customHeight="1">
      <c r="B1097" s="50" t="inlineStr">
        <is>
          <t>NC</t>
        </is>
      </c>
      <c r="C1097" s="50" t="inlineStr">
        <is>
          <t>Generation</t>
        </is>
      </c>
      <c r="D1097" s="50" t="inlineStr">
        <is>
          <t>NG-CT</t>
        </is>
      </c>
      <c r="E1097" s="50">
        <f>LOOKUP(D1097,$U$2:$V$15,$V$2:$V$15)</f>
        <v/>
      </c>
      <c r="F1097" s="50">
        <f>F371/SUMIFS(F$3:F$722,$B$3:$B$722,$B1097)*SUMIFS(Calculations!$E$3:$E$53,Calculations!$A$3:$A$53,$B1097)</f>
        <v/>
      </c>
      <c r="G1097" s="50">
        <f>G371/SUMIFS(G$3:G$722,$B$3:$B$722,$B1097)*SUMIFS(Calculations!$E$3:$E$53,Calculations!$A$3:$A$53,$B1097)</f>
        <v/>
      </c>
      <c r="H1097" s="50">
        <f>H371/SUMIFS(H$3:H$722,$B$3:$B$722,$B1097)*SUMIFS(Calculations!$E$3:$E$53,Calculations!$A$3:$A$53,$B1097)</f>
        <v/>
      </c>
      <c r="I1097" s="50">
        <f>I371/SUMIFS(I$3:I$722,$B$3:$B$722,$B1097)*SUMIFS(Calculations!$E$3:$E$53,Calculations!$A$3:$A$53,$B1097)</f>
        <v/>
      </c>
      <c r="J1097" s="50">
        <f>J371/SUMIFS(J$3:J$722,$B$3:$B$722,$B1097)*SUMIFS(Calculations!$E$3:$E$53,Calculations!$A$3:$A$53,$B1097)</f>
        <v/>
      </c>
      <c r="K1097" s="50">
        <f>K371/SUMIFS(K$3:K$722,$B$3:$B$722,$B1097)*SUMIFS(Calculations!$E$3:$E$53,Calculations!$A$3:$A$53,$B1097)</f>
        <v/>
      </c>
      <c r="L1097" s="50">
        <f>L371/SUMIFS(L$3:L$722,$B$3:$B$722,$B1097)*SUMIFS(Calculations!$E$3:$E$53,Calculations!$A$3:$A$53,$B1097)</f>
        <v/>
      </c>
      <c r="M1097" s="50">
        <f>M371/SUMIFS(M$3:M$722,$B$3:$B$722,$B1097)*SUMIFS(Calculations!$E$3:$E$53,Calculations!$A$3:$A$53,$B1097)</f>
        <v/>
      </c>
      <c r="N1097" s="50">
        <f>N371/SUMIFS(N$3:N$722,$B$3:$B$722,$B1097)*SUMIFS(Calculations!$E$3:$E$53,Calculations!$A$3:$A$53,$B1097)</f>
        <v/>
      </c>
      <c r="O1097" s="50">
        <f>O371/SUMIFS(O$3:O$722,$B$3:$B$722,$B1097)*SUMIFS(Calculations!$E$3:$E$53,Calculations!$A$3:$A$53,$B1097)</f>
        <v/>
      </c>
      <c r="P1097" s="50">
        <f>P371/SUMIFS(P$3:P$722,$B$3:$B$722,$B1097)*SUMIFS(Calculations!$E$3:$E$53,Calculations!$A$3:$A$53,$B1097)</f>
        <v/>
      </c>
      <c r="Q1097" s="50">
        <f>Q371/SUMIFS(Q$3:Q$722,$B$3:$B$722,$B1097)*SUMIFS(Calculations!$E$3:$E$53,Calculations!$A$3:$A$53,$B1097)</f>
        <v/>
      </c>
      <c r="R1097" s="50">
        <f>R371/SUMIFS(R$3:R$722,$B$3:$B$722,$B1097)*SUMIFS(Calculations!$E$3:$E$53,Calculations!$A$3:$A$53,$B1097)</f>
        <v/>
      </c>
    </row>
    <row r="1098" ht="15.75" customHeight="1">
      <c r="B1098" s="50" t="inlineStr">
        <is>
          <t>NC</t>
        </is>
      </c>
      <c r="C1098" s="50" t="inlineStr">
        <is>
          <t>Generation</t>
        </is>
      </c>
      <c r="D1098" s="50" t="inlineStr">
        <is>
          <t>Nuclear</t>
        </is>
      </c>
      <c r="E1098" s="50">
        <f>LOOKUP(D1098,$U$2:$V$15,$V$2:$V$15)</f>
        <v/>
      </c>
      <c r="F1098" s="50">
        <f>F372/SUMIFS(F$3:F$722,$B$3:$B$722,$B1098)*SUMIFS(Calculations!$E$3:$E$53,Calculations!$A$3:$A$53,$B1098)</f>
        <v/>
      </c>
      <c r="G1098" s="50">
        <f>G372/SUMIFS(G$3:G$722,$B$3:$B$722,$B1098)*SUMIFS(Calculations!$E$3:$E$53,Calculations!$A$3:$A$53,$B1098)</f>
        <v/>
      </c>
      <c r="H1098" s="50">
        <f>H372/SUMIFS(H$3:H$722,$B$3:$B$722,$B1098)*SUMIFS(Calculations!$E$3:$E$53,Calculations!$A$3:$A$53,$B1098)</f>
        <v/>
      </c>
      <c r="I1098" s="50">
        <f>I372/SUMIFS(I$3:I$722,$B$3:$B$722,$B1098)*SUMIFS(Calculations!$E$3:$E$53,Calculations!$A$3:$A$53,$B1098)</f>
        <v/>
      </c>
      <c r="J1098" s="50">
        <f>J372/SUMIFS(J$3:J$722,$B$3:$B$722,$B1098)*SUMIFS(Calculations!$E$3:$E$53,Calculations!$A$3:$A$53,$B1098)</f>
        <v/>
      </c>
      <c r="K1098" s="50">
        <f>K372/SUMIFS(K$3:K$722,$B$3:$B$722,$B1098)*SUMIFS(Calculations!$E$3:$E$53,Calculations!$A$3:$A$53,$B1098)</f>
        <v/>
      </c>
      <c r="L1098" s="50">
        <f>L372/SUMIFS(L$3:L$722,$B$3:$B$722,$B1098)*SUMIFS(Calculations!$E$3:$E$53,Calculations!$A$3:$A$53,$B1098)</f>
        <v/>
      </c>
      <c r="M1098" s="50">
        <f>M372/SUMIFS(M$3:M$722,$B$3:$B$722,$B1098)*SUMIFS(Calculations!$E$3:$E$53,Calculations!$A$3:$A$53,$B1098)</f>
        <v/>
      </c>
      <c r="N1098" s="50">
        <f>N372/SUMIFS(N$3:N$722,$B$3:$B$722,$B1098)*SUMIFS(Calculations!$E$3:$E$53,Calculations!$A$3:$A$53,$B1098)</f>
        <v/>
      </c>
      <c r="O1098" s="50">
        <f>O372/SUMIFS(O$3:O$722,$B$3:$B$722,$B1098)*SUMIFS(Calculations!$E$3:$E$53,Calculations!$A$3:$A$53,$B1098)</f>
        <v/>
      </c>
      <c r="P1098" s="50">
        <f>P372/SUMIFS(P$3:P$722,$B$3:$B$722,$B1098)*SUMIFS(Calculations!$E$3:$E$53,Calculations!$A$3:$A$53,$B1098)</f>
        <v/>
      </c>
      <c r="Q1098" s="50">
        <f>Q372/SUMIFS(Q$3:Q$722,$B$3:$B$722,$B1098)*SUMIFS(Calculations!$E$3:$E$53,Calculations!$A$3:$A$53,$B1098)</f>
        <v/>
      </c>
      <c r="R1098" s="50">
        <f>R372/SUMIFS(R$3:R$722,$B$3:$B$722,$B1098)*SUMIFS(Calculations!$E$3:$E$53,Calculations!$A$3:$A$53,$B1098)</f>
        <v/>
      </c>
    </row>
    <row r="1099" ht="15.75" customHeight="1">
      <c r="B1099" s="50" t="inlineStr">
        <is>
          <t>NC</t>
        </is>
      </c>
      <c r="C1099" s="50" t="inlineStr">
        <is>
          <t>Generation</t>
        </is>
      </c>
      <c r="D1099" s="50" t="inlineStr">
        <is>
          <t>Offshore Wind</t>
        </is>
      </c>
      <c r="E1099" s="50">
        <f>LOOKUP(D1099,$U$2:$V$15,$V$2:$V$15)</f>
        <v/>
      </c>
      <c r="F1099" s="50">
        <f>F373/SUMIFS(F$3:F$722,$B$3:$B$722,$B1099)*SUMIFS(Calculations!$E$3:$E$53,Calculations!$A$3:$A$53,$B1099)</f>
        <v/>
      </c>
      <c r="G1099" s="50">
        <f>G373/SUMIFS(G$3:G$722,$B$3:$B$722,$B1099)*SUMIFS(Calculations!$E$3:$E$53,Calculations!$A$3:$A$53,$B1099)</f>
        <v/>
      </c>
      <c r="H1099" s="50">
        <f>H373/SUMIFS(H$3:H$722,$B$3:$B$722,$B1099)*SUMIFS(Calculations!$E$3:$E$53,Calculations!$A$3:$A$53,$B1099)</f>
        <v/>
      </c>
      <c r="I1099" s="50">
        <f>I373/SUMIFS(I$3:I$722,$B$3:$B$722,$B1099)*SUMIFS(Calculations!$E$3:$E$53,Calculations!$A$3:$A$53,$B1099)</f>
        <v/>
      </c>
      <c r="J1099" s="50">
        <f>J373/SUMIFS(J$3:J$722,$B$3:$B$722,$B1099)*SUMIFS(Calculations!$E$3:$E$53,Calculations!$A$3:$A$53,$B1099)</f>
        <v/>
      </c>
      <c r="K1099" s="50">
        <f>K373/SUMIFS(K$3:K$722,$B$3:$B$722,$B1099)*SUMIFS(Calculations!$E$3:$E$53,Calculations!$A$3:$A$53,$B1099)</f>
        <v/>
      </c>
      <c r="L1099" s="50">
        <f>L373/SUMIFS(L$3:L$722,$B$3:$B$722,$B1099)*SUMIFS(Calculations!$E$3:$E$53,Calculations!$A$3:$A$53,$B1099)</f>
        <v/>
      </c>
      <c r="M1099" s="50">
        <f>M373/SUMIFS(M$3:M$722,$B$3:$B$722,$B1099)*SUMIFS(Calculations!$E$3:$E$53,Calculations!$A$3:$A$53,$B1099)</f>
        <v/>
      </c>
      <c r="N1099" s="50">
        <f>N373/SUMIFS(N$3:N$722,$B$3:$B$722,$B1099)*SUMIFS(Calculations!$E$3:$E$53,Calculations!$A$3:$A$53,$B1099)</f>
        <v/>
      </c>
      <c r="O1099" s="50">
        <f>O373/SUMIFS(O$3:O$722,$B$3:$B$722,$B1099)*SUMIFS(Calculations!$E$3:$E$53,Calculations!$A$3:$A$53,$B1099)</f>
        <v/>
      </c>
      <c r="P1099" s="50">
        <f>P373/SUMIFS(P$3:P$722,$B$3:$B$722,$B1099)*SUMIFS(Calculations!$E$3:$E$53,Calculations!$A$3:$A$53,$B1099)</f>
        <v/>
      </c>
      <c r="Q1099" s="50">
        <f>Q373/SUMIFS(Q$3:Q$722,$B$3:$B$722,$B1099)*SUMIFS(Calculations!$E$3:$E$53,Calculations!$A$3:$A$53,$B1099)</f>
        <v/>
      </c>
      <c r="R1099" s="50">
        <f>R373/SUMIFS(R$3:R$722,$B$3:$B$722,$B1099)*SUMIFS(Calculations!$E$3:$E$53,Calculations!$A$3:$A$53,$B1099)</f>
        <v/>
      </c>
    </row>
    <row r="1100" ht="15.75" customHeight="1">
      <c r="B1100" s="50" t="inlineStr">
        <is>
          <t>NC</t>
        </is>
      </c>
      <c r="C1100" s="50" t="inlineStr">
        <is>
          <t>Generation</t>
        </is>
      </c>
      <c r="D1100" s="50" t="inlineStr">
        <is>
          <t>Oil-Gas-Steam</t>
        </is>
      </c>
      <c r="E1100" s="50">
        <f>LOOKUP(D1100,$U$2:$V$15,$V$2:$V$15)</f>
        <v/>
      </c>
      <c r="F1100" s="50">
        <f>F374/SUMIFS(F$3:F$722,$B$3:$B$722,$B1100)*SUMIFS(Calculations!$E$3:$E$53,Calculations!$A$3:$A$53,$B1100)</f>
        <v/>
      </c>
      <c r="G1100" s="50">
        <f>G374/SUMIFS(G$3:G$722,$B$3:$B$722,$B1100)*SUMIFS(Calculations!$E$3:$E$53,Calculations!$A$3:$A$53,$B1100)</f>
        <v/>
      </c>
      <c r="H1100" s="50">
        <f>H374/SUMIFS(H$3:H$722,$B$3:$B$722,$B1100)*SUMIFS(Calculations!$E$3:$E$53,Calculations!$A$3:$A$53,$B1100)</f>
        <v/>
      </c>
      <c r="I1100" s="50">
        <f>I374/SUMIFS(I$3:I$722,$B$3:$B$722,$B1100)*SUMIFS(Calculations!$E$3:$E$53,Calculations!$A$3:$A$53,$B1100)</f>
        <v/>
      </c>
      <c r="J1100" s="50">
        <f>J374/SUMIFS(J$3:J$722,$B$3:$B$722,$B1100)*SUMIFS(Calculations!$E$3:$E$53,Calculations!$A$3:$A$53,$B1100)</f>
        <v/>
      </c>
      <c r="K1100" s="50">
        <f>K374/SUMIFS(K$3:K$722,$B$3:$B$722,$B1100)*SUMIFS(Calculations!$E$3:$E$53,Calculations!$A$3:$A$53,$B1100)</f>
        <v/>
      </c>
      <c r="L1100" s="50">
        <f>L374/SUMIFS(L$3:L$722,$B$3:$B$722,$B1100)*SUMIFS(Calculations!$E$3:$E$53,Calculations!$A$3:$A$53,$B1100)</f>
        <v/>
      </c>
      <c r="M1100" s="50">
        <f>M374/SUMIFS(M$3:M$722,$B$3:$B$722,$B1100)*SUMIFS(Calculations!$E$3:$E$53,Calculations!$A$3:$A$53,$B1100)</f>
        <v/>
      </c>
      <c r="N1100" s="50">
        <f>N374/SUMIFS(N$3:N$722,$B$3:$B$722,$B1100)*SUMIFS(Calculations!$E$3:$E$53,Calculations!$A$3:$A$53,$B1100)</f>
        <v/>
      </c>
      <c r="O1100" s="50">
        <f>O374/SUMIFS(O$3:O$722,$B$3:$B$722,$B1100)*SUMIFS(Calculations!$E$3:$E$53,Calculations!$A$3:$A$53,$B1100)</f>
        <v/>
      </c>
      <c r="P1100" s="50">
        <f>P374/SUMIFS(P$3:P$722,$B$3:$B$722,$B1100)*SUMIFS(Calculations!$E$3:$E$53,Calculations!$A$3:$A$53,$B1100)</f>
        <v/>
      </c>
      <c r="Q1100" s="50">
        <f>Q374/SUMIFS(Q$3:Q$722,$B$3:$B$722,$B1100)*SUMIFS(Calculations!$E$3:$E$53,Calculations!$A$3:$A$53,$B1100)</f>
        <v/>
      </c>
      <c r="R1100" s="50">
        <f>R374/SUMIFS(R$3:R$722,$B$3:$B$722,$B1100)*SUMIFS(Calculations!$E$3:$E$53,Calculations!$A$3:$A$53,$B1100)</f>
        <v/>
      </c>
    </row>
    <row r="1101" ht="15.75" customHeight="1">
      <c r="B1101" s="50" t="inlineStr">
        <is>
          <t>NC</t>
        </is>
      </c>
      <c r="C1101" s="50" t="inlineStr">
        <is>
          <t>Generation</t>
        </is>
      </c>
      <c r="D1101" s="50" t="inlineStr">
        <is>
          <t>Rooftop PV</t>
        </is>
      </c>
      <c r="E1101" s="50">
        <f>LOOKUP(D1101,$U$2:$V$15,$V$2:$V$15)</f>
        <v/>
      </c>
      <c r="F1101" s="50">
        <f>F375/SUMIFS(F$3:F$722,$B$3:$B$722,$B1101)*SUMIFS(Calculations!$E$3:$E$53,Calculations!$A$3:$A$53,$B1101)</f>
        <v/>
      </c>
      <c r="G1101" s="50">
        <f>G375/SUMIFS(G$3:G$722,$B$3:$B$722,$B1101)*SUMIFS(Calculations!$E$3:$E$53,Calculations!$A$3:$A$53,$B1101)</f>
        <v/>
      </c>
      <c r="H1101" s="50">
        <f>H375/SUMIFS(H$3:H$722,$B$3:$B$722,$B1101)*SUMIFS(Calculations!$E$3:$E$53,Calculations!$A$3:$A$53,$B1101)</f>
        <v/>
      </c>
      <c r="I1101" s="50">
        <f>I375/SUMIFS(I$3:I$722,$B$3:$B$722,$B1101)*SUMIFS(Calculations!$E$3:$E$53,Calculations!$A$3:$A$53,$B1101)</f>
        <v/>
      </c>
      <c r="J1101" s="50">
        <f>J375/SUMIFS(J$3:J$722,$B$3:$B$722,$B1101)*SUMIFS(Calculations!$E$3:$E$53,Calculations!$A$3:$A$53,$B1101)</f>
        <v/>
      </c>
      <c r="K1101" s="50">
        <f>K375/SUMIFS(K$3:K$722,$B$3:$B$722,$B1101)*SUMIFS(Calculations!$E$3:$E$53,Calculations!$A$3:$A$53,$B1101)</f>
        <v/>
      </c>
      <c r="L1101" s="50">
        <f>L375/SUMIFS(L$3:L$722,$B$3:$B$722,$B1101)*SUMIFS(Calculations!$E$3:$E$53,Calculations!$A$3:$A$53,$B1101)</f>
        <v/>
      </c>
      <c r="M1101" s="50">
        <f>M375/SUMIFS(M$3:M$722,$B$3:$B$722,$B1101)*SUMIFS(Calculations!$E$3:$E$53,Calculations!$A$3:$A$53,$B1101)</f>
        <v/>
      </c>
      <c r="N1101" s="50">
        <f>N375/SUMIFS(N$3:N$722,$B$3:$B$722,$B1101)*SUMIFS(Calculations!$E$3:$E$53,Calculations!$A$3:$A$53,$B1101)</f>
        <v/>
      </c>
      <c r="O1101" s="50">
        <f>O375/SUMIFS(O$3:O$722,$B$3:$B$722,$B1101)*SUMIFS(Calculations!$E$3:$E$53,Calculations!$A$3:$A$53,$B1101)</f>
        <v/>
      </c>
      <c r="P1101" s="50">
        <f>P375/SUMIFS(P$3:P$722,$B$3:$B$722,$B1101)*SUMIFS(Calculations!$E$3:$E$53,Calculations!$A$3:$A$53,$B1101)</f>
        <v/>
      </c>
      <c r="Q1101" s="50">
        <f>Q375/SUMIFS(Q$3:Q$722,$B$3:$B$722,$B1101)*SUMIFS(Calculations!$E$3:$E$53,Calculations!$A$3:$A$53,$B1101)</f>
        <v/>
      </c>
      <c r="R1101" s="50">
        <f>R375/SUMIFS(R$3:R$722,$B$3:$B$722,$B1101)*SUMIFS(Calculations!$E$3:$E$53,Calculations!$A$3:$A$53,$B1101)</f>
        <v/>
      </c>
    </row>
    <row r="1102" ht="15.75" customHeight="1">
      <c r="B1102" s="50" t="inlineStr">
        <is>
          <t>NC</t>
        </is>
      </c>
      <c r="C1102" s="50" t="inlineStr">
        <is>
          <t>Generation</t>
        </is>
      </c>
      <c r="D1102" s="50" t="inlineStr">
        <is>
          <t>Storage</t>
        </is>
      </c>
      <c r="E1102" s="50">
        <f>LOOKUP(D1102,$U$2:$V$15,$V$2:$V$15)</f>
        <v/>
      </c>
      <c r="F1102" s="50">
        <f>F376/SUMIFS(F$3:F$722,$B$3:$B$722,$B1102)*SUMIFS(Calculations!$E$3:$E$53,Calculations!$A$3:$A$53,$B1102)</f>
        <v/>
      </c>
      <c r="G1102" s="50">
        <f>G376/SUMIFS(G$3:G$722,$B$3:$B$722,$B1102)*SUMIFS(Calculations!$E$3:$E$53,Calculations!$A$3:$A$53,$B1102)</f>
        <v/>
      </c>
      <c r="H1102" s="50">
        <f>H376/SUMIFS(H$3:H$722,$B$3:$B$722,$B1102)*SUMIFS(Calculations!$E$3:$E$53,Calculations!$A$3:$A$53,$B1102)</f>
        <v/>
      </c>
      <c r="I1102" s="50">
        <f>I376/SUMIFS(I$3:I$722,$B$3:$B$722,$B1102)*SUMIFS(Calculations!$E$3:$E$53,Calculations!$A$3:$A$53,$B1102)</f>
        <v/>
      </c>
      <c r="J1102" s="50">
        <f>J376/SUMIFS(J$3:J$722,$B$3:$B$722,$B1102)*SUMIFS(Calculations!$E$3:$E$53,Calculations!$A$3:$A$53,$B1102)</f>
        <v/>
      </c>
      <c r="K1102" s="50">
        <f>K376/SUMIFS(K$3:K$722,$B$3:$B$722,$B1102)*SUMIFS(Calculations!$E$3:$E$53,Calculations!$A$3:$A$53,$B1102)</f>
        <v/>
      </c>
      <c r="L1102" s="50">
        <f>L376/SUMIFS(L$3:L$722,$B$3:$B$722,$B1102)*SUMIFS(Calculations!$E$3:$E$53,Calculations!$A$3:$A$53,$B1102)</f>
        <v/>
      </c>
      <c r="M1102" s="50">
        <f>M376/SUMIFS(M$3:M$722,$B$3:$B$722,$B1102)*SUMIFS(Calculations!$E$3:$E$53,Calculations!$A$3:$A$53,$B1102)</f>
        <v/>
      </c>
      <c r="N1102" s="50">
        <f>N376/SUMIFS(N$3:N$722,$B$3:$B$722,$B1102)*SUMIFS(Calculations!$E$3:$E$53,Calculations!$A$3:$A$53,$B1102)</f>
        <v/>
      </c>
      <c r="O1102" s="50">
        <f>O376/SUMIFS(O$3:O$722,$B$3:$B$722,$B1102)*SUMIFS(Calculations!$E$3:$E$53,Calculations!$A$3:$A$53,$B1102)</f>
        <v/>
      </c>
      <c r="P1102" s="50">
        <f>P376/SUMIFS(P$3:P$722,$B$3:$B$722,$B1102)*SUMIFS(Calculations!$E$3:$E$53,Calculations!$A$3:$A$53,$B1102)</f>
        <v/>
      </c>
      <c r="Q1102" s="50">
        <f>Q376/SUMIFS(Q$3:Q$722,$B$3:$B$722,$B1102)*SUMIFS(Calculations!$E$3:$E$53,Calculations!$A$3:$A$53,$B1102)</f>
        <v/>
      </c>
      <c r="R1102" s="50">
        <f>R376/SUMIFS(R$3:R$722,$B$3:$B$722,$B1102)*SUMIFS(Calculations!$E$3:$E$53,Calculations!$A$3:$A$53,$B1102)</f>
        <v/>
      </c>
    </row>
    <row r="1103" ht="15.75" customHeight="1">
      <c r="B1103" s="50" t="inlineStr">
        <is>
          <t>NC</t>
        </is>
      </c>
      <c r="C1103" s="50" t="inlineStr">
        <is>
          <t>Generation</t>
        </is>
      </c>
      <c r="D1103" s="50" t="inlineStr">
        <is>
          <t>Utility PV</t>
        </is>
      </c>
      <c r="E1103" s="50">
        <f>LOOKUP(D1103,$U$2:$V$15,$V$2:$V$15)</f>
        <v/>
      </c>
      <c r="F1103" s="50">
        <f>F377/SUMIFS(F$3:F$722,$B$3:$B$722,$B1103)*SUMIFS(Calculations!$E$3:$E$53,Calculations!$A$3:$A$53,$B1103)</f>
        <v/>
      </c>
      <c r="G1103" s="50">
        <f>G377/SUMIFS(G$3:G$722,$B$3:$B$722,$B1103)*SUMIFS(Calculations!$E$3:$E$53,Calculations!$A$3:$A$53,$B1103)</f>
        <v/>
      </c>
      <c r="H1103" s="50">
        <f>H377/SUMIFS(H$3:H$722,$B$3:$B$722,$B1103)*SUMIFS(Calculations!$E$3:$E$53,Calculations!$A$3:$A$53,$B1103)</f>
        <v/>
      </c>
      <c r="I1103" s="50">
        <f>I377/SUMIFS(I$3:I$722,$B$3:$B$722,$B1103)*SUMIFS(Calculations!$E$3:$E$53,Calculations!$A$3:$A$53,$B1103)</f>
        <v/>
      </c>
      <c r="J1103" s="50">
        <f>J377/SUMIFS(J$3:J$722,$B$3:$B$722,$B1103)*SUMIFS(Calculations!$E$3:$E$53,Calculations!$A$3:$A$53,$B1103)</f>
        <v/>
      </c>
      <c r="K1103" s="50">
        <f>K377/SUMIFS(K$3:K$722,$B$3:$B$722,$B1103)*SUMIFS(Calculations!$E$3:$E$53,Calculations!$A$3:$A$53,$B1103)</f>
        <v/>
      </c>
      <c r="L1103" s="50">
        <f>L377/SUMIFS(L$3:L$722,$B$3:$B$722,$B1103)*SUMIFS(Calculations!$E$3:$E$53,Calculations!$A$3:$A$53,$B1103)</f>
        <v/>
      </c>
      <c r="M1103" s="50">
        <f>M377/SUMIFS(M$3:M$722,$B$3:$B$722,$B1103)*SUMIFS(Calculations!$E$3:$E$53,Calculations!$A$3:$A$53,$B1103)</f>
        <v/>
      </c>
      <c r="N1103" s="50">
        <f>N377/SUMIFS(N$3:N$722,$B$3:$B$722,$B1103)*SUMIFS(Calculations!$E$3:$E$53,Calculations!$A$3:$A$53,$B1103)</f>
        <v/>
      </c>
      <c r="O1103" s="50">
        <f>O377/SUMIFS(O$3:O$722,$B$3:$B$722,$B1103)*SUMIFS(Calculations!$E$3:$E$53,Calculations!$A$3:$A$53,$B1103)</f>
        <v/>
      </c>
      <c r="P1103" s="50">
        <f>P377/SUMIFS(P$3:P$722,$B$3:$B$722,$B1103)*SUMIFS(Calculations!$E$3:$E$53,Calculations!$A$3:$A$53,$B1103)</f>
        <v/>
      </c>
      <c r="Q1103" s="50">
        <f>Q377/SUMIFS(Q$3:Q$722,$B$3:$B$722,$B1103)*SUMIFS(Calculations!$E$3:$E$53,Calculations!$A$3:$A$53,$B1103)</f>
        <v/>
      </c>
      <c r="R1103" s="50">
        <f>R377/SUMIFS(R$3:R$722,$B$3:$B$722,$B1103)*SUMIFS(Calculations!$E$3:$E$53,Calculations!$A$3:$A$53,$B1103)</f>
        <v/>
      </c>
    </row>
    <row r="1104" ht="15.75" customHeight="1">
      <c r="B1104" s="50" t="inlineStr">
        <is>
          <t>ND</t>
        </is>
      </c>
      <c r="C1104" s="50" t="inlineStr">
        <is>
          <t>Generation</t>
        </is>
      </c>
      <c r="D1104" s="50" t="inlineStr">
        <is>
          <t>Biopower</t>
        </is>
      </c>
      <c r="E1104" s="50">
        <f>LOOKUP(D1104,$U$2:$V$15,$V$2:$V$15)</f>
        <v/>
      </c>
      <c r="F1104" s="50">
        <f>F378/SUMIFS(F$3:F$722,$B$3:$B$722,$B1104)*SUMIFS(Calculations!$E$3:$E$53,Calculations!$A$3:$A$53,$B1104)</f>
        <v/>
      </c>
      <c r="G1104" s="50">
        <f>G378/SUMIFS(G$3:G$722,$B$3:$B$722,$B1104)*SUMIFS(Calculations!$E$3:$E$53,Calculations!$A$3:$A$53,$B1104)</f>
        <v/>
      </c>
      <c r="H1104" s="50">
        <f>H378/SUMIFS(H$3:H$722,$B$3:$B$722,$B1104)*SUMIFS(Calculations!$E$3:$E$53,Calculations!$A$3:$A$53,$B1104)</f>
        <v/>
      </c>
      <c r="I1104" s="50">
        <f>I378/SUMIFS(I$3:I$722,$B$3:$B$722,$B1104)*SUMIFS(Calculations!$E$3:$E$53,Calculations!$A$3:$A$53,$B1104)</f>
        <v/>
      </c>
      <c r="J1104" s="50">
        <f>J378/SUMIFS(J$3:J$722,$B$3:$B$722,$B1104)*SUMIFS(Calculations!$E$3:$E$53,Calculations!$A$3:$A$53,$B1104)</f>
        <v/>
      </c>
      <c r="K1104" s="50">
        <f>K378/SUMIFS(K$3:K$722,$B$3:$B$722,$B1104)*SUMIFS(Calculations!$E$3:$E$53,Calculations!$A$3:$A$53,$B1104)</f>
        <v/>
      </c>
      <c r="L1104" s="50">
        <f>L378/SUMIFS(L$3:L$722,$B$3:$B$722,$B1104)*SUMIFS(Calculations!$E$3:$E$53,Calculations!$A$3:$A$53,$B1104)</f>
        <v/>
      </c>
      <c r="M1104" s="50">
        <f>M378/SUMIFS(M$3:M$722,$B$3:$B$722,$B1104)*SUMIFS(Calculations!$E$3:$E$53,Calculations!$A$3:$A$53,$B1104)</f>
        <v/>
      </c>
      <c r="N1104" s="50">
        <f>N378/SUMIFS(N$3:N$722,$B$3:$B$722,$B1104)*SUMIFS(Calculations!$E$3:$E$53,Calculations!$A$3:$A$53,$B1104)</f>
        <v/>
      </c>
      <c r="O1104" s="50">
        <f>O378/SUMIFS(O$3:O$722,$B$3:$B$722,$B1104)*SUMIFS(Calculations!$E$3:$E$53,Calculations!$A$3:$A$53,$B1104)</f>
        <v/>
      </c>
      <c r="P1104" s="50">
        <f>P378/SUMIFS(P$3:P$722,$B$3:$B$722,$B1104)*SUMIFS(Calculations!$E$3:$E$53,Calculations!$A$3:$A$53,$B1104)</f>
        <v/>
      </c>
      <c r="Q1104" s="50">
        <f>Q378/SUMIFS(Q$3:Q$722,$B$3:$B$722,$B1104)*SUMIFS(Calculations!$E$3:$E$53,Calculations!$A$3:$A$53,$B1104)</f>
        <v/>
      </c>
      <c r="R1104" s="50">
        <f>R378/SUMIFS(R$3:R$722,$B$3:$B$722,$B1104)*SUMIFS(Calculations!$E$3:$E$53,Calculations!$A$3:$A$53,$B1104)</f>
        <v/>
      </c>
    </row>
    <row r="1105" ht="15.75" customHeight="1">
      <c r="B1105" s="50" t="inlineStr">
        <is>
          <t>ND</t>
        </is>
      </c>
      <c r="C1105" s="50" t="inlineStr">
        <is>
          <t>Generation</t>
        </is>
      </c>
      <c r="D1105" s="50" t="inlineStr">
        <is>
          <t>Coal</t>
        </is>
      </c>
      <c r="E1105" s="50">
        <f>LOOKUP(D1105,$U$2:$V$15,$V$2:$V$15)</f>
        <v/>
      </c>
      <c r="F1105" s="50">
        <f>F379/SUMIFS(F$3:F$722,$B$3:$B$722,$B1105)*SUMIFS(Calculations!$E$3:$E$53,Calculations!$A$3:$A$53,$B1105)</f>
        <v/>
      </c>
      <c r="G1105" s="50">
        <f>G379/SUMIFS(G$3:G$722,$B$3:$B$722,$B1105)*SUMIFS(Calculations!$E$3:$E$53,Calculations!$A$3:$A$53,$B1105)</f>
        <v/>
      </c>
      <c r="H1105" s="50">
        <f>H379/SUMIFS(H$3:H$722,$B$3:$B$722,$B1105)*SUMIFS(Calculations!$E$3:$E$53,Calculations!$A$3:$A$53,$B1105)</f>
        <v/>
      </c>
      <c r="I1105" s="50">
        <f>I379/SUMIFS(I$3:I$722,$B$3:$B$722,$B1105)*SUMIFS(Calculations!$E$3:$E$53,Calculations!$A$3:$A$53,$B1105)</f>
        <v/>
      </c>
      <c r="J1105" s="50">
        <f>J379/SUMIFS(J$3:J$722,$B$3:$B$722,$B1105)*SUMIFS(Calculations!$E$3:$E$53,Calculations!$A$3:$A$53,$B1105)</f>
        <v/>
      </c>
      <c r="K1105" s="50">
        <f>K379/SUMIFS(K$3:K$722,$B$3:$B$722,$B1105)*SUMIFS(Calculations!$E$3:$E$53,Calculations!$A$3:$A$53,$B1105)</f>
        <v/>
      </c>
      <c r="L1105" s="50">
        <f>L379/SUMIFS(L$3:L$722,$B$3:$B$722,$B1105)*SUMIFS(Calculations!$E$3:$E$53,Calculations!$A$3:$A$53,$B1105)</f>
        <v/>
      </c>
      <c r="M1105" s="50">
        <f>M379/SUMIFS(M$3:M$722,$B$3:$B$722,$B1105)*SUMIFS(Calculations!$E$3:$E$53,Calculations!$A$3:$A$53,$B1105)</f>
        <v/>
      </c>
      <c r="N1105" s="50">
        <f>N379/SUMIFS(N$3:N$722,$B$3:$B$722,$B1105)*SUMIFS(Calculations!$E$3:$E$53,Calculations!$A$3:$A$53,$B1105)</f>
        <v/>
      </c>
      <c r="O1105" s="50">
        <f>O379/SUMIFS(O$3:O$722,$B$3:$B$722,$B1105)*SUMIFS(Calculations!$E$3:$E$53,Calculations!$A$3:$A$53,$B1105)</f>
        <v/>
      </c>
      <c r="P1105" s="50">
        <f>P379/SUMIFS(P$3:P$722,$B$3:$B$722,$B1105)*SUMIFS(Calculations!$E$3:$E$53,Calculations!$A$3:$A$53,$B1105)</f>
        <v/>
      </c>
      <c r="Q1105" s="50">
        <f>Q379/SUMIFS(Q$3:Q$722,$B$3:$B$722,$B1105)*SUMIFS(Calculations!$E$3:$E$53,Calculations!$A$3:$A$53,$B1105)</f>
        <v/>
      </c>
      <c r="R1105" s="50">
        <f>R379/SUMIFS(R$3:R$722,$B$3:$B$722,$B1105)*SUMIFS(Calculations!$E$3:$E$53,Calculations!$A$3:$A$53,$B1105)</f>
        <v/>
      </c>
    </row>
    <row r="1106" ht="15.75" customHeight="1">
      <c r="B1106" s="50" t="inlineStr">
        <is>
          <t>ND</t>
        </is>
      </c>
      <c r="C1106" s="50" t="inlineStr">
        <is>
          <t>Generation</t>
        </is>
      </c>
      <c r="D1106" s="50" t="inlineStr">
        <is>
          <t>CSP</t>
        </is>
      </c>
      <c r="E1106" s="50">
        <f>LOOKUP(D1106,$U$2:$V$15,$V$2:$V$15)</f>
        <v/>
      </c>
      <c r="F1106" s="50">
        <f>F380/SUMIFS(F$3:F$722,$B$3:$B$722,$B1106)*SUMIFS(Calculations!$E$3:$E$53,Calculations!$A$3:$A$53,$B1106)</f>
        <v/>
      </c>
      <c r="G1106" s="50">
        <f>G380/SUMIFS(G$3:G$722,$B$3:$B$722,$B1106)*SUMIFS(Calculations!$E$3:$E$53,Calculations!$A$3:$A$53,$B1106)</f>
        <v/>
      </c>
      <c r="H1106" s="50">
        <f>H380/SUMIFS(H$3:H$722,$B$3:$B$722,$B1106)*SUMIFS(Calculations!$E$3:$E$53,Calculations!$A$3:$A$53,$B1106)</f>
        <v/>
      </c>
      <c r="I1106" s="50">
        <f>I380/SUMIFS(I$3:I$722,$B$3:$B$722,$B1106)*SUMIFS(Calculations!$E$3:$E$53,Calculations!$A$3:$A$53,$B1106)</f>
        <v/>
      </c>
      <c r="J1106" s="50">
        <f>J380/SUMIFS(J$3:J$722,$B$3:$B$722,$B1106)*SUMIFS(Calculations!$E$3:$E$53,Calculations!$A$3:$A$53,$B1106)</f>
        <v/>
      </c>
      <c r="K1106" s="50">
        <f>K380/SUMIFS(K$3:K$722,$B$3:$B$722,$B1106)*SUMIFS(Calculations!$E$3:$E$53,Calculations!$A$3:$A$53,$B1106)</f>
        <v/>
      </c>
      <c r="L1106" s="50">
        <f>L380/SUMIFS(L$3:L$722,$B$3:$B$722,$B1106)*SUMIFS(Calculations!$E$3:$E$53,Calculations!$A$3:$A$53,$B1106)</f>
        <v/>
      </c>
      <c r="M1106" s="50">
        <f>M380/SUMIFS(M$3:M$722,$B$3:$B$722,$B1106)*SUMIFS(Calculations!$E$3:$E$53,Calculations!$A$3:$A$53,$B1106)</f>
        <v/>
      </c>
      <c r="N1106" s="50">
        <f>N380/SUMIFS(N$3:N$722,$B$3:$B$722,$B1106)*SUMIFS(Calculations!$E$3:$E$53,Calculations!$A$3:$A$53,$B1106)</f>
        <v/>
      </c>
      <c r="O1106" s="50">
        <f>O380/SUMIFS(O$3:O$722,$B$3:$B$722,$B1106)*SUMIFS(Calculations!$E$3:$E$53,Calculations!$A$3:$A$53,$B1106)</f>
        <v/>
      </c>
      <c r="P1106" s="50">
        <f>P380/SUMIFS(P$3:P$722,$B$3:$B$722,$B1106)*SUMIFS(Calculations!$E$3:$E$53,Calculations!$A$3:$A$53,$B1106)</f>
        <v/>
      </c>
      <c r="Q1106" s="50">
        <f>Q380/SUMIFS(Q$3:Q$722,$B$3:$B$722,$B1106)*SUMIFS(Calculations!$E$3:$E$53,Calculations!$A$3:$A$53,$B1106)</f>
        <v/>
      </c>
      <c r="R1106" s="50">
        <f>R380/SUMIFS(R$3:R$722,$B$3:$B$722,$B1106)*SUMIFS(Calculations!$E$3:$E$53,Calculations!$A$3:$A$53,$B1106)</f>
        <v/>
      </c>
    </row>
    <row r="1107" ht="15.75" customHeight="1">
      <c r="B1107" s="50" t="inlineStr">
        <is>
          <t>ND</t>
        </is>
      </c>
      <c r="C1107" s="50" t="inlineStr">
        <is>
          <t>Generation</t>
        </is>
      </c>
      <c r="D1107" s="50" t="inlineStr">
        <is>
          <t>Geothermal</t>
        </is>
      </c>
      <c r="E1107" s="50">
        <f>LOOKUP(D1107,$U$2:$V$15,$V$2:$V$15)</f>
        <v/>
      </c>
      <c r="F1107" s="50">
        <f>F381/SUMIFS(F$3:F$722,$B$3:$B$722,$B1107)*SUMIFS(Calculations!$E$3:$E$53,Calculations!$A$3:$A$53,$B1107)</f>
        <v/>
      </c>
      <c r="G1107" s="50">
        <f>G381/SUMIFS(G$3:G$722,$B$3:$B$722,$B1107)*SUMIFS(Calculations!$E$3:$E$53,Calculations!$A$3:$A$53,$B1107)</f>
        <v/>
      </c>
      <c r="H1107" s="50">
        <f>H381/SUMIFS(H$3:H$722,$B$3:$B$722,$B1107)*SUMIFS(Calculations!$E$3:$E$53,Calculations!$A$3:$A$53,$B1107)</f>
        <v/>
      </c>
      <c r="I1107" s="50">
        <f>I381/SUMIFS(I$3:I$722,$B$3:$B$722,$B1107)*SUMIFS(Calculations!$E$3:$E$53,Calculations!$A$3:$A$53,$B1107)</f>
        <v/>
      </c>
      <c r="J1107" s="50">
        <f>J381/SUMIFS(J$3:J$722,$B$3:$B$722,$B1107)*SUMIFS(Calculations!$E$3:$E$53,Calculations!$A$3:$A$53,$B1107)</f>
        <v/>
      </c>
      <c r="K1107" s="50">
        <f>K381/SUMIFS(K$3:K$722,$B$3:$B$722,$B1107)*SUMIFS(Calculations!$E$3:$E$53,Calculations!$A$3:$A$53,$B1107)</f>
        <v/>
      </c>
      <c r="L1107" s="50">
        <f>L381/SUMIFS(L$3:L$722,$B$3:$B$722,$B1107)*SUMIFS(Calculations!$E$3:$E$53,Calculations!$A$3:$A$53,$B1107)</f>
        <v/>
      </c>
      <c r="M1107" s="50">
        <f>M381/SUMIFS(M$3:M$722,$B$3:$B$722,$B1107)*SUMIFS(Calculations!$E$3:$E$53,Calculations!$A$3:$A$53,$B1107)</f>
        <v/>
      </c>
      <c r="N1107" s="50">
        <f>N381/SUMIFS(N$3:N$722,$B$3:$B$722,$B1107)*SUMIFS(Calculations!$E$3:$E$53,Calculations!$A$3:$A$53,$B1107)</f>
        <v/>
      </c>
      <c r="O1107" s="50">
        <f>O381/SUMIFS(O$3:O$722,$B$3:$B$722,$B1107)*SUMIFS(Calculations!$E$3:$E$53,Calculations!$A$3:$A$53,$B1107)</f>
        <v/>
      </c>
      <c r="P1107" s="50">
        <f>P381/SUMIFS(P$3:P$722,$B$3:$B$722,$B1107)*SUMIFS(Calculations!$E$3:$E$53,Calculations!$A$3:$A$53,$B1107)</f>
        <v/>
      </c>
      <c r="Q1107" s="50">
        <f>Q381/SUMIFS(Q$3:Q$722,$B$3:$B$722,$B1107)*SUMIFS(Calculations!$E$3:$E$53,Calculations!$A$3:$A$53,$B1107)</f>
        <v/>
      </c>
      <c r="R1107" s="50">
        <f>R381/SUMIFS(R$3:R$722,$B$3:$B$722,$B1107)*SUMIFS(Calculations!$E$3:$E$53,Calculations!$A$3:$A$53,$B1107)</f>
        <v/>
      </c>
    </row>
    <row r="1108" ht="15.75" customHeight="1">
      <c r="B1108" s="50" t="inlineStr">
        <is>
          <t>ND</t>
        </is>
      </c>
      <c r="C1108" s="50" t="inlineStr">
        <is>
          <t>Generation</t>
        </is>
      </c>
      <c r="D1108" s="50" t="inlineStr">
        <is>
          <t>Hydro</t>
        </is>
      </c>
      <c r="E1108" s="50">
        <f>LOOKUP(D1108,$U$2:$V$15,$V$2:$V$15)</f>
        <v/>
      </c>
      <c r="F1108" s="50">
        <f>F382/SUMIFS(F$3:F$722,$B$3:$B$722,$B1108)*SUMIFS(Calculations!$E$3:$E$53,Calculations!$A$3:$A$53,$B1108)</f>
        <v/>
      </c>
      <c r="G1108" s="50">
        <f>G382/SUMIFS(G$3:G$722,$B$3:$B$722,$B1108)*SUMIFS(Calculations!$E$3:$E$53,Calculations!$A$3:$A$53,$B1108)</f>
        <v/>
      </c>
      <c r="H1108" s="50">
        <f>H382/SUMIFS(H$3:H$722,$B$3:$B$722,$B1108)*SUMIFS(Calculations!$E$3:$E$53,Calculations!$A$3:$A$53,$B1108)</f>
        <v/>
      </c>
      <c r="I1108" s="50">
        <f>I382/SUMIFS(I$3:I$722,$B$3:$B$722,$B1108)*SUMIFS(Calculations!$E$3:$E$53,Calculations!$A$3:$A$53,$B1108)</f>
        <v/>
      </c>
      <c r="J1108" s="50">
        <f>J382/SUMIFS(J$3:J$722,$B$3:$B$722,$B1108)*SUMIFS(Calculations!$E$3:$E$53,Calculations!$A$3:$A$53,$B1108)</f>
        <v/>
      </c>
      <c r="K1108" s="50">
        <f>K382/SUMIFS(K$3:K$722,$B$3:$B$722,$B1108)*SUMIFS(Calculations!$E$3:$E$53,Calculations!$A$3:$A$53,$B1108)</f>
        <v/>
      </c>
      <c r="L1108" s="50">
        <f>L382/SUMIFS(L$3:L$722,$B$3:$B$722,$B1108)*SUMIFS(Calculations!$E$3:$E$53,Calculations!$A$3:$A$53,$B1108)</f>
        <v/>
      </c>
      <c r="M1108" s="50">
        <f>M382/SUMIFS(M$3:M$722,$B$3:$B$722,$B1108)*SUMIFS(Calculations!$E$3:$E$53,Calculations!$A$3:$A$53,$B1108)</f>
        <v/>
      </c>
      <c r="N1108" s="50">
        <f>N382/SUMIFS(N$3:N$722,$B$3:$B$722,$B1108)*SUMIFS(Calculations!$E$3:$E$53,Calculations!$A$3:$A$53,$B1108)</f>
        <v/>
      </c>
      <c r="O1108" s="50">
        <f>O382/SUMIFS(O$3:O$722,$B$3:$B$722,$B1108)*SUMIFS(Calculations!$E$3:$E$53,Calculations!$A$3:$A$53,$B1108)</f>
        <v/>
      </c>
      <c r="P1108" s="50">
        <f>P382/SUMIFS(P$3:P$722,$B$3:$B$722,$B1108)*SUMIFS(Calculations!$E$3:$E$53,Calculations!$A$3:$A$53,$B1108)</f>
        <v/>
      </c>
      <c r="Q1108" s="50">
        <f>Q382/SUMIFS(Q$3:Q$722,$B$3:$B$722,$B1108)*SUMIFS(Calculations!$E$3:$E$53,Calculations!$A$3:$A$53,$B1108)</f>
        <v/>
      </c>
      <c r="R1108" s="50">
        <f>R382/SUMIFS(R$3:R$722,$B$3:$B$722,$B1108)*SUMIFS(Calculations!$E$3:$E$53,Calculations!$A$3:$A$53,$B1108)</f>
        <v/>
      </c>
    </row>
    <row r="1109" ht="15.75" customHeight="1">
      <c r="B1109" s="50" t="inlineStr">
        <is>
          <t>ND</t>
        </is>
      </c>
      <c r="C1109" s="50" t="inlineStr">
        <is>
          <t>Generation</t>
        </is>
      </c>
      <c r="D1109" s="50" t="inlineStr">
        <is>
          <t>Imports</t>
        </is>
      </c>
      <c r="E1109" s="50">
        <f>LOOKUP(D1109,$U$2:$V$15,$V$2:$V$15)</f>
        <v/>
      </c>
      <c r="F1109" s="50">
        <f>F383/SUMIFS(F$3:F$722,$B$3:$B$722,$B1109)*SUMIFS(Calculations!$E$3:$E$53,Calculations!$A$3:$A$53,$B1109)</f>
        <v/>
      </c>
      <c r="G1109" s="50">
        <f>G383/SUMIFS(G$3:G$722,$B$3:$B$722,$B1109)*SUMIFS(Calculations!$E$3:$E$53,Calculations!$A$3:$A$53,$B1109)</f>
        <v/>
      </c>
      <c r="H1109" s="50">
        <f>H383/SUMIFS(H$3:H$722,$B$3:$B$722,$B1109)*SUMIFS(Calculations!$E$3:$E$53,Calculations!$A$3:$A$53,$B1109)</f>
        <v/>
      </c>
      <c r="I1109" s="50">
        <f>I383/SUMIFS(I$3:I$722,$B$3:$B$722,$B1109)*SUMIFS(Calculations!$E$3:$E$53,Calculations!$A$3:$A$53,$B1109)</f>
        <v/>
      </c>
      <c r="J1109" s="50">
        <f>J383/SUMIFS(J$3:J$722,$B$3:$B$722,$B1109)*SUMIFS(Calculations!$E$3:$E$53,Calculations!$A$3:$A$53,$B1109)</f>
        <v/>
      </c>
      <c r="K1109" s="50">
        <f>K383/SUMIFS(K$3:K$722,$B$3:$B$722,$B1109)*SUMIFS(Calculations!$E$3:$E$53,Calculations!$A$3:$A$53,$B1109)</f>
        <v/>
      </c>
      <c r="L1109" s="50">
        <f>L383/SUMIFS(L$3:L$722,$B$3:$B$722,$B1109)*SUMIFS(Calculations!$E$3:$E$53,Calculations!$A$3:$A$53,$B1109)</f>
        <v/>
      </c>
      <c r="M1109" s="50">
        <f>M383/SUMIFS(M$3:M$722,$B$3:$B$722,$B1109)*SUMIFS(Calculations!$E$3:$E$53,Calculations!$A$3:$A$53,$B1109)</f>
        <v/>
      </c>
      <c r="N1109" s="50">
        <f>N383/SUMIFS(N$3:N$722,$B$3:$B$722,$B1109)*SUMIFS(Calculations!$E$3:$E$53,Calculations!$A$3:$A$53,$B1109)</f>
        <v/>
      </c>
      <c r="O1109" s="50">
        <f>O383/SUMIFS(O$3:O$722,$B$3:$B$722,$B1109)*SUMIFS(Calculations!$E$3:$E$53,Calculations!$A$3:$A$53,$B1109)</f>
        <v/>
      </c>
      <c r="P1109" s="50">
        <f>P383/SUMIFS(P$3:P$722,$B$3:$B$722,$B1109)*SUMIFS(Calculations!$E$3:$E$53,Calculations!$A$3:$A$53,$B1109)</f>
        <v/>
      </c>
      <c r="Q1109" s="50">
        <f>Q383/SUMIFS(Q$3:Q$722,$B$3:$B$722,$B1109)*SUMIFS(Calculations!$E$3:$E$53,Calculations!$A$3:$A$53,$B1109)</f>
        <v/>
      </c>
      <c r="R1109" s="50">
        <f>R383/SUMIFS(R$3:R$722,$B$3:$B$722,$B1109)*SUMIFS(Calculations!$E$3:$E$53,Calculations!$A$3:$A$53,$B1109)</f>
        <v/>
      </c>
    </row>
    <row r="1110" ht="15.75" customHeight="1">
      <c r="B1110" s="50" t="inlineStr">
        <is>
          <t>ND</t>
        </is>
      </c>
      <c r="C1110" s="50" t="inlineStr">
        <is>
          <t>Generation</t>
        </is>
      </c>
      <c r="D1110" s="50" t="inlineStr">
        <is>
          <t>Land-based Wind</t>
        </is>
      </c>
      <c r="E1110" s="50">
        <f>LOOKUP(D1110,$U$2:$V$15,$V$2:$V$15)</f>
        <v/>
      </c>
      <c r="F1110" s="50">
        <f>F384/SUMIFS(F$3:F$722,$B$3:$B$722,$B1110)*SUMIFS(Calculations!$E$3:$E$53,Calculations!$A$3:$A$53,$B1110)</f>
        <v/>
      </c>
      <c r="G1110" s="50">
        <f>G384/SUMIFS(G$3:G$722,$B$3:$B$722,$B1110)*SUMIFS(Calculations!$E$3:$E$53,Calculations!$A$3:$A$53,$B1110)</f>
        <v/>
      </c>
      <c r="H1110" s="50">
        <f>H384/SUMIFS(H$3:H$722,$B$3:$B$722,$B1110)*SUMIFS(Calculations!$E$3:$E$53,Calculations!$A$3:$A$53,$B1110)</f>
        <v/>
      </c>
      <c r="I1110" s="50">
        <f>I384/SUMIFS(I$3:I$722,$B$3:$B$722,$B1110)*SUMIFS(Calculations!$E$3:$E$53,Calculations!$A$3:$A$53,$B1110)</f>
        <v/>
      </c>
      <c r="J1110" s="50">
        <f>J384/SUMIFS(J$3:J$722,$B$3:$B$722,$B1110)*SUMIFS(Calculations!$E$3:$E$53,Calculations!$A$3:$A$53,$B1110)</f>
        <v/>
      </c>
      <c r="K1110" s="50">
        <f>K384/SUMIFS(K$3:K$722,$B$3:$B$722,$B1110)*SUMIFS(Calculations!$E$3:$E$53,Calculations!$A$3:$A$53,$B1110)</f>
        <v/>
      </c>
      <c r="L1110" s="50">
        <f>L384/SUMIFS(L$3:L$722,$B$3:$B$722,$B1110)*SUMIFS(Calculations!$E$3:$E$53,Calculations!$A$3:$A$53,$B1110)</f>
        <v/>
      </c>
      <c r="M1110" s="50">
        <f>M384/SUMIFS(M$3:M$722,$B$3:$B$722,$B1110)*SUMIFS(Calculations!$E$3:$E$53,Calculations!$A$3:$A$53,$B1110)</f>
        <v/>
      </c>
      <c r="N1110" s="50">
        <f>N384/SUMIFS(N$3:N$722,$B$3:$B$722,$B1110)*SUMIFS(Calculations!$E$3:$E$53,Calculations!$A$3:$A$53,$B1110)</f>
        <v/>
      </c>
      <c r="O1110" s="50">
        <f>O384/SUMIFS(O$3:O$722,$B$3:$B$722,$B1110)*SUMIFS(Calculations!$E$3:$E$53,Calculations!$A$3:$A$53,$B1110)</f>
        <v/>
      </c>
      <c r="P1110" s="50">
        <f>P384/SUMIFS(P$3:P$722,$B$3:$B$722,$B1110)*SUMIFS(Calculations!$E$3:$E$53,Calculations!$A$3:$A$53,$B1110)</f>
        <v/>
      </c>
      <c r="Q1110" s="50">
        <f>Q384/SUMIFS(Q$3:Q$722,$B$3:$B$722,$B1110)*SUMIFS(Calculations!$E$3:$E$53,Calculations!$A$3:$A$53,$B1110)</f>
        <v/>
      </c>
      <c r="R1110" s="50">
        <f>R384/SUMIFS(R$3:R$722,$B$3:$B$722,$B1110)*SUMIFS(Calculations!$E$3:$E$53,Calculations!$A$3:$A$53,$B1110)</f>
        <v/>
      </c>
    </row>
    <row r="1111" ht="15.75" customHeight="1">
      <c r="B1111" s="50" t="inlineStr">
        <is>
          <t>ND</t>
        </is>
      </c>
      <c r="C1111" s="50" t="inlineStr">
        <is>
          <t>Generation</t>
        </is>
      </c>
      <c r="D1111" s="50" t="inlineStr">
        <is>
          <t>NG-CC</t>
        </is>
      </c>
      <c r="E1111" s="50">
        <f>LOOKUP(D1111,$U$2:$V$15,$V$2:$V$15)</f>
        <v/>
      </c>
      <c r="F1111" s="50">
        <f>F385/SUMIFS(F$3:F$722,$B$3:$B$722,$B1111)*SUMIFS(Calculations!$E$3:$E$53,Calculations!$A$3:$A$53,$B1111)</f>
        <v/>
      </c>
      <c r="G1111" s="50">
        <f>G385/SUMIFS(G$3:G$722,$B$3:$B$722,$B1111)*SUMIFS(Calculations!$E$3:$E$53,Calculations!$A$3:$A$53,$B1111)</f>
        <v/>
      </c>
      <c r="H1111" s="50">
        <f>H385/SUMIFS(H$3:H$722,$B$3:$B$722,$B1111)*SUMIFS(Calculations!$E$3:$E$53,Calculations!$A$3:$A$53,$B1111)</f>
        <v/>
      </c>
      <c r="I1111" s="50">
        <f>I385/SUMIFS(I$3:I$722,$B$3:$B$722,$B1111)*SUMIFS(Calculations!$E$3:$E$53,Calculations!$A$3:$A$53,$B1111)</f>
        <v/>
      </c>
      <c r="J1111" s="50">
        <f>J385/SUMIFS(J$3:J$722,$B$3:$B$722,$B1111)*SUMIFS(Calculations!$E$3:$E$53,Calculations!$A$3:$A$53,$B1111)</f>
        <v/>
      </c>
      <c r="K1111" s="50">
        <f>K385/SUMIFS(K$3:K$722,$B$3:$B$722,$B1111)*SUMIFS(Calculations!$E$3:$E$53,Calculations!$A$3:$A$53,$B1111)</f>
        <v/>
      </c>
      <c r="L1111" s="50">
        <f>L385/SUMIFS(L$3:L$722,$B$3:$B$722,$B1111)*SUMIFS(Calculations!$E$3:$E$53,Calculations!$A$3:$A$53,$B1111)</f>
        <v/>
      </c>
      <c r="M1111" s="50">
        <f>M385/SUMIFS(M$3:M$722,$B$3:$B$722,$B1111)*SUMIFS(Calculations!$E$3:$E$53,Calculations!$A$3:$A$53,$B1111)</f>
        <v/>
      </c>
      <c r="N1111" s="50">
        <f>N385/SUMIFS(N$3:N$722,$B$3:$B$722,$B1111)*SUMIFS(Calculations!$E$3:$E$53,Calculations!$A$3:$A$53,$B1111)</f>
        <v/>
      </c>
      <c r="O1111" s="50">
        <f>O385/SUMIFS(O$3:O$722,$B$3:$B$722,$B1111)*SUMIFS(Calculations!$E$3:$E$53,Calculations!$A$3:$A$53,$B1111)</f>
        <v/>
      </c>
      <c r="P1111" s="50">
        <f>P385/SUMIFS(P$3:P$722,$B$3:$B$722,$B1111)*SUMIFS(Calculations!$E$3:$E$53,Calculations!$A$3:$A$53,$B1111)</f>
        <v/>
      </c>
      <c r="Q1111" s="50">
        <f>Q385/SUMIFS(Q$3:Q$722,$B$3:$B$722,$B1111)*SUMIFS(Calculations!$E$3:$E$53,Calculations!$A$3:$A$53,$B1111)</f>
        <v/>
      </c>
      <c r="R1111" s="50">
        <f>R385/SUMIFS(R$3:R$722,$B$3:$B$722,$B1111)*SUMIFS(Calculations!$E$3:$E$53,Calculations!$A$3:$A$53,$B1111)</f>
        <v/>
      </c>
    </row>
    <row r="1112" ht="15.75" customHeight="1">
      <c r="B1112" s="50" t="inlineStr">
        <is>
          <t>ND</t>
        </is>
      </c>
      <c r="C1112" s="50" t="inlineStr">
        <is>
          <t>Generation</t>
        </is>
      </c>
      <c r="D1112" s="50" t="inlineStr">
        <is>
          <t>NG-CT</t>
        </is>
      </c>
      <c r="E1112" s="50">
        <f>LOOKUP(D1112,$U$2:$V$15,$V$2:$V$15)</f>
        <v/>
      </c>
      <c r="F1112" s="50">
        <f>F386/SUMIFS(F$3:F$722,$B$3:$B$722,$B1112)*SUMIFS(Calculations!$E$3:$E$53,Calculations!$A$3:$A$53,$B1112)</f>
        <v/>
      </c>
      <c r="G1112" s="50">
        <f>G386/SUMIFS(G$3:G$722,$B$3:$B$722,$B1112)*SUMIFS(Calculations!$E$3:$E$53,Calculations!$A$3:$A$53,$B1112)</f>
        <v/>
      </c>
      <c r="H1112" s="50">
        <f>H386/SUMIFS(H$3:H$722,$B$3:$B$722,$B1112)*SUMIFS(Calculations!$E$3:$E$53,Calculations!$A$3:$A$53,$B1112)</f>
        <v/>
      </c>
      <c r="I1112" s="50">
        <f>I386/SUMIFS(I$3:I$722,$B$3:$B$722,$B1112)*SUMIFS(Calculations!$E$3:$E$53,Calculations!$A$3:$A$53,$B1112)</f>
        <v/>
      </c>
      <c r="J1112" s="50">
        <f>J386/SUMIFS(J$3:J$722,$B$3:$B$722,$B1112)*SUMIFS(Calculations!$E$3:$E$53,Calculations!$A$3:$A$53,$B1112)</f>
        <v/>
      </c>
      <c r="K1112" s="50">
        <f>K386/SUMIFS(K$3:K$722,$B$3:$B$722,$B1112)*SUMIFS(Calculations!$E$3:$E$53,Calculations!$A$3:$A$53,$B1112)</f>
        <v/>
      </c>
      <c r="L1112" s="50">
        <f>L386/SUMIFS(L$3:L$722,$B$3:$B$722,$B1112)*SUMIFS(Calculations!$E$3:$E$53,Calculations!$A$3:$A$53,$B1112)</f>
        <v/>
      </c>
      <c r="M1112" s="50">
        <f>M386/SUMIFS(M$3:M$722,$B$3:$B$722,$B1112)*SUMIFS(Calculations!$E$3:$E$53,Calculations!$A$3:$A$53,$B1112)</f>
        <v/>
      </c>
      <c r="N1112" s="50">
        <f>N386/SUMIFS(N$3:N$722,$B$3:$B$722,$B1112)*SUMIFS(Calculations!$E$3:$E$53,Calculations!$A$3:$A$53,$B1112)</f>
        <v/>
      </c>
      <c r="O1112" s="50">
        <f>O386/SUMIFS(O$3:O$722,$B$3:$B$722,$B1112)*SUMIFS(Calculations!$E$3:$E$53,Calculations!$A$3:$A$53,$B1112)</f>
        <v/>
      </c>
      <c r="P1112" s="50">
        <f>P386/SUMIFS(P$3:P$722,$B$3:$B$722,$B1112)*SUMIFS(Calculations!$E$3:$E$53,Calculations!$A$3:$A$53,$B1112)</f>
        <v/>
      </c>
      <c r="Q1112" s="50">
        <f>Q386/SUMIFS(Q$3:Q$722,$B$3:$B$722,$B1112)*SUMIFS(Calculations!$E$3:$E$53,Calculations!$A$3:$A$53,$B1112)</f>
        <v/>
      </c>
      <c r="R1112" s="50">
        <f>R386/SUMIFS(R$3:R$722,$B$3:$B$722,$B1112)*SUMIFS(Calculations!$E$3:$E$53,Calculations!$A$3:$A$53,$B1112)</f>
        <v/>
      </c>
    </row>
    <row r="1113" ht="15.75" customHeight="1">
      <c r="B1113" s="50" t="inlineStr">
        <is>
          <t>ND</t>
        </is>
      </c>
      <c r="C1113" s="50" t="inlineStr">
        <is>
          <t>Generation</t>
        </is>
      </c>
      <c r="D1113" s="50" t="inlineStr">
        <is>
          <t>Nuclear</t>
        </is>
      </c>
      <c r="E1113" s="50">
        <f>LOOKUP(D1113,$U$2:$V$15,$V$2:$V$15)</f>
        <v/>
      </c>
      <c r="F1113" s="50">
        <f>F387/SUMIFS(F$3:F$722,$B$3:$B$722,$B1113)*SUMIFS(Calculations!$E$3:$E$53,Calculations!$A$3:$A$53,$B1113)</f>
        <v/>
      </c>
      <c r="G1113" s="50">
        <f>G387/SUMIFS(G$3:G$722,$B$3:$B$722,$B1113)*SUMIFS(Calculations!$E$3:$E$53,Calculations!$A$3:$A$53,$B1113)</f>
        <v/>
      </c>
      <c r="H1113" s="50">
        <f>H387/SUMIFS(H$3:H$722,$B$3:$B$722,$B1113)*SUMIFS(Calculations!$E$3:$E$53,Calculations!$A$3:$A$53,$B1113)</f>
        <v/>
      </c>
      <c r="I1113" s="50">
        <f>I387/SUMIFS(I$3:I$722,$B$3:$B$722,$B1113)*SUMIFS(Calculations!$E$3:$E$53,Calculations!$A$3:$A$53,$B1113)</f>
        <v/>
      </c>
      <c r="J1113" s="50">
        <f>J387/SUMIFS(J$3:J$722,$B$3:$B$722,$B1113)*SUMIFS(Calculations!$E$3:$E$53,Calculations!$A$3:$A$53,$B1113)</f>
        <v/>
      </c>
      <c r="K1113" s="50">
        <f>K387/SUMIFS(K$3:K$722,$B$3:$B$722,$B1113)*SUMIFS(Calculations!$E$3:$E$53,Calculations!$A$3:$A$53,$B1113)</f>
        <v/>
      </c>
      <c r="L1113" s="50">
        <f>L387/SUMIFS(L$3:L$722,$B$3:$B$722,$B1113)*SUMIFS(Calculations!$E$3:$E$53,Calculations!$A$3:$A$53,$B1113)</f>
        <v/>
      </c>
      <c r="M1113" s="50">
        <f>M387/SUMIFS(M$3:M$722,$B$3:$B$722,$B1113)*SUMIFS(Calculations!$E$3:$E$53,Calculations!$A$3:$A$53,$B1113)</f>
        <v/>
      </c>
      <c r="N1113" s="50">
        <f>N387/SUMIFS(N$3:N$722,$B$3:$B$722,$B1113)*SUMIFS(Calculations!$E$3:$E$53,Calculations!$A$3:$A$53,$B1113)</f>
        <v/>
      </c>
      <c r="O1113" s="50">
        <f>O387/SUMIFS(O$3:O$722,$B$3:$B$722,$B1113)*SUMIFS(Calculations!$E$3:$E$53,Calculations!$A$3:$A$53,$B1113)</f>
        <v/>
      </c>
      <c r="P1113" s="50">
        <f>P387/SUMIFS(P$3:P$722,$B$3:$B$722,$B1113)*SUMIFS(Calculations!$E$3:$E$53,Calculations!$A$3:$A$53,$B1113)</f>
        <v/>
      </c>
      <c r="Q1113" s="50">
        <f>Q387/SUMIFS(Q$3:Q$722,$B$3:$B$722,$B1113)*SUMIFS(Calculations!$E$3:$E$53,Calculations!$A$3:$A$53,$B1113)</f>
        <v/>
      </c>
      <c r="R1113" s="50">
        <f>R387/SUMIFS(R$3:R$722,$B$3:$B$722,$B1113)*SUMIFS(Calculations!$E$3:$E$53,Calculations!$A$3:$A$53,$B1113)</f>
        <v/>
      </c>
    </row>
    <row r="1114" ht="15.75" customHeight="1">
      <c r="B1114" s="50" t="inlineStr">
        <is>
          <t>ND</t>
        </is>
      </c>
      <c r="C1114" s="50" t="inlineStr">
        <is>
          <t>Generation</t>
        </is>
      </c>
      <c r="D1114" s="50" t="inlineStr">
        <is>
          <t>Offshore Wind</t>
        </is>
      </c>
      <c r="E1114" s="50">
        <f>LOOKUP(D1114,$U$2:$V$15,$V$2:$V$15)</f>
        <v/>
      </c>
      <c r="F1114" s="50">
        <f>F388/SUMIFS(F$3:F$722,$B$3:$B$722,$B1114)*SUMIFS(Calculations!$E$3:$E$53,Calculations!$A$3:$A$53,$B1114)</f>
        <v/>
      </c>
      <c r="G1114" s="50">
        <f>G388/SUMIFS(G$3:G$722,$B$3:$B$722,$B1114)*SUMIFS(Calculations!$E$3:$E$53,Calculations!$A$3:$A$53,$B1114)</f>
        <v/>
      </c>
      <c r="H1114" s="50">
        <f>H388/SUMIFS(H$3:H$722,$B$3:$B$722,$B1114)*SUMIFS(Calculations!$E$3:$E$53,Calculations!$A$3:$A$53,$B1114)</f>
        <v/>
      </c>
      <c r="I1114" s="50">
        <f>I388/SUMIFS(I$3:I$722,$B$3:$B$722,$B1114)*SUMIFS(Calculations!$E$3:$E$53,Calculations!$A$3:$A$53,$B1114)</f>
        <v/>
      </c>
      <c r="J1114" s="50">
        <f>J388/SUMIFS(J$3:J$722,$B$3:$B$722,$B1114)*SUMIFS(Calculations!$E$3:$E$53,Calculations!$A$3:$A$53,$B1114)</f>
        <v/>
      </c>
      <c r="K1114" s="50">
        <f>K388/SUMIFS(K$3:K$722,$B$3:$B$722,$B1114)*SUMIFS(Calculations!$E$3:$E$53,Calculations!$A$3:$A$53,$B1114)</f>
        <v/>
      </c>
      <c r="L1114" s="50">
        <f>L388/SUMIFS(L$3:L$722,$B$3:$B$722,$B1114)*SUMIFS(Calculations!$E$3:$E$53,Calculations!$A$3:$A$53,$B1114)</f>
        <v/>
      </c>
      <c r="M1114" s="50">
        <f>M388/SUMIFS(M$3:M$722,$B$3:$B$722,$B1114)*SUMIFS(Calculations!$E$3:$E$53,Calculations!$A$3:$A$53,$B1114)</f>
        <v/>
      </c>
      <c r="N1114" s="50">
        <f>N388/SUMIFS(N$3:N$722,$B$3:$B$722,$B1114)*SUMIFS(Calculations!$E$3:$E$53,Calculations!$A$3:$A$53,$B1114)</f>
        <v/>
      </c>
      <c r="O1114" s="50">
        <f>O388/SUMIFS(O$3:O$722,$B$3:$B$722,$B1114)*SUMIFS(Calculations!$E$3:$E$53,Calculations!$A$3:$A$53,$B1114)</f>
        <v/>
      </c>
      <c r="P1114" s="50">
        <f>P388/SUMIFS(P$3:P$722,$B$3:$B$722,$B1114)*SUMIFS(Calculations!$E$3:$E$53,Calculations!$A$3:$A$53,$B1114)</f>
        <v/>
      </c>
      <c r="Q1114" s="50">
        <f>Q388/SUMIFS(Q$3:Q$722,$B$3:$B$722,$B1114)*SUMIFS(Calculations!$E$3:$E$53,Calculations!$A$3:$A$53,$B1114)</f>
        <v/>
      </c>
      <c r="R1114" s="50">
        <f>R388/SUMIFS(R$3:R$722,$B$3:$B$722,$B1114)*SUMIFS(Calculations!$E$3:$E$53,Calculations!$A$3:$A$53,$B1114)</f>
        <v/>
      </c>
    </row>
    <row r="1115" ht="15.75" customHeight="1">
      <c r="B1115" s="50" t="inlineStr">
        <is>
          <t>ND</t>
        </is>
      </c>
      <c r="C1115" s="50" t="inlineStr">
        <is>
          <t>Generation</t>
        </is>
      </c>
      <c r="D1115" s="50" t="inlineStr">
        <is>
          <t>Oil-Gas-Steam</t>
        </is>
      </c>
      <c r="E1115" s="50">
        <f>LOOKUP(D1115,$U$2:$V$15,$V$2:$V$15)</f>
        <v/>
      </c>
      <c r="F1115" s="50">
        <f>F389/SUMIFS(F$3:F$722,$B$3:$B$722,$B1115)*SUMIFS(Calculations!$E$3:$E$53,Calculations!$A$3:$A$53,$B1115)</f>
        <v/>
      </c>
      <c r="G1115" s="50">
        <f>G389/SUMIFS(G$3:G$722,$B$3:$B$722,$B1115)*SUMIFS(Calculations!$E$3:$E$53,Calculations!$A$3:$A$53,$B1115)</f>
        <v/>
      </c>
      <c r="H1115" s="50">
        <f>H389/SUMIFS(H$3:H$722,$B$3:$B$722,$B1115)*SUMIFS(Calculations!$E$3:$E$53,Calculations!$A$3:$A$53,$B1115)</f>
        <v/>
      </c>
      <c r="I1115" s="50">
        <f>I389/SUMIFS(I$3:I$722,$B$3:$B$722,$B1115)*SUMIFS(Calculations!$E$3:$E$53,Calculations!$A$3:$A$53,$B1115)</f>
        <v/>
      </c>
      <c r="J1115" s="50">
        <f>J389/SUMIFS(J$3:J$722,$B$3:$B$722,$B1115)*SUMIFS(Calculations!$E$3:$E$53,Calculations!$A$3:$A$53,$B1115)</f>
        <v/>
      </c>
      <c r="K1115" s="50">
        <f>K389/SUMIFS(K$3:K$722,$B$3:$B$722,$B1115)*SUMIFS(Calculations!$E$3:$E$53,Calculations!$A$3:$A$53,$B1115)</f>
        <v/>
      </c>
      <c r="L1115" s="50">
        <f>L389/SUMIFS(L$3:L$722,$B$3:$B$722,$B1115)*SUMIFS(Calculations!$E$3:$E$53,Calculations!$A$3:$A$53,$B1115)</f>
        <v/>
      </c>
      <c r="M1115" s="50">
        <f>M389/SUMIFS(M$3:M$722,$B$3:$B$722,$B1115)*SUMIFS(Calculations!$E$3:$E$53,Calculations!$A$3:$A$53,$B1115)</f>
        <v/>
      </c>
      <c r="N1115" s="50">
        <f>N389/SUMIFS(N$3:N$722,$B$3:$B$722,$B1115)*SUMIFS(Calculations!$E$3:$E$53,Calculations!$A$3:$A$53,$B1115)</f>
        <v/>
      </c>
      <c r="O1115" s="50">
        <f>O389/SUMIFS(O$3:O$722,$B$3:$B$722,$B1115)*SUMIFS(Calculations!$E$3:$E$53,Calculations!$A$3:$A$53,$B1115)</f>
        <v/>
      </c>
      <c r="P1115" s="50">
        <f>P389/SUMIFS(P$3:P$722,$B$3:$B$722,$B1115)*SUMIFS(Calculations!$E$3:$E$53,Calculations!$A$3:$A$53,$B1115)</f>
        <v/>
      </c>
      <c r="Q1115" s="50">
        <f>Q389/SUMIFS(Q$3:Q$722,$B$3:$B$722,$B1115)*SUMIFS(Calculations!$E$3:$E$53,Calculations!$A$3:$A$53,$B1115)</f>
        <v/>
      </c>
      <c r="R1115" s="50">
        <f>R389/SUMIFS(R$3:R$722,$B$3:$B$722,$B1115)*SUMIFS(Calculations!$E$3:$E$53,Calculations!$A$3:$A$53,$B1115)</f>
        <v/>
      </c>
    </row>
    <row r="1116" ht="15.75" customHeight="1">
      <c r="B1116" s="50" t="inlineStr">
        <is>
          <t>ND</t>
        </is>
      </c>
      <c r="C1116" s="50" t="inlineStr">
        <is>
          <t>Generation</t>
        </is>
      </c>
      <c r="D1116" s="50" t="inlineStr">
        <is>
          <t>Rooftop PV</t>
        </is>
      </c>
      <c r="E1116" s="50">
        <f>LOOKUP(D1116,$U$2:$V$15,$V$2:$V$15)</f>
        <v/>
      </c>
      <c r="F1116" s="50">
        <f>F390/SUMIFS(F$3:F$722,$B$3:$B$722,$B1116)*SUMIFS(Calculations!$E$3:$E$53,Calculations!$A$3:$A$53,$B1116)</f>
        <v/>
      </c>
      <c r="G1116" s="50">
        <f>G390/SUMIFS(G$3:G$722,$B$3:$B$722,$B1116)*SUMIFS(Calculations!$E$3:$E$53,Calculations!$A$3:$A$53,$B1116)</f>
        <v/>
      </c>
      <c r="H1116" s="50">
        <f>H390/SUMIFS(H$3:H$722,$B$3:$B$722,$B1116)*SUMIFS(Calculations!$E$3:$E$53,Calculations!$A$3:$A$53,$B1116)</f>
        <v/>
      </c>
      <c r="I1116" s="50">
        <f>I390/SUMIFS(I$3:I$722,$B$3:$B$722,$B1116)*SUMIFS(Calculations!$E$3:$E$53,Calculations!$A$3:$A$53,$B1116)</f>
        <v/>
      </c>
      <c r="J1116" s="50">
        <f>J390/SUMIFS(J$3:J$722,$B$3:$B$722,$B1116)*SUMIFS(Calculations!$E$3:$E$53,Calculations!$A$3:$A$53,$B1116)</f>
        <v/>
      </c>
      <c r="K1116" s="50">
        <f>K390/SUMIFS(K$3:K$722,$B$3:$B$722,$B1116)*SUMIFS(Calculations!$E$3:$E$53,Calculations!$A$3:$A$53,$B1116)</f>
        <v/>
      </c>
      <c r="L1116" s="50">
        <f>L390/SUMIFS(L$3:L$722,$B$3:$B$722,$B1116)*SUMIFS(Calculations!$E$3:$E$53,Calculations!$A$3:$A$53,$B1116)</f>
        <v/>
      </c>
      <c r="M1116" s="50">
        <f>M390/SUMIFS(M$3:M$722,$B$3:$B$722,$B1116)*SUMIFS(Calculations!$E$3:$E$53,Calculations!$A$3:$A$53,$B1116)</f>
        <v/>
      </c>
      <c r="N1116" s="50">
        <f>N390/SUMIFS(N$3:N$722,$B$3:$B$722,$B1116)*SUMIFS(Calculations!$E$3:$E$53,Calculations!$A$3:$A$53,$B1116)</f>
        <v/>
      </c>
      <c r="O1116" s="50">
        <f>O390/SUMIFS(O$3:O$722,$B$3:$B$722,$B1116)*SUMIFS(Calculations!$E$3:$E$53,Calculations!$A$3:$A$53,$B1116)</f>
        <v/>
      </c>
      <c r="P1116" s="50">
        <f>P390/SUMIFS(P$3:P$722,$B$3:$B$722,$B1116)*SUMIFS(Calculations!$E$3:$E$53,Calculations!$A$3:$A$53,$B1116)</f>
        <v/>
      </c>
      <c r="Q1116" s="50">
        <f>Q390/SUMIFS(Q$3:Q$722,$B$3:$B$722,$B1116)*SUMIFS(Calculations!$E$3:$E$53,Calculations!$A$3:$A$53,$B1116)</f>
        <v/>
      </c>
      <c r="R1116" s="50">
        <f>R390/SUMIFS(R$3:R$722,$B$3:$B$722,$B1116)*SUMIFS(Calculations!$E$3:$E$53,Calculations!$A$3:$A$53,$B1116)</f>
        <v/>
      </c>
    </row>
    <row r="1117" ht="15.75" customHeight="1">
      <c r="B1117" s="50" t="inlineStr">
        <is>
          <t>ND</t>
        </is>
      </c>
      <c r="C1117" s="50" t="inlineStr">
        <is>
          <t>Generation</t>
        </is>
      </c>
      <c r="D1117" s="50" t="inlineStr">
        <is>
          <t>Storage</t>
        </is>
      </c>
      <c r="E1117" s="50">
        <f>LOOKUP(D1117,$U$2:$V$15,$V$2:$V$15)</f>
        <v/>
      </c>
      <c r="F1117" s="50">
        <f>F391/SUMIFS(F$3:F$722,$B$3:$B$722,$B1117)*SUMIFS(Calculations!$E$3:$E$53,Calculations!$A$3:$A$53,$B1117)</f>
        <v/>
      </c>
      <c r="G1117" s="50">
        <f>G391/SUMIFS(G$3:G$722,$B$3:$B$722,$B1117)*SUMIFS(Calculations!$E$3:$E$53,Calculations!$A$3:$A$53,$B1117)</f>
        <v/>
      </c>
      <c r="H1117" s="50">
        <f>H391/SUMIFS(H$3:H$722,$B$3:$B$722,$B1117)*SUMIFS(Calculations!$E$3:$E$53,Calculations!$A$3:$A$53,$B1117)</f>
        <v/>
      </c>
      <c r="I1117" s="50">
        <f>I391/SUMIFS(I$3:I$722,$B$3:$B$722,$B1117)*SUMIFS(Calculations!$E$3:$E$53,Calculations!$A$3:$A$53,$B1117)</f>
        <v/>
      </c>
      <c r="J1117" s="50">
        <f>J391/SUMIFS(J$3:J$722,$B$3:$B$722,$B1117)*SUMIFS(Calculations!$E$3:$E$53,Calculations!$A$3:$A$53,$B1117)</f>
        <v/>
      </c>
      <c r="K1117" s="50">
        <f>K391/SUMIFS(K$3:K$722,$B$3:$B$722,$B1117)*SUMIFS(Calculations!$E$3:$E$53,Calculations!$A$3:$A$53,$B1117)</f>
        <v/>
      </c>
      <c r="L1117" s="50">
        <f>L391/SUMIFS(L$3:L$722,$B$3:$B$722,$B1117)*SUMIFS(Calculations!$E$3:$E$53,Calculations!$A$3:$A$53,$B1117)</f>
        <v/>
      </c>
      <c r="M1117" s="50">
        <f>M391/SUMIFS(M$3:M$722,$B$3:$B$722,$B1117)*SUMIFS(Calculations!$E$3:$E$53,Calculations!$A$3:$A$53,$B1117)</f>
        <v/>
      </c>
      <c r="N1117" s="50">
        <f>N391/SUMIFS(N$3:N$722,$B$3:$B$722,$B1117)*SUMIFS(Calculations!$E$3:$E$53,Calculations!$A$3:$A$53,$B1117)</f>
        <v/>
      </c>
      <c r="O1117" s="50">
        <f>O391/SUMIFS(O$3:O$722,$B$3:$B$722,$B1117)*SUMIFS(Calculations!$E$3:$E$53,Calculations!$A$3:$A$53,$B1117)</f>
        <v/>
      </c>
      <c r="P1117" s="50">
        <f>P391/SUMIFS(P$3:P$722,$B$3:$B$722,$B1117)*SUMIFS(Calculations!$E$3:$E$53,Calculations!$A$3:$A$53,$B1117)</f>
        <v/>
      </c>
      <c r="Q1117" s="50">
        <f>Q391/SUMIFS(Q$3:Q$722,$B$3:$B$722,$B1117)*SUMIFS(Calculations!$E$3:$E$53,Calculations!$A$3:$A$53,$B1117)</f>
        <v/>
      </c>
      <c r="R1117" s="50">
        <f>R391/SUMIFS(R$3:R$722,$B$3:$B$722,$B1117)*SUMIFS(Calculations!$E$3:$E$53,Calculations!$A$3:$A$53,$B1117)</f>
        <v/>
      </c>
    </row>
    <row r="1118" ht="15.75" customHeight="1">
      <c r="B1118" s="50" t="inlineStr">
        <is>
          <t>ND</t>
        </is>
      </c>
      <c r="C1118" s="50" t="inlineStr">
        <is>
          <t>Generation</t>
        </is>
      </c>
      <c r="D1118" s="50" t="inlineStr">
        <is>
          <t>Utility PV</t>
        </is>
      </c>
      <c r="E1118" s="50">
        <f>LOOKUP(D1118,$U$2:$V$15,$V$2:$V$15)</f>
        <v/>
      </c>
      <c r="F1118" s="50">
        <f>F392/SUMIFS(F$3:F$722,$B$3:$B$722,$B1118)*SUMIFS(Calculations!$E$3:$E$53,Calculations!$A$3:$A$53,$B1118)</f>
        <v/>
      </c>
      <c r="G1118" s="50">
        <f>G392/SUMIFS(G$3:G$722,$B$3:$B$722,$B1118)*SUMIFS(Calculations!$E$3:$E$53,Calculations!$A$3:$A$53,$B1118)</f>
        <v/>
      </c>
      <c r="H1118" s="50">
        <f>H392/SUMIFS(H$3:H$722,$B$3:$B$722,$B1118)*SUMIFS(Calculations!$E$3:$E$53,Calculations!$A$3:$A$53,$B1118)</f>
        <v/>
      </c>
      <c r="I1118" s="50">
        <f>I392/SUMIFS(I$3:I$722,$B$3:$B$722,$B1118)*SUMIFS(Calculations!$E$3:$E$53,Calculations!$A$3:$A$53,$B1118)</f>
        <v/>
      </c>
      <c r="J1118" s="50">
        <f>J392/SUMIFS(J$3:J$722,$B$3:$B$722,$B1118)*SUMIFS(Calculations!$E$3:$E$53,Calculations!$A$3:$A$53,$B1118)</f>
        <v/>
      </c>
      <c r="K1118" s="50">
        <f>K392/SUMIFS(K$3:K$722,$B$3:$B$722,$B1118)*SUMIFS(Calculations!$E$3:$E$53,Calculations!$A$3:$A$53,$B1118)</f>
        <v/>
      </c>
      <c r="L1118" s="50">
        <f>L392/SUMIFS(L$3:L$722,$B$3:$B$722,$B1118)*SUMIFS(Calculations!$E$3:$E$53,Calculations!$A$3:$A$53,$B1118)</f>
        <v/>
      </c>
      <c r="M1118" s="50">
        <f>M392/SUMIFS(M$3:M$722,$B$3:$B$722,$B1118)*SUMIFS(Calculations!$E$3:$E$53,Calculations!$A$3:$A$53,$B1118)</f>
        <v/>
      </c>
      <c r="N1118" s="50">
        <f>N392/SUMIFS(N$3:N$722,$B$3:$B$722,$B1118)*SUMIFS(Calculations!$E$3:$E$53,Calculations!$A$3:$A$53,$B1118)</f>
        <v/>
      </c>
      <c r="O1118" s="50">
        <f>O392/SUMIFS(O$3:O$722,$B$3:$B$722,$B1118)*SUMIFS(Calculations!$E$3:$E$53,Calculations!$A$3:$A$53,$B1118)</f>
        <v/>
      </c>
      <c r="P1118" s="50">
        <f>P392/SUMIFS(P$3:P$722,$B$3:$B$722,$B1118)*SUMIFS(Calculations!$E$3:$E$53,Calculations!$A$3:$A$53,$B1118)</f>
        <v/>
      </c>
      <c r="Q1118" s="50">
        <f>Q392/SUMIFS(Q$3:Q$722,$B$3:$B$722,$B1118)*SUMIFS(Calculations!$E$3:$E$53,Calculations!$A$3:$A$53,$B1118)</f>
        <v/>
      </c>
      <c r="R1118" s="50">
        <f>R392/SUMIFS(R$3:R$722,$B$3:$B$722,$B1118)*SUMIFS(Calculations!$E$3:$E$53,Calculations!$A$3:$A$53,$B1118)</f>
        <v/>
      </c>
    </row>
    <row r="1119" ht="15.75" customHeight="1">
      <c r="B1119" s="50" t="inlineStr">
        <is>
          <t>NE</t>
        </is>
      </c>
      <c r="C1119" s="50" t="inlineStr">
        <is>
          <t>Generation</t>
        </is>
      </c>
      <c r="D1119" s="50" t="inlineStr">
        <is>
          <t>Biopower</t>
        </is>
      </c>
      <c r="E1119" s="50">
        <f>LOOKUP(D1119,$U$2:$V$15,$V$2:$V$15)</f>
        <v/>
      </c>
      <c r="F1119" s="50">
        <f>F393/SUMIFS(F$3:F$722,$B$3:$B$722,$B1119)*SUMIFS(Calculations!$E$3:$E$53,Calculations!$A$3:$A$53,$B1119)</f>
        <v/>
      </c>
      <c r="G1119" s="50">
        <f>G393/SUMIFS(G$3:G$722,$B$3:$B$722,$B1119)*SUMIFS(Calculations!$E$3:$E$53,Calculations!$A$3:$A$53,$B1119)</f>
        <v/>
      </c>
      <c r="H1119" s="50">
        <f>H393/SUMIFS(H$3:H$722,$B$3:$B$722,$B1119)*SUMIFS(Calculations!$E$3:$E$53,Calculations!$A$3:$A$53,$B1119)</f>
        <v/>
      </c>
      <c r="I1119" s="50">
        <f>I393/SUMIFS(I$3:I$722,$B$3:$B$722,$B1119)*SUMIFS(Calculations!$E$3:$E$53,Calculations!$A$3:$A$53,$B1119)</f>
        <v/>
      </c>
      <c r="J1119" s="50">
        <f>J393/SUMIFS(J$3:J$722,$B$3:$B$722,$B1119)*SUMIFS(Calculations!$E$3:$E$53,Calculations!$A$3:$A$53,$B1119)</f>
        <v/>
      </c>
      <c r="K1119" s="50">
        <f>K393/SUMIFS(K$3:K$722,$B$3:$B$722,$B1119)*SUMIFS(Calculations!$E$3:$E$53,Calculations!$A$3:$A$53,$B1119)</f>
        <v/>
      </c>
      <c r="L1119" s="50">
        <f>L393/SUMIFS(L$3:L$722,$B$3:$B$722,$B1119)*SUMIFS(Calculations!$E$3:$E$53,Calculations!$A$3:$A$53,$B1119)</f>
        <v/>
      </c>
      <c r="M1119" s="50">
        <f>M393/SUMIFS(M$3:M$722,$B$3:$B$722,$B1119)*SUMIFS(Calculations!$E$3:$E$53,Calculations!$A$3:$A$53,$B1119)</f>
        <v/>
      </c>
      <c r="N1119" s="50">
        <f>N393/SUMIFS(N$3:N$722,$B$3:$B$722,$B1119)*SUMIFS(Calculations!$E$3:$E$53,Calculations!$A$3:$A$53,$B1119)</f>
        <v/>
      </c>
      <c r="O1119" s="50">
        <f>O393/SUMIFS(O$3:O$722,$B$3:$B$722,$B1119)*SUMIFS(Calculations!$E$3:$E$53,Calculations!$A$3:$A$53,$B1119)</f>
        <v/>
      </c>
      <c r="P1119" s="50">
        <f>P393/SUMIFS(P$3:P$722,$B$3:$B$722,$B1119)*SUMIFS(Calculations!$E$3:$E$53,Calculations!$A$3:$A$53,$B1119)</f>
        <v/>
      </c>
      <c r="Q1119" s="50">
        <f>Q393/SUMIFS(Q$3:Q$722,$B$3:$B$722,$B1119)*SUMIFS(Calculations!$E$3:$E$53,Calculations!$A$3:$A$53,$B1119)</f>
        <v/>
      </c>
      <c r="R1119" s="50">
        <f>R393/SUMIFS(R$3:R$722,$B$3:$B$722,$B1119)*SUMIFS(Calculations!$E$3:$E$53,Calculations!$A$3:$A$53,$B1119)</f>
        <v/>
      </c>
    </row>
    <row r="1120" ht="15.75" customHeight="1">
      <c r="B1120" s="50" t="inlineStr">
        <is>
          <t>NE</t>
        </is>
      </c>
      <c r="C1120" s="50" t="inlineStr">
        <is>
          <t>Generation</t>
        </is>
      </c>
      <c r="D1120" s="50" t="inlineStr">
        <is>
          <t>Coal</t>
        </is>
      </c>
      <c r="E1120" s="50">
        <f>LOOKUP(D1120,$U$2:$V$15,$V$2:$V$15)</f>
        <v/>
      </c>
      <c r="F1120" s="50">
        <f>F394/SUMIFS(F$3:F$722,$B$3:$B$722,$B1120)*SUMIFS(Calculations!$E$3:$E$53,Calculations!$A$3:$A$53,$B1120)</f>
        <v/>
      </c>
      <c r="G1120" s="50">
        <f>G394/SUMIFS(G$3:G$722,$B$3:$B$722,$B1120)*SUMIFS(Calculations!$E$3:$E$53,Calculations!$A$3:$A$53,$B1120)</f>
        <v/>
      </c>
      <c r="H1120" s="50">
        <f>H394/SUMIFS(H$3:H$722,$B$3:$B$722,$B1120)*SUMIFS(Calculations!$E$3:$E$53,Calculations!$A$3:$A$53,$B1120)</f>
        <v/>
      </c>
      <c r="I1120" s="50">
        <f>I394/SUMIFS(I$3:I$722,$B$3:$B$722,$B1120)*SUMIFS(Calculations!$E$3:$E$53,Calculations!$A$3:$A$53,$B1120)</f>
        <v/>
      </c>
      <c r="J1120" s="50">
        <f>J394/SUMIFS(J$3:J$722,$B$3:$B$722,$B1120)*SUMIFS(Calculations!$E$3:$E$53,Calculations!$A$3:$A$53,$B1120)</f>
        <v/>
      </c>
      <c r="K1120" s="50">
        <f>K394/SUMIFS(K$3:K$722,$B$3:$B$722,$B1120)*SUMIFS(Calculations!$E$3:$E$53,Calculations!$A$3:$A$53,$B1120)</f>
        <v/>
      </c>
      <c r="L1120" s="50">
        <f>L394/SUMIFS(L$3:L$722,$B$3:$B$722,$B1120)*SUMIFS(Calculations!$E$3:$E$53,Calculations!$A$3:$A$53,$B1120)</f>
        <v/>
      </c>
      <c r="M1120" s="50">
        <f>M394/SUMIFS(M$3:M$722,$B$3:$B$722,$B1120)*SUMIFS(Calculations!$E$3:$E$53,Calculations!$A$3:$A$53,$B1120)</f>
        <v/>
      </c>
      <c r="N1120" s="50">
        <f>N394/SUMIFS(N$3:N$722,$B$3:$B$722,$B1120)*SUMIFS(Calculations!$E$3:$E$53,Calculations!$A$3:$A$53,$B1120)</f>
        <v/>
      </c>
      <c r="O1120" s="50">
        <f>O394/SUMIFS(O$3:O$722,$B$3:$B$722,$B1120)*SUMIFS(Calculations!$E$3:$E$53,Calculations!$A$3:$A$53,$B1120)</f>
        <v/>
      </c>
      <c r="P1120" s="50">
        <f>P394/SUMIFS(P$3:P$722,$B$3:$B$722,$B1120)*SUMIFS(Calculations!$E$3:$E$53,Calculations!$A$3:$A$53,$B1120)</f>
        <v/>
      </c>
      <c r="Q1120" s="50">
        <f>Q394/SUMIFS(Q$3:Q$722,$B$3:$B$722,$B1120)*SUMIFS(Calculations!$E$3:$E$53,Calculations!$A$3:$A$53,$B1120)</f>
        <v/>
      </c>
      <c r="R1120" s="50">
        <f>R394/SUMIFS(R$3:R$722,$B$3:$B$722,$B1120)*SUMIFS(Calculations!$E$3:$E$53,Calculations!$A$3:$A$53,$B1120)</f>
        <v/>
      </c>
    </row>
    <row r="1121" ht="15.75" customHeight="1">
      <c r="B1121" s="50" t="inlineStr">
        <is>
          <t>NE</t>
        </is>
      </c>
      <c r="C1121" s="50" t="inlineStr">
        <is>
          <t>Generation</t>
        </is>
      </c>
      <c r="D1121" s="50" t="inlineStr">
        <is>
          <t>CSP</t>
        </is>
      </c>
      <c r="E1121" s="50">
        <f>LOOKUP(D1121,$U$2:$V$15,$V$2:$V$15)</f>
        <v/>
      </c>
      <c r="F1121" s="50">
        <f>F395/SUMIFS(F$3:F$722,$B$3:$B$722,$B1121)*SUMIFS(Calculations!$E$3:$E$53,Calculations!$A$3:$A$53,$B1121)</f>
        <v/>
      </c>
      <c r="G1121" s="50">
        <f>G395/SUMIFS(G$3:G$722,$B$3:$B$722,$B1121)*SUMIFS(Calculations!$E$3:$E$53,Calculations!$A$3:$A$53,$B1121)</f>
        <v/>
      </c>
      <c r="H1121" s="50">
        <f>H395/SUMIFS(H$3:H$722,$B$3:$B$722,$B1121)*SUMIFS(Calculations!$E$3:$E$53,Calculations!$A$3:$A$53,$B1121)</f>
        <v/>
      </c>
      <c r="I1121" s="50">
        <f>I395/SUMIFS(I$3:I$722,$B$3:$B$722,$B1121)*SUMIFS(Calculations!$E$3:$E$53,Calculations!$A$3:$A$53,$B1121)</f>
        <v/>
      </c>
      <c r="J1121" s="50">
        <f>J395/SUMIFS(J$3:J$722,$B$3:$B$722,$B1121)*SUMIFS(Calculations!$E$3:$E$53,Calculations!$A$3:$A$53,$B1121)</f>
        <v/>
      </c>
      <c r="K1121" s="50">
        <f>K395/SUMIFS(K$3:K$722,$B$3:$B$722,$B1121)*SUMIFS(Calculations!$E$3:$E$53,Calculations!$A$3:$A$53,$B1121)</f>
        <v/>
      </c>
      <c r="L1121" s="50">
        <f>L395/SUMIFS(L$3:L$722,$B$3:$B$722,$B1121)*SUMIFS(Calculations!$E$3:$E$53,Calculations!$A$3:$A$53,$B1121)</f>
        <v/>
      </c>
      <c r="M1121" s="50">
        <f>M395/SUMIFS(M$3:M$722,$B$3:$B$722,$B1121)*SUMIFS(Calculations!$E$3:$E$53,Calculations!$A$3:$A$53,$B1121)</f>
        <v/>
      </c>
      <c r="N1121" s="50">
        <f>N395/SUMIFS(N$3:N$722,$B$3:$B$722,$B1121)*SUMIFS(Calculations!$E$3:$E$53,Calculations!$A$3:$A$53,$B1121)</f>
        <v/>
      </c>
      <c r="O1121" s="50">
        <f>O395/SUMIFS(O$3:O$722,$B$3:$B$722,$B1121)*SUMIFS(Calculations!$E$3:$E$53,Calculations!$A$3:$A$53,$B1121)</f>
        <v/>
      </c>
      <c r="P1121" s="50">
        <f>P395/SUMIFS(P$3:P$722,$B$3:$B$722,$B1121)*SUMIFS(Calculations!$E$3:$E$53,Calculations!$A$3:$A$53,$B1121)</f>
        <v/>
      </c>
      <c r="Q1121" s="50">
        <f>Q395/SUMIFS(Q$3:Q$722,$B$3:$B$722,$B1121)*SUMIFS(Calculations!$E$3:$E$53,Calculations!$A$3:$A$53,$B1121)</f>
        <v/>
      </c>
      <c r="R1121" s="50">
        <f>R395/SUMIFS(R$3:R$722,$B$3:$B$722,$B1121)*SUMIFS(Calculations!$E$3:$E$53,Calculations!$A$3:$A$53,$B1121)</f>
        <v/>
      </c>
    </row>
    <row r="1122" ht="15.75" customHeight="1">
      <c r="B1122" s="50" t="inlineStr">
        <is>
          <t>NE</t>
        </is>
      </c>
      <c r="C1122" s="50" t="inlineStr">
        <is>
          <t>Generation</t>
        </is>
      </c>
      <c r="D1122" s="50" t="inlineStr">
        <is>
          <t>Geothermal</t>
        </is>
      </c>
      <c r="E1122" s="50">
        <f>LOOKUP(D1122,$U$2:$V$15,$V$2:$V$15)</f>
        <v/>
      </c>
      <c r="F1122" s="50">
        <f>F396/SUMIFS(F$3:F$722,$B$3:$B$722,$B1122)*SUMIFS(Calculations!$E$3:$E$53,Calculations!$A$3:$A$53,$B1122)</f>
        <v/>
      </c>
      <c r="G1122" s="50">
        <f>G396/SUMIFS(G$3:G$722,$B$3:$B$722,$B1122)*SUMIFS(Calculations!$E$3:$E$53,Calculations!$A$3:$A$53,$B1122)</f>
        <v/>
      </c>
      <c r="H1122" s="50">
        <f>H396/SUMIFS(H$3:H$722,$B$3:$B$722,$B1122)*SUMIFS(Calculations!$E$3:$E$53,Calculations!$A$3:$A$53,$B1122)</f>
        <v/>
      </c>
      <c r="I1122" s="50">
        <f>I396/SUMIFS(I$3:I$722,$B$3:$B$722,$B1122)*SUMIFS(Calculations!$E$3:$E$53,Calculations!$A$3:$A$53,$B1122)</f>
        <v/>
      </c>
      <c r="J1122" s="50">
        <f>J396/SUMIFS(J$3:J$722,$B$3:$B$722,$B1122)*SUMIFS(Calculations!$E$3:$E$53,Calculations!$A$3:$A$53,$B1122)</f>
        <v/>
      </c>
      <c r="K1122" s="50">
        <f>K396/SUMIFS(K$3:K$722,$B$3:$B$722,$B1122)*SUMIFS(Calculations!$E$3:$E$53,Calculations!$A$3:$A$53,$B1122)</f>
        <v/>
      </c>
      <c r="L1122" s="50">
        <f>L396/SUMIFS(L$3:L$722,$B$3:$B$722,$B1122)*SUMIFS(Calculations!$E$3:$E$53,Calculations!$A$3:$A$53,$B1122)</f>
        <v/>
      </c>
      <c r="M1122" s="50">
        <f>M396/SUMIFS(M$3:M$722,$B$3:$B$722,$B1122)*SUMIFS(Calculations!$E$3:$E$53,Calculations!$A$3:$A$53,$B1122)</f>
        <v/>
      </c>
      <c r="N1122" s="50">
        <f>N396/SUMIFS(N$3:N$722,$B$3:$B$722,$B1122)*SUMIFS(Calculations!$E$3:$E$53,Calculations!$A$3:$A$53,$B1122)</f>
        <v/>
      </c>
      <c r="O1122" s="50">
        <f>O396/SUMIFS(O$3:O$722,$B$3:$B$722,$B1122)*SUMIFS(Calculations!$E$3:$E$53,Calculations!$A$3:$A$53,$B1122)</f>
        <v/>
      </c>
      <c r="P1122" s="50">
        <f>P396/SUMIFS(P$3:P$722,$B$3:$B$722,$B1122)*SUMIFS(Calculations!$E$3:$E$53,Calculations!$A$3:$A$53,$B1122)</f>
        <v/>
      </c>
      <c r="Q1122" s="50">
        <f>Q396/SUMIFS(Q$3:Q$722,$B$3:$B$722,$B1122)*SUMIFS(Calculations!$E$3:$E$53,Calculations!$A$3:$A$53,$B1122)</f>
        <v/>
      </c>
      <c r="R1122" s="50">
        <f>R396/SUMIFS(R$3:R$722,$B$3:$B$722,$B1122)*SUMIFS(Calculations!$E$3:$E$53,Calculations!$A$3:$A$53,$B1122)</f>
        <v/>
      </c>
    </row>
    <row r="1123" ht="15.75" customHeight="1">
      <c r="B1123" s="50" t="inlineStr">
        <is>
          <t>NE</t>
        </is>
      </c>
      <c r="C1123" s="50" t="inlineStr">
        <is>
          <t>Generation</t>
        </is>
      </c>
      <c r="D1123" s="50" t="inlineStr">
        <is>
          <t>Hydro</t>
        </is>
      </c>
      <c r="E1123" s="50">
        <f>LOOKUP(D1123,$U$2:$V$15,$V$2:$V$15)</f>
        <v/>
      </c>
      <c r="F1123" s="50">
        <f>F397/SUMIFS(F$3:F$722,$B$3:$B$722,$B1123)*SUMIFS(Calculations!$E$3:$E$53,Calculations!$A$3:$A$53,$B1123)</f>
        <v/>
      </c>
      <c r="G1123" s="50">
        <f>G397/SUMIFS(G$3:G$722,$B$3:$B$722,$B1123)*SUMIFS(Calculations!$E$3:$E$53,Calculations!$A$3:$A$53,$B1123)</f>
        <v/>
      </c>
      <c r="H1123" s="50">
        <f>H397/SUMIFS(H$3:H$722,$B$3:$B$722,$B1123)*SUMIFS(Calculations!$E$3:$E$53,Calculations!$A$3:$A$53,$B1123)</f>
        <v/>
      </c>
      <c r="I1123" s="50">
        <f>I397/SUMIFS(I$3:I$722,$B$3:$B$722,$B1123)*SUMIFS(Calculations!$E$3:$E$53,Calculations!$A$3:$A$53,$B1123)</f>
        <v/>
      </c>
      <c r="J1123" s="50">
        <f>J397/SUMIFS(J$3:J$722,$B$3:$B$722,$B1123)*SUMIFS(Calculations!$E$3:$E$53,Calculations!$A$3:$A$53,$B1123)</f>
        <v/>
      </c>
      <c r="K1123" s="50">
        <f>K397/SUMIFS(K$3:K$722,$B$3:$B$722,$B1123)*SUMIFS(Calculations!$E$3:$E$53,Calculations!$A$3:$A$53,$B1123)</f>
        <v/>
      </c>
      <c r="L1123" s="50">
        <f>L397/SUMIFS(L$3:L$722,$B$3:$B$722,$B1123)*SUMIFS(Calculations!$E$3:$E$53,Calculations!$A$3:$A$53,$B1123)</f>
        <v/>
      </c>
      <c r="M1123" s="50">
        <f>M397/SUMIFS(M$3:M$722,$B$3:$B$722,$B1123)*SUMIFS(Calculations!$E$3:$E$53,Calculations!$A$3:$A$53,$B1123)</f>
        <v/>
      </c>
      <c r="N1123" s="50">
        <f>N397/SUMIFS(N$3:N$722,$B$3:$B$722,$B1123)*SUMIFS(Calculations!$E$3:$E$53,Calculations!$A$3:$A$53,$B1123)</f>
        <v/>
      </c>
      <c r="O1123" s="50">
        <f>O397/SUMIFS(O$3:O$722,$B$3:$B$722,$B1123)*SUMIFS(Calculations!$E$3:$E$53,Calculations!$A$3:$A$53,$B1123)</f>
        <v/>
      </c>
      <c r="P1123" s="50">
        <f>P397/SUMIFS(P$3:P$722,$B$3:$B$722,$B1123)*SUMIFS(Calculations!$E$3:$E$53,Calculations!$A$3:$A$53,$B1123)</f>
        <v/>
      </c>
      <c r="Q1123" s="50">
        <f>Q397/SUMIFS(Q$3:Q$722,$B$3:$B$722,$B1123)*SUMIFS(Calculations!$E$3:$E$53,Calculations!$A$3:$A$53,$B1123)</f>
        <v/>
      </c>
      <c r="R1123" s="50">
        <f>R397/SUMIFS(R$3:R$722,$B$3:$B$722,$B1123)*SUMIFS(Calculations!$E$3:$E$53,Calculations!$A$3:$A$53,$B1123)</f>
        <v/>
      </c>
    </row>
    <row r="1124" ht="15.75" customHeight="1">
      <c r="B1124" s="50" t="inlineStr">
        <is>
          <t>NE</t>
        </is>
      </c>
      <c r="C1124" s="50" t="inlineStr">
        <is>
          <t>Generation</t>
        </is>
      </c>
      <c r="D1124" s="50" t="inlineStr">
        <is>
          <t>Imports</t>
        </is>
      </c>
      <c r="E1124" s="50">
        <f>LOOKUP(D1124,$U$2:$V$15,$V$2:$V$15)</f>
        <v/>
      </c>
      <c r="F1124" s="50">
        <f>F398/SUMIFS(F$3:F$722,$B$3:$B$722,$B1124)*SUMIFS(Calculations!$E$3:$E$53,Calculations!$A$3:$A$53,$B1124)</f>
        <v/>
      </c>
      <c r="G1124" s="50">
        <f>G398/SUMIFS(G$3:G$722,$B$3:$B$722,$B1124)*SUMIFS(Calculations!$E$3:$E$53,Calculations!$A$3:$A$53,$B1124)</f>
        <v/>
      </c>
      <c r="H1124" s="50">
        <f>H398/SUMIFS(H$3:H$722,$B$3:$B$722,$B1124)*SUMIFS(Calculations!$E$3:$E$53,Calculations!$A$3:$A$53,$B1124)</f>
        <v/>
      </c>
      <c r="I1124" s="50">
        <f>I398/SUMIFS(I$3:I$722,$B$3:$B$722,$B1124)*SUMIFS(Calculations!$E$3:$E$53,Calculations!$A$3:$A$53,$B1124)</f>
        <v/>
      </c>
      <c r="J1124" s="50">
        <f>J398/SUMIFS(J$3:J$722,$B$3:$B$722,$B1124)*SUMIFS(Calculations!$E$3:$E$53,Calculations!$A$3:$A$53,$B1124)</f>
        <v/>
      </c>
      <c r="K1124" s="50">
        <f>K398/SUMIFS(K$3:K$722,$B$3:$B$722,$B1124)*SUMIFS(Calculations!$E$3:$E$53,Calculations!$A$3:$A$53,$B1124)</f>
        <v/>
      </c>
      <c r="L1124" s="50">
        <f>L398/SUMIFS(L$3:L$722,$B$3:$B$722,$B1124)*SUMIFS(Calculations!$E$3:$E$53,Calculations!$A$3:$A$53,$B1124)</f>
        <v/>
      </c>
      <c r="M1124" s="50">
        <f>M398/SUMIFS(M$3:M$722,$B$3:$B$722,$B1124)*SUMIFS(Calculations!$E$3:$E$53,Calculations!$A$3:$A$53,$B1124)</f>
        <v/>
      </c>
      <c r="N1124" s="50">
        <f>N398/SUMIFS(N$3:N$722,$B$3:$B$722,$B1124)*SUMIFS(Calculations!$E$3:$E$53,Calculations!$A$3:$A$53,$B1124)</f>
        <v/>
      </c>
      <c r="O1124" s="50">
        <f>O398/SUMIFS(O$3:O$722,$B$3:$B$722,$B1124)*SUMIFS(Calculations!$E$3:$E$53,Calculations!$A$3:$A$53,$B1124)</f>
        <v/>
      </c>
      <c r="P1124" s="50">
        <f>P398/SUMIFS(P$3:P$722,$B$3:$B$722,$B1124)*SUMIFS(Calculations!$E$3:$E$53,Calculations!$A$3:$A$53,$B1124)</f>
        <v/>
      </c>
      <c r="Q1124" s="50">
        <f>Q398/SUMIFS(Q$3:Q$722,$B$3:$B$722,$B1124)*SUMIFS(Calculations!$E$3:$E$53,Calculations!$A$3:$A$53,$B1124)</f>
        <v/>
      </c>
      <c r="R1124" s="50">
        <f>R398/SUMIFS(R$3:R$722,$B$3:$B$722,$B1124)*SUMIFS(Calculations!$E$3:$E$53,Calculations!$A$3:$A$53,$B1124)</f>
        <v/>
      </c>
    </row>
    <row r="1125" ht="15.75" customHeight="1">
      <c r="B1125" s="50" t="inlineStr">
        <is>
          <t>NE</t>
        </is>
      </c>
      <c r="C1125" s="50" t="inlineStr">
        <is>
          <t>Generation</t>
        </is>
      </c>
      <c r="D1125" s="50" t="inlineStr">
        <is>
          <t>Land-based Wind</t>
        </is>
      </c>
      <c r="E1125" s="50">
        <f>LOOKUP(D1125,$U$2:$V$15,$V$2:$V$15)</f>
        <v/>
      </c>
      <c r="F1125" s="50">
        <f>F399/SUMIFS(F$3:F$722,$B$3:$B$722,$B1125)*SUMIFS(Calculations!$E$3:$E$53,Calculations!$A$3:$A$53,$B1125)</f>
        <v/>
      </c>
      <c r="G1125" s="50">
        <f>G399/SUMIFS(G$3:G$722,$B$3:$B$722,$B1125)*SUMIFS(Calculations!$E$3:$E$53,Calculations!$A$3:$A$53,$B1125)</f>
        <v/>
      </c>
      <c r="H1125" s="50">
        <f>H399/SUMIFS(H$3:H$722,$B$3:$B$722,$B1125)*SUMIFS(Calculations!$E$3:$E$53,Calculations!$A$3:$A$53,$B1125)</f>
        <v/>
      </c>
      <c r="I1125" s="50">
        <f>I399/SUMIFS(I$3:I$722,$B$3:$B$722,$B1125)*SUMIFS(Calculations!$E$3:$E$53,Calculations!$A$3:$A$53,$B1125)</f>
        <v/>
      </c>
      <c r="J1125" s="50">
        <f>J399/SUMIFS(J$3:J$722,$B$3:$B$722,$B1125)*SUMIFS(Calculations!$E$3:$E$53,Calculations!$A$3:$A$53,$B1125)</f>
        <v/>
      </c>
      <c r="K1125" s="50">
        <f>K399/SUMIFS(K$3:K$722,$B$3:$B$722,$B1125)*SUMIFS(Calculations!$E$3:$E$53,Calculations!$A$3:$A$53,$B1125)</f>
        <v/>
      </c>
      <c r="L1125" s="50">
        <f>L399/SUMIFS(L$3:L$722,$B$3:$B$722,$B1125)*SUMIFS(Calculations!$E$3:$E$53,Calculations!$A$3:$A$53,$B1125)</f>
        <v/>
      </c>
      <c r="M1125" s="50">
        <f>M399/SUMIFS(M$3:M$722,$B$3:$B$722,$B1125)*SUMIFS(Calculations!$E$3:$E$53,Calculations!$A$3:$A$53,$B1125)</f>
        <v/>
      </c>
      <c r="N1125" s="50">
        <f>N399/SUMIFS(N$3:N$722,$B$3:$B$722,$B1125)*SUMIFS(Calculations!$E$3:$E$53,Calculations!$A$3:$A$53,$B1125)</f>
        <v/>
      </c>
      <c r="O1125" s="50">
        <f>O399/SUMIFS(O$3:O$722,$B$3:$B$722,$B1125)*SUMIFS(Calculations!$E$3:$E$53,Calculations!$A$3:$A$53,$B1125)</f>
        <v/>
      </c>
      <c r="P1125" s="50">
        <f>P399/SUMIFS(P$3:P$722,$B$3:$B$722,$B1125)*SUMIFS(Calculations!$E$3:$E$53,Calculations!$A$3:$A$53,$B1125)</f>
        <v/>
      </c>
      <c r="Q1125" s="50">
        <f>Q399/SUMIFS(Q$3:Q$722,$B$3:$B$722,$B1125)*SUMIFS(Calculations!$E$3:$E$53,Calculations!$A$3:$A$53,$B1125)</f>
        <v/>
      </c>
      <c r="R1125" s="50">
        <f>R399/SUMIFS(R$3:R$722,$B$3:$B$722,$B1125)*SUMIFS(Calculations!$E$3:$E$53,Calculations!$A$3:$A$53,$B1125)</f>
        <v/>
      </c>
    </row>
    <row r="1126" ht="15.75" customHeight="1">
      <c r="B1126" s="50" t="inlineStr">
        <is>
          <t>NE</t>
        </is>
      </c>
      <c r="C1126" s="50" t="inlineStr">
        <is>
          <t>Generation</t>
        </is>
      </c>
      <c r="D1126" s="50" t="inlineStr">
        <is>
          <t>NG-CC</t>
        </is>
      </c>
      <c r="E1126" s="50">
        <f>LOOKUP(D1126,$U$2:$V$15,$V$2:$V$15)</f>
        <v/>
      </c>
      <c r="F1126" s="50">
        <f>F400/SUMIFS(F$3:F$722,$B$3:$B$722,$B1126)*SUMIFS(Calculations!$E$3:$E$53,Calculations!$A$3:$A$53,$B1126)</f>
        <v/>
      </c>
      <c r="G1126" s="50">
        <f>G400/SUMIFS(G$3:G$722,$B$3:$B$722,$B1126)*SUMIFS(Calculations!$E$3:$E$53,Calculations!$A$3:$A$53,$B1126)</f>
        <v/>
      </c>
      <c r="H1126" s="50">
        <f>H400/SUMIFS(H$3:H$722,$B$3:$B$722,$B1126)*SUMIFS(Calculations!$E$3:$E$53,Calculations!$A$3:$A$53,$B1126)</f>
        <v/>
      </c>
      <c r="I1126" s="50">
        <f>I400/SUMIFS(I$3:I$722,$B$3:$B$722,$B1126)*SUMIFS(Calculations!$E$3:$E$53,Calculations!$A$3:$A$53,$B1126)</f>
        <v/>
      </c>
      <c r="J1126" s="50">
        <f>J400/SUMIFS(J$3:J$722,$B$3:$B$722,$B1126)*SUMIFS(Calculations!$E$3:$E$53,Calculations!$A$3:$A$53,$B1126)</f>
        <v/>
      </c>
      <c r="K1126" s="50">
        <f>K400/SUMIFS(K$3:K$722,$B$3:$B$722,$B1126)*SUMIFS(Calculations!$E$3:$E$53,Calculations!$A$3:$A$53,$B1126)</f>
        <v/>
      </c>
      <c r="L1126" s="50">
        <f>L400/SUMIFS(L$3:L$722,$B$3:$B$722,$B1126)*SUMIFS(Calculations!$E$3:$E$53,Calculations!$A$3:$A$53,$B1126)</f>
        <v/>
      </c>
      <c r="M1126" s="50">
        <f>M400/SUMIFS(M$3:M$722,$B$3:$B$722,$B1126)*SUMIFS(Calculations!$E$3:$E$53,Calculations!$A$3:$A$53,$B1126)</f>
        <v/>
      </c>
      <c r="N1126" s="50">
        <f>N400/SUMIFS(N$3:N$722,$B$3:$B$722,$B1126)*SUMIFS(Calculations!$E$3:$E$53,Calculations!$A$3:$A$53,$B1126)</f>
        <v/>
      </c>
      <c r="O1126" s="50">
        <f>O400/SUMIFS(O$3:O$722,$B$3:$B$722,$B1126)*SUMIFS(Calculations!$E$3:$E$53,Calculations!$A$3:$A$53,$B1126)</f>
        <v/>
      </c>
      <c r="P1126" s="50">
        <f>P400/SUMIFS(P$3:P$722,$B$3:$B$722,$B1126)*SUMIFS(Calculations!$E$3:$E$53,Calculations!$A$3:$A$53,$B1126)</f>
        <v/>
      </c>
      <c r="Q1126" s="50">
        <f>Q400/SUMIFS(Q$3:Q$722,$B$3:$B$722,$B1126)*SUMIFS(Calculations!$E$3:$E$53,Calculations!$A$3:$A$53,$B1126)</f>
        <v/>
      </c>
      <c r="R1126" s="50">
        <f>R400/SUMIFS(R$3:R$722,$B$3:$B$722,$B1126)*SUMIFS(Calculations!$E$3:$E$53,Calculations!$A$3:$A$53,$B1126)</f>
        <v/>
      </c>
    </row>
    <row r="1127" ht="15.75" customHeight="1">
      <c r="B1127" s="50" t="inlineStr">
        <is>
          <t>NE</t>
        </is>
      </c>
      <c r="C1127" s="50" t="inlineStr">
        <is>
          <t>Generation</t>
        </is>
      </c>
      <c r="D1127" s="50" t="inlineStr">
        <is>
          <t>NG-CT</t>
        </is>
      </c>
      <c r="E1127" s="50">
        <f>LOOKUP(D1127,$U$2:$V$15,$V$2:$V$15)</f>
        <v/>
      </c>
      <c r="F1127" s="50">
        <f>F401/SUMIFS(F$3:F$722,$B$3:$B$722,$B1127)*SUMIFS(Calculations!$E$3:$E$53,Calculations!$A$3:$A$53,$B1127)</f>
        <v/>
      </c>
      <c r="G1127" s="50">
        <f>G401/SUMIFS(G$3:G$722,$B$3:$B$722,$B1127)*SUMIFS(Calculations!$E$3:$E$53,Calculations!$A$3:$A$53,$B1127)</f>
        <v/>
      </c>
      <c r="H1127" s="50">
        <f>H401/SUMIFS(H$3:H$722,$B$3:$B$722,$B1127)*SUMIFS(Calculations!$E$3:$E$53,Calculations!$A$3:$A$53,$B1127)</f>
        <v/>
      </c>
      <c r="I1127" s="50">
        <f>I401/SUMIFS(I$3:I$722,$B$3:$B$722,$B1127)*SUMIFS(Calculations!$E$3:$E$53,Calculations!$A$3:$A$53,$B1127)</f>
        <v/>
      </c>
      <c r="J1127" s="50">
        <f>J401/SUMIFS(J$3:J$722,$B$3:$B$722,$B1127)*SUMIFS(Calculations!$E$3:$E$53,Calculations!$A$3:$A$53,$B1127)</f>
        <v/>
      </c>
      <c r="K1127" s="50">
        <f>K401/SUMIFS(K$3:K$722,$B$3:$B$722,$B1127)*SUMIFS(Calculations!$E$3:$E$53,Calculations!$A$3:$A$53,$B1127)</f>
        <v/>
      </c>
      <c r="L1127" s="50">
        <f>L401/SUMIFS(L$3:L$722,$B$3:$B$722,$B1127)*SUMIFS(Calculations!$E$3:$E$53,Calculations!$A$3:$A$53,$B1127)</f>
        <v/>
      </c>
      <c r="M1127" s="50">
        <f>M401/SUMIFS(M$3:M$722,$B$3:$B$722,$B1127)*SUMIFS(Calculations!$E$3:$E$53,Calculations!$A$3:$A$53,$B1127)</f>
        <v/>
      </c>
      <c r="N1127" s="50">
        <f>N401/SUMIFS(N$3:N$722,$B$3:$B$722,$B1127)*SUMIFS(Calculations!$E$3:$E$53,Calculations!$A$3:$A$53,$B1127)</f>
        <v/>
      </c>
      <c r="O1127" s="50">
        <f>O401/SUMIFS(O$3:O$722,$B$3:$B$722,$B1127)*SUMIFS(Calculations!$E$3:$E$53,Calculations!$A$3:$A$53,$B1127)</f>
        <v/>
      </c>
      <c r="P1127" s="50">
        <f>P401/SUMIFS(P$3:P$722,$B$3:$B$722,$B1127)*SUMIFS(Calculations!$E$3:$E$53,Calculations!$A$3:$A$53,$B1127)</f>
        <v/>
      </c>
      <c r="Q1127" s="50">
        <f>Q401/SUMIFS(Q$3:Q$722,$B$3:$B$722,$B1127)*SUMIFS(Calculations!$E$3:$E$53,Calculations!$A$3:$A$53,$B1127)</f>
        <v/>
      </c>
      <c r="R1127" s="50">
        <f>R401/SUMIFS(R$3:R$722,$B$3:$B$722,$B1127)*SUMIFS(Calculations!$E$3:$E$53,Calculations!$A$3:$A$53,$B1127)</f>
        <v/>
      </c>
    </row>
    <row r="1128" ht="15.75" customHeight="1">
      <c r="B1128" s="50" t="inlineStr">
        <is>
          <t>NE</t>
        </is>
      </c>
      <c r="C1128" s="50" t="inlineStr">
        <is>
          <t>Generation</t>
        </is>
      </c>
      <c r="D1128" s="50" t="inlineStr">
        <is>
          <t>Nuclear</t>
        </is>
      </c>
      <c r="E1128" s="50">
        <f>LOOKUP(D1128,$U$2:$V$15,$V$2:$V$15)</f>
        <v/>
      </c>
      <c r="F1128" s="50">
        <f>F402/SUMIFS(F$3:F$722,$B$3:$B$722,$B1128)*SUMIFS(Calculations!$E$3:$E$53,Calculations!$A$3:$A$53,$B1128)</f>
        <v/>
      </c>
      <c r="G1128" s="50">
        <f>G402/SUMIFS(G$3:G$722,$B$3:$B$722,$B1128)*SUMIFS(Calculations!$E$3:$E$53,Calculations!$A$3:$A$53,$B1128)</f>
        <v/>
      </c>
      <c r="H1128" s="50">
        <f>H402/SUMIFS(H$3:H$722,$B$3:$B$722,$B1128)*SUMIFS(Calculations!$E$3:$E$53,Calculations!$A$3:$A$53,$B1128)</f>
        <v/>
      </c>
      <c r="I1128" s="50">
        <f>I402/SUMIFS(I$3:I$722,$B$3:$B$722,$B1128)*SUMIFS(Calculations!$E$3:$E$53,Calculations!$A$3:$A$53,$B1128)</f>
        <v/>
      </c>
      <c r="J1128" s="50">
        <f>J402/SUMIFS(J$3:J$722,$B$3:$B$722,$B1128)*SUMIFS(Calculations!$E$3:$E$53,Calculations!$A$3:$A$53,$B1128)</f>
        <v/>
      </c>
      <c r="K1128" s="50">
        <f>K402/SUMIFS(K$3:K$722,$B$3:$B$722,$B1128)*SUMIFS(Calculations!$E$3:$E$53,Calculations!$A$3:$A$53,$B1128)</f>
        <v/>
      </c>
      <c r="L1128" s="50">
        <f>L402/SUMIFS(L$3:L$722,$B$3:$B$722,$B1128)*SUMIFS(Calculations!$E$3:$E$53,Calculations!$A$3:$A$53,$B1128)</f>
        <v/>
      </c>
      <c r="M1128" s="50">
        <f>M402/SUMIFS(M$3:M$722,$B$3:$B$722,$B1128)*SUMIFS(Calculations!$E$3:$E$53,Calculations!$A$3:$A$53,$B1128)</f>
        <v/>
      </c>
      <c r="N1128" s="50">
        <f>N402/SUMIFS(N$3:N$722,$B$3:$B$722,$B1128)*SUMIFS(Calculations!$E$3:$E$53,Calculations!$A$3:$A$53,$B1128)</f>
        <v/>
      </c>
      <c r="O1128" s="50">
        <f>O402/SUMIFS(O$3:O$722,$B$3:$B$722,$B1128)*SUMIFS(Calculations!$E$3:$E$53,Calculations!$A$3:$A$53,$B1128)</f>
        <v/>
      </c>
      <c r="P1128" s="50">
        <f>P402/SUMIFS(P$3:P$722,$B$3:$B$722,$B1128)*SUMIFS(Calculations!$E$3:$E$53,Calculations!$A$3:$A$53,$B1128)</f>
        <v/>
      </c>
      <c r="Q1128" s="50">
        <f>Q402/SUMIFS(Q$3:Q$722,$B$3:$B$722,$B1128)*SUMIFS(Calculations!$E$3:$E$53,Calculations!$A$3:$A$53,$B1128)</f>
        <v/>
      </c>
      <c r="R1128" s="50">
        <f>R402/SUMIFS(R$3:R$722,$B$3:$B$722,$B1128)*SUMIFS(Calculations!$E$3:$E$53,Calculations!$A$3:$A$53,$B1128)</f>
        <v/>
      </c>
    </row>
    <row r="1129" ht="15.75" customHeight="1">
      <c r="B1129" s="50" t="inlineStr">
        <is>
          <t>NE</t>
        </is>
      </c>
      <c r="C1129" s="50" t="inlineStr">
        <is>
          <t>Generation</t>
        </is>
      </c>
      <c r="D1129" s="50" t="inlineStr">
        <is>
          <t>Offshore Wind</t>
        </is>
      </c>
      <c r="E1129" s="50">
        <f>LOOKUP(D1129,$U$2:$V$15,$V$2:$V$15)</f>
        <v/>
      </c>
      <c r="F1129" s="50">
        <f>F403/SUMIFS(F$3:F$722,$B$3:$B$722,$B1129)*SUMIFS(Calculations!$E$3:$E$53,Calculations!$A$3:$A$53,$B1129)</f>
        <v/>
      </c>
      <c r="G1129" s="50">
        <f>G403/SUMIFS(G$3:G$722,$B$3:$B$722,$B1129)*SUMIFS(Calculations!$E$3:$E$53,Calculations!$A$3:$A$53,$B1129)</f>
        <v/>
      </c>
      <c r="H1129" s="50">
        <f>H403/SUMIFS(H$3:H$722,$B$3:$B$722,$B1129)*SUMIFS(Calculations!$E$3:$E$53,Calculations!$A$3:$A$53,$B1129)</f>
        <v/>
      </c>
      <c r="I1129" s="50">
        <f>I403/SUMIFS(I$3:I$722,$B$3:$B$722,$B1129)*SUMIFS(Calculations!$E$3:$E$53,Calculations!$A$3:$A$53,$B1129)</f>
        <v/>
      </c>
      <c r="J1129" s="50">
        <f>J403/SUMIFS(J$3:J$722,$B$3:$B$722,$B1129)*SUMIFS(Calculations!$E$3:$E$53,Calculations!$A$3:$A$53,$B1129)</f>
        <v/>
      </c>
      <c r="K1129" s="50">
        <f>K403/SUMIFS(K$3:K$722,$B$3:$B$722,$B1129)*SUMIFS(Calculations!$E$3:$E$53,Calculations!$A$3:$A$53,$B1129)</f>
        <v/>
      </c>
      <c r="L1129" s="50">
        <f>L403/SUMIFS(L$3:L$722,$B$3:$B$722,$B1129)*SUMIFS(Calculations!$E$3:$E$53,Calculations!$A$3:$A$53,$B1129)</f>
        <v/>
      </c>
      <c r="M1129" s="50">
        <f>M403/SUMIFS(M$3:M$722,$B$3:$B$722,$B1129)*SUMIFS(Calculations!$E$3:$E$53,Calculations!$A$3:$A$53,$B1129)</f>
        <v/>
      </c>
      <c r="N1129" s="50">
        <f>N403/SUMIFS(N$3:N$722,$B$3:$B$722,$B1129)*SUMIFS(Calculations!$E$3:$E$53,Calculations!$A$3:$A$53,$B1129)</f>
        <v/>
      </c>
      <c r="O1129" s="50">
        <f>O403/SUMIFS(O$3:O$722,$B$3:$B$722,$B1129)*SUMIFS(Calculations!$E$3:$E$53,Calculations!$A$3:$A$53,$B1129)</f>
        <v/>
      </c>
      <c r="P1129" s="50">
        <f>P403/SUMIFS(P$3:P$722,$B$3:$B$722,$B1129)*SUMIFS(Calculations!$E$3:$E$53,Calculations!$A$3:$A$53,$B1129)</f>
        <v/>
      </c>
      <c r="Q1129" s="50">
        <f>Q403/SUMIFS(Q$3:Q$722,$B$3:$B$722,$B1129)*SUMIFS(Calculations!$E$3:$E$53,Calculations!$A$3:$A$53,$B1129)</f>
        <v/>
      </c>
      <c r="R1129" s="50">
        <f>R403/SUMIFS(R$3:R$722,$B$3:$B$722,$B1129)*SUMIFS(Calculations!$E$3:$E$53,Calculations!$A$3:$A$53,$B1129)</f>
        <v/>
      </c>
    </row>
    <row r="1130" ht="15.75" customHeight="1">
      <c r="B1130" s="50" t="inlineStr">
        <is>
          <t>NE</t>
        </is>
      </c>
      <c r="C1130" s="50" t="inlineStr">
        <is>
          <t>Generation</t>
        </is>
      </c>
      <c r="D1130" s="50" t="inlineStr">
        <is>
          <t>Oil-Gas-Steam</t>
        </is>
      </c>
      <c r="E1130" s="50">
        <f>LOOKUP(D1130,$U$2:$V$15,$V$2:$V$15)</f>
        <v/>
      </c>
      <c r="F1130" s="50">
        <f>F404/SUMIFS(F$3:F$722,$B$3:$B$722,$B1130)*SUMIFS(Calculations!$E$3:$E$53,Calculations!$A$3:$A$53,$B1130)</f>
        <v/>
      </c>
      <c r="G1130" s="50">
        <f>G404/SUMIFS(G$3:G$722,$B$3:$B$722,$B1130)*SUMIFS(Calculations!$E$3:$E$53,Calculations!$A$3:$A$53,$B1130)</f>
        <v/>
      </c>
      <c r="H1130" s="50">
        <f>H404/SUMIFS(H$3:H$722,$B$3:$B$722,$B1130)*SUMIFS(Calculations!$E$3:$E$53,Calculations!$A$3:$A$53,$B1130)</f>
        <v/>
      </c>
      <c r="I1130" s="50">
        <f>I404/SUMIFS(I$3:I$722,$B$3:$B$722,$B1130)*SUMIFS(Calculations!$E$3:$E$53,Calculations!$A$3:$A$53,$B1130)</f>
        <v/>
      </c>
      <c r="J1130" s="50">
        <f>J404/SUMIFS(J$3:J$722,$B$3:$B$722,$B1130)*SUMIFS(Calculations!$E$3:$E$53,Calculations!$A$3:$A$53,$B1130)</f>
        <v/>
      </c>
      <c r="K1130" s="50">
        <f>K404/SUMIFS(K$3:K$722,$B$3:$B$722,$B1130)*SUMIFS(Calculations!$E$3:$E$53,Calculations!$A$3:$A$53,$B1130)</f>
        <v/>
      </c>
      <c r="L1130" s="50">
        <f>L404/SUMIFS(L$3:L$722,$B$3:$B$722,$B1130)*SUMIFS(Calculations!$E$3:$E$53,Calculations!$A$3:$A$53,$B1130)</f>
        <v/>
      </c>
      <c r="M1130" s="50">
        <f>M404/SUMIFS(M$3:M$722,$B$3:$B$722,$B1130)*SUMIFS(Calculations!$E$3:$E$53,Calculations!$A$3:$A$53,$B1130)</f>
        <v/>
      </c>
      <c r="N1130" s="50">
        <f>N404/SUMIFS(N$3:N$722,$B$3:$B$722,$B1130)*SUMIFS(Calculations!$E$3:$E$53,Calculations!$A$3:$A$53,$B1130)</f>
        <v/>
      </c>
      <c r="O1130" s="50">
        <f>O404/SUMIFS(O$3:O$722,$B$3:$B$722,$B1130)*SUMIFS(Calculations!$E$3:$E$53,Calculations!$A$3:$A$53,$B1130)</f>
        <v/>
      </c>
      <c r="P1130" s="50">
        <f>P404/SUMIFS(P$3:P$722,$B$3:$B$722,$B1130)*SUMIFS(Calculations!$E$3:$E$53,Calculations!$A$3:$A$53,$B1130)</f>
        <v/>
      </c>
      <c r="Q1130" s="50">
        <f>Q404/SUMIFS(Q$3:Q$722,$B$3:$B$722,$B1130)*SUMIFS(Calculations!$E$3:$E$53,Calculations!$A$3:$A$53,$B1130)</f>
        <v/>
      </c>
      <c r="R1130" s="50">
        <f>R404/SUMIFS(R$3:R$722,$B$3:$B$722,$B1130)*SUMIFS(Calculations!$E$3:$E$53,Calculations!$A$3:$A$53,$B1130)</f>
        <v/>
      </c>
    </row>
    <row r="1131" ht="15.75" customHeight="1">
      <c r="B1131" s="50" t="inlineStr">
        <is>
          <t>NE</t>
        </is>
      </c>
      <c r="C1131" s="50" t="inlineStr">
        <is>
          <t>Generation</t>
        </is>
      </c>
      <c r="D1131" s="50" t="inlineStr">
        <is>
          <t>Rooftop PV</t>
        </is>
      </c>
      <c r="E1131" s="50">
        <f>LOOKUP(D1131,$U$2:$V$15,$V$2:$V$15)</f>
        <v/>
      </c>
      <c r="F1131" s="50">
        <f>F405/SUMIFS(F$3:F$722,$B$3:$B$722,$B1131)*SUMIFS(Calculations!$E$3:$E$53,Calculations!$A$3:$A$53,$B1131)</f>
        <v/>
      </c>
      <c r="G1131" s="50">
        <f>G405/SUMIFS(G$3:G$722,$B$3:$B$722,$B1131)*SUMIFS(Calculations!$E$3:$E$53,Calculations!$A$3:$A$53,$B1131)</f>
        <v/>
      </c>
      <c r="H1131" s="50">
        <f>H405/SUMIFS(H$3:H$722,$B$3:$B$722,$B1131)*SUMIFS(Calculations!$E$3:$E$53,Calculations!$A$3:$A$53,$B1131)</f>
        <v/>
      </c>
      <c r="I1131" s="50">
        <f>I405/SUMIFS(I$3:I$722,$B$3:$B$722,$B1131)*SUMIFS(Calculations!$E$3:$E$53,Calculations!$A$3:$A$53,$B1131)</f>
        <v/>
      </c>
      <c r="J1131" s="50">
        <f>J405/SUMIFS(J$3:J$722,$B$3:$B$722,$B1131)*SUMIFS(Calculations!$E$3:$E$53,Calculations!$A$3:$A$53,$B1131)</f>
        <v/>
      </c>
      <c r="K1131" s="50">
        <f>K405/SUMIFS(K$3:K$722,$B$3:$B$722,$B1131)*SUMIFS(Calculations!$E$3:$E$53,Calculations!$A$3:$A$53,$B1131)</f>
        <v/>
      </c>
      <c r="L1131" s="50">
        <f>L405/SUMIFS(L$3:L$722,$B$3:$B$722,$B1131)*SUMIFS(Calculations!$E$3:$E$53,Calculations!$A$3:$A$53,$B1131)</f>
        <v/>
      </c>
      <c r="M1131" s="50">
        <f>M405/SUMIFS(M$3:M$722,$B$3:$B$722,$B1131)*SUMIFS(Calculations!$E$3:$E$53,Calculations!$A$3:$A$53,$B1131)</f>
        <v/>
      </c>
      <c r="N1131" s="50">
        <f>N405/SUMIFS(N$3:N$722,$B$3:$B$722,$B1131)*SUMIFS(Calculations!$E$3:$E$53,Calculations!$A$3:$A$53,$B1131)</f>
        <v/>
      </c>
      <c r="O1131" s="50">
        <f>O405/SUMIFS(O$3:O$722,$B$3:$B$722,$B1131)*SUMIFS(Calculations!$E$3:$E$53,Calculations!$A$3:$A$53,$B1131)</f>
        <v/>
      </c>
      <c r="P1131" s="50">
        <f>P405/SUMIFS(P$3:P$722,$B$3:$B$722,$B1131)*SUMIFS(Calculations!$E$3:$E$53,Calculations!$A$3:$A$53,$B1131)</f>
        <v/>
      </c>
      <c r="Q1131" s="50">
        <f>Q405/SUMIFS(Q$3:Q$722,$B$3:$B$722,$B1131)*SUMIFS(Calculations!$E$3:$E$53,Calculations!$A$3:$A$53,$B1131)</f>
        <v/>
      </c>
      <c r="R1131" s="50">
        <f>R405/SUMIFS(R$3:R$722,$B$3:$B$722,$B1131)*SUMIFS(Calculations!$E$3:$E$53,Calculations!$A$3:$A$53,$B1131)</f>
        <v/>
      </c>
    </row>
    <row r="1132" ht="15.75" customHeight="1">
      <c r="B1132" s="50" t="inlineStr">
        <is>
          <t>NE</t>
        </is>
      </c>
      <c r="C1132" s="50" t="inlineStr">
        <is>
          <t>Generation</t>
        </is>
      </c>
      <c r="D1132" s="50" t="inlineStr">
        <is>
          <t>Storage</t>
        </is>
      </c>
      <c r="E1132" s="50">
        <f>LOOKUP(D1132,$U$2:$V$15,$V$2:$V$15)</f>
        <v/>
      </c>
      <c r="F1132" s="50">
        <f>F406/SUMIFS(F$3:F$722,$B$3:$B$722,$B1132)*SUMIFS(Calculations!$E$3:$E$53,Calculations!$A$3:$A$53,$B1132)</f>
        <v/>
      </c>
      <c r="G1132" s="50">
        <f>G406/SUMIFS(G$3:G$722,$B$3:$B$722,$B1132)*SUMIFS(Calculations!$E$3:$E$53,Calculations!$A$3:$A$53,$B1132)</f>
        <v/>
      </c>
      <c r="H1132" s="50">
        <f>H406/SUMIFS(H$3:H$722,$B$3:$B$722,$B1132)*SUMIFS(Calculations!$E$3:$E$53,Calculations!$A$3:$A$53,$B1132)</f>
        <v/>
      </c>
      <c r="I1132" s="50">
        <f>I406/SUMIFS(I$3:I$722,$B$3:$B$722,$B1132)*SUMIFS(Calculations!$E$3:$E$53,Calculations!$A$3:$A$53,$B1132)</f>
        <v/>
      </c>
      <c r="J1132" s="50">
        <f>J406/SUMIFS(J$3:J$722,$B$3:$B$722,$B1132)*SUMIFS(Calculations!$E$3:$E$53,Calculations!$A$3:$A$53,$B1132)</f>
        <v/>
      </c>
      <c r="K1132" s="50">
        <f>K406/SUMIFS(K$3:K$722,$B$3:$B$722,$B1132)*SUMIFS(Calculations!$E$3:$E$53,Calculations!$A$3:$A$53,$B1132)</f>
        <v/>
      </c>
      <c r="L1132" s="50">
        <f>L406/SUMIFS(L$3:L$722,$B$3:$B$722,$B1132)*SUMIFS(Calculations!$E$3:$E$53,Calculations!$A$3:$A$53,$B1132)</f>
        <v/>
      </c>
      <c r="M1132" s="50">
        <f>M406/SUMIFS(M$3:M$722,$B$3:$B$722,$B1132)*SUMIFS(Calculations!$E$3:$E$53,Calculations!$A$3:$A$53,$B1132)</f>
        <v/>
      </c>
      <c r="N1132" s="50">
        <f>N406/SUMIFS(N$3:N$722,$B$3:$B$722,$B1132)*SUMIFS(Calculations!$E$3:$E$53,Calculations!$A$3:$A$53,$B1132)</f>
        <v/>
      </c>
      <c r="O1132" s="50">
        <f>O406/SUMIFS(O$3:O$722,$B$3:$B$722,$B1132)*SUMIFS(Calculations!$E$3:$E$53,Calculations!$A$3:$A$53,$B1132)</f>
        <v/>
      </c>
      <c r="P1132" s="50">
        <f>P406/SUMIFS(P$3:P$722,$B$3:$B$722,$B1132)*SUMIFS(Calculations!$E$3:$E$53,Calculations!$A$3:$A$53,$B1132)</f>
        <v/>
      </c>
      <c r="Q1132" s="50">
        <f>Q406/SUMIFS(Q$3:Q$722,$B$3:$B$722,$B1132)*SUMIFS(Calculations!$E$3:$E$53,Calculations!$A$3:$A$53,$B1132)</f>
        <v/>
      </c>
      <c r="R1132" s="50">
        <f>R406/SUMIFS(R$3:R$722,$B$3:$B$722,$B1132)*SUMIFS(Calculations!$E$3:$E$53,Calculations!$A$3:$A$53,$B1132)</f>
        <v/>
      </c>
    </row>
    <row r="1133" ht="15.75" customHeight="1">
      <c r="B1133" s="50" t="inlineStr">
        <is>
          <t>NE</t>
        </is>
      </c>
      <c r="C1133" s="50" t="inlineStr">
        <is>
          <t>Generation</t>
        </is>
      </c>
      <c r="D1133" s="50" t="inlineStr">
        <is>
          <t>Utility PV</t>
        </is>
      </c>
      <c r="E1133" s="50">
        <f>LOOKUP(D1133,$U$2:$V$15,$V$2:$V$15)</f>
        <v/>
      </c>
      <c r="F1133" s="50">
        <f>F407/SUMIFS(F$3:F$722,$B$3:$B$722,$B1133)*SUMIFS(Calculations!$E$3:$E$53,Calculations!$A$3:$A$53,$B1133)</f>
        <v/>
      </c>
      <c r="G1133" s="50">
        <f>G407/SUMIFS(G$3:G$722,$B$3:$B$722,$B1133)*SUMIFS(Calculations!$E$3:$E$53,Calculations!$A$3:$A$53,$B1133)</f>
        <v/>
      </c>
      <c r="H1133" s="50">
        <f>H407/SUMIFS(H$3:H$722,$B$3:$B$722,$B1133)*SUMIFS(Calculations!$E$3:$E$53,Calculations!$A$3:$A$53,$B1133)</f>
        <v/>
      </c>
      <c r="I1133" s="50">
        <f>I407/SUMIFS(I$3:I$722,$B$3:$B$722,$B1133)*SUMIFS(Calculations!$E$3:$E$53,Calculations!$A$3:$A$53,$B1133)</f>
        <v/>
      </c>
      <c r="J1133" s="50">
        <f>J407/SUMIFS(J$3:J$722,$B$3:$B$722,$B1133)*SUMIFS(Calculations!$E$3:$E$53,Calculations!$A$3:$A$53,$B1133)</f>
        <v/>
      </c>
      <c r="K1133" s="50">
        <f>K407/SUMIFS(K$3:K$722,$B$3:$B$722,$B1133)*SUMIFS(Calculations!$E$3:$E$53,Calculations!$A$3:$A$53,$B1133)</f>
        <v/>
      </c>
      <c r="L1133" s="50">
        <f>L407/SUMIFS(L$3:L$722,$B$3:$B$722,$B1133)*SUMIFS(Calculations!$E$3:$E$53,Calculations!$A$3:$A$53,$B1133)</f>
        <v/>
      </c>
      <c r="M1133" s="50">
        <f>M407/SUMIFS(M$3:M$722,$B$3:$B$722,$B1133)*SUMIFS(Calculations!$E$3:$E$53,Calculations!$A$3:$A$53,$B1133)</f>
        <v/>
      </c>
      <c r="N1133" s="50">
        <f>N407/SUMIFS(N$3:N$722,$B$3:$B$722,$B1133)*SUMIFS(Calculations!$E$3:$E$53,Calculations!$A$3:$A$53,$B1133)</f>
        <v/>
      </c>
      <c r="O1133" s="50">
        <f>O407/SUMIFS(O$3:O$722,$B$3:$B$722,$B1133)*SUMIFS(Calculations!$E$3:$E$53,Calculations!$A$3:$A$53,$B1133)</f>
        <v/>
      </c>
      <c r="P1133" s="50">
        <f>P407/SUMIFS(P$3:P$722,$B$3:$B$722,$B1133)*SUMIFS(Calculations!$E$3:$E$53,Calculations!$A$3:$A$53,$B1133)</f>
        <v/>
      </c>
      <c r="Q1133" s="50">
        <f>Q407/SUMIFS(Q$3:Q$722,$B$3:$B$722,$B1133)*SUMIFS(Calculations!$E$3:$E$53,Calculations!$A$3:$A$53,$B1133)</f>
        <v/>
      </c>
      <c r="R1133" s="50">
        <f>R407/SUMIFS(R$3:R$722,$B$3:$B$722,$B1133)*SUMIFS(Calculations!$E$3:$E$53,Calculations!$A$3:$A$53,$B1133)</f>
        <v/>
      </c>
    </row>
    <row r="1134" ht="15.75" customHeight="1">
      <c r="B1134" s="50" t="inlineStr">
        <is>
          <t>NH</t>
        </is>
      </c>
      <c r="C1134" s="50" t="inlineStr">
        <is>
          <t>Generation</t>
        </is>
      </c>
      <c r="D1134" s="50" t="inlineStr">
        <is>
          <t>Biopower</t>
        </is>
      </c>
      <c r="E1134" s="50">
        <f>LOOKUP(D1134,$U$2:$V$15,$V$2:$V$15)</f>
        <v/>
      </c>
      <c r="F1134" s="50">
        <f>F408/SUMIFS(F$3:F$722,$B$3:$B$722,$B1134)*SUMIFS(Calculations!$E$3:$E$53,Calculations!$A$3:$A$53,$B1134)</f>
        <v/>
      </c>
      <c r="G1134" s="50">
        <f>G408/SUMIFS(G$3:G$722,$B$3:$B$722,$B1134)*SUMIFS(Calculations!$E$3:$E$53,Calculations!$A$3:$A$53,$B1134)</f>
        <v/>
      </c>
      <c r="H1134" s="50">
        <f>H408/SUMIFS(H$3:H$722,$B$3:$B$722,$B1134)*SUMIFS(Calculations!$E$3:$E$53,Calculations!$A$3:$A$53,$B1134)</f>
        <v/>
      </c>
      <c r="I1134" s="50">
        <f>I408/SUMIFS(I$3:I$722,$B$3:$B$722,$B1134)*SUMIFS(Calculations!$E$3:$E$53,Calculations!$A$3:$A$53,$B1134)</f>
        <v/>
      </c>
      <c r="J1134" s="50">
        <f>J408/SUMIFS(J$3:J$722,$B$3:$B$722,$B1134)*SUMIFS(Calculations!$E$3:$E$53,Calculations!$A$3:$A$53,$B1134)</f>
        <v/>
      </c>
      <c r="K1134" s="50">
        <f>K408/SUMIFS(K$3:K$722,$B$3:$B$722,$B1134)*SUMIFS(Calculations!$E$3:$E$53,Calculations!$A$3:$A$53,$B1134)</f>
        <v/>
      </c>
      <c r="L1134" s="50">
        <f>L408/SUMIFS(L$3:L$722,$B$3:$B$722,$B1134)*SUMIFS(Calculations!$E$3:$E$53,Calculations!$A$3:$A$53,$B1134)</f>
        <v/>
      </c>
      <c r="M1134" s="50">
        <f>M408/SUMIFS(M$3:M$722,$B$3:$B$722,$B1134)*SUMIFS(Calculations!$E$3:$E$53,Calculations!$A$3:$A$53,$B1134)</f>
        <v/>
      </c>
      <c r="N1134" s="50">
        <f>N408/SUMIFS(N$3:N$722,$B$3:$B$722,$B1134)*SUMIFS(Calculations!$E$3:$E$53,Calculations!$A$3:$A$53,$B1134)</f>
        <v/>
      </c>
      <c r="O1134" s="50">
        <f>O408/SUMIFS(O$3:O$722,$B$3:$B$722,$B1134)*SUMIFS(Calculations!$E$3:$E$53,Calculations!$A$3:$A$53,$B1134)</f>
        <v/>
      </c>
      <c r="P1134" s="50">
        <f>P408/SUMIFS(P$3:P$722,$B$3:$B$722,$B1134)*SUMIFS(Calculations!$E$3:$E$53,Calculations!$A$3:$A$53,$B1134)</f>
        <v/>
      </c>
      <c r="Q1134" s="50">
        <f>Q408/SUMIFS(Q$3:Q$722,$B$3:$B$722,$B1134)*SUMIFS(Calculations!$E$3:$E$53,Calculations!$A$3:$A$53,$B1134)</f>
        <v/>
      </c>
      <c r="R1134" s="50">
        <f>R408/SUMIFS(R$3:R$722,$B$3:$B$722,$B1134)*SUMIFS(Calculations!$E$3:$E$53,Calculations!$A$3:$A$53,$B1134)</f>
        <v/>
      </c>
    </row>
    <row r="1135" ht="15.75" customHeight="1">
      <c r="B1135" s="50" t="inlineStr">
        <is>
          <t>NH</t>
        </is>
      </c>
      <c r="C1135" s="50" t="inlineStr">
        <is>
          <t>Generation</t>
        </is>
      </c>
      <c r="D1135" s="50" t="inlineStr">
        <is>
          <t>Coal</t>
        </is>
      </c>
      <c r="E1135" s="50">
        <f>LOOKUP(D1135,$U$2:$V$15,$V$2:$V$15)</f>
        <v/>
      </c>
      <c r="F1135" s="50">
        <f>F409/SUMIFS(F$3:F$722,$B$3:$B$722,$B1135)*SUMIFS(Calculations!$E$3:$E$53,Calculations!$A$3:$A$53,$B1135)</f>
        <v/>
      </c>
      <c r="G1135" s="50">
        <f>G409/SUMIFS(G$3:G$722,$B$3:$B$722,$B1135)*SUMIFS(Calculations!$E$3:$E$53,Calculations!$A$3:$A$53,$B1135)</f>
        <v/>
      </c>
      <c r="H1135" s="50">
        <f>H409/SUMIFS(H$3:H$722,$B$3:$B$722,$B1135)*SUMIFS(Calculations!$E$3:$E$53,Calculations!$A$3:$A$53,$B1135)</f>
        <v/>
      </c>
      <c r="I1135" s="50">
        <f>I409/SUMIFS(I$3:I$722,$B$3:$B$722,$B1135)*SUMIFS(Calculations!$E$3:$E$53,Calculations!$A$3:$A$53,$B1135)</f>
        <v/>
      </c>
      <c r="J1135" s="50">
        <f>J409/SUMIFS(J$3:J$722,$B$3:$B$722,$B1135)*SUMIFS(Calculations!$E$3:$E$53,Calculations!$A$3:$A$53,$B1135)</f>
        <v/>
      </c>
      <c r="K1135" s="50">
        <f>K409/SUMIFS(K$3:K$722,$B$3:$B$722,$B1135)*SUMIFS(Calculations!$E$3:$E$53,Calculations!$A$3:$A$53,$B1135)</f>
        <v/>
      </c>
      <c r="L1135" s="50">
        <f>L409/SUMIFS(L$3:L$722,$B$3:$B$722,$B1135)*SUMIFS(Calculations!$E$3:$E$53,Calculations!$A$3:$A$53,$B1135)</f>
        <v/>
      </c>
      <c r="M1135" s="50">
        <f>M409/SUMIFS(M$3:M$722,$B$3:$B$722,$B1135)*SUMIFS(Calculations!$E$3:$E$53,Calculations!$A$3:$A$53,$B1135)</f>
        <v/>
      </c>
      <c r="N1135" s="50">
        <f>N409/SUMIFS(N$3:N$722,$B$3:$B$722,$B1135)*SUMIFS(Calculations!$E$3:$E$53,Calculations!$A$3:$A$53,$B1135)</f>
        <v/>
      </c>
      <c r="O1135" s="50">
        <f>O409/SUMIFS(O$3:O$722,$B$3:$B$722,$B1135)*SUMIFS(Calculations!$E$3:$E$53,Calculations!$A$3:$A$53,$B1135)</f>
        <v/>
      </c>
      <c r="P1135" s="50">
        <f>P409/SUMIFS(P$3:P$722,$B$3:$B$722,$B1135)*SUMIFS(Calculations!$E$3:$E$53,Calculations!$A$3:$A$53,$B1135)</f>
        <v/>
      </c>
      <c r="Q1135" s="50">
        <f>Q409/SUMIFS(Q$3:Q$722,$B$3:$B$722,$B1135)*SUMIFS(Calculations!$E$3:$E$53,Calculations!$A$3:$A$53,$B1135)</f>
        <v/>
      </c>
      <c r="R1135" s="50">
        <f>R409/SUMIFS(R$3:R$722,$B$3:$B$722,$B1135)*SUMIFS(Calculations!$E$3:$E$53,Calculations!$A$3:$A$53,$B1135)</f>
        <v/>
      </c>
    </row>
    <row r="1136" ht="15.75" customHeight="1">
      <c r="B1136" s="50" t="inlineStr">
        <is>
          <t>NH</t>
        </is>
      </c>
      <c r="C1136" s="50" t="inlineStr">
        <is>
          <t>Generation</t>
        </is>
      </c>
      <c r="D1136" s="50" t="inlineStr">
        <is>
          <t>CSP</t>
        </is>
      </c>
      <c r="E1136" s="50">
        <f>LOOKUP(D1136,$U$2:$V$15,$V$2:$V$15)</f>
        <v/>
      </c>
      <c r="F1136" s="50">
        <f>F410/SUMIFS(F$3:F$722,$B$3:$B$722,$B1136)*SUMIFS(Calculations!$E$3:$E$53,Calculations!$A$3:$A$53,$B1136)</f>
        <v/>
      </c>
      <c r="G1136" s="50">
        <f>G410/SUMIFS(G$3:G$722,$B$3:$B$722,$B1136)*SUMIFS(Calculations!$E$3:$E$53,Calculations!$A$3:$A$53,$B1136)</f>
        <v/>
      </c>
      <c r="H1136" s="50">
        <f>H410/SUMIFS(H$3:H$722,$B$3:$B$722,$B1136)*SUMIFS(Calculations!$E$3:$E$53,Calculations!$A$3:$A$53,$B1136)</f>
        <v/>
      </c>
      <c r="I1136" s="50">
        <f>I410/SUMIFS(I$3:I$722,$B$3:$B$722,$B1136)*SUMIFS(Calculations!$E$3:$E$53,Calculations!$A$3:$A$53,$B1136)</f>
        <v/>
      </c>
      <c r="J1136" s="50">
        <f>J410/SUMIFS(J$3:J$722,$B$3:$B$722,$B1136)*SUMIFS(Calculations!$E$3:$E$53,Calculations!$A$3:$A$53,$B1136)</f>
        <v/>
      </c>
      <c r="K1136" s="50">
        <f>K410/SUMIFS(K$3:K$722,$B$3:$B$722,$B1136)*SUMIFS(Calculations!$E$3:$E$53,Calculations!$A$3:$A$53,$B1136)</f>
        <v/>
      </c>
      <c r="L1136" s="50">
        <f>L410/SUMIFS(L$3:L$722,$B$3:$B$722,$B1136)*SUMIFS(Calculations!$E$3:$E$53,Calculations!$A$3:$A$53,$B1136)</f>
        <v/>
      </c>
      <c r="M1136" s="50">
        <f>M410/SUMIFS(M$3:M$722,$B$3:$B$722,$B1136)*SUMIFS(Calculations!$E$3:$E$53,Calculations!$A$3:$A$53,$B1136)</f>
        <v/>
      </c>
      <c r="N1136" s="50">
        <f>N410/SUMIFS(N$3:N$722,$B$3:$B$722,$B1136)*SUMIFS(Calculations!$E$3:$E$53,Calculations!$A$3:$A$53,$B1136)</f>
        <v/>
      </c>
      <c r="O1136" s="50">
        <f>O410/SUMIFS(O$3:O$722,$B$3:$B$722,$B1136)*SUMIFS(Calculations!$E$3:$E$53,Calculations!$A$3:$A$53,$B1136)</f>
        <v/>
      </c>
      <c r="P1136" s="50">
        <f>P410/SUMIFS(P$3:P$722,$B$3:$B$722,$B1136)*SUMIFS(Calculations!$E$3:$E$53,Calculations!$A$3:$A$53,$B1136)</f>
        <v/>
      </c>
      <c r="Q1136" s="50">
        <f>Q410/SUMIFS(Q$3:Q$722,$B$3:$B$722,$B1136)*SUMIFS(Calculations!$E$3:$E$53,Calculations!$A$3:$A$53,$B1136)</f>
        <v/>
      </c>
      <c r="R1136" s="50">
        <f>R410/SUMIFS(R$3:R$722,$B$3:$B$722,$B1136)*SUMIFS(Calculations!$E$3:$E$53,Calculations!$A$3:$A$53,$B1136)</f>
        <v/>
      </c>
    </row>
    <row r="1137" ht="15.75" customHeight="1">
      <c r="B1137" s="50" t="inlineStr">
        <is>
          <t>NH</t>
        </is>
      </c>
      <c r="C1137" s="50" t="inlineStr">
        <is>
          <t>Generation</t>
        </is>
      </c>
      <c r="D1137" s="50" t="inlineStr">
        <is>
          <t>Geothermal</t>
        </is>
      </c>
      <c r="E1137" s="50">
        <f>LOOKUP(D1137,$U$2:$V$15,$V$2:$V$15)</f>
        <v/>
      </c>
      <c r="F1137" s="50">
        <f>F411/SUMIFS(F$3:F$722,$B$3:$B$722,$B1137)*SUMIFS(Calculations!$E$3:$E$53,Calculations!$A$3:$A$53,$B1137)</f>
        <v/>
      </c>
      <c r="G1137" s="50">
        <f>G411/SUMIFS(G$3:G$722,$B$3:$B$722,$B1137)*SUMIFS(Calculations!$E$3:$E$53,Calculations!$A$3:$A$53,$B1137)</f>
        <v/>
      </c>
      <c r="H1137" s="50">
        <f>H411/SUMIFS(H$3:H$722,$B$3:$B$722,$B1137)*SUMIFS(Calculations!$E$3:$E$53,Calculations!$A$3:$A$53,$B1137)</f>
        <v/>
      </c>
      <c r="I1137" s="50">
        <f>I411/SUMIFS(I$3:I$722,$B$3:$B$722,$B1137)*SUMIFS(Calculations!$E$3:$E$53,Calculations!$A$3:$A$53,$B1137)</f>
        <v/>
      </c>
      <c r="J1137" s="50">
        <f>J411/SUMIFS(J$3:J$722,$B$3:$B$722,$B1137)*SUMIFS(Calculations!$E$3:$E$53,Calculations!$A$3:$A$53,$B1137)</f>
        <v/>
      </c>
      <c r="K1137" s="50">
        <f>K411/SUMIFS(K$3:K$722,$B$3:$B$722,$B1137)*SUMIFS(Calculations!$E$3:$E$53,Calculations!$A$3:$A$53,$B1137)</f>
        <v/>
      </c>
      <c r="L1137" s="50">
        <f>L411/SUMIFS(L$3:L$722,$B$3:$B$722,$B1137)*SUMIFS(Calculations!$E$3:$E$53,Calculations!$A$3:$A$53,$B1137)</f>
        <v/>
      </c>
      <c r="M1137" s="50">
        <f>M411/SUMIFS(M$3:M$722,$B$3:$B$722,$B1137)*SUMIFS(Calculations!$E$3:$E$53,Calculations!$A$3:$A$53,$B1137)</f>
        <v/>
      </c>
      <c r="N1137" s="50">
        <f>N411/SUMIFS(N$3:N$722,$B$3:$B$722,$B1137)*SUMIFS(Calculations!$E$3:$E$53,Calculations!$A$3:$A$53,$B1137)</f>
        <v/>
      </c>
      <c r="O1137" s="50">
        <f>O411/SUMIFS(O$3:O$722,$B$3:$B$722,$B1137)*SUMIFS(Calculations!$E$3:$E$53,Calculations!$A$3:$A$53,$B1137)</f>
        <v/>
      </c>
      <c r="P1137" s="50">
        <f>P411/SUMIFS(P$3:P$722,$B$3:$B$722,$B1137)*SUMIFS(Calculations!$E$3:$E$53,Calculations!$A$3:$A$53,$B1137)</f>
        <v/>
      </c>
      <c r="Q1137" s="50">
        <f>Q411/SUMIFS(Q$3:Q$722,$B$3:$B$722,$B1137)*SUMIFS(Calculations!$E$3:$E$53,Calculations!$A$3:$A$53,$B1137)</f>
        <v/>
      </c>
      <c r="R1137" s="50">
        <f>R411/SUMIFS(R$3:R$722,$B$3:$B$722,$B1137)*SUMIFS(Calculations!$E$3:$E$53,Calculations!$A$3:$A$53,$B1137)</f>
        <v/>
      </c>
    </row>
    <row r="1138" ht="15.75" customHeight="1">
      <c r="B1138" s="50" t="inlineStr">
        <is>
          <t>NH</t>
        </is>
      </c>
      <c r="C1138" s="50" t="inlineStr">
        <is>
          <t>Generation</t>
        </is>
      </c>
      <c r="D1138" s="50" t="inlineStr">
        <is>
          <t>Hydro</t>
        </is>
      </c>
      <c r="E1138" s="50">
        <f>LOOKUP(D1138,$U$2:$V$15,$V$2:$V$15)</f>
        <v/>
      </c>
      <c r="F1138" s="50">
        <f>F412/SUMIFS(F$3:F$722,$B$3:$B$722,$B1138)*SUMIFS(Calculations!$E$3:$E$53,Calculations!$A$3:$A$53,$B1138)</f>
        <v/>
      </c>
      <c r="G1138" s="50">
        <f>G412/SUMIFS(G$3:G$722,$B$3:$B$722,$B1138)*SUMIFS(Calculations!$E$3:$E$53,Calculations!$A$3:$A$53,$B1138)</f>
        <v/>
      </c>
      <c r="H1138" s="50">
        <f>H412/SUMIFS(H$3:H$722,$B$3:$B$722,$B1138)*SUMIFS(Calculations!$E$3:$E$53,Calculations!$A$3:$A$53,$B1138)</f>
        <v/>
      </c>
      <c r="I1138" s="50">
        <f>I412/SUMIFS(I$3:I$722,$B$3:$B$722,$B1138)*SUMIFS(Calculations!$E$3:$E$53,Calculations!$A$3:$A$53,$B1138)</f>
        <v/>
      </c>
      <c r="J1138" s="50">
        <f>J412/SUMIFS(J$3:J$722,$B$3:$B$722,$B1138)*SUMIFS(Calculations!$E$3:$E$53,Calculations!$A$3:$A$53,$B1138)</f>
        <v/>
      </c>
      <c r="K1138" s="50">
        <f>K412/SUMIFS(K$3:K$722,$B$3:$B$722,$B1138)*SUMIFS(Calculations!$E$3:$E$53,Calculations!$A$3:$A$53,$B1138)</f>
        <v/>
      </c>
      <c r="L1138" s="50">
        <f>L412/SUMIFS(L$3:L$722,$B$3:$B$722,$B1138)*SUMIFS(Calculations!$E$3:$E$53,Calculations!$A$3:$A$53,$B1138)</f>
        <v/>
      </c>
      <c r="M1138" s="50">
        <f>M412/SUMIFS(M$3:M$722,$B$3:$B$722,$B1138)*SUMIFS(Calculations!$E$3:$E$53,Calculations!$A$3:$A$53,$B1138)</f>
        <v/>
      </c>
      <c r="N1138" s="50">
        <f>N412/SUMIFS(N$3:N$722,$B$3:$B$722,$B1138)*SUMIFS(Calculations!$E$3:$E$53,Calculations!$A$3:$A$53,$B1138)</f>
        <v/>
      </c>
      <c r="O1138" s="50">
        <f>O412/SUMIFS(O$3:O$722,$B$3:$B$722,$B1138)*SUMIFS(Calculations!$E$3:$E$53,Calculations!$A$3:$A$53,$B1138)</f>
        <v/>
      </c>
      <c r="P1138" s="50">
        <f>P412/SUMIFS(P$3:P$722,$B$3:$B$722,$B1138)*SUMIFS(Calculations!$E$3:$E$53,Calculations!$A$3:$A$53,$B1138)</f>
        <v/>
      </c>
      <c r="Q1138" s="50">
        <f>Q412/SUMIFS(Q$3:Q$722,$B$3:$B$722,$B1138)*SUMIFS(Calculations!$E$3:$E$53,Calculations!$A$3:$A$53,$B1138)</f>
        <v/>
      </c>
      <c r="R1138" s="50">
        <f>R412/SUMIFS(R$3:R$722,$B$3:$B$722,$B1138)*SUMIFS(Calculations!$E$3:$E$53,Calculations!$A$3:$A$53,$B1138)</f>
        <v/>
      </c>
    </row>
    <row r="1139" ht="15.75" customHeight="1">
      <c r="B1139" s="50" t="inlineStr">
        <is>
          <t>NH</t>
        </is>
      </c>
      <c r="C1139" s="50" t="inlineStr">
        <is>
          <t>Generation</t>
        </is>
      </c>
      <c r="D1139" s="50" t="inlineStr">
        <is>
          <t>Imports</t>
        </is>
      </c>
      <c r="E1139" s="50">
        <f>LOOKUP(D1139,$U$2:$V$15,$V$2:$V$15)</f>
        <v/>
      </c>
      <c r="F1139" s="50">
        <f>F413/SUMIFS(F$3:F$722,$B$3:$B$722,$B1139)*SUMIFS(Calculations!$E$3:$E$53,Calculations!$A$3:$A$53,$B1139)</f>
        <v/>
      </c>
      <c r="G1139" s="50">
        <f>G413/SUMIFS(G$3:G$722,$B$3:$B$722,$B1139)*SUMIFS(Calculations!$E$3:$E$53,Calculations!$A$3:$A$53,$B1139)</f>
        <v/>
      </c>
      <c r="H1139" s="50">
        <f>H413/SUMIFS(H$3:H$722,$B$3:$B$722,$B1139)*SUMIFS(Calculations!$E$3:$E$53,Calculations!$A$3:$A$53,$B1139)</f>
        <v/>
      </c>
      <c r="I1139" s="50">
        <f>I413/SUMIFS(I$3:I$722,$B$3:$B$722,$B1139)*SUMIFS(Calculations!$E$3:$E$53,Calculations!$A$3:$A$53,$B1139)</f>
        <v/>
      </c>
      <c r="J1139" s="50">
        <f>J413/SUMIFS(J$3:J$722,$B$3:$B$722,$B1139)*SUMIFS(Calculations!$E$3:$E$53,Calculations!$A$3:$A$53,$B1139)</f>
        <v/>
      </c>
      <c r="K1139" s="50">
        <f>K413/SUMIFS(K$3:K$722,$B$3:$B$722,$B1139)*SUMIFS(Calculations!$E$3:$E$53,Calculations!$A$3:$A$53,$B1139)</f>
        <v/>
      </c>
      <c r="L1139" s="50">
        <f>L413/SUMIFS(L$3:L$722,$B$3:$B$722,$B1139)*SUMIFS(Calculations!$E$3:$E$53,Calculations!$A$3:$A$53,$B1139)</f>
        <v/>
      </c>
      <c r="M1139" s="50">
        <f>M413/SUMIFS(M$3:M$722,$B$3:$B$722,$B1139)*SUMIFS(Calculations!$E$3:$E$53,Calculations!$A$3:$A$53,$B1139)</f>
        <v/>
      </c>
      <c r="N1139" s="50">
        <f>N413/SUMIFS(N$3:N$722,$B$3:$B$722,$B1139)*SUMIFS(Calculations!$E$3:$E$53,Calculations!$A$3:$A$53,$B1139)</f>
        <v/>
      </c>
      <c r="O1139" s="50">
        <f>O413/SUMIFS(O$3:O$722,$B$3:$B$722,$B1139)*SUMIFS(Calculations!$E$3:$E$53,Calculations!$A$3:$A$53,$B1139)</f>
        <v/>
      </c>
      <c r="P1139" s="50">
        <f>P413/SUMIFS(P$3:P$722,$B$3:$B$722,$B1139)*SUMIFS(Calculations!$E$3:$E$53,Calculations!$A$3:$A$53,$B1139)</f>
        <v/>
      </c>
      <c r="Q1139" s="50">
        <f>Q413/SUMIFS(Q$3:Q$722,$B$3:$B$722,$B1139)*SUMIFS(Calculations!$E$3:$E$53,Calculations!$A$3:$A$53,$B1139)</f>
        <v/>
      </c>
      <c r="R1139" s="50">
        <f>R413/SUMIFS(R$3:R$722,$B$3:$B$722,$B1139)*SUMIFS(Calculations!$E$3:$E$53,Calculations!$A$3:$A$53,$B1139)</f>
        <v/>
      </c>
    </row>
    <row r="1140" ht="15.75" customHeight="1">
      <c r="B1140" s="50" t="inlineStr">
        <is>
          <t>NH</t>
        </is>
      </c>
      <c r="C1140" s="50" t="inlineStr">
        <is>
          <t>Generation</t>
        </is>
      </c>
      <c r="D1140" s="50" t="inlineStr">
        <is>
          <t>Land-based Wind</t>
        </is>
      </c>
      <c r="E1140" s="50">
        <f>LOOKUP(D1140,$U$2:$V$15,$V$2:$V$15)</f>
        <v/>
      </c>
      <c r="F1140" s="50">
        <f>F414/SUMIFS(F$3:F$722,$B$3:$B$722,$B1140)*SUMIFS(Calculations!$E$3:$E$53,Calculations!$A$3:$A$53,$B1140)</f>
        <v/>
      </c>
      <c r="G1140" s="50">
        <f>G414/SUMIFS(G$3:G$722,$B$3:$B$722,$B1140)*SUMIFS(Calculations!$E$3:$E$53,Calculations!$A$3:$A$53,$B1140)</f>
        <v/>
      </c>
      <c r="H1140" s="50">
        <f>H414/SUMIFS(H$3:H$722,$B$3:$B$722,$B1140)*SUMIFS(Calculations!$E$3:$E$53,Calculations!$A$3:$A$53,$B1140)</f>
        <v/>
      </c>
      <c r="I1140" s="50">
        <f>I414/SUMIFS(I$3:I$722,$B$3:$B$722,$B1140)*SUMIFS(Calculations!$E$3:$E$53,Calculations!$A$3:$A$53,$B1140)</f>
        <v/>
      </c>
      <c r="J1140" s="50">
        <f>J414/SUMIFS(J$3:J$722,$B$3:$B$722,$B1140)*SUMIFS(Calculations!$E$3:$E$53,Calculations!$A$3:$A$53,$B1140)</f>
        <v/>
      </c>
      <c r="K1140" s="50">
        <f>K414/SUMIFS(K$3:K$722,$B$3:$B$722,$B1140)*SUMIFS(Calculations!$E$3:$E$53,Calculations!$A$3:$A$53,$B1140)</f>
        <v/>
      </c>
      <c r="L1140" s="50">
        <f>L414/SUMIFS(L$3:L$722,$B$3:$B$722,$B1140)*SUMIFS(Calculations!$E$3:$E$53,Calculations!$A$3:$A$53,$B1140)</f>
        <v/>
      </c>
      <c r="M1140" s="50">
        <f>M414/SUMIFS(M$3:M$722,$B$3:$B$722,$B1140)*SUMIFS(Calculations!$E$3:$E$53,Calculations!$A$3:$A$53,$B1140)</f>
        <v/>
      </c>
      <c r="N1140" s="50">
        <f>N414/SUMIFS(N$3:N$722,$B$3:$B$722,$B1140)*SUMIFS(Calculations!$E$3:$E$53,Calculations!$A$3:$A$53,$B1140)</f>
        <v/>
      </c>
      <c r="O1140" s="50">
        <f>O414/SUMIFS(O$3:O$722,$B$3:$B$722,$B1140)*SUMIFS(Calculations!$E$3:$E$53,Calculations!$A$3:$A$53,$B1140)</f>
        <v/>
      </c>
      <c r="P1140" s="50">
        <f>P414/SUMIFS(P$3:P$722,$B$3:$B$722,$B1140)*SUMIFS(Calculations!$E$3:$E$53,Calculations!$A$3:$A$53,$B1140)</f>
        <v/>
      </c>
      <c r="Q1140" s="50">
        <f>Q414/SUMIFS(Q$3:Q$722,$B$3:$B$722,$B1140)*SUMIFS(Calculations!$E$3:$E$53,Calculations!$A$3:$A$53,$B1140)</f>
        <v/>
      </c>
      <c r="R1140" s="50">
        <f>R414/SUMIFS(R$3:R$722,$B$3:$B$722,$B1140)*SUMIFS(Calculations!$E$3:$E$53,Calculations!$A$3:$A$53,$B1140)</f>
        <v/>
      </c>
    </row>
    <row r="1141" ht="15.75" customHeight="1">
      <c r="B1141" s="50" t="inlineStr">
        <is>
          <t>NH</t>
        </is>
      </c>
      <c r="C1141" s="50" t="inlineStr">
        <is>
          <t>Generation</t>
        </is>
      </c>
      <c r="D1141" s="50" t="inlineStr">
        <is>
          <t>NG-CC</t>
        </is>
      </c>
      <c r="E1141" s="50">
        <f>LOOKUP(D1141,$U$2:$V$15,$V$2:$V$15)</f>
        <v/>
      </c>
      <c r="F1141" s="50">
        <f>F415/SUMIFS(F$3:F$722,$B$3:$B$722,$B1141)*SUMIFS(Calculations!$E$3:$E$53,Calculations!$A$3:$A$53,$B1141)</f>
        <v/>
      </c>
      <c r="G1141" s="50">
        <f>G415/SUMIFS(G$3:G$722,$B$3:$B$722,$B1141)*SUMIFS(Calculations!$E$3:$E$53,Calculations!$A$3:$A$53,$B1141)</f>
        <v/>
      </c>
      <c r="H1141" s="50">
        <f>H415/SUMIFS(H$3:H$722,$B$3:$B$722,$B1141)*SUMIFS(Calculations!$E$3:$E$53,Calculations!$A$3:$A$53,$B1141)</f>
        <v/>
      </c>
      <c r="I1141" s="50">
        <f>I415/SUMIFS(I$3:I$722,$B$3:$B$722,$B1141)*SUMIFS(Calculations!$E$3:$E$53,Calculations!$A$3:$A$53,$B1141)</f>
        <v/>
      </c>
      <c r="J1141" s="50">
        <f>J415/SUMIFS(J$3:J$722,$B$3:$B$722,$B1141)*SUMIFS(Calculations!$E$3:$E$53,Calculations!$A$3:$A$53,$B1141)</f>
        <v/>
      </c>
      <c r="K1141" s="50">
        <f>K415/SUMIFS(K$3:K$722,$B$3:$B$722,$B1141)*SUMIFS(Calculations!$E$3:$E$53,Calculations!$A$3:$A$53,$B1141)</f>
        <v/>
      </c>
      <c r="L1141" s="50">
        <f>L415/SUMIFS(L$3:L$722,$B$3:$B$722,$B1141)*SUMIFS(Calculations!$E$3:$E$53,Calculations!$A$3:$A$53,$B1141)</f>
        <v/>
      </c>
      <c r="M1141" s="50">
        <f>M415/SUMIFS(M$3:M$722,$B$3:$B$722,$B1141)*SUMIFS(Calculations!$E$3:$E$53,Calculations!$A$3:$A$53,$B1141)</f>
        <v/>
      </c>
      <c r="N1141" s="50">
        <f>N415/SUMIFS(N$3:N$722,$B$3:$B$722,$B1141)*SUMIFS(Calculations!$E$3:$E$53,Calculations!$A$3:$A$53,$B1141)</f>
        <v/>
      </c>
      <c r="O1141" s="50">
        <f>O415/SUMIFS(O$3:O$722,$B$3:$B$722,$B1141)*SUMIFS(Calculations!$E$3:$E$53,Calculations!$A$3:$A$53,$B1141)</f>
        <v/>
      </c>
      <c r="P1141" s="50">
        <f>P415/SUMIFS(P$3:P$722,$B$3:$B$722,$B1141)*SUMIFS(Calculations!$E$3:$E$53,Calculations!$A$3:$A$53,$B1141)</f>
        <v/>
      </c>
      <c r="Q1141" s="50">
        <f>Q415/SUMIFS(Q$3:Q$722,$B$3:$B$722,$B1141)*SUMIFS(Calculations!$E$3:$E$53,Calculations!$A$3:$A$53,$B1141)</f>
        <v/>
      </c>
      <c r="R1141" s="50">
        <f>R415/SUMIFS(R$3:R$722,$B$3:$B$722,$B1141)*SUMIFS(Calculations!$E$3:$E$53,Calculations!$A$3:$A$53,$B1141)</f>
        <v/>
      </c>
    </row>
    <row r="1142" ht="15.75" customHeight="1">
      <c r="B1142" s="50" t="inlineStr">
        <is>
          <t>NH</t>
        </is>
      </c>
      <c r="C1142" s="50" t="inlineStr">
        <is>
          <t>Generation</t>
        </is>
      </c>
      <c r="D1142" s="50" t="inlineStr">
        <is>
          <t>NG-CT</t>
        </is>
      </c>
      <c r="E1142" s="50">
        <f>LOOKUP(D1142,$U$2:$V$15,$V$2:$V$15)</f>
        <v/>
      </c>
      <c r="F1142" s="50">
        <f>F416/SUMIFS(F$3:F$722,$B$3:$B$722,$B1142)*SUMIFS(Calculations!$E$3:$E$53,Calculations!$A$3:$A$53,$B1142)</f>
        <v/>
      </c>
      <c r="G1142" s="50">
        <f>G416/SUMIFS(G$3:G$722,$B$3:$B$722,$B1142)*SUMIFS(Calculations!$E$3:$E$53,Calculations!$A$3:$A$53,$B1142)</f>
        <v/>
      </c>
      <c r="H1142" s="50">
        <f>H416/SUMIFS(H$3:H$722,$B$3:$B$722,$B1142)*SUMIFS(Calculations!$E$3:$E$53,Calculations!$A$3:$A$53,$B1142)</f>
        <v/>
      </c>
      <c r="I1142" s="50">
        <f>I416/SUMIFS(I$3:I$722,$B$3:$B$722,$B1142)*SUMIFS(Calculations!$E$3:$E$53,Calculations!$A$3:$A$53,$B1142)</f>
        <v/>
      </c>
      <c r="J1142" s="50">
        <f>J416/SUMIFS(J$3:J$722,$B$3:$B$722,$B1142)*SUMIFS(Calculations!$E$3:$E$53,Calculations!$A$3:$A$53,$B1142)</f>
        <v/>
      </c>
      <c r="K1142" s="50">
        <f>K416/SUMIFS(K$3:K$722,$B$3:$B$722,$B1142)*SUMIFS(Calculations!$E$3:$E$53,Calculations!$A$3:$A$53,$B1142)</f>
        <v/>
      </c>
      <c r="L1142" s="50">
        <f>L416/SUMIFS(L$3:L$722,$B$3:$B$722,$B1142)*SUMIFS(Calculations!$E$3:$E$53,Calculations!$A$3:$A$53,$B1142)</f>
        <v/>
      </c>
      <c r="M1142" s="50">
        <f>M416/SUMIFS(M$3:M$722,$B$3:$B$722,$B1142)*SUMIFS(Calculations!$E$3:$E$53,Calculations!$A$3:$A$53,$B1142)</f>
        <v/>
      </c>
      <c r="N1142" s="50">
        <f>N416/SUMIFS(N$3:N$722,$B$3:$B$722,$B1142)*SUMIFS(Calculations!$E$3:$E$53,Calculations!$A$3:$A$53,$B1142)</f>
        <v/>
      </c>
      <c r="O1142" s="50">
        <f>O416/SUMIFS(O$3:O$722,$B$3:$B$722,$B1142)*SUMIFS(Calculations!$E$3:$E$53,Calculations!$A$3:$A$53,$B1142)</f>
        <v/>
      </c>
      <c r="P1142" s="50">
        <f>P416/SUMIFS(P$3:P$722,$B$3:$B$722,$B1142)*SUMIFS(Calculations!$E$3:$E$53,Calculations!$A$3:$A$53,$B1142)</f>
        <v/>
      </c>
      <c r="Q1142" s="50">
        <f>Q416/SUMIFS(Q$3:Q$722,$B$3:$B$722,$B1142)*SUMIFS(Calculations!$E$3:$E$53,Calculations!$A$3:$A$53,$B1142)</f>
        <v/>
      </c>
      <c r="R1142" s="50">
        <f>R416/SUMIFS(R$3:R$722,$B$3:$B$722,$B1142)*SUMIFS(Calculations!$E$3:$E$53,Calculations!$A$3:$A$53,$B1142)</f>
        <v/>
      </c>
    </row>
    <row r="1143" ht="15.75" customHeight="1">
      <c r="B1143" s="50" t="inlineStr">
        <is>
          <t>NH</t>
        </is>
      </c>
      <c r="C1143" s="50" t="inlineStr">
        <is>
          <t>Generation</t>
        </is>
      </c>
      <c r="D1143" s="50" t="inlineStr">
        <is>
          <t>Nuclear</t>
        </is>
      </c>
      <c r="E1143" s="50">
        <f>LOOKUP(D1143,$U$2:$V$15,$V$2:$V$15)</f>
        <v/>
      </c>
      <c r="F1143" s="50">
        <f>F417/SUMIFS(F$3:F$722,$B$3:$B$722,$B1143)*SUMIFS(Calculations!$E$3:$E$53,Calculations!$A$3:$A$53,$B1143)</f>
        <v/>
      </c>
      <c r="G1143" s="50">
        <f>G417/SUMIFS(G$3:G$722,$B$3:$B$722,$B1143)*SUMIFS(Calculations!$E$3:$E$53,Calculations!$A$3:$A$53,$B1143)</f>
        <v/>
      </c>
      <c r="H1143" s="50">
        <f>H417/SUMIFS(H$3:H$722,$B$3:$B$722,$B1143)*SUMIFS(Calculations!$E$3:$E$53,Calculations!$A$3:$A$53,$B1143)</f>
        <v/>
      </c>
      <c r="I1143" s="50">
        <f>I417/SUMIFS(I$3:I$722,$B$3:$B$722,$B1143)*SUMIFS(Calculations!$E$3:$E$53,Calculations!$A$3:$A$53,$B1143)</f>
        <v/>
      </c>
      <c r="J1143" s="50">
        <f>J417/SUMIFS(J$3:J$722,$B$3:$B$722,$B1143)*SUMIFS(Calculations!$E$3:$E$53,Calculations!$A$3:$A$53,$B1143)</f>
        <v/>
      </c>
      <c r="K1143" s="50">
        <f>K417/SUMIFS(K$3:K$722,$B$3:$B$722,$B1143)*SUMIFS(Calculations!$E$3:$E$53,Calculations!$A$3:$A$53,$B1143)</f>
        <v/>
      </c>
      <c r="L1143" s="50">
        <f>L417/SUMIFS(L$3:L$722,$B$3:$B$722,$B1143)*SUMIFS(Calculations!$E$3:$E$53,Calculations!$A$3:$A$53,$B1143)</f>
        <v/>
      </c>
      <c r="M1143" s="50">
        <f>M417/SUMIFS(M$3:M$722,$B$3:$B$722,$B1143)*SUMIFS(Calculations!$E$3:$E$53,Calculations!$A$3:$A$53,$B1143)</f>
        <v/>
      </c>
      <c r="N1143" s="50">
        <f>N417/SUMIFS(N$3:N$722,$B$3:$B$722,$B1143)*SUMIFS(Calculations!$E$3:$E$53,Calculations!$A$3:$A$53,$B1143)</f>
        <v/>
      </c>
      <c r="O1143" s="50">
        <f>O417/SUMIFS(O$3:O$722,$B$3:$B$722,$B1143)*SUMIFS(Calculations!$E$3:$E$53,Calculations!$A$3:$A$53,$B1143)</f>
        <v/>
      </c>
      <c r="P1143" s="50">
        <f>P417/SUMIFS(P$3:P$722,$B$3:$B$722,$B1143)*SUMIFS(Calculations!$E$3:$E$53,Calculations!$A$3:$A$53,$B1143)</f>
        <v/>
      </c>
      <c r="Q1143" s="50">
        <f>Q417/SUMIFS(Q$3:Q$722,$B$3:$B$722,$B1143)*SUMIFS(Calculations!$E$3:$E$53,Calculations!$A$3:$A$53,$B1143)</f>
        <v/>
      </c>
      <c r="R1143" s="50">
        <f>R417/SUMIFS(R$3:R$722,$B$3:$B$722,$B1143)*SUMIFS(Calculations!$E$3:$E$53,Calculations!$A$3:$A$53,$B1143)</f>
        <v/>
      </c>
    </row>
    <row r="1144" ht="15.75" customHeight="1">
      <c r="B1144" s="50" t="inlineStr">
        <is>
          <t>NH</t>
        </is>
      </c>
      <c r="C1144" s="50" t="inlineStr">
        <is>
          <t>Generation</t>
        </is>
      </c>
      <c r="D1144" s="50" t="inlineStr">
        <is>
          <t>Offshore Wind</t>
        </is>
      </c>
      <c r="E1144" s="50">
        <f>LOOKUP(D1144,$U$2:$V$15,$V$2:$V$15)</f>
        <v/>
      </c>
      <c r="F1144" s="50">
        <f>F418/SUMIFS(F$3:F$722,$B$3:$B$722,$B1144)*SUMIFS(Calculations!$E$3:$E$53,Calculations!$A$3:$A$53,$B1144)</f>
        <v/>
      </c>
      <c r="G1144" s="50">
        <f>G418/SUMIFS(G$3:G$722,$B$3:$B$722,$B1144)*SUMIFS(Calculations!$E$3:$E$53,Calculations!$A$3:$A$53,$B1144)</f>
        <v/>
      </c>
      <c r="H1144" s="50">
        <f>H418/SUMIFS(H$3:H$722,$B$3:$B$722,$B1144)*SUMIFS(Calculations!$E$3:$E$53,Calculations!$A$3:$A$53,$B1144)</f>
        <v/>
      </c>
      <c r="I1144" s="50">
        <f>I418/SUMIFS(I$3:I$722,$B$3:$B$722,$B1144)*SUMIFS(Calculations!$E$3:$E$53,Calculations!$A$3:$A$53,$B1144)</f>
        <v/>
      </c>
      <c r="J1144" s="50">
        <f>J418/SUMIFS(J$3:J$722,$B$3:$B$722,$B1144)*SUMIFS(Calculations!$E$3:$E$53,Calculations!$A$3:$A$53,$B1144)</f>
        <v/>
      </c>
      <c r="K1144" s="50">
        <f>K418/SUMIFS(K$3:K$722,$B$3:$B$722,$B1144)*SUMIFS(Calculations!$E$3:$E$53,Calculations!$A$3:$A$53,$B1144)</f>
        <v/>
      </c>
      <c r="L1144" s="50">
        <f>L418/SUMIFS(L$3:L$722,$B$3:$B$722,$B1144)*SUMIFS(Calculations!$E$3:$E$53,Calculations!$A$3:$A$53,$B1144)</f>
        <v/>
      </c>
      <c r="M1144" s="50">
        <f>M418/SUMIFS(M$3:M$722,$B$3:$B$722,$B1144)*SUMIFS(Calculations!$E$3:$E$53,Calculations!$A$3:$A$53,$B1144)</f>
        <v/>
      </c>
      <c r="N1144" s="50">
        <f>N418/SUMIFS(N$3:N$722,$B$3:$B$722,$B1144)*SUMIFS(Calculations!$E$3:$E$53,Calculations!$A$3:$A$53,$B1144)</f>
        <v/>
      </c>
      <c r="O1144" s="50">
        <f>O418/SUMIFS(O$3:O$722,$B$3:$B$722,$B1144)*SUMIFS(Calculations!$E$3:$E$53,Calculations!$A$3:$A$53,$B1144)</f>
        <v/>
      </c>
      <c r="P1144" s="50">
        <f>P418/SUMIFS(P$3:P$722,$B$3:$B$722,$B1144)*SUMIFS(Calculations!$E$3:$E$53,Calculations!$A$3:$A$53,$B1144)</f>
        <v/>
      </c>
      <c r="Q1144" s="50">
        <f>Q418/SUMIFS(Q$3:Q$722,$B$3:$B$722,$B1144)*SUMIFS(Calculations!$E$3:$E$53,Calculations!$A$3:$A$53,$B1144)</f>
        <v/>
      </c>
      <c r="R1144" s="50">
        <f>R418/SUMIFS(R$3:R$722,$B$3:$B$722,$B1144)*SUMIFS(Calculations!$E$3:$E$53,Calculations!$A$3:$A$53,$B1144)</f>
        <v/>
      </c>
    </row>
    <row r="1145" ht="15.75" customHeight="1">
      <c r="B1145" s="50" t="inlineStr">
        <is>
          <t>NH</t>
        </is>
      </c>
      <c r="C1145" s="50" t="inlineStr">
        <is>
          <t>Generation</t>
        </is>
      </c>
      <c r="D1145" s="50" t="inlineStr">
        <is>
          <t>Oil-Gas-Steam</t>
        </is>
      </c>
      <c r="E1145" s="50">
        <f>LOOKUP(D1145,$U$2:$V$15,$V$2:$V$15)</f>
        <v/>
      </c>
      <c r="F1145" s="50">
        <f>F419/SUMIFS(F$3:F$722,$B$3:$B$722,$B1145)*SUMIFS(Calculations!$E$3:$E$53,Calculations!$A$3:$A$53,$B1145)</f>
        <v/>
      </c>
      <c r="G1145" s="50">
        <f>G419/SUMIFS(G$3:G$722,$B$3:$B$722,$B1145)*SUMIFS(Calculations!$E$3:$E$53,Calculations!$A$3:$A$53,$B1145)</f>
        <v/>
      </c>
      <c r="H1145" s="50">
        <f>H419/SUMIFS(H$3:H$722,$B$3:$B$722,$B1145)*SUMIFS(Calculations!$E$3:$E$53,Calculations!$A$3:$A$53,$B1145)</f>
        <v/>
      </c>
      <c r="I1145" s="50">
        <f>I419/SUMIFS(I$3:I$722,$B$3:$B$722,$B1145)*SUMIFS(Calculations!$E$3:$E$53,Calculations!$A$3:$A$53,$B1145)</f>
        <v/>
      </c>
      <c r="J1145" s="50">
        <f>J419/SUMIFS(J$3:J$722,$B$3:$B$722,$B1145)*SUMIFS(Calculations!$E$3:$E$53,Calculations!$A$3:$A$53,$B1145)</f>
        <v/>
      </c>
      <c r="K1145" s="50">
        <f>K419/SUMIFS(K$3:K$722,$B$3:$B$722,$B1145)*SUMIFS(Calculations!$E$3:$E$53,Calculations!$A$3:$A$53,$B1145)</f>
        <v/>
      </c>
      <c r="L1145" s="50">
        <f>L419/SUMIFS(L$3:L$722,$B$3:$B$722,$B1145)*SUMIFS(Calculations!$E$3:$E$53,Calculations!$A$3:$A$53,$B1145)</f>
        <v/>
      </c>
      <c r="M1145" s="50">
        <f>M419/SUMIFS(M$3:M$722,$B$3:$B$722,$B1145)*SUMIFS(Calculations!$E$3:$E$53,Calculations!$A$3:$A$53,$B1145)</f>
        <v/>
      </c>
      <c r="N1145" s="50">
        <f>N419/SUMIFS(N$3:N$722,$B$3:$B$722,$B1145)*SUMIFS(Calculations!$E$3:$E$53,Calculations!$A$3:$A$53,$B1145)</f>
        <v/>
      </c>
      <c r="O1145" s="50">
        <f>O419/SUMIFS(O$3:O$722,$B$3:$B$722,$B1145)*SUMIFS(Calculations!$E$3:$E$53,Calculations!$A$3:$A$53,$B1145)</f>
        <v/>
      </c>
      <c r="P1145" s="50">
        <f>P419/SUMIFS(P$3:P$722,$B$3:$B$722,$B1145)*SUMIFS(Calculations!$E$3:$E$53,Calculations!$A$3:$A$53,$B1145)</f>
        <v/>
      </c>
      <c r="Q1145" s="50">
        <f>Q419/SUMIFS(Q$3:Q$722,$B$3:$B$722,$B1145)*SUMIFS(Calculations!$E$3:$E$53,Calculations!$A$3:$A$53,$B1145)</f>
        <v/>
      </c>
      <c r="R1145" s="50">
        <f>R419/SUMIFS(R$3:R$722,$B$3:$B$722,$B1145)*SUMIFS(Calculations!$E$3:$E$53,Calculations!$A$3:$A$53,$B1145)</f>
        <v/>
      </c>
    </row>
    <row r="1146" ht="15.75" customHeight="1">
      <c r="B1146" s="50" t="inlineStr">
        <is>
          <t>NH</t>
        </is>
      </c>
      <c r="C1146" s="50" t="inlineStr">
        <is>
          <t>Generation</t>
        </is>
      </c>
      <c r="D1146" s="50" t="inlineStr">
        <is>
          <t>Rooftop PV</t>
        </is>
      </c>
      <c r="E1146" s="50">
        <f>LOOKUP(D1146,$U$2:$V$15,$V$2:$V$15)</f>
        <v/>
      </c>
      <c r="F1146" s="50">
        <f>F420/SUMIFS(F$3:F$722,$B$3:$B$722,$B1146)*SUMIFS(Calculations!$E$3:$E$53,Calculations!$A$3:$A$53,$B1146)</f>
        <v/>
      </c>
      <c r="G1146" s="50">
        <f>G420/SUMIFS(G$3:G$722,$B$3:$B$722,$B1146)*SUMIFS(Calculations!$E$3:$E$53,Calculations!$A$3:$A$53,$B1146)</f>
        <v/>
      </c>
      <c r="H1146" s="50">
        <f>H420/SUMIFS(H$3:H$722,$B$3:$B$722,$B1146)*SUMIFS(Calculations!$E$3:$E$53,Calculations!$A$3:$A$53,$B1146)</f>
        <v/>
      </c>
      <c r="I1146" s="50">
        <f>I420/SUMIFS(I$3:I$722,$B$3:$B$722,$B1146)*SUMIFS(Calculations!$E$3:$E$53,Calculations!$A$3:$A$53,$B1146)</f>
        <v/>
      </c>
      <c r="J1146" s="50">
        <f>J420/SUMIFS(J$3:J$722,$B$3:$B$722,$B1146)*SUMIFS(Calculations!$E$3:$E$53,Calculations!$A$3:$A$53,$B1146)</f>
        <v/>
      </c>
      <c r="K1146" s="50">
        <f>K420/SUMIFS(K$3:K$722,$B$3:$B$722,$B1146)*SUMIFS(Calculations!$E$3:$E$53,Calculations!$A$3:$A$53,$B1146)</f>
        <v/>
      </c>
      <c r="L1146" s="50">
        <f>L420/SUMIFS(L$3:L$722,$B$3:$B$722,$B1146)*SUMIFS(Calculations!$E$3:$E$53,Calculations!$A$3:$A$53,$B1146)</f>
        <v/>
      </c>
      <c r="M1146" s="50">
        <f>M420/SUMIFS(M$3:M$722,$B$3:$B$722,$B1146)*SUMIFS(Calculations!$E$3:$E$53,Calculations!$A$3:$A$53,$B1146)</f>
        <v/>
      </c>
      <c r="N1146" s="50">
        <f>N420/SUMIFS(N$3:N$722,$B$3:$B$722,$B1146)*SUMIFS(Calculations!$E$3:$E$53,Calculations!$A$3:$A$53,$B1146)</f>
        <v/>
      </c>
      <c r="O1146" s="50">
        <f>O420/SUMIFS(O$3:O$722,$B$3:$B$722,$B1146)*SUMIFS(Calculations!$E$3:$E$53,Calculations!$A$3:$A$53,$B1146)</f>
        <v/>
      </c>
      <c r="P1146" s="50">
        <f>P420/SUMIFS(P$3:P$722,$B$3:$B$722,$B1146)*SUMIFS(Calculations!$E$3:$E$53,Calculations!$A$3:$A$53,$B1146)</f>
        <v/>
      </c>
      <c r="Q1146" s="50">
        <f>Q420/SUMIFS(Q$3:Q$722,$B$3:$B$722,$B1146)*SUMIFS(Calculations!$E$3:$E$53,Calculations!$A$3:$A$53,$B1146)</f>
        <v/>
      </c>
      <c r="R1146" s="50">
        <f>R420/SUMIFS(R$3:R$722,$B$3:$B$722,$B1146)*SUMIFS(Calculations!$E$3:$E$53,Calculations!$A$3:$A$53,$B1146)</f>
        <v/>
      </c>
    </row>
    <row r="1147" ht="15.75" customHeight="1">
      <c r="B1147" s="50" t="inlineStr">
        <is>
          <t>NH</t>
        </is>
      </c>
      <c r="C1147" s="50" t="inlineStr">
        <is>
          <t>Generation</t>
        </is>
      </c>
      <c r="D1147" s="50" t="inlineStr">
        <is>
          <t>Storage</t>
        </is>
      </c>
      <c r="E1147" s="50">
        <f>LOOKUP(D1147,$U$2:$V$15,$V$2:$V$15)</f>
        <v/>
      </c>
      <c r="F1147" s="50">
        <f>F421/SUMIFS(F$3:F$722,$B$3:$B$722,$B1147)*SUMIFS(Calculations!$E$3:$E$53,Calculations!$A$3:$A$53,$B1147)</f>
        <v/>
      </c>
      <c r="G1147" s="50">
        <f>G421/SUMIFS(G$3:G$722,$B$3:$B$722,$B1147)*SUMIFS(Calculations!$E$3:$E$53,Calculations!$A$3:$A$53,$B1147)</f>
        <v/>
      </c>
      <c r="H1147" s="50">
        <f>H421/SUMIFS(H$3:H$722,$B$3:$B$722,$B1147)*SUMIFS(Calculations!$E$3:$E$53,Calculations!$A$3:$A$53,$B1147)</f>
        <v/>
      </c>
      <c r="I1147" s="50">
        <f>I421/SUMIFS(I$3:I$722,$B$3:$B$722,$B1147)*SUMIFS(Calculations!$E$3:$E$53,Calculations!$A$3:$A$53,$B1147)</f>
        <v/>
      </c>
      <c r="J1147" s="50">
        <f>J421/SUMIFS(J$3:J$722,$B$3:$B$722,$B1147)*SUMIFS(Calculations!$E$3:$E$53,Calculations!$A$3:$A$53,$B1147)</f>
        <v/>
      </c>
      <c r="K1147" s="50">
        <f>K421/SUMIFS(K$3:K$722,$B$3:$B$722,$B1147)*SUMIFS(Calculations!$E$3:$E$53,Calculations!$A$3:$A$53,$B1147)</f>
        <v/>
      </c>
      <c r="L1147" s="50">
        <f>L421/SUMIFS(L$3:L$722,$B$3:$B$722,$B1147)*SUMIFS(Calculations!$E$3:$E$53,Calculations!$A$3:$A$53,$B1147)</f>
        <v/>
      </c>
      <c r="M1147" s="50">
        <f>M421/SUMIFS(M$3:M$722,$B$3:$B$722,$B1147)*SUMIFS(Calculations!$E$3:$E$53,Calculations!$A$3:$A$53,$B1147)</f>
        <v/>
      </c>
      <c r="N1147" s="50">
        <f>N421/SUMIFS(N$3:N$722,$B$3:$B$722,$B1147)*SUMIFS(Calculations!$E$3:$E$53,Calculations!$A$3:$A$53,$B1147)</f>
        <v/>
      </c>
      <c r="O1147" s="50">
        <f>O421/SUMIFS(O$3:O$722,$B$3:$B$722,$B1147)*SUMIFS(Calculations!$E$3:$E$53,Calculations!$A$3:$A$53,$B1147)</f>
        <v/>
      </c>
      <c r="P1147" s="50">
        <f>P421/SUMIFS(P$3:P$722,$B$3:$B$722,$B1147)*SUMIFS(Calculations!$E$3:$E$53,Calculations!$A$3:$A$53,$B1147)</f>
        <v/>
      </c>
      <c r="Q1147" s="50">
        <f>Q421/SUMIFS(Q$3:Q$722,$B$3:$B$722,$B1147)*SUMIFS(Calculations!$E$3:$E$53,Calculations!$A$3:$A$53,$B1147)</f>
        <v/>
      </c>
      <c r="R1147" s="50">
        <f>R421/SUMIFS(R$3:R$722,$B$3:$B$722,$B1147)*SUMIFS(Calculations!$E$3:$E$53,Calculations!$A$3:$A$53,$B1147)</f>
        <v/>
      </c>
    </row>
    <row r="1148" ht="15.75" customHeight="1">
      <c r="B1148" s="50" t="inlineStr">
        <is>
          <t>NH</t>
        </is>
      </c>
      <c r="C1148" s="50" t="inlineStr">
        <is>
          <t>Generation</t>
        </is>
      </c>
      <c r="D1148" s="50" t="inlineStr">
        <is>
          <t>Utility PV</t>
        </is>
      </c>
      <c r="E1148" s="50">
        <f>LOOKUP(D1148,$U$2:$V$15,$V$2:$V$15)</f>
        <v/>
      </c>
      <c r="F1148" s="50">
        <f>F422/SUMIFS(F$3:F$722,$B$3:$B$722,$B1148)*SUMIFS(Calculations!$E$3:$E$53,Calculations!$A$3:$A$53,$B1148)</f>
        <v/>
      </c>
      <c r="G1148" s="50">
        <f>G422/SUMIFS(G$3:G$722,$B$3:$B$722,$B1148)*SUMIFS(Calculations!$E$3:$E$53,Calculations!$A$3:$A$53,$B1148)</f>
        <v/>
      </c>
      <c r="H1148" s="50">
        <f>H422/SUMIFS(H$3:H$722,$B$3:$B$722,$B1148)*SUMIFS(Calculations!$E$3:$E$53,Calculations!$A$3:$A$53,$B1148)</f>
        <v/>
      </c>
      <c r="I1148" s="50">
        <f>I422/SUMIFS(I$3:I$722,$B$3:$B$722,$B1148)*SUMIFS(Calculations!$E$3:$E$53,Calculations!$A$3:$A$53,$B1148)</f>
        <v/>
      </c>
      <c r="J1148" s="50">
        <f>J422/SUMIFS(J$3:J$722,$B$3:$B$722,$B1148)*SUMIFS(Calculations!$E$3:$E$53,Calculations!$A$3:$A$53,$B1148)</f>
        <v/>
      </c>
      <c r="K1148" s="50">
        <f>K422/SUMIFS(K$3:K$722,$B$3:$B$722,$B1148)*SUMIFS(Calculations!$E$3:$E$53,Calculations!$A$3:$A$53,$B1148)</f>
        <v/>
      </c>
      <c r="L1148" s="50">
        <f>L422/SUMIFS(L$3:L$722,$B$3:$B$722,$B1148)*SUMIFS(Calculations!$E$3:$E$53,Calculations!$A$3:$A$53,$B1148)</f>
        <v/>
      </c>
      <c r="M1148" s="50">
        <f>M422/SUMIFS(M$3:M$722,$B$3:$B$722,$B1148)*SUMIFS(Calculations!$E$3:$E$53,Calculations!$A$3:$A$53,$B1148)</f>
        <v/>
      </c>
      <c r="N1148" s="50">
        <f>N422/SUMIFS(N$3:N$722,$B$3:$B$722,$B1148)*SUMIFS(Calculations!$E$3:$E$53,Calculations!$A$3:$A$53,$B1148)</f>
        <v/>
      </c>
      <c r="O1148" s="50">
        <f>O422/SUMIFS(O$3:O$722,$B$3:$B$722,$B1148)*SUMIFS(Calculations!$E$3:$E$53,Calculations!$A$3:$A$53,$B1148)</f>
        <v/>
      </c>
      <c r="P1148" s="50">
        <f>P422/SUMIFS(P$3:P$722,$B$3:$B$722,$B1148)*SUMIFS(Calculations!$E$3:$E$53,Calculations!$A$3:$A$53,$B1148)</f>
        <v/>
      </c>
      <c r="Q1148" s="50">
        <f>Q422/SUMIFS(Q$3:Q$722,$B$3:$B$722,$B1148)*SUMIFS(Calculations!$E$3:$E$53,Calculations!$A$3:$A$53,$B1148)</f>
        <v/>
      </c>
      <c r="R1148" s="50">
        <f>R422/SUMIFS(R$3:R$722,$B$3:$B$722,$B1148)*SUMIFS(Calculations!$E$3:$E$53,Calculations!$A$3:$A$53,$B1148)</f>
        <v/>
      </c>
    </row>
    <row r="1149" ht="15.75" customHeight="1">
      <c r="B1149" s="50" t="inlineStr">
        <is>
          <t>NJ</t>
        </is>
      </c>
      <c r="C1149" s="50" t="inlineStr">
        <is>
          <t>Generation</t>
        </is>
      </c>
      <c r="D1149" s="50" t="inlineStr">
        <is>
          <t>Biopower</t>
        </is>
      </c>
      <c r="E1149" s="50">
        <f>LOOKUP(D1149,$U$2:$V$15,$V$2:$V$15)</f>
        <v/>
      </c>
      <c r="F1149" s="50">
        <f>F423/SUMIFS(F$3:F$722,$B$3:$B$722,$B1149)*SUMIFS(Calculations!$E$3:$E$53,Calculations!$A$3:$A$53,$B1149)</f>
        <v/>
      </c>
      <c r="G1149" s="50">
        <f>G423/SUMIFS(G$3:G$722,$B$3:$B$722,$B1149)*SUMIFS(Calculations!$E$3:$E$53,Calculations!$A$3:$A$53,$B1149)</f>
        <v/>
      </c>
      <c r="H1149" s="50">
        <f>H423/SUMIFS(H$3:H$722,$B$3:$B$722,$B1149)*SUMIFS(Calculations!$E$3:$E$53,Calculations!$A$3:$A$53,$B1149)</f>
        <v/>
      </c>
      <c r="I1149" s="50">
        <f>I423/SUMIFS(I$3:I$722,$B$3:$B$722,$B1149)*SUMIFS(Calculations!$E$3:$E$53,Calculations!$A$3:$A$53,$B1149)</f>
        <v/>
      </c>
      <c r="J1149" s="50">
        <f>J423/SUMIFS(J$3:J$722,$B$3:$B$722,$B1149)*SUMIFS(Calculations!$E$3:$E$53,Calculations!$A$3:$A$53,$B1149)</f>
        <v/>
      </c>
      <c r="K1149" s="50">
        <f>K423/SUMIFS(K$3:K$722,$B$3:$B$722,$B1149)*SUMIFS(Calculations!$E$3:$E$53,Calculations!$A$3:$A$53,$B1149)</f>
        <v/>
      </c>
      <c r="L1149" s="50">
        <f>L423/SUMIFS(L$3:L$722,$B$3:$B$722,$B1149)*SUMIFS(Calculations!$E$3:$E$53,Calculations!$A$3:$A$53,$B1149)</f>
        <v/>
      </c>
      <c r="M1149" s="50">
        <f>M423/SUMIFS(M$3:M$722,$B$3:$B$722,$B1149)*SUMIFS(Calculations!$E$3:$E$53,Calculations!$A$3:$A$53,$B1149)</f>
        <v/>
      </c>
      <c r="N1149" s="50">
        <f>N423/SUMIFS(N$3:N$722,$B$3:$B$722,$B1149)*SUMIFS(Calculations!$E$3:$E$53,Calculations!$A$3:$A$53,$B1149)</f>
        <v/>
      </c>
      <c r="O1149" s="50">
        <f>O423/SUMIFS(O$3:O$722,$B$3:$B$722,$B1149)*SUMIFS(Calculations!$E$3:$E$53,Calculations!$A$3:$A$53,$B1149)</f>
        <v/>
      </c>
      <c r="P1149" s="50">
        <f>P423/SUMIFS(P$3:P$722,$B$3:$B$722,$B1149)*SUMIFS(Calculations!$E$3:$E$53,Calculations!$A$3:$A$53,$B1149)</f>
        <v/>
      </c>
      <c r="Q1149" s="50">
        <f>Q423/SUMIFS(Q$3:Q$722,$B$3:$B$722,$B1149)*SUMIFS(Calculations!$E$3:$E$53,Calculations!$A$3:$A$53,$B1149)</f>
        <v/>
      </c>
      <c r="R1149" s="50">
        <f>R423/SUMIFS(R$3:R$722,$B$3:$B$722,$B1149)*SUMIFS(Calculations!$E$3:$E$53,Calculations!$A$3:$A$53,$B1149)</f>
        <v/>
      </c>
    </row>
    <row r="1150" ht="15.75" customHeight="1">
      <c r="B1150" s="50" t="inlineStr">
        <is>
          <t>NJ</t>
        </is>
      </c>
      <c r="C1150" s="50" t="inlineStr">
        <is>
          <t>Generation</t>
        </is>
      </c>
      <c r="D1150" s="50" t="inlineStr">
        <is>
          <t>Coal</t>
        </is>
      </c>
      <c r="E1150" s="50">
        <f>LOOKUP(D1150,$U$2:$V$15,$V$2:$V$15)</f>
        <v/>
      </c>
      <c r="F1150" s="50">
        <f>F424/SUMIFS(F$3:F$722,$B$3:$B$722,$B1150)*SUMIFS(Calculations!$E$3:$E$53,Calculations!$A$3:$A$53,$B1150)</f>
        <v/>
      </c>
      <c r="G1150" s="50">
        <f>G424/SUMIFS(G$3:G$722,$B$3:$B$722,$B1150)*SUMIFS(Calculations!$E$3:$E$53,Calculations!$A$3:$A$53,$B1150)</f>
        <v/>
      </c>
      <c r="H1150" s="50">
        <f>H424/SUMIFS(H$3:H$722,$B$3:$B$722,$B1150)*SUMIFS(Calculations!$E$3:$E$53,Calculations!$A$3:$A$53,$B1150)</f>
        <v/>
      </c>
      <c r="I1150" s="50">
        <f>I424/SUMIFS(I$3:I$722,$B$3:$B$722,$B1150)*SUMIFS(Calculations!$E$3:$E$53,Calculations!$A$3:$A$53,$B1150)</f>
        <v/>
      </c>
      <c r="J1150" s="50">
        <f>J424/SUMIFS(J$3:J$722,$B$3:$B$722,$B1150)*SUMIFS(Calculations!$E$3:$E$53,Calculations!$A$3:$A$53,$B1150)</f>
        <v/>
      </c>
      <c r="K1150" s="50">
        <f>K424/SUMIFS(K$3:K$722,$B$3:$B$722,$B1150)*SUMIFS(Calculations!$E$3:$E$53,Calculations!$A$3:$A$53,$B1150)</f>
        <v/>
      </c>
      <c r="L1150" s="50">
        <f>L424/SUMIFS(L$3:L$722,$B$3:$B$722,$B1150)*SUMIFS(Calculations!$E$3:$E$53,Calculations!$A$3:$A$53,$B1150)</f>
        <v/>
      </c>
      <c r="M1150" s="50">
        <f>M424/SUMIFS(M$3:M$722,$B$3:$B$722,$B1150)*SUMIFS(Calculations!$E$3:$E$53,Calculations!$A$3:$A$53,$B1150)</f>
        <v/>
      </c>
      <c r="N1150" s="50">
        <f>N424/SUMIFS(N$3:N$722,$B$3:$B$722,$B1150)*SUMIFS(Calculations!$E$3:$E$53,Calculations!$A$3:$A$53,$B1150)</f>
        <v/>
      </c>
      <c r="O1150" s="50">
        <f>O424/SUMIFS(O$3:O$722,$B$3:$B$722,$B1150)*SUMIFS(Calculations!$E$3:$E$53,Calculations!$A$3:$A$53,$B1150)</f>
        <v/>
      </c>
      <c r="P1150" s="50">
        <f>P424/SUMIFS(P$3:P$722,$B$3:$B$722,$B1150)*SUMIFS(Calculations!$E$3:$E$53,Calculations!$A$3:$A$53,$B1150)</f>
        <v/>
      </c>
      <c r="Q1150" s="50">
        <f>Q424/SUMIFS(Q$3:Q$722,$B$3:$B$722,$B1150)*SUMIFS(Calculations!$E$3:$E$53,Calculations!$A$3:$A$53,$B1150)</f>
        <v/>
      </c>
      <c r="R1150" s="50">
        <f>R424/SUMIFS(R$3:R$722,$B$3:$B$722,$B1150)*SUMIFS(Calculations!$E$3:$E$53,Calculations!$A$3:$A$53,$B1150)</f>
        <v/>
      </c>
    </row>
    <row r="1151" ht="15.75" customHeight="1">
      <c r="B1151" s="50" t="inlineStr">
        <is>
          <t>NJ</t>
        </is>
      </c>
      <c r="C1151" s="50" t="inlineStr">
        <is>
          <t>Generation</t>
        </is>
      </c>
      <c r="D1151" s="50" t="inlineStr">
        <is>
          <t>CSP</t>
        </is>
      </c>
      <c r="E1151" s="50">
        <f>LOOKUP(D1151,$U$2:$V$15,$V$2:$V$15)</f>
        <v/>
      </c>
      <c r="F1151" s="50">
        <f>F425/SUMIFS(F$3:F$722,$B$3:$B$722,$B1151)*SUMIFS(Calculations!$E$3:$E$53,Calculations!$A$3:$A$53,$B1151)</f>
        <v/>
      </c>
      <c r="G1151" s="50">
        <f>G425/SUMIFS(G$3:G$722,$B$3:$B$722,$B1151)*SUMIFS(Calculations!$E$3:$E$53,Calculations!$A$3:$A$53,$B1151)</f>
        <v/>
      </c>
      <c r="H1151" s="50">
        <f>H425/SUMIFS(H$3:H$722,$B$3:$B$722,$B1151)*SUMIFS(Calculations!$E$3:$E$53,Calculations!$A$3:$A$53,$B1151)</f>
        <v/>
      </c>
      <c r="I1151" s="50">
        <f>I425/SUMIFS(I$3:I$722,$B$3:$B$722,$B1151)*SUMIFS(Calculations!$E$3:$E$53,Calculations!$A$3:$A$53,$B1151)</f>
        <v/>
      </c>
      <c r="J1151" s="50">
        <f>J425/SUMIFS(J$3:J$722,$B$3:$B$722,$B1151)*SUMIFS(Calculations!$E$3:$E$53,Calculations!$A$3:$A$53,$B1151)</f>
        <v/>
      </c>
      <c r="K1151" s="50">
        <f>K425/SUMIFS(K$3:K$722,$B$3:$B$722,$B1151)*SUMIFS(Calculations!$E$3:$E$53,Calculations!$A$3:$A$53,$B1151)</f>
        <v/>
      </c>
      <c r="L1151" s="50">
        <f>L425/SUMIFS(L$3:L$722,$B$3:$B$722,$B1151)*SUMIFS(Calculations!$E$3:$E$53,Calculations!$A$3:$A$53,$B1151)</f>
        <v/>
      </c>
      <c r="M1151" s="50">
        <f>M425/SUMIFS(M$3:M$722,$B$3:$B$722,$B1151)*SUMIFS(Calculations!$E$3:$E$53,Calculations!$A$3:$A$53,$B1151)</f>
        <v/>
      </c>
      <c r="N1151" s="50">
        <f>N425/SUMIFS(N$3:N$722,$B$3:$B$722,$B1151)*SUMIFS(Calculations!$E$3:$E$53,Calculations!$A$3:$A$53,$B1151)</f>
        <v/>
      </c>
      <c r="O1151" s="50">
        <f>O425/SUMIFS(O$3:O$722,$B$3:$B$722,$B1151)*SUMIFS(Calculations!$E$3:$E$53,Calculations!$A$3:$A$53,$B1151)</f>
        <v/>
      </c>
      <c r="P1151" s="50">
        <f>P425/SUMIFS(P$3:P$722,$B$3:$B$722,$B1151)*SUMIFS(Calculations!$E$3:$E$53,Calculations!$A$3:$A$53,$B1151)</f>
        <v/>
      </c>
      <c r="Q1151" s="50">
        <f>Q425/SUMIFS(Q$3:Q$722,$B$3:$B$722,$B1151)*SUMIFS(Calculations!$E$3:$E$53,Calculations!$A$3:$A$53,$B1151)</f>
        <v/>
      </c>
      <c r="R1151" s="50">
        <f>R425/SUMIFS(R$3:R$722,$B$3:$B$722,$B1151)*SUMIFS(Calculations!$E$3:$E$53,Calculations!$A$3:$A$53,$B1151)</f>
        <v/>
      </c>
    </row>
    <row r="1152" ht="15.75" customHeight="1">
      <c r="B1152" s="50" t="inlineStr">
        <is>
          <t>NJ</t>
        </is>
      </c>
      <c r="C1152" s="50" t="inlineStr">
        <is>
          <t>Generation</t>
        </is>
      </c>
      <c r="D1152" s="50" t="inlineStr">
        <is>
          <t>Geothermal</t>
        </is>
      </c>
      <c r="E1152" s="50">
        <f>LOOKUP(D1152,$U$2:$V$15,$V$2:$V$15)</f>
        <v/>
      </c>
      <c r="F1152" s="50">
        <f>F426/SUMIFS(F$3:F$722,$B$3:$B$722,$B1152)*SUMIFS(Calculations!$E$3:$E$53,Calculations!$A$3:$A$53,$B1152)</f>
        <v/>
      </c>
      <c r="G1152" s="50">
        <f>G426/SUMIFS(G$3:G$722,$B$3:$B$722,$B1152)*SUMIFS(Calculations!$E$3:$E$53,Calculations!$A$3:$A$53,$B1152)</f>
        <v/>
      </c>
      <c r="H1152" s="50">
        <f>H426/SUMIFS(H$3:H$722,$B$3:$B$722,$B1152)*SUMIFS(Calculations!$E$3:$E$53,Calculations!$A$3:$A$53,$B1152)</f>
        <v/>
      </c>
      <c r="I1152" s="50">
        <f>I426/SUMIFS(I$3:I$722,$B$3:$B$722,$B1152)*SUMIFS(Calculations!$E$3:$E$53,Calculations!$A$3:$A$53,$B1152)</f>
        <v/>
      </c>
      <c r="J1152" s="50">
        <f>J426/SUMIFS(J$3:J$722,$B$3:$B$722,$B1152)*SUMIFS(Calculations!$E$3:$E$53,Calculations!$A$3:$A$53,$B1152)</f>
        <v/>
      </c>
      <c r="K1152" s="50">
        <f>K426/SUMIFS(K$3:K$722,$B$3:$B$722,$B1152)*SUMIFS(Calculations!$E$3:$E$53,Calculations!$A$3:$A$53,$B1152)</f>
        <v/>
      </c>
      <c r="L1152" s="50">
        <f>L426/SUMIFS(L$3:L$722,$B$3:$B$722,$B1152)*SUMIFS(Calculations!$E$3:$E$53,Calculations!$A$3:$A$53,$B1152)</f>
        <v/>
      </c>
      <c r="M1152" s="50">
        <f>M426/SUMIFS(M$3:M$722,$B$3:$B$722,$B1152)*SUMIFS(Calculations!$E$3:$E$53,Calculations!$A$3:$A$53,$B1152)</f>
        <v/>
      </c>
      <c r="N1152" s="50">
        <f>N426/SUMIFS(N$3:N$722,$B$3:$B$722,$B1152)*SUMIFS(Calculations!$E$3:$E$53,Calculations!$A$3:$A$53,$B1152)</f>
        <v/>
      </c>
      <c r="O1152" s="50">
        <f>O426/SUMIFS(O$3:O$722,$B$3:$B$722,$B1152)*SUMIFS(Calculations!$E$3:$E$53,Calculations!$A$3:$A$53,$B1152)</f>
        <v/>
      </c>
      <c r="P1152" s="50">
        <f>P426/SUMIFS(P$3:P$722,$B$3:$B$722,$B1152)*SUMIFS(Calculations!$E$3:$E$53,Calculations!$A$3:$A$53,$B1152)</f>
        <v/>
      </c>
      <c r="Q1152" s="50">
        <f>Q426/SUMIFS(Q$3:Q$722,$B$3:$B$722,$B1152)*SUMIFS(Calculations!$E$3:$E$53,Calculations!$A$3:$A$53,$B1152)</f>
        <v/>
      </c>
      <c r="R1152" s="50">
        <f>R426/SUMIFS(R$3:R$722,$B$3:$B$722,$B1152)*SUMIFS(Calculations!$E$3:$E$53,Calculations!$A$3:$A$53,$B1152)</f>
        <v/>
      </c>
    </row>
    <row r="1153" ht="15.75" customHeight="1">
      <c r="B1153" s="50" t="inlineStr">
        <is>
          <t>NJ</t>
        </is>
      </c>
      <c r="C1153" s="50" t="inlineStr">
        <is>
          <t>Generation</t>
        </is>
      </c>
      <c r="D1153" s="50" t="inlineStr">
        <is>
          <t>Hydro</t>
        </is>
      </c>
      <c r="E1153" s="50">
        <f>LOOKUP(D1153,$U$2:$V$15,$V$2:$V$15)</f>
        <v/>
      </c>
      <c r="F1153" s="50">
        <f>F427/SUMIFS(F$3:F$722,$B$3:$B$722,$B1153)*SUMIFS(Calculations!$E$3:$E$53,Calculations!$A$3:$A$53,$B1153)</f>
        <v/>
      </c>
      <c r="G1153" s="50">
        <f>G427/SUMIFS(G$3:G$722,$B$3:$B$722,$B1153)*SUMIFS(Calculations!$E$3:$E$53,Calculations!$A$3:$A$53,$B1153)</f>
        <v/>
      </c>
      <c r="H1153" s="50">
        <f>H427/SUMIFS(H$3:H$722,$B$3:$B$722,$B1153)*SUMIFS(Calculations!$E$3:$E$53,Calculations!$A$3:$A$53,$B1153)</f>
        <v/>
      </c>
      <c r="I1153" s="50">
        <f>I427/SUMIFS(I$3:I$722,$B$3:$B$722,$B1153)*SUMIFS(Calculations!$E$3:$E$53,Calculations!$A$3:$A$53,$B1153)</f>
        <v/>
      </c>
      <c r="J1153" s="50">
        <f>J427/SUMIFS(J$3:J$722,$B$3:$B$722,$B1153)*SUMIFS(Calculations!$E$3:$E$53,Calculations!$A$3:$A$53,$B1153)</f>
        <v/>
      </c>
      <c r="K1153" s="50">
        <f>K427/SUMIFS(K$3:K$722,$B$3:$B$722,$B1153)*SUMIFS(Calculations!$E$3:$E$53,Calculations!$A$3:$A$53,$B1153)</f>
        <v/>
      </c>
      <c r="L1153" s="50">
        <f>L427/SUMIFS(L$3:L$722,$B$3:$B$722,$B1153)*SUMIFS(Calculations!$E$3:$E$53,Calculations!$A$3:$A$53,$B1153)</f>
        <v/>
      </c>
      <c r="M1153" s="50">
        <f>M427/SUMIFS(M$3:M$722,$B$3:$B$722,$B1153)*SUMIFS(Calculations!$E$3:$E$53,Calculations!$A$3:$A$53,$B1153)</f>
        <v/>
      </c>
      <c r="N1153" s="50">
        <f>N427/SUMIFS(N$3:N$722,$B$3:$B$722,$B1153)*SUMIFS(Calculations!$E$3:$E$53,Calculations!$A$3:$A$53,$B1153)</f>
        <v/>
      </c>
      <c r="O1153" s="50">
        <f>O427/SUMIFS(O$3:O$722,$B$3:$B$722,$B1153)*SUMIFS(Calculations!$E$3:$E$53,Calculations!$A$3:$A$53,$B1153)</f>
        <v/>
      </c>
      <c r="P1153" s="50">
        <f>P427/SUMIFS(P$3:P$722,$B$3:$B$722,$B1153)*SUMIFS(Calculations!$E$3:$E$53,Calculations!$A$3:$A$53,$B1153)</f>
        <v/>
      </c>
      <c r="Q1153" s="50">
        <f>Q427/SUMIFS(Q$3:Q$722,$B$3:$B$722,$B1153)*SUMIFS(Calculations!$E$3:$E$53,Calculations!$A$3:$A$53,$B1153)</f>
        <v/>
      </c>
      <c r="R1153" s="50">
        <f>R427/SUMIFS(R$3:R$722,$B$3:$B$722,$B1153)*SUMIFS(Calculations!$E$3:$E$53,Calculations!$A$3:$A$53,$B1153)</f>
        <v/>
      </c>
    </row>
    <row r="1154" ht="15.75" customHeight="1">
      <c r="B1154" s="50" t="inlineStr">
        <is>
          <t>NJ</t>
        </is>
      </c>
      <c r="C1154" s="50" t="inlineStr">
        <is>
          <t>Generation</t>
        </is>
      </c>
      <c r="D1154" s="50" t="inlineStr">
        <is>
          <t>Imports</t>
        </is>
      </c>
      <c r="E1154" s="50">
        <f>LOOKUP(D1154,$U$2:$V$15,$V$2:$V$15)</f>
        <v/>
      </c>
      <c r="F1154" s="50">
        <f>F428/SUMIFS(F$3:F$722,$B$3:$B$722,$B1154)*SUMIFS(Calculations!$E$3:$E$53,Calculations!$A$3:$A$53,$B1154)</f>
        <v/>
      </c>
      <c r="G1154" s="50">
        <f>G428/SUMIFS(G$3:G$722,$B$3:$B$722,$B1154)*SUMIFS(Calculations!$E$3:$E$53,Calculations!$A$3:$A$53,$B1154)</f>
        <v/>
      </c>
      <c r="H1154" s="50">
        <f>H428/SUMIFS(H$3:H$722,$B$3:$B$722,$B1154)*SUMIFS(Calculations!$E$3:$E$53,Calculations!$A$3:$A$53,$B1154)</f>
        <v/>
      </c>
      <c r="I1154" s="50">
        <f>I428/SUMIFS(I$3:I$722,$B$3:$B$722,$B1154)*SUMIFS(Calculations!$E$3:$E$53,Calculations!$A$3:$A$53,$B1154)</f>
        <v/>
      </c>
      <c r="J1154" s="50">
        <f>J428/SUMIFS(J$3:J$722,$B$3:$B$722,$B1154)*SUMIFS(Calculations!$E$3:$E$53,Calculations!$A$3:$A$53,$B1154)</f>
        <v/>
      </c>
      <c r="K1154" s="50">
        <f>K428/SUMIFS(K$3:K$722,$B$3:$B$722,$B1154)*SUMIFS(Calculations!$E$3:$E$53,Calculations!$A$3:$A$53,$B1154)</f>
        <v/>
      </c>
      <c r="L1154" s="50">
        <f>L428/SUMIFS(L$3:L$722,$B$3:$B$722,$B1154)*SUMIFS(Calculations!$E$3:$E$53,Calculations!$A$3:$A$53,$B1154)</f>
        <v/>
      </c>
      <c r="M1154" s="50">
        <f>M428/SUMIFS(M$3:M$722,$B$3:$B$722,$B1154)*SUMIFS(Calculations!$E$3:$E$53,Calculations!$A$3:$A$53,$B1154)</f>
        <v/>
      </c>
      <c r="N1154" s="50">
        <f>N428/SUMIFS(N$3:N$722,$B$3:$B$722,$B1154)*SUMIFS(Calculations!$E$3:$E$53,Calculations!$A$3:$A$53,$B1154)</f>
        <v/>
      </c>
      <c r="O1154" s="50">
        <f>O428/SUMIFS(O$3:O$722,$B$3:$B$722,$B1154)*SUMIFS(Calculations!$E$3:$E$53,Calculations!$A$3:$A$53,$B1154)</f>
        <v/>
      </c>
      <c r="P1154" s="50">
        <f>P428/SUMIFS(P$3:P$722,$B$3:$B$722,$B1154)*SUMIFS(Calculations!$E$3:$E$53,Calculations!$A$3:$A$53,$B1154)</f>
        <v/>
      </c>
      <c r="Q1154" s="50">
        <f>Q428/SUMIFS(Q$3:Q$722,$B$3:$B$722,$B1154)*SUMIFS(Calculations!$E$3:$E$53,Calculations!$A$3:$A$53,$B1154)</f>
        <v/>
      </c>
      <c r="R1154" s="50">
        <f>R428/SUMIFS(R$3:R$722,$B$3:$B$722,$B1154)*SUMIFS(Calculations!$E$3:$E$53,Calculations!$A$3:$A$53,$B1154)</f>
        <v/>
      </c>
    </row>
    <row r="1155" ht="15.75" customHeight="1">
      <c r="B1155" s="50" t="inlineStr">
        <is>
          <t>NJ</t>
        </is>
      </c>
      <c r="C1155" s="50" t="inlineStr">
        <is>
          <t>Generation</t>
        </is>
      </c>
      <c r="D1155" s="50" t="inlineStr">
        <is>
          <t>Land-based Wind</t>
        </is>
      </c>
      <c r="E1155" s="50">
        <f>LOOKUP(D1155,$U$2:$V$15,$V$2:$V$15)</f>
        <v/>
      </c>
      <c r="F1155" s="50">
        <f>F429/SUMIFS(F$3:F$722,$B$3:$B$722,$B1155)*SUMIFS(Calculations!$E$3:$E$53,Calculations!$A$3:$A$53,$B1155)</f>
        <v/>
      </c>
      <c r="G1155" s="50">
        <f>G429/SUMIFS(G$3:G$722,$B$3:$B$722,$B1155)*SUMIFS(Calculations!$E$3:$E$53,Calculations!$A$3:$A$53,$B1155)</f>
        <v/>
      </c>
      <c r="H1155" s="50">
        <f>H429/SUMIFS(H$3:H$722,$B$3:$B$722,$B1155)*SUMIFS(Calculations!$E$3:$E$53,Calculations!$A$3:$A$53,$B1155)</f>
        <v/>
      </c>
      <c r="I1155" s="50">
        <f>I429/SUMIFS(I$3:I$722,$B$3:$B$722,$B1155)*SUMIFS(Calculations!$E$3:$E$53,Calculations!$A$3:$A$53,$B1155)</f>
        <v/>
      </c>
      <c r="J1155" s="50">
        <f>J429/SUMIFS(J$3:J$722,$B$3:$B$722,$B1155)*SUMIFS(Calculations!$E$3:$E$53,Calculations!$A$3:$A$53,$B1155)</f>
        <v/>
      </c>
      <c r="K1155" s="50">
        <f>K429/SUMIFS(K$3:K$722,$B$3:$B$722,$B1155)*SUMIFS(Calculations!$E$3:$E$53,Calculations!$A$3:$A$53,$B1155)</f>
        <v/>
      </c>
      <c r="L1155" s="50">
        <f>L429/SUMIFS(L$3:L$722,$B$3:$B$722,$B1155)*SUMIFS(Calculations!$E$3:$E$53,Calculations!$A$3:$A$53,$B1155)</f>
        <v/>
      </c>
      <c r="M1155" s="50">
        <f>M429/SUMIFS(M$3:M$722,$B$3:$B$722,$B1155)*SUMIFS(Calculations!$E$3:$E$53,Calculations!$A$3:$A$53,$B1155)</f>
        <v/>
      </c>
      <c r="N1155" s="50">
        <f>N429/SUMIFS(N$3:N$722,$B$3:$B$722,$B1155)*SUMIFS(Calculations!$E$3:$E$53,Calculations!$A$3:$A$53,$B1155)</f>
        <v/>
      </c>
      <c r="O1155" s="50">
        <f>O429/SUMIFS(O$3:O$722,$B$3:$B$722,$B1155)*SUMIFS(Calculations!$E$3:$E$53,Calculations!$A$3:$A$53,$B1155)</f>
        <v/>
      </c>
      <c r="P1155" s="50">
        <f>P429/SUMIFS(P$3:P$722,$B$3:$B$722,$B1155)*SUMIFS(Calculations!$E$3:$E$53,Calculations!$A$3:$A$53,$B1155)</f>
        <v/>
      </c>
      <c r="Q1155" s="50">
        <f>Q429/SUMIFS(Q$3:Q$722,$B$3:$B$722,$B1155)*SUMIFS(Calculations!$E$3:$E$53,Calculations!$A$3:$A$53,$B1155)</f>
        <v/>
      </c>
      <c r="R1155" s="50">
        <f>R429/SUMIFS(R$3:R$722,$B$3:$B$722,$B1155)*SUMIFS(Calculations!$E$3:$E$53,Calculations!$A$3:$A$53,$B1155)</f>
        <v/>
      </c>
    </row>
    <row r="1156" ht="15.75" customHeight="1">
      <c r="B1156" s="50" t="inlineStr">
        <is>
          <t>NJ</t>
        </is>
      </c>
      <c r="C1156" s="50" t="inlineStr">
        <is>
          <t>Generation</t>
        </is>
      </c>
      <c r="D1156" s="50" t="inlineStr">
        <is>
          <t>NG-CC</t>
        </is>
      </c>
      <c r="E1156" s="50">
        <f>LOOKUP(D1156,$U$2:$V$15,$V$2:$V$15)</f>
        <v/>
      </c>
      <c r="F1156" s="50">
        <f>F430/SUMIFS(F$3:F$722,$B$3:$B$722,$B1156)*SUMIFS(Calculations!$E$3:$E$53,Calculations!$A$3:$A$53,$B1156)</f>
        <v/>
      </c>
      <c r="G1156" s="50">
        <f>G430/SUMIFS(G$3:G$722,$B$3:$B$722,$B1156)*SUMIFS(Calculations!$E$3:$E$53,Calculations!$A$3:$A$53,$B1156)</f>
        <v/>
      </c>
      <c r="H1156" s="50">
        <f>H430/SUMIFS(H$3:H$722,$B$3:$B$722,$B1156)*SUMIFS(Calculations!$E$3:$E$53,Calculations!$A$3:$A$53,$B1156)</f>
        <v/>
      </c>
      <c r="I1156" s="50">
        <f>I430/SUMIFS(I$3:I$722,$B$3:$B$722,$B1156)*SUMIFS(Calculations!$E$3:$E$53,Calculations!$A$3:$A$53,$B1156)</f>
        <v/>
      </c>
      <c r="J1156" s="50">
        <f>J430/SUMIFS(J$3:J$722,$B$3:$B$722,$B1156)*SUMIFS(Calculations!$E$3:$E$53,Calculations!$A$3:$A$53,$B1156)</f>
        <v/>
      </c>
      <c r="K1156" s="50">
        <f>K430/SUMIFS(K$3:K$722,$B$3:$B$722,$B1156)*SUMIFS(Calculations!$E$3:$E$53,Calculations!$A$3:$A$53,$B1156)</f>
        <v/>
      </c>
      <c r="L1156" s="50">
        <f>L430/SUMIFS(L$3:L$722,$B$3:$B$722,$B1156)*SUMIFS(Calculations!$E$3:$E$53,Calculations!$A$3:$A$53,$B1156)</f>
        <v/>
      </c>
      <c r="M1156" s="50">
        <f>M430/SUMIFS(M$3:M$722,$B$3:$B$722,$B1156)*SUMIFS(Calculations!$E$3:$E$53,Calculations!$A$3:$A$53,$B1156)</f>
        <v/>
      </c>
      <c r="N1156" s="50">
        <f>N430/SUMIFS(N$3:N$722,$B$3:$B$722,$B1156)*SUMIFS(Calculations!$E$3:$E$53,Calculations!$A$3:$A$53,$B1156)</f>
        <v/>
      </c>
      <c r="O1156" s="50">
        <f>O430/SUMIFS(O$3:O$722,$B$3:$B$722,$B1156)*SUMIFS(Calculations!$E$3:$E$53,Calculations!$A$3:$A$53,$B1156)</f>
        <v/>
      </c>
      <c r="P1156" s="50">
        <f>P430/SUMIFS(P$3:P$722,$B$3:$B$722,$B1156)*SUMIFS(Calculations!$E$3:$E$53,Calculations!$A$3:$A$53,$B1156)</f>
        <v/>
      </c>
      <c r="Q1156" s="50">
        <f>Q430/SUMIFS(Q$3:Q$722,$B$3:$B$722,$B1156)*SUMIFS(Calculations!$E$3:$E$53,Calculations!$A$3:$A$53,$B1156)</f>
        <v/>
      </c>
      <c r="R1156" s="50">
        <f>R430/SUMIFS(R$3:R$722,$B$3:$B$722,$B1156)*SUMIFS(Calculations!$E$3:$E$53,Calculations!$A$3:$A$53,$B1156)</f>
        <v/>
      </c>
    </row>
    <row r="1157" ht="15.75" customHeight="1">
      <c r="B1157" s="50" t="inlineStr">
        <is>
          <t>NJ</t>
        </is>
      </c>
      <c r="C1157" s="50" t="inlineStr">
        <is>
          <t>Generation</t>
        </is>
      </c>
      <c r="D1157" s="50" t="inlineStr">
        <is>
          <t>NG-CT</t>
        </is>
      </c>
      <c r="E1157" s="50">
        <f>LOOKUP(D1157,$U$2:$V$15,$V$2:$V$15)</f>
        <v/>
      </c>
      <c r="F1157" s="50">
        <f>F431/SUMIFS(F$3:F$722,$B$3:$B$722,$B1157)*SUMIFS(Calculations!$E$3:$E$53,Calculations!$A$3:$A$53,$B1157)</f>
        <v/>
      </c>
      <c r="G1157" s="50">
        <f>G431/SUMIFS(G$3:G$722,$B$3:$B$722,$B1157)*SUMIFS(Calculations!$E$3:$E$53,Calculations!$A$3:$A$53,$B1157)</f>
        <v/>
      </c>
      <c r="H1157" s="50">
        <f>H431/SUMIFS(H$3:H$722,$B$3:$B$722,$B1157)*SUMIFS(Calculations!$E$3:$E$53,Calculations!$A$3:$A$53,$B1157)</f>
        <v/>
      </c>
      <c r="I1157" s="50">
        <f>I431/SUMIFS(I$3:I$722,$B$3:$B$722,$B1157)*SUMIFS(Calculations!$E$3:$E$53,Calculations!$A$3:$A$53,$B1157)</f>
        <v/>
      </c>
      <c r="J1157" s="50">
        <f>J431/SUMIFS(J$3:J$722,$B$3:$B$722,$B1157)*SUMIFS(Calculations!$E$3:$E$53,Calculations!$A$3:$A$53,$B1157)</f>
        <v/>
      </c>
      <c r="K1157" s="50">
        <f>K431/SUMIFS(K$3:K$722,$B$3:$B$722,$B1157)*SUMIFS(Calculations!$E$3:$E$53,Calculations!$A$3:$A$53,$B1157)</f>
        <v/>
      </c>
      <c r="L1157" s="50">
        <f>L431/SUMIFS(L$3:L$722,$B$3:$B$722,$B1157)*SUMIFS(Calculations!$E$3:$E$53,Calculations!$A$3:$A$53,$B1157)</f>
        <v/>
      </c>
      <c r="M1157" s="50">
        <f>M431/SUMIFS(M$3:M$722,$B$3:$B$722,$B1157)*SUMIFS(Calculations!$E$3:$E$53,Calculations!$A$3:$A$53,$B1157)</f>
        <v/>
      </c>
      <c r="N1157" s="50">
        <f>N431/SUMIFS(N$3:N$722,$B$3:$B$722,$B1157)*SUMIFS(Calculations!$E$3:$E$53,Calculations!$A$3:$A$53,$B1157)</f>
        <v/>
      </c>
      <c r="O1157" s="50">
        <f>O431/SUMIFS(O$3:O$722,$B$3:$B$722,$B1157)*SUMIFS(Calculations!$E$3:$E$53,Calculations!$A$3:$A$53,$B1157)</f>
        <v/>
      </c>
      <c r="P1157" s="50">
        <f>P431/SUMIFS(P$3:P$722,$B$3:$B$722,$B1157)*SUMIFS(Calculations!$E$3:$E$53,Calculations!$A$3:$A$53,$B1157)</f>
        <v/>
      </c>
      <c r="Q1157" s="50">
        <f>Q431/SUMIFS(Q$3:Q$722,$B$3:$B$722,$B1157)*SUMIFS(Calculations!$E$3:$E$53,Calculations!$A$3:$A$53,$B1157)</f>
        <v/>
      </c>
      <c r="R1157" s="50">
        <f>R431/SUMIFS(R$3:R$722,$B$3:$B$722,$B1157)*SUMIFS(Calculations!$E$3:$E$53,Calculations!$A$3:$A$53,$B1157)</f>
        <v/>
      </c>
    </row>
    <row r="1158" ht="15.75" customHeight="1">
      <c r="B1158" s="50" t="inlineStr">
        <is>
          <t>NJ</t>
        </is>
      </c>
      <c r="C1158" s="50" t="inlineStr">
        <is>
          <t>Generation</t>
        </is>
      </c>
      <c r="D1158" s="50" t="inlineStr">
        <is>
          <t>Nuclear</t>
        </is>
      </c>
      <c r="E1158" s="50">
        <f>LOOKUP(D1158,$U$2:$V$15,$V$2:$V$15)</f>
        <v/>
      </c>
      <c r="F1158" s="50">
        <f>F432/SUMIFS(F$3:F$722,$B$3:$B$722,$B1158)*SUMIFS(Calculations!$E$3:$E$53,Calculations!$A$3:$A$53,$B1158)</f>
        <v/>
      </c>
      <c r="G1158" s="50">
        <f>G432/SUMIFS(G$3:G$722,$B$3:$B$722,$B1158)*SUMIFS(Calculations!$E$3:$E$53,Calculations!$A$3:$A$53,$B1158)</f>
        <v/>
      </c>
      <c r="H1158" s="50">
        <f>H432/SUMIFS(H$3:H$722,$B$3:$B$722,$B1158)*SUMIFS(Calculations!$E$3:$E$53,Calculations!$A$3:$A$53,$B1158)</f>
        <v/>
      </c>
      <c r="I1158" s="50">
        <f>I432/SUMIFS(I$3:I$722,$B$3:$B$722,$B1158)*SUMIFS(Calculations!$E$3:$E$53,Calculations!$A$3:$A$53,$B1158)</f>
        <v/>
      </c>
      <c r="J1158" s="50">
        <f>J432/SUMIFS(J$3:J$722,$B$3:$B$722,$B1158)*SUMIFS(Calculations!$E$3:$E$53,Calculations!$A$3:$A$53,$B1158)</f>
        <v/>
      </c>
      <c r="K1158" s="50">
        <f>K432/SUMIFS(K$3:K$722,$B$3:$B$722,$B1158)*SUMIFS(Calculations!$E$3:$E$53,Calculations!$A$3:$A$53,$B1158)</f>
        <v/>
      </c>
      <c r="L1158" s="50">
        <f>L432/SUMIFS(L$3:L$722,$B$3:$B$722,$B1158)*SUMIFS(Calculations!$E$3:$E$53,Calculations!$A$3:$A$53,$B1158)</f>
        <v/>
      </c>
      <c r="M1158" s="50">
        <f>M432/SUMIFS(M$3:M$722,$B$3:$B$722,$B1158)*SUMIFS(Calculations!$E$3:$E$53,Calculations!$A$3:$A$53,$B1158)</f>
        <v/>
      </c>
      <c r="N1158" s="50">
        <f>N432/SUMIFS(N$3:N$722,$B$3:$B$722,$B1158)*SUMIFS(Calculations!$E$3:$E$53,Calculations!$A$3:$A$53,$B1158)</f>
        <v/>
      </c>
      <c r="O1158" s="50">
        <f>O432/SUMIFS(O$3:O$722,$B$3:$B$722,$B1158)*SUMIFS(Calculations!$E$3:$E$53,Calculations!$A$3:$A$53,$B1158)</f>
        <v/>
      </c>
      <c r="P1158" s="50">
        <f>P432/SUMIFS(P$3:P$722,$B$3:$B$722,$B1158)*SUMIFS(Calculations!$E$3:$E$53,Calculations!$A$3:$A$53,$B1158)</f>
        <v/>
      </c>
      <c r="Q1158" s="50">
        <f>Q432/SUMIFS(Q$3:Q$722,$B$3:$B$722,$B1158)*SUMIFS(Calculations!$E$3:$E$53,Calculations!$A$3:$A$53,$B1158)</f>
        <v/>
      </c>
      <c r="R1158" s="50">
        <f>R432/SUMIFS(R$3:R$722,$B$3:$B$722,$B1158)*SUMIFS(Calculations!$E$3:$E$53,Calculations!$A$3:$A$53,$B1158)</f>
        <v/>
      </c>
    </row>
    <row r="1159" ht="15.75" customHeight="1">
      <c r="B1159" s="50" t="inlineStr">
        <is>
          <t>NJ</t>
        </is>
      </c>
      <c r="C1159" s="50" t="inlineStr">
        <is>
          <t>Generation</t>
        </is>
      </c>
      <c r="D1159" s="50" t="inlineStr">
        <is>
          <t>Offshore Wind</t>
        </is>
      </c>
      <c r="E1159" s="50">
        <f>LOOKUP(D1159,$U$2:$V$15,$V$2:$V$15)</f>
        <v/>
      </c>
      <c r="F1159" s="50">
        <f>F433/SUMIFS(F$3:F$722,$B$3:$B$722,$B1159)*SUMIFS(Calculations!$E$3:$E$53,Calculations!$A$3:$A$53,$B1159)</f>
        <v/>
      </c>
      <c r="G1159" s="50">
        <f>G433/SUMIFS(G$3:G$722,$B$3:$B$722,$B1159)*SUMIFS(Calculations!$E$3:$E$53,Calculations!$A$3:$A$53,$B1159)</f>
        <v/>
      </c>
      <c r="H1159" s="50">
        <f>H433/SUMIFS(H$3:H$722,$B$3:$B$722,$B1159)*SUMIFS(Calculations!$E$3:$E$53,Calculations!$A$3:$A$53,$B1159)</f>
        <v/>
      </c>
      <c r="I1159" s="50">
        <f>I433/SUMIFS(I$3:I$722,$B$3:$B$722,$B1159)*SUMIFS(Calculations!$E$3:$E$53,Calculations!$A$3:$A$53,$B1159)</f>
        <v/>
      </c>
      <c r="J1159" s="50">
        <f>J433/SUMIFS(J$3:J$722,$B$3:$B$722,$B1159)*SUMIFS(Calculations!$E$3:$E$53,Calculations!$A$3:$A$53,$B1159)</f>
        <v/>
      </c>
      <c r="K1159" s="50">
        <f>K433/SUMIFS(K$3:K$722,$B$3:$B$722,$B1159)*SUMIFS(Calculations!$E$3:$E$53,Calculations!$A$3:$A$53,$B1159)</f>
        <v/>
      </c>
      <c r="L1159" s="50">
        <f>L433/SUMIFS(L$3:L$722,$B$3:$B$722,$B1159)*SUMIFS(Calculations!$E$3:$E$53,Calculations!$A$3:$A$53,$B1159)</f>
        <v/>
      </c>
      <c r="M1159" s="50">
        <f>M433/SUMIFS(M$3:M$722,$B$3:$B$722,$B1159)*SUMIFS(Calculations!$E$3:$E$53,Calculations!$A$3:$A$53,$B1159)</f>
        <v/>
      </c>
      <c r="N1159" s="50">
        <f>N433/SUMIFS(N$3:N$722,$B$3:$B$722,$B1159)*SUMIFS(Calculations!$E$3:$E$53,Calculations!$A$3:$A$53,$B1159)</f>
        <v/>
      </c>
      <c r="O1159" s="50">
        <f>O433/SUMIFS(O$3:O$722,$B$3:$B$722,$B1159)*SUMIFS(Calculations!$E$3:$E$53,Calculations!$A$3:$A$53,$B1159)</f>
        <v/>
      </c>
      <c r="P1159" s="50">
        <f>P433/SUMIFS(P$3:P$722,$B$3:$B$722,$B1159)*SUMIFS(Calculations!$E$3:$E$53,Calculations!$A$3:$A$53,$B1159)</f>
        <v/>
      </c>
      <c r="Q1159" s="50">
        <f>Q433/SUMIFS(Q$3:Q$722,$B$3:$B$722,$B1159)*SUMIFS(Calculations!$E$3:$E$53,Calculations!$A$3:$A$53,$B1159)</f>
        <v/>
      </c>
      <c r="R1159" s="50">
        <f>R433/SUMIFS(R$3:R$722,$B$3:$B$722,$B1159)*SUMIFS(Calculations!$E$3:$E$53,Calculations!$A$3:$A$53,$B1159)</f>
        <v/>
      </c>
    </row>
    <row r="1160" ht="15.75" customHeight="1">
      <c r="B1160" s="50" t="inlineStr">
        <is>
          <t>NJ</t>
        </is>
      </c>
      <c r="C1160" s="50" t="inlineStr">
        <is>
          <t>Generation</t>
        </is>
      </c>
      <c r="D1160" s="50" t="inlineStr">
        <is>
          <t>Oil-Gas-Steam</t>
        </is>
      </c>
      <c r="E1160" s="50">
        <f>LOOKUP(D1160,$U$2:$V$15,$V$2:$V$15)</f>
        <v/>
      </c>
      <c r="F1160" s="50">
        <f>F434/SUMIFS(F$3:F$722,$B$3:$B$722,$B1160)*SUMIFS(Calculations!$E$3:$E$53,Calculations!$A$3:$A$53,$B1160)</f>
        <v/>
      </c>
      <c r="G1160" s="50">
        <f>G434/SUMIFS(G$3:G$722,$B$3:$B$722,$B1160)*SUMIFS(Calculations!$E$3:$E$53,Calculations!$A$3:$A$53,$B1160)</f>
        <v/>
      </c>
      <c r="H1160" s="50">
        <f>H434/SUMIFS(H$3:H$722,$B$3:$B$722,$B1160)*SUMIFS(Calculations!$E$3:$E$53,Calculations!$A$3:$A$53,$B1160)</f>
        <v/>
      </c>
      <c r="I1160" s="50">
        <f>I434/SUMIFS(I$3:I$722,$B$3:$B$722,$B1160)*SUMIFS(Calculations!$E$3:$E$53,Calculations!$A$3:$A$53,$B1160)</f>
        <v/>
      </c>
      <c r="J1160" s="50">
        <f>J434/SUMIFS(J$3:J$722,$B$3:$B$722,$B1160)*SUMIFS(Calculations!$E$3:$E$53,Calculations!$A$3:$A$53,$B1160)</f>
        <v/>
      </c>
      <c r="K1160" s="50">
        <f>K434/SUMIFS(K$3:K$722,$B$3:$B$722,$B1160)*SUMIFS(Calculations!$E$3:$E$53,Calculations!$A$3:$A$53,$B1160)</f>
        <v/>
      </c>
      <c r="L1160" s="50">
        <f>L434/SUMIFS(L$3:L$722,$B$3:$B$722,$B1160)*SUMIFS(Calculations!$E$3:$E$53,Calculations!$A$3:$A$53,$B1160)</f>
        <v/>
      </c>
      <c r="M1160" s="50">
        <f>M434/SUMIFS(M$3:M$722,$B$3:$B$722,$B1160)*SUMIFS(Calculations!$E$3:$E$53,Calculations!$A$3:$A$53,$B1160)</f>
        <v/>
      </c>
      <c r="N1160" s="50">
        <f>N434/SUMIFS(N$3:N$722,$B$3:$B$722,$B1160)*SUMIFS(Calculations!$E$3:$E$53,Calculations!$A$3:$A$53,$B1160)</f>
        <v/>
      </c>
      <c r="O1160" s="50">
        <f>O434/SUMIFS(O$3:O$722,$B$3:$B$722,$B1160)*SUMIFS(Calculations!$E$3:$E$53,Calculations!$A$3:$A$53,$B1160)</f>
        <v/>
      </c>
      <c r="P1160" s="50">
        <f>P434/SUMIFS(P$3:P$722,$B$3:$B$722,$B1160)*SUMIFS(Calculations!$E$3:$E$53,Calculations!$A$3:$A$53,$B1160)</f>
        <v/>
      </c>
      <c r="Q1160" s="50">
        <f>Q434/SUMIFS(Q$3:Q$722,$B$3:$B$722,$B1160)*SUMIFS(Calculations!$E$3:$E$53,Calculations!$A$3:$A$53,$B1160)</f>
        <v/>
      </c>
      <c r="R1160" s="50">
        <f>R434/SUMIFS(R$3:R$722,$B$3:$B$722,$B1160)*SUMIFS(Calculations!$E$3:$E$53,Calculations!$A$3:$A$53,$B1160)</f>
        <v/>
      </c>
    </row>
    <row r="1161" ht="15.75" customHeight="1">
      <c r="B1161" s="50" t="inlineStr">
        <is>
          <t>NJ</t>
        </is>
      </c>
      <c r="C1161" s="50" t="inlineStr">
        <is>
          <t>Generation</t>
        </is>
      </c>
      <c r="D1161" s="50" t="inlineStr">
        <is>
          <t>Rooftop PV</t>
        </is>
      </c>
      <c r="E1161" s="50">
        <f>LOOKUP(D1161,$U$2:$V$15,$V$2:$V$15)</f>
        <v/>
      </c>
      <c r="F1161" s="50">
        <f>F435/SUMIFS(F$3:F$722,$B$3:$B$722,$B1161)*SUMIFS(Calculations!$E$3:$E$53,Calculations!$A$3:$A$53,$B1161)</f>
        <v/>
      </c>
      <c r="G1161" s="50">
        <f>G435/SUMIFS(G$3:G$722,$B$3:$B$722,$B1161)*SUMIFS(Calculations!$E$3:$E$53,Calculations!$A$3:$A$53,$B1161)</f>
        <v/>
      </c>
      <c r="H1161" s="50">
        <f>H435/SUMIFS(H$3:H$722,$B$3:$B$722,$B1161)*SUMIFS(Calculations!$E$3:$E$53,Calculations!$A$3:$A$53,$B1161)</f>
        <v/>
      </c>
      <c r="I1161" s="50">
        <f>I435/SUMIFS(I$3:I$722,$B$3:$B$722,$B1161)*SUMIFS(Calculations!$E$3:$E$53,Calculations!$A$3:$A$53,$B1161)</f>
        <v/>
      </c>
      <c r="J1161" s="50">
        <f>J435/SUMIFS(J$3:J$722,$B$3:$B$722,$B1161)*SUMIFS(Calculations!$E$3:$E$53,Calculations!$A$3:$A$53,$B1161)</f>
        <v/>
      </c>
      <c r="K1161" s="50">
        <f>K435/SUMIFS(K$3:K$722,$B$3:$B$722,$B1161)*SUMIFS(Calculations!$E$3:$E$53,Calculations!$A$3:$A$53,$B1161)</f>
        <v/>
      </c>
      <c r="L1161" s="50">
        <f>L435/SUMIFS(L$3:L$722,$B$3:$B$722,$B1161)*SUMIFS(Calculations!$E$3:$E$53,Calculations!$A$3:$A$53,$B1161)</f>
        <v/>
      </c>
      <c r="M1161" s="50">
        <f>M435/SUMIFS(M$3:M$722,$B$3:$B$722,$B1161)*SUMIFS(Calculations!$E$3:$E$53,Calculations!$A$3:$A$53,$B1161)</f>
        <v/>
      </c>
      <c r="N1161" s="50">
        <f>N435/SUMIFS(N$3:N$722,$B$3:$B$722,$B1161)*SUMIFS(Calculations!$E$3:$E$53,Calculations!$A$3:$A$53,$B1161)</f>
        <v/>
      </c>
      <c r="O1161" s="50">
        <f>O435/SUMIFS(O$3:O$722,$B$3:$B$722,$B1161)*SUMIFS(Calculations!$E$3:$E$53,Calculations!$A$3:$A$53,$B1161)</f>
        <v/>
      </c>
      <c r="P1161" s="50">
        <f>P435/SUMIFS(P$3:P$722,$B$3:$B$722,$B1161)*SUMIFS(Calculations!$E$3:$E$53,Calculations!$A$3:$A$53,$B1161)</f>
        <v/>
      </c>
      <c r="Q1161" s="50">
        <f>Q435/SUMIFS(Q$3:Q$722,$B$3:$B$722,$B1161)*SUMIFS(Calculations!$E$3:$E$53,Calculations!$A$3:$A$53,$B1161)</f>
        <v/>
      </c>
      <c r="R1161" s="50">
        <f>R435/SUMIFS(R$3:R$722,$B$3:$B$722,$B1161)*SUMIFS(Calculations!$E$3:$E$53,Calculations!$A$3:$A$53,$B1161)</f>
        <v/>
      </c>
    </row>
    <row r="1162" ht="15.75" customHeight="1">
      <c r="B1162" s="50" t="inlineStr">
        <is>
          <t>NJ</t>
        </is>
      </c>
      <c r="C1162" s="50" t="inlineStr">
        <is>
          <t>Generation</t>
        </is>
      </c>
      <c r="D1162" s="50" t="inlineStr">
        <is>
          <t>Storage</t>
        </is>
      </c>
      <c r="E1162" s="50">
        <f>LOOKUP(D1162,$U$2:$V$15,$V$2:$V$15)</f>
        <v/>
      </c>
      <c r="F1162" s="50">
        <f>F436/SUMIFS(F$3:F$722,$B$3:$B$722,$B1162)*SUMIFS(Calculations!$E$3:$E$53,Calculations!$A$3:$A$53,$B1162)</f>
        <v/>
      </c>
      <c r="G1162" s="50">
        <f>G436/SUMIFS(G$3:G$722,$B$3:$B$722,$B1162)*SUMIFS(Calculations!$E$3:$E$53,Calculations!$A$3:$A$53,$B1162)</f>
        <v/>
      </c>
      <c r="H1162" s="50">
        <f>H436/SUMIFS(H$3:H$722,$B$3:$B$722,$B1162)*SUMIFS(Calculations!$E$3:$E$53,Calculations!$A$3:$A$53,$B1162)</f>
        <v/>
      </c>
      <c r="I1162" s="50">
        <f>I436/SUMIFS(I$3:I$722,$B$3:$B$722,$B1162)*SUMIFS(Calculations!$E$3:$E$53,Calculations!$A$3:$A$53,$B1162)</f>
        <v/>
      </c>
      <c r="J1162" s="50">
        <f>J436/SUMIFS(J$3:J$722,$B$3:$B$722,$B1162)*SUMIFS(Calculations!$E$3:$E$53,Calculations!$A$3:$A$53,$B1162)</f>
        <v/>
      </c>
      <c r="K1162" s="50">
        <f>K436/SUMIFS(K$3:K$722,$B$3:$B$722,$B1162)*SUMIFS(Calculations!$E$3:$E$53,Calculations!$A$3:$A$53,$B1162)</f>
        <v/>
      </c>
      <c r="L1162" s="50">
        <f>L436/SUMIFS(L$3:L$722,$B$3:$B$722,$B1162)*SUMIFS(Calculations!$E$3:$E$53,Calculations!$A$3:$A$53,$B1162)</f>
        <v/>
      </c>
      <c r="M1162" s="50">
        <f>M436/SUMIFS(M$3:M$722,$B$3:$B$722,$B1162)*SUMIFS(Calculations!$E$3:$E$53,Calculations!$A$3:$A$53,$B1162)</f>
        <v/>
      </c>
      <c r="N1162" s="50">
        <f>N436/SUMIFS(N$3:N$722,$B$3:$B$722,$B1162)*SUMIFS(Calculations!$E$3:$E$53,Calculations!$A$3:$A$53,$B1162)</f>
        <v/>
      </c>
      <c r="O1162" s="50">
        <f>O436/SUMIFS(O$3:O$722,$B$3:$B$722,$B1162)*SUMIFS(Calculations!$E$3:$E$53,Calculations!$A$3:$A$53,$B1162)</f>
        <v/>
      </c>
      <c r="P1162" s="50">
        <f>P436/SUMIFS(P$3:P$722,$B$3:$B$722,$B1162)*SUMIFS(Calculations!$E$3:$E$53,Calculations!$A$3:$A$53,$B1162)</f>
        <v/>
      </c>
      <c r="Q1162" s="50">
        <f>Q436/SUMIFS(Q$3:Q$722,$B$3:$B$722,$B1162)*SUMIFS(Calculations!$E$3:$E$53,Calculations!$A$3:$A$53,$B1162)</f>
        <v/>
      </c>
      <c r="R1162" s="50">
        <f>R436/SUMIFS(R$3:R$722,$B$3:$B$722,$B1162)*SUMIFS(Calculations!$E$3:$E$53,Calculations!$A$3:$A$53,$B1162)</f>
        <v/>
      </c>
    </row>
    <row r="1163" ht="15.75" customHeight="1">
      <c r="B1163" s="50" t="inlineStr">
        <is>
          <t>NJ</t>
        </is>
      </c>
      <c r="C1163" s="50" t="inlineStr">
        <is>
          <t>Generation</t>
        </is>
      </c>
      <c r="D1163" s="50" t="inlineStr">
        <is>
          <t>Utility PV</t>
        </is>
      </c>
      <c r="E1163" s="50">
        <f>LOOKUP(D1163,$U$2:$V$15,$V$2:$V$15)</f>
        <v/>
      </c>
      <c r="F1163" s="50">
        <f>F437/SUMIFS(F$3:F$722,$B$3:$B$722,$B1163)*SUMIFS(Calculations!$E$3:$E$53,Calculations!$A$3:$A$53,$B1163)</f>
        <v/>
      </c>
      <c r="G1163" s="50">
        <f>G437/SUMIFS(G$3:G$722,$B$3:$B$722,$B1163)*SUMIFS(Calculations!$E$3:$E$53,Calculations!$A$3:$A$53,$B1163)</f>
        <v/>
      </c>
      <c r="H1163" s="50">
        <f>H437/SUMIFS(H$3:H$722,$B$3:$B$722,$B1163)*SUMIFS(Calculations!$E$3:$E$53,Calculations!$A$3:$A$53,$B1163)</f>
        <v/>
      </c>
      <c r="I1163" s="50">
        <f>I437/SUMIFS(I$3:I$722,$B$3:$B$722,$B1163)*SUMIFS(Calculations!$E$3:$E$53,Calculations!$A$3:$A$53,$B1163)</f>
        <v/>
      </c>
      <c r="J1163" s="50">
        <f>J437/SUMIFS(J$3:J$722,$B$3:$B$722,$B1163)*SUMIFS(Calculations!$E$3:$E$53,Calculations!$A$3:$A$53,$B1163)</f>
        <v/>
      </c>
      <c r="K1163" s="50">
        <f>K437/SUMIFS(K$3:K$722,$B$3:$B$722,$B1163)*SUMIFS(Calculations!$E$3:$E$53,Calculations!$A$3:$A$53,$B1163)</f>
        <v/>
      </c>
      <c r="L1163" s="50">
        <f>L437/SUMIFS(L$3:L$722,$B$3:$B$722,$B1163)*SUMIFS(Calculations!$E$3:$E$53,Calculations!$A$3:$A$53,$B1163)</f>
        <v/>
      </c>
      <c r="M1163" s="50">
        <f>M437/SUMIFS(M$3:M$722,$B$3:$B$722,$B1163)*SUMIFS(Calculations!$E$3:$E$53,Calculations!$A$3:$A$53,$B1163)</f>
        <v/>
      </c>
      <c r="N1163" s="50">
        <f>N437/SUMIFS(N$3:N$722,$B$3:$B$722,$B1163)*SUMIFS(Calculations!$E$3:$E$53,Calculations!$A$3:$A$53,$B1163)</f>
        <v/>
      </c>
      <c r="O1163" s="50">
        <f>O437/SUMIFS(O$3:O$722,$B$3:$B$722,$B1163)*SUMIFS(Calculations!$E$3:$E$53,Calculations!$A$3:$A$53,$B1163)</f>
        <v/>
      </c>
      <c r="P1163" s="50">
        <f>P437/SUMIFS(P$3:P$722,$B$3:$B$722,$B1163)*SUMIFS(Calculations!$E$3:$E$53,Calculations!$A$3:$A$53,$B1163)</f>
        <v/>
      </c>
      <c r="Q1163" s="50">
        <f>Q437/SUMIFS(Q$3:Q$722,$B$3:$B$722,$B1163)*SUMIFS(Calculations!$E$3:$E$53,Calculations!$A$3:$A$53,$B1163)</f>
        <v/>
      </c>
      <c r="R1163" s="50">
        <f>R437/SUMIFS(R$3:R$722,$B$3:$B$722,$B1163)*SUMIFS(Calculations!$E$3:$E$53,Calculations!$A$3:$A$53,$B1163)</f>
        <v/>
      </c>
    </row>
    <row r="1164" ht="15.75" customHeight="1">
      <c r="B1164" s="50" t="inlineStr">
        <is>
          <t>NM</t>
        </is>
      </c>
      <c r="C1164" s="50" t="inlineStr">
        <is>
          <t>Generation</t>
        </is>
      </c>
      <c r="D1164" s="50" t="inlineStr">
        <is>
          <t>Biopower</t>
        </is>
      </c>
      <c r="E1164" s="50">
        <f>LOOKUP(D1164,$U$2:$V$15,$V$2:$V$15)</f>
        <v/>
      </c>
      <c r="F1164" s="50">
        <f>F438/SUMIFS(F$3:F$722,$B$3:$B$722,$B1164)*SUMIFS(Calculations!$E$3:$E$53,Calculations!$A$3:$A$53,$B1164)</f>
        <v/>
      </c>
      <c r="G1164" s="50">
        <f>G438/SUMIFS(G$3:G$722,$B$3:$B$722,$B1164)*SUMIFS(Calculations!$E$3:$E$53,Calculations!$A$3:$A$53,$B1164)</f>
        <v/>
      </c>
      <c r="H1164" s="50">
        <f>H438/SUMIFS(H$3:H$722,$B$3:$B$722,$B1164)*SUMIFS(Calculations!$E$3:$E$53,Calculations!$A$3:$A$53,$B1164)</f>
        <v/>
      </c>
      <c r="I1164" s="50">
        <f>I438/SUMIFS(I$3:I$722,$B$3:$B$722,$B1164)*SUMIFS(Calculations!$E$3:$E$53,Calculations!$A$3:$A$53,$B1164)</f>
        <v/>
      </c>
      <c r="J1164" s="50">
        <f>J438/SUMIFS(J$3:J$722,$B$3:$B$722,$B1164)*SUMIFS(Calculations!$E$3:$E$53,Calculations!$A$3:$A$53,$B1164)</f>
        <v/>
      </c>
      <c r="K1164" s="50">
        <f>K438/SUMIFS(K$3:K$722,$B$3:$B$722,$B1164)*SUMIFS(Calculations!$E$3:$E$53,Calculations!$A$3:$A$53,$B1164)</f>
        <v/>
      </c>
      <c r="L1164" s="50">
        <f>L438/SUMIFS(L$3:L$722,$B$3:$B$722,$B1164)*SUMIFS(Calculations!$E$3:$E$53,Calculations!$A$3:$A$53,$B1164)</f>
        <v/>
      </c>
      <c r="M1164" s="50">
        <f>M438/SUMIFS(M$3:M$722,$B$3:$B$722,$B1164)*SUMIFS(Calculations!$E$3:$E$53,Calculations!$A$3:$A$53,$B1164)</f>
        <v/>
      </c>
      <c r="N1164" s="50">
        <f>N438/SUMIFS(N$3:N$722,$B$3:$B$722,$B1164)*SUMIFS(Calculations!$E$3:$E$53,Calculations!$A$3:$A$53,$B1164)</f>
        <v/>
      </c>
      <c r="O1164" s="50">
        <f>O438/SUMIFS(O$3:O$722,$B$3:$B$722,$B1164)*SUMIFS(Calculations!$E$3:$E$53,Calculations!$A$3:$A$53,$B1164)</f>
        <v/>
      </c>
      <c r="P1164" s="50">
        <f>P438/SUMIFS(P$3:P$722,$B$3:$B$722,$B1164)*SUMIFS(Calculations!$E$3:$E$53,Calculations!$A$3:$A$53,$B1164)</f>
        <v/>
      </c>
      <c r="Q1164" s="50">
        <f>Q438/SUMIFS(Q$3:Q$722,$B$3:$B$722,$B1164)*SUMIFS(Calculations!$E$3:$E$53,Calculations!$A$3:$A$53,$B1164)</f>
        <v/>
      </c>
      <c r="R1164" s="50">
        <f>R438/SUMIFS(R$3:R$722,$B$3:$B$722,$B1164)*SUMIFS(Calculations!$E$3:$E$53,Calculations!$A$3:$A$53,$B1164)</f>
        <v/>
      </c>
    </row>
    <row r="1165" ht="15.75" customHeight="1">
      <c r="B1165" s="50" t="inlineStr">
        <is>
          <t>NM</t>
        </is>
      </c>
      <c r="C1165" s="50" t="inlineStr">
        <is>
          <t>Generation</t>
        </is>
      </c>
      <c r="D1165" s="50" t="inlineStr">
        <is>
          <t>Coal</t>
        </is>
      </c>
      <c r="E1165" s="50">
        <f>LOOKUP(D1165,$U$2:$V$15,$V$2:$V$15)</f>
        <v/>
      </c>
      <c r="F1165" s="50">
        <f>F439/SUMIFS(F$3:F$722,$B$3:$B$722,$B1165)*SUMIFS(Calculations!$E$3:$E$53,Calculations!$A$3:$A$53,$B1165)</f>
        <v/>
      </c>
      <c r="G1165" s="50">
        <f>G439/SUMIFS(G$3:G$722,$B$3:$B$722,$B1165)*SUMIFS(Calculations!$E$3:$E$53,Calculations!$A$3:$A$53,$B1165)</f>
        <v/>
      </c>
      <c r="H1165" s="50">
        <f>H439/SUMIFS(H$3:H$722,$B$3:$B$722,$B1165)*SUMIFS(Calculations!$E$3:$E$53,Calculations!$A$3:$A$53,$B1165)</f>
        <v/>
      </c>
      <c r="I1165" s="50">
        <f>I439/SUMIFS(I$3:I$722,$B$3:$B$722,$B1165)*SUMIFS(Calculations!$E$3:$E$53,Calculations!$A$3:$A$53,$B1165)</f>
        <v/>
      </c>
      <c r="J1165" s="50">
        <f>J439/SUMIFS(J$3:J$722,$B$3:$B$722,$B1165)*SUMIFS(Calculations!$E$3:$E$53,Calculations!$A$3:$A$53,$B1165)</f>
        <v/>
      </c>
      <c r="K1165" s="50">
        <f>K439/SUMIFS(K$3:K$722,$B$3:$B$722,$B1165)*SUMIFS(Calculations!$E$3:$E$53,Calculations!$A$3:$A$53,$B1165)</f>
        <v/>
      </c>
      <c r="L1165" s="50">
        <f>L439/SUMIFS(L$3:L$722,$B$3:$B$722,$B1165)*SUMIFS(Calculations!$E$3:$E$53,Calculations!$A$3:$A$53,$B1165)</f>
        <v/>
      </c>
      <c r="M1165" s="50">
        <f>M439/SUMIFS(M$3:M$722,$B$3:$B$722,$B1165)*SUMIFS(Calculations!$E$3:$E$53,Calculations!$A$3:$A$53,$B1165)</f>
        <v/>
      </c>
      <c r="N1165" s="50">
        <f>N439/SUMIFS(N$3:N$722,$B$3:$B$722,$B1165)*SUMIFS(Calculations!$E$3:$E$53,Calculations!$A$3:$A$53,$B1165)</f>
        <v/>
      </c>
      <c r="O1165" s="50">
        <f>O439/SUMIFS(O$3:O$722,$B$3:$B$722,$B1165)*SUMIFS(Calculations!$E$3:$E$53,Calculations!$A$3:$A$53,$B1165)</f>
        <v/>
      </c>
      <c r="P1165" s="50">
        <f>P439/SUMIFS(P$3:P$722,$B$3:$B$722,$B1165)*SUMIFS(Calculations!$E$3:$E$53,Calculations!$A$3:$A$53,$B1165)</f>
        <v/>
      </c>
      <c r="Q1165" s="50">
        <f>Q439/SUMIFS(Q$3:Q$722,$B$3:$B$722,$B1165)*SUMIFS(Calculations!$E$3:$E$53,Calculations!$A$3:$A$53,$B1165)</f>
        <v/>
      </c>
      <c r="R1165" s="50">
        <f>R439/SUMIFS(R$3:R$722,$B$3:$B$722,$B1165)*SUMIFS(Calculations!$E$3:$E$53,Calculations!$A$3:$A$53,$B1165)</f>
        <v/>
      </c>
    </row>
    <row r="1166" ht="15.75" customHeight="1">
      <c r="B1166" s="50" t="inlineStr">
        <is>
          <t>NM</t>
        </is>
      </c>
      <c r="C1166" s="50" t="inlineStr">
        <is>
          <t>Generation</t>
        </is>
      </c>
      <c r="D1166" s="50" t="inlineStr">
        <is>
          <t>CSP</t>
        </is>
      </c>
      <c r="E1166" s="50">
        <f>LOOKUP(D1166,$U$2:$V$15,$V$2:$V$15)</f>
        <v/>
      </c>
      <c r="F1166" s="50">
        <f>F440/SUMIFS(F$3:F$722,$B$3:$B$722,$B1166)*SUMIFS(Calculations!$E$3:$E$53,Calculations!$A$3:$A$53,$B1166)</f>
        <v/>
      </c>
      <c r="G1166" s="50">
        <f>G440/SUMIFS(G$3:G$722,$B$3:$B$722,$B1166)*SUMIFS(Calculations!$E$3:$E$53,Calculations!$A$3:$A$53,$B1166)</f>
        <v/>
      </c>
      <c r="H1166" s="50">
        <f>H440/SUMIFS(H$3:H$722,$B$3:$B$722,$B1166)*SUMIFS(Calculations!$E$3:$E$53,Calculations!$A$3:$A$53,$B1166)</f>
        <v/>
      </c>
      <c r="I1166" s="50">
        <f>I440/SUMIFS(I$3:I$722,$B$3:$B$722,$B1166)*SUMIFS(Calculations!$E$3:$E$53,Calculations!$A$3:$A$53,$B1166)</f>
        <v/>
      </c>
      <c r="J1166" s="50">
        <f>J440/SUMIFS(J$3:J$722,$B$3:$B$722,$B1166)*SUMIFS(Calculations!$E$3:$E$53,Calculations!$A$3:$A$53,$B1166)</f>
        <v/>
      </c>
      <c r="K1166" s="50">
        <f>K440/SUMIFS(K$3:K$722,$B$3:$B$722,$B1166)*SUMIFS(Calculations!$E$3:$E$53,Calculations!$A$3:$A$53,$B1166)</f>
        <v/>
      </c>
      <c r="L1166" s="50">
        <f>L440/SUMIFS(L$3:L$722,$B$3:$B$722,$B1166)*SUMIFS(Calculations!$E$3:$E$53,Calculations!$A$3:$A$53,$B1166)</f>
        <v/>
      </c>
      <c r="M1166" s="50">
        <f>M440/SUMIFS(M$3:M$722,$B$3:$B$722,$B1166)*SUMIFS(Calculations!$E$3:$E$53,Calculations!$A$3:$A$53,$B1166)</f>
        <v/>
      </c>
      <c r="N1166" s="50">
        <f>N440/SUMIFS(N$3:N$722,$B$3:$B$722,$B1166)*SUMIFS(Calculations!$E$3:$E$53,Calculations!$A$3:$A$53,$B1166)</f>
        <v/>
      </c>
      <c r="O1166" s="50">
        <f>O440/SUMIFS(O$3:O$722,$B$3:$B$722,$B1166)*SUMIFS(Calculations!$E$3:$E$53,Calculations!$A$3:$A$53,$B1166)</f>
        <v/>
      </c>
      <c r="P1166" s="50">
        <f>P440/SUMIFS(P$3:P$722,$B$3:$B$722,$B1166)*SUMIFS(Calculations!$E$3:$E$53,Calculations!$A$3:$A$53,$B1166)</f>
        <v/>
      </c>
      <c r="Q1166" s="50">
        <f>Q440/SUMIFS(Q$3:Q$722,$B$3:$B$722,$B1166)*SUMIFS(Calculations!$E$3:$E$53,Calculations!$A$3:$A$53,$B1166)</f>
        <v/>
      </c>
      <c r="R1166" s="50">
        <f>R440/SUMIFS(R$3:R$722,$B$3:$B$722,$B1166)*SUMIFS(Calculations!$E$3:$E$53,Calculations!$A$3:$A$53,$B1166)</f>
        <v/>
      </c>
    </row>
    <row r="1167" ht="15.75" customHeight="1">
      <c r="B1167" s="50" t="inlineStr">
        <is>
          <t>NM</t>
        </is>
      </c>
      <c r="C1167" s="50" t="inlineStr">
        <is>
          <t>Generation</t>
        </is>
      </c>
      <c r="D1167" s="50" t="inlineStr">
        <is>
          <t>Geothermal</t>
        </is>
      </c>
      <c r="E1167" s="50">
        <f>LOOKUP(D1167,$U$2:$V$15,$V$2:$V$15)</f>
        <v/>
      </c>
      <c r="F1167" s="50">
        <f>F441/SUMIFS(F$3:F$722,$B$3:$B$722,$B1167)*SUMIFS(Calculations!$E$3:$E$53,Calculations!$A$3:$A$53,$B1167)</f>
        <v/>
      </c>
      <c r="G1167" s="50">
        <f>G441/SUMIFS(G$3:G$722,$B$3:$B$722,$B1167)*SUMIFS(Calculations!$E$3:$E$53,Calculations!$A$3:$A$53,$B1167)</f>
        <v/>
      </c>
      <c r="H1167" s="50">
        <f>H441/SUMIFS(H$3:H$722,$B$3:$B$722,$B1167)*SUMIFS(Calculations!$E$3:$E$53,Calculations!$A$3:$A$53,$B1167)</f>
        <v/>
      </c>
      <c r="I1167" s="50">
        <f>I441/SUMIFS(I$3:I$722,$B$3:$B$722,$B1167)*SUMIFS(Calculations!$E$3:$E$53,Calculations!$A$3:$A$53,$B1167)</f>
        <v/>
      </c>
      <c r="J1167" s="50">
        <f>J441/SUMIFS(J$3:J$722,$B$3:$B$722,$B1167)*SUMIFS(Calculations!$E$3:$E$53,Calculations!$A$3:$A$53,$B1167)</f>
        <v/>
      </c>
      <c r="K1167" s="50">
        <f>K441/SUMIFS(K$3:K$722,$B$3:$B$722,$B1167)*SUMIFS(Calculations!$E$3:$E$53,Calculations!$A$3:$A$53,$B1167)</f>
        <v/>
      </c>
      <c r="L1167" s="50">
        <f>L441/SUMIFS(L$3:L$722,$B$3:$B$722,$B1167)*SUMIFS(Calculations!$E$3:$E$53,Calculations!$A$3:$A$53,$B1167)</f>
        <v/>
      </c>
      <c r="M1167" s="50">
        <f>M441/SUMIFS(M$3:M$722,$B$3:$B$722,$B1167)*SUMIFS(Calculations!$E$3:$E$53,Calculations!$A$3:$A$53,$B1167)</f>
        <v/>
      </c>
      <c r="N1167" s="50">
        <f>N441/SUMIFS(N$3:N$722,$B$3:$B$722,$B1167)*SUMIFS(Calculations!$E$3:$E$53,Calculations!$A$3:$A$53,$B1167)</f>
        <v/>
      </c>
      <c r="O1167" s="50">
        <f>O441/SUMIFS(O$3:O$722,$B$3:$B$722,$B1167)*SUMIFS(Calculations!$E$3:$E$53,Calculations!$A$3:$A$53,$B1167)</f>
        <v/>
      </c>
      <c r="P1167" s="50">
        <f>P441/SUMIFS(P$3:P$722,$B$3:$B$722,$B1167)*SUMIFS(Calculations!$E$3:$E$53,Calculations!$A$3:$A$53,$B1167)</f>
        <v/>
      </c>
      <c r="Q1167" s="50">
        <f>Q441/SUMIFS(Q$3:Q$722,$B$3:$B$722,$B1167)*SUMIFS(Calculations!$E$3:$E$53,Calculations!$A$3:$A$53,$B1167)</f>
        <v/>
      </c>
      <c r="R1167" s="50">
        <f>R441/SUMIFS(R$3:R$722,$B$3:$B$722,$B1167)*SUMIFS(Calculations!$E$3:$E$53,Calculations!$A$3:$A$53,$B1167)</f>
        <v/>
      </c>
    </row>
    <row r="1168" ht="15.75" customHeight="1">
      <c r="B1168" s="50" t="inlineStr">
        <is>
          <t>NM</t>
        </is>
      </c>
      <c r="C1168" s="50" t="inlineStr">
        <is>
          <t>Generation</t>
        </is>
      </c>
      <c r="D1168" s="50" t="inlineStr">
        <is>
          <t>Hydro</t>
        </is>
      </c>
      <c r="E1168" s="50">
        <f>LOOKUP(D1168,$U$2:$V$15,$V$2:$V$15)</f>
        <v/>
      </c>
      <c r="F1168" s="50">
        <f>F442/SUMIFS(F$3:F$722,$B$3:$B$722,$B1168)*SUMIFS(Calculations!$E$3:$E$53,Calculations!$A$3:$A$53,$B1168)</f>
        <v/>
      </c>
      <c r="G1168" s="50">
        <f>G442/SUMIFS(G$3:G$722,$B$3:$B$722,$B1168)*SUMIFS(Calculations!$E$3:$E$53,Calculations!$A$3:$A$53,$B1168)</f>
        <v/>
      </c>
      <c r="H1168" s="50">
        <f>H442/SUMIFS(H$3:H$722,$B$3:$B$722,$B1168)*SUMIFS(Calculations!$E$3:$E$53,Calculations!$A$3:$A$53,$B1168)</f>
        <v/>
      </c>
      <c r="I1168" s="50">
        <f>I442/SUMIFS(I$3:I$722,$B$3:$B$722,$B1168)*SUMIFS(Calculations!$E$3:$E$53,Calculations!$A$3:$A$53,$B1168)</f>
        <v/>
      </c>
      <c r="J1168" s="50">
        <f>J442/SUMIFS(J$3:J$722,$B$3:$B$722,$B1168)*SUMIFS(Calculations!$E$3:$E$53,Calculations!$A$3:$A$53,$B1168)</f>
        <v/>
      </c>
      <c r="K1168" s="50">
        <f>K442/SUMIFS(K$3:K$722,$B$3:$B$722,$B1168)*SUMIFS(Calculations!$E$3:$E$53,Calculations!$A$3:$A$53,$B1168)</f>
        <v/>
      </c>
      <c r="L1168" s="50">
        <f>L442/SUMIFS(L$3:L$722,$B$3:$B$722,$B1168)*SUMIFS(Calculations!$E$3:$E$53,Calculations!$A$3:$A$53,$B1168)</f>
        <v/>
      </c>
      <c r="M1168" s="50">
        <f>M442/SUMIFS(M$3:M$722,$B$3:$B$722,$B1168)*SUMIFS(Calculations!$E$3:$E$53,Calculations!$A$3:$A$53,$B1168)</f>
        <v/>
      </c>
      <c r="N1168" s="50">
        <f>N442/SUMIFS(N$3:N$722,$B$3:$B$722,$B1168)*SUMIFS(Calculations!$E$3:$E$53,Calculations!$A$3:$A$53,$B1168)</f>
        <v/>
      </c>
      <c r="O1168" s="50">
        <f>O442/SUMIFS(O$3:O$722,$B$3:$B$722,$B1168)*SUMIFS(Calculations!$E$3:$E$53,Calculations!$A$3:$A$53,$B1168)</f>
        <v/>
      </c>
      <c r="P1168" s="50">
        <f>P442/SUMIFS(P$3:P$722,$B$3:$B$722,$B1168)*SUMIFS(Calculations!$E$3:$E$53,Calculations!$A$3:$A$53,$B1168)</f>
        <v/>
      </c>
      <c r="Q1168" s="50">
        <f>Q442/SUMIFS(Q$3:Q$722,$B$3:$B$722,$B1168)*SUMIFS(Calculations!$E$3:$E$53,Calculations!$A$3:$A$53,$B1168)</f>
        <v/>
      </c>
      <c r="R1168" s="50">
        <f>R442/SUMIFS(R$3:R$722,$B$3:$B$722,$B1168)*SUMIFS(Calculations!$E$3:$E$53,Calculations!$A$3:$A$53,$B1168)</f>
        <v/>
      </c>
    </row>
    <row r="1169" ht="15.75" customHeight="1">
      <c r="B1169" s="50" t="inlineStr">
        <is>
          <t>NM</t>
        </is>
      </c>
      <c r="C1169" s="50" t="inlineStr">
        <is>
          <t>Generation</t>
        </is>
      </c>
      <c r="D1169" s="50" t="inlineStr">
        <is>
          <t>Imports</t>
        </is>
      </c>
      <c r="E1169" s="50">
        <f>LOOKUP(D1169,$U$2:$V$15,$V$2:$V$15)</f>
        <v/>
      </c>
      <c r="F1169" s="50">
        <f>F443/SUMIFS(F$3:F$722,$B$3:$B$722,$B1169)*SUMIFS(Calculations!$E$3:$E$53,Calculations!$A$3:$A$53,$B1169)</f>
        <v/>
      </c>
      <c r="G1169" s="50">
        <f>G443/SUMIFS(G$3:G$722,$B$3:$B$722,$B1169)*SUMIFS(Calculations!$E$3:$E$53,Calculations!$A$3:$A$53,$B1169)</f>
        <v/>
      </c>
      <c r="H1169" s="50">
        <f>H443/SUMIFS(H$3:H$722,$B$3:$B$722,$B1169)*SUMIFS(Calculations!$E$3:$E$53,Calculations!$A$3:$A$53,$B1169)</f>
        <v/>
      </c>
      <c r="I1169" s="50">
        <f>I443/SUMIFS(I$3:I$722,$B$3:$B$722,$B1169)*SUMIFS(Calculations!$E$3:$E$53,Calculations!$A$3:$A$53,$B1169)</f>
        <v/>
      </c>
      <c r="J1169" s="50">
        <f>J443/SUMIFS(J$3:J$722,$B$3:$B$722,$B1169)*SUMIFS(Calculations!$E$3:$E$53,Calculations!$A$3:$A$53,$B1169)</f>
        <v/>
      </c>
      <c r="K1169" s="50">
        <f>K443/SUMIFS(K$3:K$722,$B$3:$B$722,$B1169)*SUMIFS(Calculations!$E$3:$E$53,Calculations!$A$3:$A$53,$B1169)</f>
        <v/>
      </c>
      <c r="L1169" s="50">
        <f>L443/SUMIFS(L$3:L$722,$B$3:$B$722,$B1169)*SUMIFS(Calculations!$E$3:$E$53,Calculations!$A$3:$A$53,$B1169)</f>
        <v/>
      </c>
      <c r="M1169" s="50">
        <f>M443/SUMIFS(M$3:M$722,$B$3:$B$722,$B1169)*SUMIFS(Calculations!$E$3:$E$53,Calculations!$A$3:$A$53,$B1169)</f>
        <v/>
      </c>
      <c r="N1169" s="50">
        <f>N443/SUMIFS(N$3:N$722,$B$3:$B$722,$B1169)*SUMIFS(Calculations!$E$3:$E$53,Calculations!$A$3:$A$53,$B1169)</f>
        <v/>
      </c>
      <c r="O1169" s="50">
        <f>O443/SUMIFS(O$3:O$722,$B$3:$B$722,$B1169)*SUMIFS(Calculations!$E$3:$E$53,Calculations!$A$3:$A$53,$B1169)</f>
        <v/>
      </c>
      <c r="P1169" s="50">
        <f>P443/SUMIFS(P$3:P$722,$B$3:$B$722,$B1169)*SUMIFS(Calculations!$E$3:$E$53,Calculations!$A$3:$A$53,$B1169)</f>
        <v/>
      </c>
      <c r="Q1169" s="50">
        <f>Q443/SUMIFS(Q$3:Q$722,$B$3:$B$722,$B1169)*SUMIFS(Calculations!$E$3:$E$53,Calculations!$A$3:$A$53,$B1169)</f>
        <v/>
      </c>
      <c r="R1169" s="50">
        <f>R443/SUMIFS(R$3:R$722,$B$3:$B$722,$B1169)*SUMIFS(Calculations!$E$3:$E$53,Calculations!$A$3:$A$53,$B1169)</f>
        <v/>
      </c>
    </row>
    <row r="1170" ht="15.75" customHeight="1">
      <c r="B1170" s="50" t="inlineStr">
        <is>
          <t>NM</t>
        </is>
      </c>
      <c r="C1170" s="50" t="inlineStr">
        <is>
          <t>Generation</t>
        </is>
      </c>
      <c r="D1170" s="50" t="inlineStr">
        <is>
          <t>Land-based Wind</t>
        </is>
      </c>
      <c r="E1170" s="50">
        <f>LOOKUP(D1170,$U$2:$V$15,$V$2:$V$15)</f>
        <v/>
      </c>
      <c r="F1170" s="50">
        <f>F444/SUMIFS(F$3:F$722,$B$3:$B$722,$B1170)*SUMIFS(Calculations!$E$3:$E$53,Calculations!$A$3:$A$53,$B1170)</f>
        <v/>
      </c>
      <c r="G1170" s="50">
        <f>G444/SUMIFS(G$3:G$722,$B$3:$B$722,$B1170)*SUMIFS(Calculations!$E$3:$E$53,Calculations!$A$3:$A$53,$B1170)</f>
        <v/>
      </c>
      <c r="H1170" s="50">
        <f>H444/SUMIFS(H$3:H$722,$B$3:$B$722,$B1170)*SUMIFS(Calculations!$E$3:$E$53,Calculations!$A$3:$A$53,$B1170)</f>
        <v/>
      </c>
      <c r="I1170" s="50">
        <f>I444/SUMIFS(I$3:I$722,$B$3:$B$722,$B1170)*SUMIFS(Calculations!$E$3:$E$53,Calculations!$A$3:$A$53,$B1170)</f>
        <v/>
      </c>
      <c r="J1170" s="50">
        <f>J444/SUMIFS(J$3:J$722,$B$3:$B$722,$B1170)*SUMIFS(Calculations!$E$3:$E$53,Calculations!$A$3:$A$53,$B1170)</f>
        <v/>
      </c>
      <c r="K1170" s="50">
        <f>K444/SUMIFS(K$3:K$722,$B$3:$B$722,$B1170)*SUMIFS(Calculations!$E$3:$E$53,Calculations!$A$3:$A$53,$B1170)</f>
        <v/>
      </c>
      <c r="L1170" s="50">
        <f>L444/SUMIFS(L$3:L$722,$B$3:$B$722,$B1170)*SUMIFS(Calculations!$E$3:$E$53,Calculations!$A$3:$A$53,$B1170)</f>
        <v/>
      </c>
      <c r="M1170" s="50">
        <f>M444/SUMIFS(M$3:M$722,$B$3:$B$722,$B1170)*SUMIFS(Calculations!$E$3:$E$53,Calculations!$A$3:$A$53,$B1170)</f>
        <v/>
      </c>
      <c r="N1170" s="50">
        <f>N444/SUMIFS(N$3:N$722,$B$3:$B$722,$B1170)*SUMIFS(Calculations!$E$3:$E$53,Calculations!$A$3:$A$53,$B1170)</f>
        <v/>
      </c>
      <c r="O1170" s="50">
        <f>O444/SUMIFS(O$3:O$722,$B$3:$B$722,$B1170)*SUMIFS(Calculations!$E$3:$E$53,Calculations!$A$3:$A$53,$B1170)</f>
        <v/>
      </c>
      <c r="P1170" s="50">
        <f>P444/SUMIFS(P$3:P$722,$B$3:$B$722,$B1170)*SUMIFS(Calculations!$E$3:$E$53,Calculations!$A$3:$A$53,$B1170)</f>
        <v/>
      </c>
      <c r="Q1170" s="50">
        <f>Q444/SUMIFS(Q$3:Q$722,$B$3:$B$722,$B1170)*SUMIFS(Calculations!$E$3:$E$53,Calculations!$A$3:$A$53,$B1170)</f>
        <v/>
      </c>
      <c r="R1170" s="50">
        <f>R444/SUMIFS(R$3:R$722,$B$3:$B$722,$B1170)*SUMIFS(Calculations!$E$3:$E$53,Calculations!$A$3:$A$53,$B1170)</f>
        <v/>
      </c>
    </row>
    <row r="1171" ht="15.75" customHeight="1">
      <c r="B1171" s="50" t="inlineStr">
        <is>
          <t>NM</t>
        </is>
      </c>
      <c r="C1171" s="50" t="inlineStr">
        <is>
          <t>Generation</t>
        </is>
      </c>
      <c r="D1171" s="50" t="inlineStr">
        <is>
          <t>NG-CC</t>
        </is>
      </c>
      <c r="E1171" s="50">
        <f>LOOKUP(D1171,$U$2:$V$15,$V$2:$V$15)</f>
        <v/>
      </c>
      <c r="F1171" s="50">
        <f>F445/SUMIFS(F$3:F$722,$B$3:$B$722,$B1171)*SUMIFS(Calculations!$E$3:$E$53,Calculations!$A$3:$A$53,$B1171)</f>
        <v/>
      </c>
      <c r="G1171" s="50">
        <f>G445/SUMIFS(G$3:G$722,$B$3:$B$722,$B1171)*SUMIFS(Calculations!$E$3:$E$53,Calculations!$A$3:$A$53,$B1171)</f>
        <v/>
      </c>
      <c r="H1171" s="50">
        <f>H445/SUMIFS(H$3:H$722,$B$3:$B$722,$B1171)*SUMIFS(Calculations!$E$3:$E$53,Calculations!$A$3:$A$53,$B1171)</f>
        <v/>
      </c>
      <c r="I1171" s="50">
        <f>I445/SUMIFS(I$3:I$722,$B$3:$B$722,$B1171)*SUMIFS(Calculations!$E$3:$E$53,Calculations!$A$3:$A$53,$B1171)</f>
        <v/>
      </c>
      <c r="J1171" s="50">
        <f>J445/SUMIFS(J$3:J$722,$B$3:$B$722,$B1171)*SUMIFS(Calculations!$E$3:$E$53,Calculations!$A$3:$A$53,$B1171)</f>
        <v/>
      </c>
      <c r="K1171" s="50">
        <f>K445/SUMIFS(K$3:K$722,$B$3:$B$722,$B1171)*SUMIFS(Calculations!$E$3:$E$53,Calculations!$A$3:$A$53,$B1171)</f>
        <v/>
      </c>
      <c r="L1171" s="50">
        <f>L445/SUMIFS(L$3:L$722,$B$3:$B$722,$B1171)*SUMIFS(Calculations!$E$3:$E$53,Calculations!$A$3:$A$53,$B1171)</f>
        <v/>
      </c>
      <c r="M1171" s="50">
        <f>M445/SUMIFS(M$3:M$722,$B$3:$B$722,$B1171)*SUMIFS(Calculations!$E$3:$E$53,Calculations!$A$3:$A$53,$B1171)</f>
        <v/>
      </c>
      <c r="N1171" s="50">
        <f>N445/SUMIFS(N$3:N$722,$B$3:$B$722,$B1171)*SUMIFS(Calculations!$E$3:$E$53,Calculations!$A$3:$A$53,$B1171)</f>
        <v/>
      </c>
      <c r="O1171" s="50">
        <f>O445/SUMIFS(O$3:O$722,$B$3:$B$722,$B1171)*SUMIFS(Calculations!$E$3:$E$53,Calculations!$A$3:$A$53,$B1171)</f>
        <v/>
      </c>
      <c r="P1171" s="50">
        <f>P445/SUMIFS(P$3:P$722,$B$3:$B$722,$B1171)*SUMIFS(Calculations!$E$3:$E$53,Calculations!$A$3:$A$53,$B1171)</f>
        <v/>
      </c>
      <c r="Q1171" s="50">
        <f>Q445/SUMIFS(Q$3:Q$722,$B$3:$B$722,$B1171)*SUMIFS(Calculations!$E$3:$E$53,Calculations!$A$3:$A$53,$B1171)</f>
        <v/>
      </c>
      <c r="R1171" s="50">
        <f>R445/SUMIFS(R$3:R$722,$B$3:$B$722,$B1171)*SUMIFS(Calculations!$E$3:$E$53,Calculations!$A$3:$A$53,$B1171)</f>
        <v/>
      </c>
    </row>
    <row r="1172" ht="15.75" customHeight="1">
      <c r="B1172" s="50" t="inlineStr">
        <is>
          <t>NM</t>
        </is>
      </c>
      <c r="C1172" s="50" t="inlineStr">
        <is>
          <t>Generation</t>
        </is>
      </c>
      <c r="D1172" s="50" t="inlineStr">
        <is>
          <t>NG-CT</t>
        </is>
      </c>
      <c r="E1172" s="50">
        <f>LOOKUP(D1172,$U$2:$V$15,$V$2:$V$15)</f>
        <v/>
      </c>
      <c r="F1172" s="50">
        <f>F446/SUMIFS(F$3:F$722,$B$3:$B$722,$B1172)*SUMIFS(Calculations!$E$3:$E$53,Calculations!$A$3:$A$53,$B1172)</f>
        <v/>
      </c>
      <c r="G1172" s="50">
        <f>G446/SUMIFS(G$3:G$722,$B$3:$B$722,$B1172)*SUMIFS(Calculations!$E$3:$E$53,Calculations!$A$3:$A$53,$B1172)</f>
        <v/>
      </c>
      <c r="H1172" s="50">
        <f>H446/SUMIFS(H$3:H$722,$B$3:$B$722,$B1172)*SUMIFS(Calculations!$E$3:$E$53,Calculations!$A$3:$A$53,$B1172)</f>
        <v/>
      </c>
      <c r="I1172" s="50">
        <f>I446/SUMIFS(I$3:I$722,$B$3:$B$722,$B1172)*SUMIFS(Calculations!$E$3:$E$53,Calculations!$A$3:$A$53,$B1172)</f>
        <v/>
      </c>
      <c r="J1172" s="50">
        <f>J446/SUMIFS(J$3:J$722,$B$3:$B$722,$B1172)*SUMIFS(Calculations!$E$3:$E$53,Calculations!$A$3:$A$53,$B1172)</f>
        <v/>
      </c>
      <c r="K1172" s="50">
        <f>K446/SUMIFS(K$3:K$722,$B$3:$B$722,$B1172)*SUMIFS(Calculations!$E$3:$E$53,Calculations!$A$3:$A$53,$B1172)</f>
        <v/>
      </c>
      <c r="L1172" s="50">
        <f>L446/SUMIFS(L$3:L$722,$B$3:$B$722,$B1172)*SUMIFS(Calculations!$E$3:$E$53,Calculations!$A$3:$A$53,$B1172)</f>
        <v/>
      </c>
      <c r="M1172" s="50">
        <f>M446/SUMIFS(M$3:M$722,$B$3:$B$722,$B1172)*SUMIFS(Calculations!$E$3:$E$53,Calculations!$A$3:$A$53,$B1172)</f>
        <v/>
      </c>
      <c r="N1172" s="50">
        <f>N446/SUMIFS(N$3:N$722,$B$3:$B$722,$B1172)*SUMIFS(Calculations!$E$3:$E$53,Calculations!$A$3:$A$53,$B1172)</f>
        <v/>
      </c>
      <c r="O1172" s="50">
        <f>O446/SUMIFS(O$3:O$722,$B$3:$B$722,$B1172)*SUMIFS(Calculations!$E$3:$E$53,Calculations!$A$3:$A$53,$B1172)</f>
        <v/>
      </c>
      <c r="P1172" s="50">
        <f>P446/SUMIFS(P$3:P$722,$B$3:$B$722,$B1172)*SUMIFS(Calculations!$E$3:$E$53,Calculations!$A$3:$A$53,$B1172)</f>
        <v/>
      </c>
      <c r="Q1172" s="50">
        <f>Q446/SUMIFS(Q$3:Q$722,$B$3:$B$722,$B1172)*SUMIFS(Calculations!$E$3:$E$53,Calculations!$A$3:$A$53,$B1172)</f>
        <v/>
      </c>
      <c r="R1172" s="50">
        <f>R446/SUMIFS(R$3:R$722,$B$3:$B$722,$B1172)*SUMIFS(Calculations!$E$3:$E$53,Calculations!$A$3:$A$53,$B1172)</f>
        <v/>
      </c>
    </row>
    <row r="1173" ht="15.75" customHeight="1">
      <c r="B1173" s="50" t="inlineStr">
        <is>
          <t>NM</t>
        </is>
      </c>
      <c r="C1173" s="50" t="inlineStr">
        <is>
          <t>Generation</t>
        </is>
      </c>
      <c r="D1173" s="50" t="inlineStr">
        <is>
          <t>Nuclear</t>
        </is>
      </c>
      <c r="E1173" s="50">
        <f>LOOKUP(D1173,$U$2:$V$15,$V$2:$V$15)</f>
        <v/>
      </c>
      <c r="F1173" s="50">
        <f>F447/SUMIFS(F$3:F$722,$B$3:$B$722,$B1173)*SUMIFS(Calculations!$E$3:$E$53,Calculations!$A$3:$A$53,$B1173)</f>
        <v/>
      </c>
      <c r="G1173" s="50">
        <f>G447/SUMIFS(G$3:G$722,$B$3:$B$722,$B1173)*SUMIFS(Calculations!$E$3:$E$53,Calculations!$A$3:$A$53,$B1173)</f>
        <v/>
      </c>
      <c r="H1173" s="50">
        <f>H447/SUMIFS(H$3:H$722,$B$3:$B$722,$B1173)*SUMIFS(Calculations!$E$3:$E$53,Calculations!$A$3:$A$53,$B1173)</f>
        <v/>
      </c>
      <c r="I1173" s="50">
        <f>I447/SUMIFS(I$3:I$722,$B$3:$B$722,$B1173)*SUMIFS(Calculations!$E$3:$E$53,Calculations!$A$3:$A$53,$B1173)</f>
        <v/>
      </c>
      <c r="J1173" s="50">
        <f>J447/SUMIFS(J$3:J$722,$B$3:$B$722,$B1173)*SUMIFS(Calculations!$E$3:$E$53,Calculations!$A$3:$A$53,$B1173)</f>
        <v/>
      </c>
      <c r="K1173" s="50">
        <f>K447/SUMIFS(K$3:K$722,$B$3:$B$722,$B1173)*SUMIFS(Calculations!$E$3:$E$53,Calculations!$A$3:$A$53,$B1173)</f>
        <v/>
      </c>
      <c r="L1173" s="50">
        <f>L447/SUMIFS(L$3:L$722,$B$3:$B$722,$B1173)*SUMIFS(Calculations!$E$3:$E$53,Calculations!$A$3:$A$53,$B1173)</f>
        <v/>
      </c>
      <c r="M1173" s="50">
        <f>M447/SUMIFS(M$3:M$722,$B$3:$B$722,$B1173)*SUMIFS(Calculations!$E$3:$E$53,Calculations!$A$3:$A$53,$B1173)</f>
        <v/>
      </c>
      <c r="N1173" s="50">
        <f>N447/SUMIFS(N$3:N$722,$B$3:$B$722,$B1173)*SUMIFS(Calculations!$E$3:$E$53,Calculations!$A$3:$A$53,$B1173)</f>
        <v/>
      </c>
      <c r="O1173" s="50">
        <f>O447/SUMIFS(O$3:O$722,$B$3:$B$722,$B1173)*SUMIFS(Calculations!$E$3:$E$53,Calculations!$A$3:$A$53,$B1173)</f>
        <v/>
      </c>
      <c r="P1173" s="50">
        <f>P447/SUMIFS(P$3:P$722,$B$3:$B$722,$B1173)*SUMIFS(Calculations!$E$3:$E$53,Calculations!$A$3:$A$53,$B1173)</f>
        <v/>
      </c>
      <c r="Q1173" s="50">
        <f>Q447/SUMIFS(Q$3:Q$722,$B$3:$B$722,$B1173)*SUMIFS(Calculations!$E$3:$E$53,Calculations!$A$3:$A$53,$B1173)</f>
        <v/>
      </c>
      <c r="R1173" s="50">
        <f>R447/SUMIFS(R$3:R$722,$B$3:$B$722,$B1173)*SUMIFS(Calculations!$E$3:$E$53,Calculations!$A$3:$A$53,$B1173)</f>
        <v/>
      </c>
    </row>
    <row r="1174" ht="15.75" customHeight="1">
      <c r="B1174" s="50" t="inlineStr">
        <is>
          <t>NM</t>
        </is>
      </c>
      <c r="C1174" s="50" t="inlineStr">
        <is>
          <t>Generation</t>
        </is>
      </c>
      <c r="D1174" s="50" t="inlineStr">
        <is>
          <t>Offshore Wind</t>
        </is>
      </c>
      <c r="E1174" s="50">
        <f>LOOKUP(D1174,$U$2:$V$15,$V$2:$V$15)</f>
        <v/>
      </c>
      <c r="F1174" s="50">
        <f>F448/SUMIFS(F$3:F$722,$B$3:$B$722,$B1174)*SUMIFS(Calculations!$E$3:$E$53,Calculations!$A$3:$A$53,$B1174)</f>
        <v/>
      </c>
      <c r="G1174" s="50">
        <f>G448/SUMIFS(G$3:G$722,$B$3:$B$722,$B1174)*SUMIFS(Calculations!$E$3:$E$53,Calculations!$A$3:$A$53,$B1174)</f>
        <v/>
      </c>
      <c r="H1174" s="50">
        <f>H448/SUMIFS(H$3:H$722,$B$3:$B$722,$B1174)*SUMIFS(Calculations!$E$3:$E$53,Calculations!$A$3:$A$53,$B1174)</f>
        <v/>
      </c>
      <c r="I1174" s="50">
        <f>I448/SUMIFS(I$3:I$722,$B$3:$B$722,$B1174)*SUMIFS(Calculations!$E$3:$E$53,Calculations!$A$3:$A$53,$B1174)</f>
        <v/>
      </c>
      <c r="J1174" s="50">
        <f>J448/SUMIFS(J$3:J$722,$B$3:$B$722,$B1174)*SUMIFS(Calculations!$E$3:$E$53,Calculations!$A$3:$A$53,$B1174)</f>
        <v/>
      </c>
      <c r="K1174" s="50">
        <f>K448/SUMIFS(K$3:K$722,$B$3:$B$722,$B1174)*SUMIFS(Calculations!$E$3:$E$53,Calculations!$A$3:$A$53,$B1174)</f>
        <v/>
      </c>
      <c r="L1174" s="50">
        <f>L448/SUMIFS(L$3:L$722,$B$3:$B$722,$B1174)*SUMIFS(Calculations!$E$3:$E$53,Calculations!$A$3:$A$53,$B1174)</f>
        <v/>
      </c>
      <c r="M1174" s="50">
        <f>M448/SUMIFS(M$3:M$722,$B$3:$B$722,$B1174)*SUMIFS(Calculations!$E$3:$E$53,Calculations!$A$3:$A$53,$B1174)</f>
        <v/>
      </c>
      <c r="N1174" s="50">
        <f>N448/SUMIFS(N$3:N$722,$B$3:$B$722,$B1174)*SUMIFS(Calculations!$E$3:$E$53,Calculations!$A$3:$A$53,$B1174)</f>
        <v/>
      </c>
      <c r="O1174" s="50">
        <f>O448/SUMIFS(O$3:O$722,$B$3:$B$722,$B1174)*SUMIFS(Calculations!$E$3:$E$53,Calculations!$A$3:$A$53,$B1174)</f>
        <v/>
      </c>
      <c r="P1174" s="50">
        <f>P448/SUMIFS(P$3:P$722,$B$3:$B$722,$B1174)*SUMIFS(Calculations!$E$3:$E$53,Calculations!$A$3:$A$53,$B1174)</f>
        <v/>
      </c>
      <c r="Q1174" s="50">
        <f>Q448/SUMIFS(Q$3:Q$722,$B$3:$B$722,$B1174)*SUMIFS(Calculations!$E$3:$E$53,Calculations!$A$3:$A$53,$B1174)</f>
        <v/>
      </c>
      <c r="R1174" s="50">
        <f>R448/SUMIFS(R$3:R$722,$B$3:$B$722,$B1174)*SUMIFS(Calculations!$E$3:$E$53,Calculations!$A$3:$A$53,$B1174)</f>
        <v/>
      </c>
    </row>
    <row r="1175" ht="15.75" customHeight="1">
      <c r="B1175" s="50" t="inlineStr">
        <is>
          <t>NM</t>
        </is>
      </c>
      <c r="C1175" s="50" t="inlineStr">
        <is>
          <t>Generation</t>
        </is>
      </c>
      <c r="D1175" s="50" t="inlineStr">
        <is>
          <t>Oil-Gas-Steam</t>
        </is>
      </c>
      <c r="E1175" s="50">
        <f>LOOKUP(D1175,$U$2:$V$15,$V$2:$V$15)</f>
        <v/>
      </c>
      <c r="F1175" s="50">
        <f>F449/SUMIFS(F$3:F$722,$B$3:$B$722,$B1175)*SUMIFS(Calculations!$E$3:$E$53,Calculations!$A$3:$A$53,$B1175)</f>
        <v/>
      </c>
      <c r="G1175" s="50">
        <f>G449/SUMIFS(G$3:G$722,$B$3:$B$722,$B1175)*SUMIFS(Calculations!$E$3:$E$53,Calculations!$A$3:$A$53,$B1175)</f>
        <v/>
      </c>
      <c r="H1175" s="50">
        <f>H449/SUMIFS(H$3:H$722,$B$3:$B$722,$B1175)*SUMIFS(Calculations!$E$3:$E$53,Calculations!$A$3:$A$53,$B1175)</f>
        <v/>
      </c>
      <c r="I1175" s="50">
        <f>I449/SUMIFS(I$3:I$722,$B$3:$B$722,$B1175)*SUMIFS(Calculations!$E$3:$E$53,Calculations!$A$3:$A$53,$B1175)</f>
        <v/>
      </c>
      <c r="J1175" s="50">
        <f>J449/SUMIFS(J$3:J$722,$B$3:$B$722,$B1175)*SUMIFS(Calculations!$E$3:$E$53,Calculations!$A$3:$A$53,$B1175)</f>
        <v/>
      </c>
      <c r="K1175" s="50">
        <f>K449/SUMIFS(K$3:K$722,$B$3:$B$722,$B1175)*SUMIFS(Calculations!$E$3:$E$53,Calculations!$A$3:$A$53,$B1175)</f>
        <v/>
      </c>
      <c r="L1175" s="50">
        <f>L449/SUMIFS(L$3:L$722,$B$3:$B$722,$B1175)*SUMIFS(Calculations!$E$3:$E$53,Calculations!$A$3:$A$53,$B1175)</f>
        <v/>
      </c>
      <c r="M1175" s="50">
        <f>M449/SUMIFS(M$3:M$722,$B$3:$B$722,$B1175)*SUMIFS(Calculations!$E$3:$E$53,Calculations!$A$3:$A$53,$B1175)</f>
        <v/>
      </c>
      <c r="N1175" s="50">
        <f>N449/SUMIFS(N$3:N$722,$B$3:$B$722,$B1175)*SUMIFS(Calculations!$E$3:$E$53,Calculations!$A$3:$A$53,$B1175)</f>
        <v/>
      </c>
      <c r="O1175" s="50">
        <f>O449/SUMIFS(O$3:O$722,$B$3:$B$722,$B1175)*SUMIFS(Calculations!$E$3:$E$53,Calculations!$A$3:$A$53,$B1175)</f>
        <v/>
      </c>
      <c r="P1175" s="50">
        <f>P449/SUMIFS(P$3:P$722,$B$3:$B$722,$B1175)*SUMIFS(Calculations!$E$3:$E$53,Calculations!$A$3:$A$53,$B1175)</f>
        <v/>
      </c>
      <c r="Q1175" s="50">
        <f>Q449/SUMIFS(Q$3:Q$722,$B$3:$B$722,$B1175)*SUMIFS(Calculations!$E$3:$E$53,Calculations!$A$3:$A$53,$B1175)</f>
        <v/>
      </c>
      <c r="R1175" s="50">
        <f>R449/SUMIFS(R$3:R$722,$B$3:$B$722,$B1175)*SUMIFS(Calculations!$E$3:$E$53,Calculations!$A$3:$A$53,$B1175)</f>
        <v/>
      </c>
    </row>
    <row r="1176" ht="15.75" customHeight="1">
      <c r="B1176" s="50" t="inlineStr">
        <is>
          <t>NM</t>
        </is>
      </c>
      <c r="C1176" s="50" t="inlineStr">
        <is>
          <t>Generation</t>
        </is>
      </c>
      <c r="D1176" s="50" t="inlineStr">
        <is>
          <t>Rooftop PV</t>
        </is>
      </c>
      <c r="E1176" s="50">
        <f>LOOKUP(D1176,$U$2:$V$15,$V$2:$V$15)</f>
        <v/>
      </c>
      <c r="F1176" s="50">
        <f>F450/SUMIFS(F$3:F$722,$B$3:$B$722,$B1176)*SUMIFS(Calculations!$E$3:$E$53,Calculations!$A$3:$A$53,$B1176)</f>
        <v/>
      </c>
      <c r="G1176" s="50">
        <f>G450/SUMIFS(G$3:G$722,$B$3:$B$722,$B1176)*SUMIFS(Calculations!$E$3:$E$53,Calculations!$A$3:$A$53,$B1176)</f>
        <v/>
      </c>
      <c r="H1176" s="50">
        <f>H450/SUMIFS(H$3:H$722,$B$3:$B$722,$B1176)*SUMIFS(Calculations!$E$3:$E$53,Calculations!$A$3:$A$53,$B1176)</f>
        <v/>
      </c>
      <c r="I1176" s="50">
        <f>I450/SUMIFS(I$3:I$722,$B$3:$B$722,$B1176)*SUMIFS(Calculations!$E$3:$E$53,Calculations!$A$3:$A$53,$B1176)</f>
        <v/>
      </c>
      <c r="J1176" s="50">
        <f>J450/SUMIFS(J$3:J$722,$B$3:$B$722,$B1176)*SUMIFS(Calculations!$E$3:$E$53,Calculations!$A$3:$A$53,$B1176)</f>
        <v/>
      </c>
      <c r="K1176" s="50">
        <f>K450/SUMIFS(K$3:K$722,$B$3:$B$722,$B1176)*SUMIFS(Calculations!$E$3:$E$53,Calculations!$A$3:$A$53,$B1176)</f>
        <v/>
      </c>
      <c r="L1176" s="50">
        <f>L450/SUMIFS(L$3:L$722,$B$3:$B$722,$B1176)*SUMIFS(Calculations!$E$3:$E$53,Calculations!$A$3:$A$53,$B1176)</f>
        <v/>
      </c>
      <c r="M1176" s="50">
        <f>M450/SUMIFS(M$3:M$722,$B$3:$B$722,$B1176)*SUMIFS(Calculations!$E$3:$E$53,Calculations!$A$3:$A$53,$B1176)</f>
        <v/>
      </c>
      <c r="N1176" s="50">
        <f>N450/SUMIFS(N$3:N$722,$B$3:$B$722,$B1176)*SUMIFS(Calculations!$E$3:$E$53,Calculations!$A$3:$A$53,$B1176)</f>
        <v/>
      </c>
      <c r="O1176" s="50">
        <f>O450/SUMIFS(O$3:O$722,$B$3:$B$722,$B1176)*SUMIFS(Calculations!$E$3:$E$53,Calculations!$A$3:$A$53,$B1176)</f>
        <v/>
      </c>
      <c r="P1176" s="50">
        <f>P450/SUMIFS(P$3:P$722,$B$3:$B$722,$B1176)*SUMIFS(Calculations!$E$3:$E$53,Calculations!$A$3:$A$53,$B1176)</f>
        <v/>
      </c>
      <c r="Q1176" s="50">
        <f>Q450/SUMIFS(Q$3:Q$722,$B$3:$B$722,$B1176)*SUMIFS(Calculations!$E$3:$E$53,Calculations!$A$3:$A$53,$B1176)</f>
        <v/>
      </c>
      <c r="R1176" s="50">
        <f>R450/SUMIFS(R$3:R$722,$B$3:$B$722,$B1176)*SUMIFS(Calculations!$E$3:$E$53,Calculations!$A$3:$A$53,$B1176)</f>
        <v/>
      </c>
    </row>
    <row r="1177" ht="15.75" customHeight="1">
      <c r="B1177" s="50" t="inlineStr">
        <is>
          <t>NM</t>
        </is>
      </c>
      <c r="C1177" s="50" t="inlineStr">
        <is>
          <t>Generation</t>
        </is>
      </c>
      <c r="D1177" s="50" t="inlineStr">
        <is>
          <t>Storage</t>
        </is>
      </c>
      <c r="E1177" s="50">
        <f>LOOKUP(D1177,$U$2:$V$15,$V$2:$V$15)</f>
        <v/>
      </c>
      <c r="F1177" s="50">
        <f>F451/SUMIFS(F$3:F$722,$B$3:$B$722,$B1177)*SUMIFS(Calculations!$E$3:$E$53,Calculations!$A$3:$A$53,$B1177)</f>
        <v/>
      </c>
      <c r="G1177" s="50">
        <f>G451/SUMIFS(G$3:G$722,$B$3:$B$722,$B1177)*SUMIFS(Calculations!$E$3:$E$53,Calculations!$A$3:$A$53,$B1177)</f>
        <v/>
      </c>
      <c r="H1177" s="50">
        <f>H451/SUMIFS(H$3:H$722,$B$3:$B$722,$B1177)*SUMIFS(Calculations!$E$3:$E$53,Calculations!$A$3:$A$53,$B1177)</f>
        <v/>
      </c>
      <c r="I1177" s="50">
        <f>I451/SUMIFS(I$3:I$722,$B$3:$B$722,$B1177)*SUMIFS(Calculations!$E$3:$E$53,Calculations!$A$3:$A$53,$B1177)</f>
        <v/>
      </c>
      <c r="J1177" s="50">
        <f>J451/SUMIFS(J$3:J$722,$B$3:$B$722,$B1177)*SUMIFS(Calculations!$E$3:$E$53,Calculations!$A$3:$A$53,$B1177)</f>
        <v/>
      </c>
      <c r="K1177" s="50">
        <f>K451/SUMIFS(K$3:K$722,$B$3:$B$722,$B1177)*SUMIFS(Calculations!$E$3:$E$53,Calculations!$A$3:$A$53,$B1177)</f>
        <v/>
      </c>
      <c r="L1177" s="50">
        <f>L451/SUMIFS(L$3:L$722,$B$3:$B$722,$B1177)*SUMIFS(Calculations!$E$3:$E$53,Calculations!$A$3:$A$53,$B1177)</f>
        <v/>
      </c>
      <c r="M1177" s="50">
        <f>M451/SUMIFS(M$3:M$722,$B$3:$B$722,$B1177)*SUMIFS(Calculations!$E$3:$E$53,Calculations!$A$3:$A$53,$B1177)</f>
        <v/>
      </c>
      <c r="N1177" s="50">
        <f>N451/SUMIFS(N$3:N$722,$B$3:$B$722,$B1177)*SUMIFS(Calculations!$E$3:$E$53,Calculations!$A$3:$A$53,$B1177)</f>
        <v/>
      </c>
      <c r="O1177" s="50">
        <f>O451/SUMIFS(O$3:O$722,$B$3:$B$722,$B1177)*SUMIFS(Calculations!$E$3:$E$53,Calculations!$A$3:$A$53,$B1177)</f>
        <v/>
      </c>
      <c r="P1177" s="50">
        <f>P451/SUMIFS(P$3:P$722,$B$3:$B$722,$B1177)*SUMIFS(Calculations!$E$3:$E$53,Calculations!$A$3:$A$53,$B1177)</f>
        <v/>
      </c>
      <c r="Q1177" s="50">
        <f>Q451/SUMIFS(Q$3:Q$722,$B$3:$B$722,$B1177)*SUMIFS(Calculations!$E$3:$E$53,Calculations!$A$3:$A$53,$B1177)</f>
        <v/>
      </c>
      <c r="R1177" s="50">
        <f>R451/SUMIFS(R$3:R$722,$B$3:$B$722,$B1177)*SUMIFS(Calculations!$E$3:$E$53,Calculations!$A$3:$A$53,$B1177)</f>
        <v/>
      </c>
    </row>
    <row r="1178" ht="15.75" customHeight="1">
      <c r="B1178" s="50" t="inlineStr">
        <is>
          <t>NM</t>
        </is>
      </c>
      <c r="C1178" s="50" t="inlineStr">
        <is>
          <t>Generation</t>
        </is>
      </c>
      <c r="D1178" s="50" t="inlineStr">
        <is>
          <t>Utility PV</t>
        </is>
      </c>
      <c r="E1178" s="50">
        <f>LOOKUP(D1178,$U$2:$V$15,$V$2:$V$15)</f>
        <v/>
      </c>
      <c r="F1178" s="50">
        <f>F452/SUMIFS(F$3:F$722,$B$3:$B$722,$B1178)*SUMIFS(Calculations!$E$3:$E$53,Calculations!$A$3:$A$53,$B1178)</f>
        <v/>
      </c>
      <c r="G1178" s="50">
        <f>G452/SUMIFS(G$3:G$722,$B$3:$B$722,$B1178)*SUMIFS(Calculations!$E$3:$E$53,Calculations!$A$3:$A$53,$B1178)</f>
        <v/>
      </c>
      <c r="H1178" s="50">
        <f>H452/SUMIFS(H$3:H$722,$B$3:$B$722,$B1178)*SUMIFS(Calculations!$E$3:$E$53,Calculations!$A$3:$A$53,$B1178)</f>
        <v/>
      </c>
      <c r="I1178" s="50">
        <f>I452/SUMIFS(I$3:I$722,$B$3:$B$722,$B1178)*SUMIFS(Calculations!$E$3:$E$53,Calculations!$A$3:$A$53,$B1178)</f>
        <v/>
      </c>
      <c r="J1178" s="50">
        <f>J452/SUMIFS(J$3:J$722,$B$3:$B$722,$B1178)*SUMIFS(Calculations!$E$3:$E$53,Calculations!$A$3:$A$53,$B1178)</f>
        <v/>
      </c>
      <c r="K1178" s="50">
        <f>K452/SUMIFS(K$3:K$722,$B$3:$B$722,$B1178)*SUMIFS(Calculations!$E$3:$E$53,Calculations!$A$3:$A$53,$B1178)</f>
        <v/>
      </c>
      <c r="L1178" s="50">
        <f>L452/SUMIFS(L$3:L$722,$B$3:$B$722,$B1178)*SUMIFS(Calculations!$E$3:$E$53,Calculations!$A$3:$A$53,$B1178)</f>
        <v/>
      </c>
      <c r="M1178" s="50">
        <f>M452/SUMIFS(M$3:M$722,$B$3:$B$722,$B1178)*SUMIFS(Calculations!$E$3:$E$53,Calculations!$A$3:$A$53,$B1178)</f>
        <v/>
      </c>
      <c r="N1178" s="50">
        <f>N452/SUMIFS(N$3:N$722,$B$3:$B$722,$B1178)*SUMIFS(Calculations!$E$3:$E$53,Calculations!$A$3:$A$53,$B1178)</f>
        <v/>
      </c>
      <c r="O1178" s="50">
        <f>O452/SUMIFS(O$3:O$722,$B$3:$B$722,$B1178)*SUMIFS(Calculations!$E$3:$E$53,Calculations!$A$3:$A$53,$B1178)</f>
        <v/>
      </c>
      <c r="P1178" s="50">
        <f>P452/SUMIFS(P$3:P$722,$B$3:$B$722,$B1178)*SUMIFS(Calculations!$E$3:$E$53,Calculations!$A$3:$A$53,$B1178)</f>
        <v/>
      </c>
      <c r="Q1178" s="50">
        <f>Q452/SUMIFS(Q$3:Q$722,$B$3:$B$722,$B1178)*SUMIFS(Calculations!$E$3:$E$53,Calculations!$A$3:$A$53,$B1178)</f>
        <v/>
      </c>
      <c r="R1178" s="50">
        <f>R452/SUMIFS(R$3:R$722,$B$3:$B$722,$B1178)*SUMIFS(Calculations!$E$3:$E$53,Calculations!$A$3:$A$53,$B1178)</f>
        <v/>
      </c>
    </row>
    <row r="1179" ht="15.75" customHeight="1">
      <c r="B1179" s="50" t="inlineStr">
        <is>
          <t>NV</t>
        </is>
      </c>
      <c r="C1179" s="50" t="inlineStr">
        <is>
          <t>Generation</t>
        </is>
      </c>
      <c r="D1179" s="50" t="inlineStr">
        <is>
          <t>Biopower</t>
        </is>
      </c>
      <c r="E1179" s="50">
        <f>LOOKUP(D1179,$U$2:$V$15,$V$2:$V$15)</f>
        <v/>
      </c>
      <c r="F1179" s="50">
        <f>F453/SUMIFS(F$3:F$722,$B$3:$B$722,$B1179)*SUMIFS(Calculations!$E$3:$E$53,Calculations!$A$3:$A$53,$B1179)</f>
        <v/>
      </c>
      <c r="G1179" s="50">
        <f>G453/SUMIFS(G$3:G$722,$B$3:$B$722,$B1179)*SUMIFS(Calculations!$E$3:$E$53,Calculations!$A$3:$A$53,$B1179)</f>
        <v/>
      </c>
      <c r="H1179" s="50">
        <f>H453/SUMIFS(H$3:H$722,$B$3:$B$722,$B1179)*SUMIFS(Calculations!$E$3:$E$53,Calculations!$A$3:$A$53,$B1179)</f>
        <v/>
      </c>
      <c r="I1179" s="50">
        <f>I453/SUMIFS(I$3:I$722,$B$3:$B$722,$B1179)*SUMIFS(Calculations!$E$3:$E$53,Calculations!$A$3:$A$53,$B1179)</f>
        <v/>
      </c>
      <c r="J1179" s="50">
        <f>J453/SUMIFS(J$3:J$722,$B$3:$B$722,$B1179)*SUMIFS(Calculations!$E$3:$E$53,Calculations!$A$3:$A$53,$B1179)</f>
        <v/>
      </c>
      <c r="K1179" s="50">
        <f>K453/SUMIFS(K$3:K$722,$B$3:$B$722,$B1179)*SUMIFS(Calculations!$E$3:$E$53,Calculations!$A$3:$A$53,$B1179)</f>
        <v/>
      </c>
      <c r="L1179" s="50">
        <f>L453/SUMIFS(L$3:L$722,$B$3:$B$722,$B1179)*SUMIFS(Calculations!$E$3:$E$53,Calculations!$A$3:$A$53,$B1179)</f>
        <v/>
      </c>
      <c r="M1179" s="50">
        <f>M453/SUMIFS(M$3:M$722,$B$3:$B$722,$B1179)*SUMIFS(Calculations!$E$3:$E$53,Calculations!$A$3:$A$53,$B1179)</f>
        <v/>
      </c>
      <c r="N1179" s="50">
        <f>N453/SUMIFS(N$3:N$722,$B$3:$B$722,$B1179)*SUMIFS(Calculations!$E$3:$E$53,Calculations!$A$3:$A$53,$B1179)</f>
        <v/>
      </c>
      <c r="O1179" s="50">
        <f>O453/SUMIFS(O$3:O$722,$B$3:$B$722,$B1179)*SUMIFS(Calculations!$E$3:$E$53,Calculations!$A$3:$A$53,$B1179)</f>
        <v/>
      </c>
      <c r="P1179" s="50">
        <f>P453/SUMIFS(P$3:P$722,$B$3:$B$722,$B1179)*SUMIFS(Calculations!$E$3:$E$53,Calculations!$A$3:$A$53,$B1179)</f>
        <v/>
      </c>
      <c r="Q1179" s="50">
        <f>Q453/SUMIFS(Q$3:Q$722,$B$3:$B$722,$B1179)*SUMIFS(Calculations!$E$3:$E$53,Calculations!$A$3:$A$53,$B1179)</f>
        <v/>
      </c>
      <c r="R1179" s="50">
        <f>R453/SUMIFS(R$3:R$722,$B$3:$B$722,$B1179)*SUMIFS(Calculations!$E$3:$E$53,Calculations!$A$3:$A$53,$B1179)</f>
        <v/>
      </c>
    </row>
    <row r="1180" ht="15.75" customHeight="1">
      <c r="B1180" s="50" t="inlineStr">
        <is>
          <t>NV</t>
        </is>
      </c>
      <c r="C1180" s="50" t="inlineStr">
        <is>
          <t>Generation</t>
        </is>
      </c>
      <c r="D1180" s="50" t="inlineStr">
        <is>
          <t>Coal</t>
        </is>
      </c>
      <c r="E1180" s="50">
        <f>LOOKUP(D1180,$U$2:$V$15,$V$2:$V$15)</f>
        <v/>
      </c>
      <c r="F1180" s="50">
        <f>F454/SUMIFS(F$3:F$722,$B$3:$B$722,$B1180)*SUMIFS(Calculations!$E$3:$E$53,Calculations!$A$3:$A$53,$B1180)</f>
        <v/>
      </c>
      <c r="G1180" s="50">
        <f>G454/SUMIFS(G$3:G$722,$B$3:$B$722,$B1180)*SUMIFS(Calculations!$E$3:$E$53,Calculations!$A$3:$A$53,$B1180)</f>
        <v/>
      </c>
      <c r="H1180" s="50">
        <f>H454/SUMIFS(H$3:H$722,$B$3:$B$722,$B1180)*SUMIFS(Calculations!$E$3:$E$53,Calculations!$A$3:$A$53,$B1180)</f>
        <v/>
      </c>
      <c r="I1180" s="50">
        <f>I454/SUMIFS(I$3:I$722,$B$3:$B$722,$B1180)*SUMIFS(Calculations!$E$3:$E$53,Calculations!$A$3:$A$53,$B1180)</f>
        <v/>
      </c>
      <c r="J1180" s="50">
        <f>J454/SUMIFS(J$3:J$722,$B$3:$B$722,$B1180)*SUMIFS(Calculations!$E$3:$E$53,Calculations!$A$3:$A$53,$B1180)</f>
        <v/>
      </c>
      <c r="K1180" s="50">
        <f>K454/SUMIFS(K$3:K$722,$B$3:$B$722,$B1180)*SUMIFS(Calculations!$E$3:$E$53,Calculations!$A$3:$A$53,$B1180)</f>
        <v/>
      </c>
      <c r="L1180" s="50">
        <f>L454/SUMIFS(L$3:L$722,$B$3:$B$722,$B1180)*SUMIFS(Calculations!$E$3:$E$53,Calculations!$A$3:$A$53,$B1180)</f>
        <v/>
      </c>
      <c r="M1180" s="50">
        <f>M454/SUMIFS(M$3:M$722,$B$3:$B$722,$B1180)*SUMIFS(Calculations!$E$3:$E$53,Calculations!$A$3:$A$53,$B1180)</f>
        <v/>
      </c>
      <c r="N1180" s="50">
        <f>N454/SUMIFS(N$3:N$722,$B$3:$B$722,$B1180)*SUMIFS(Calculations!$E$3:$E$53,Calculations!$A$3:$A$53,$B1180)</f>
        <v/>
      </c>
      <c r="O1180" s="50">
        <f>O454/SUMIFS(O$3:O$722,$B$3:$B$722,$B1180)*SUMIFS(Calculations!$E$3:$E$53,Calculations!$A$3:$A$53,$B1180)</f>
        <v/>
      </c>
      <c r="P1180" s="50">
        <f>P454/SUMIFS(P$3:P$722,$B$3:$B$722,$B1180)*SUMIFS(Calculations!$E$3:$E$53,Calculations!$A$3:$A$53,$B1180)</f>
        <v/>
      </c>
      <c r="Q1180" s="50">
        <f>Q454/SUMIFS(Q$3:Q$722,$B$3:$B$722,$B1180)*SUMIFS(Calculations!$E$3:$E$53,Calculations!$A$3:$A$53,$B1180)</f>
        <v/>
      </c>
      <c r="R1180" s="50">
        <f>R454/SUMIFS(R$3:R$722,$B$3:$B$722,$B1180)*SUMIFS(Calculations!$E$3:$E$53,Calculations!$A$3:$A$53,$B1180)</f>
        <v/>
      </c>
    </row>
    <row r="1181" ht="15.75" customHeight="1">
      <c r="B1181" s="50" t="inlineStr">
        <is>
          <t>NV</t>
        </is>
      </c>
      <c r="C1181" s="50" t="inlineStr">
        <is>
          <t>Generation</t>
        </is>
      </c>
      <c r="D1181" s="50" t="inlineStr">
        <is>
          <t>CSP</t>
        </is>
      </c>
      <c r="E1181" s="50">
        <f>LOOKUP(D1181,$U$2:$V$15,$V$2:$V$15)</f>
        <v/>
      </c>
      <c r="F1181" s="50">
        <f>F455/SUMIFS(F$3:F$722,$B$3:$B$722,$B1181)*SUMIFS(Calculations!$E$3:$E$53,Calculations!$A$3:$A$53,$B1181)</f>
        <v/>
      </c>
      <c r="G1181" s="50">
        <f>G455/SUMIFS(G$3:G$722,$B$3:$B$722,$B1181)*SUMIFS(Calculations!$E$3:$E$53,Calculations!$A$3:$A$53,$B1181)</f>
        <v/>
      </c>
      <c r="H1181" s="50">
        <f>H455/SUMIFS(H$3:H$722,$B$3:$B$722,$B1181)*SUMIFS(Calculations!$E$3:$E$53,Calculations!$A$3:$A$53,$B1181)</f>
        <v/>
      </c>
      <c r="I1181" s="50">
        <f>I455/SUMIFS(I$3:I$722,$B$3:$B$722,$B1181)*SUMIFS(Calculations!$E$3:$E$53,Calculations!$A$3:$A$53,$B1181)</f>
        <v/>
      </c>
      <c r="J1181" s="50">
        <f>J455/SUMIFS(J$3:J$722,$B$3:$B$722,$B1181)*SUMIFS(Calculations!$E$3:$E$53,Calculations!$A$3:$A$53,$B1181)</f>
        <v/>
      </c>
      <c r="K1181" s="50">
        <f>K455/SUMIFS(K$3:K$722,$B$3:$B$722,$B1181)*SUMIFS(Calculations!$E$3:$E$53,Calculations!$A$3:$A$53,$B1181)</f>
        <v/>
      </c>
      <c r="L1181" s="50">
        <f>L455/SUMIFS(L$3:L$722,$B$3:$B$722,$B1181)*SUMIFS(Calculations!$E$3:$E$53,Calculations!$A$3:$A$53,$B1181)</f>
        <v/>
      </c>
      <c r="M1181" s="50">
        <f>M455/SUMIFS(M$3:M$722,$B$3:$B$722,$B1181)*SUMIFS(Calculations!$E$3:$E$53,Calculations!$A$3:$A$53,$B1181)</f>
        <v/>
      </c>
      <c r="N1181" s="50">
        <f>N455/SUMIFS(N$3:N$722,$B$3:$B$722,$B1181)*SUMIFS(Calculations!$E$3:$E$53,Calculations!$A$3:$A$53,$B1181)</f>
        <v/>
      </c>
      <c r="O1181" s="50">
        <f>O455/SUMIFS(O$3:O$722,$B$3:$B$722,$B1181)*SUMIFS(Calculations!$E$3:$E$53,Calculations!$A$3:$A$53,$B1181)</f>
        <v/>
      </c>
      <c r="P1181" s="50">
        <f>P455/SUMIFS(P$3:P$722,$B$3:$B$722,$B1181)*SUMIFS(Calculations!$E$3:$E$53,Calculations!$A$3:$A$53,$B1181)</f>
        <v/>
      </c>
      <c r="Q1181" s="50">
        <f>Q455/SUMIFS(Q$3:Q$722,$B$3:$B$722,$B1181)*SUMIFS(Calculations!$E$3:$E$53,Calculations!$A$3:$A$53,$B1181)</f>
        <v/>
      </c>
      <c r="R1181" s="50">
        <f>R455/SUMIFS(R$3:R$722,$B$3:$B$722,$B1181)*SUMIFS(Calculations!$E$3:$E$53,Calculations!$A$3:$A$53,$B1181)</f>
        <v/>
      </c>
    </row>
    <row r="1182" ht="15.75" customHeight="1">
      <c r="B1182" s="50" t="inlineStr">
        <is>
          <t>NV</t>
        </is>
      </c>
      <c r="C1182" s="50" t="inlineStr">
        <is>
          <t>Generation</t>
        </is>
      </c>
      <c r="D1182" s="50" t="inlineStr">
        <is>
          <t>Geothermal</t>
        </is>
      </c>
      <c r="E1182" s="50">
        <f>LOOKUP(D1182,$U$2:$V$15,$V$2:$V$15)</f>
        <v/>
      </c>
      <c r="F1182" s="50">
        <f>F456/SUMIFS(F$3:F$722,$B$3:$B$722,$B1182)*SUMIFS(Calculations!$E$3:$E$53,Calculations!$A$3:$A$53,$B1182)</f>
        <v/>
      </c>
      <c r="G1182" s="50">
        <f>G456/SUMIFS(G$3:G$722,$B$3:$B$722,$B1182)*SUMIFS(Calculations!$E$3:$E$53,Calculations!$A$3:$A$53,$B1182)</f>
        <v/>
      </c>
      <c r="H1182" s="50">
        <f>H456/SUMIFS(H$3:H$722,$B$3:$B$722,$B1182)*SUMIFS(Calculations!$E$3:$E$53,Calculations!$A$3:$A$53,$B1182)</f>
        <v/>
      </c>
      <c r="I1182" s="50">
        <f>I456/SUMIFS(I$3:I$722,$B$3:$B$722,$B1182)*SUMIFS(Calculations!$E$3:$E$53,Calculations!$A$3:$A$53,$B1182)</f>
        <v/>
      </c>
      <c r="J1182" s="50">
        <f>J456/SUMIFS(J$3:J$722,$B$3:$B$722,$B1182)*SUMIFS(Calculations!$E$3:$E$53,Calculations!$A$3:$A$53,$B1182)</f>
        <v/>
      </c>
      <c r="K1182" s="50">
        <f>K456/SUMIFS(K$3:K$722,$B$3:$B$722,$B1182)*SUMIFS(Calculations!$E$3:$E$53,Calculations!$A$3:$A$53,$B1182)</f>
        <v/>
      </c>
      <c r="L1182" s="50">
        <f>L456/SUMIFS(L$3:L$722,$B$3:$B$722,$B1182)*SUMIFS(Calculations!$E$3:$E$53,Calculations!$A$3:$A$53,$B1182)</f>
        <v/>
      </c>
      <c r="M1182" s="50">
        <f>M456/SUMIFS(M$3:M$722,$B$3:$B$722,$B1182)*SUMIFS(Calculations!$E$3:$E$53,Calculations!$A$3:$A$53,$B1182)</f>
        <v/>
      </c>
      <c r="N1182" s="50">
        <f>N456/SUMIFS(N$3:N$722,$B$3:$B$722,$B1182)*SUMIFS(Calculations!$E$3:$E$53,Calculations!$A$3:$A$53,$B1182)</f>
        <v/>
      </c>
      <c r="O1182" s="50">
        <f>O456/SUMIFS(O$3:O$722,$B$3:$B$722,$B1182)*SUMIFS(Calculations!$E$3:$E$53,Calculations!$A$3:$A$53,$B1182)</f>
        <v/>
      </c>
      <c r="P1182" s="50">
        <f>P456/SUMIFS(P$3:P$722,$B$3:$B$722,$B1182)*SUMIFS(Calculations!$E$3:$E$53,Calculations!$A$3:$A$53,$B1182)</f>
        <v/>
      </c>
      <c r="Q1182" s="50">
        <f>Q456/SUMIFS(Q$3:Q$722,$B$3:$B$722,$B1182)*SUMIFS(Calculations!$E$3:$E$53,Calculations!$A$3:$A$53,$B1182)</f>
        <v/>
      </c>
      <c r="R1182" s="50">
        <f>R456/SUMIFS(R$3:R$722,$B$3:$B$722,$B1182)*SUMIFS(Calculations!$E$3:$E$53,Calculations!$A$3:$A$53,$B1182)</f>
        <v/>
      </c>
    </row>
    <row r="1183" ht="15.75" customHeight="1">
      <c r="B1183" s="50" t="inlineStr">
        <is>
          <t>NV</t>
        </is>
      </c>
      <c r="C1183" s="50" t="inlineStr">
        <is>
          <t>Generation</t>
        </is>
      </c>
      <c r="D1183" s="50" t="inlineStr">
        <is>
          <t>Hydro</t>
        </is>
      </c>
      <c r="E1183" s="50">
        <f>LOOKUP(D1183,$U$2:$V$15,$V$2:$V$15)</f>
        <v/>
      </c>
      <c r="F1183" s="50">
        <f>F457/SUMIFS(F$3:F$722,$B$3:$B$722,$B1183)*SUMIFS(Calculations!$E$3:$E$53,Calculations!$A$3:$A$53,$B1183)</f>
        <v/>
      </c>
      <c r="G1183" s="50">
        <f>G457/SUMIFS(G$3:G$722,$B$3:$B$722,$B1183)*SUMIFS(Calculations!$E$3:$E$53,Calculations!$A$3:$A$53,$B1183)</f>
        <v/>
      </c>
      <c r="H1183" s="50">
        <f>H457/SUMIFS(H$3:H$722,$B$3:$B$722,$B1183)*SUMIFS(Calculations!$E$3:$E$53,Calculations!$A$3:$A$53,$B1183)</f>
        <v/>
      </c>
      <c r="I1183" s="50">
        <f>I457/SUMIFS(I$3:I$722,$B$3:$B$722,$B1183)*SUMIFS(Calculations!$E$3:$E$53,Calculations!$A$3:$A$53,$B1183)</f>
        <v/>
      </c>
      <c r="J1183" s="50">
        <f>J457/SUMIFS(J$3:J$722,$B$3:$B$722,$B1183)*SUMIFS(Calculations!$E$3:$E$53,Calculations!$A$3:$A$53,$B1183)</f>
        <v/>
      </c>
      <c r="K1183" s="50">
        <f>K457/SUMIFS(K$3:K$722,$B$3:$B$722,$B1183)*SUMIFS(Calculations!$E$3:$E$53,Calculations!$A$3:$A$53,$B1183)</f>
        <v/>
      </c>
      <c r="L1183" s="50">
        <f>L457/SUMIFS(L$3:L$722,$B$3:$B$722,$B1183)*SUMIFS(Calculations!$E$3:$E$53,Calculations!$A$3:$A$53,$B1183)</f>
        <v/>
      </c>
      <c r="M1183" s="50">
        <f>M457/SUMIFS(M$3:M$722,$B$3:$B$722,$B1183)*SUMIFS(Calculations!$E$3:$E$53,Calculations!$A$3:$A$53,$B1183)</f>
        <v/>
      </c>
      <c r="N1183" s="50">
        <f>N457/SUMIFS(N$3:N$722,$B$3:$B$722,$B1183)*SUMIFS(Calculations!$E$3:$E$53,Calculations!$A$3:$A$53,$B1183)</f>
        <v/>
      </c>
      <c r="O1183" s="50">
        <f>O457/SUMIFS(O$3:O$722,$B$3:$B$722,$B1183)*SUMIFS(Calculations!$E$3:$E$53,Calculations!$A$3:$A$53,$B1183)</f>
        <v/>
      </c>
      <c r="P1183" s="50">
        <f>P457/SUMIFS(P$3:P$722,$B$3:$B$722,$B1183)*SUMIFS(Calculations!$E$3:$E$53,Calculations!$A$3:$A$53,$B1183)</f>
        <v/>
      </c>
      <c r="Q1183" s="50">
        <f>Q457/SUMIFS(Q$3:Q$722,$B$3:$B$722,$B1183)*SUMIFS(Calculations!$E$3:$E$53,Calculations!$A$3:$A$53,$B1183)</f>
        <v/>
      </c>
      <c r="R1183" s="50">
        <f>R457/SUMIFS(R$3:R$722,$B$3:$B$722,$B1183)*SUMIFS(Calculations!$E$3:$E$53,Calculations!$A$3:$A$53,$B1183)</f>
        <v/>
      </c>
    </row>
    <row r="1184" ht="15.75" customHeight="1">
      <c r="B1184" s="50" t="inlineStr">
        <is>
          <t>NV</t>
        </is>
      </c>
      <c r="C1184" s="50" t="inlineStr">
        <is>
          <t>Generation</t>
        </is>
      </c>
      <c r="D1184" s="50" t="inlineStr">
        <is>
          <t>Imports</t>
        </is>
      </c>
      <c r="E1184" s="50">
        <f>LOOKUP(D1184,$U$2:$V$15,$V$2:$V$15)</f>
        <v/>
      </c>
      <c r="F1184" s="50">
        <f>F458/SUMIFS(F$3:F$722,$B$3:$B$722,$B1184)*SUMIFS(Calculations!$E$3:$E$53,Calculations!$A$3:$A$53,$B1184)</f>
        <v/>
      </c>
      <c r="G1184" s="50">
        <f>G458/SUMIFS(G$3:G$722,$B$3:$B$722,$B1184)*SUMIFS(Calculations!$E$3:$E$53,Calculations!$A$3:$A$53,$B1184)</f>
        <v/>
      </c>
      <c r="H1184" s="50">
        <f>H458/SUMIFS(H$3:H$722,$B$3:$B$722,$B1184)*SUMIFS(Calculations!$E$3:$E$53,Calculations!$A$3:$A$53,$B1184)</f>
        <v/>
      </c>
      <c r="I1184" s="50">
        <f>I458/SUMIFS(I$3:I$722,$B$3:$B$722,$B1184)*SUMIFS(Calculations!$E$3:$E$53,Calculations!$A$3:$A$53,$B1184)</f>
        <v/>
      </c>
      <c r="J1184" s="50">
        <f>J458/SUMIFS(J$3:J$722,$B$3:$B$722,$B1184)*SUMIFS(Calculations!$E$3:$E$53,Calculations!$A$3:$A$53,$B1184)</f>
        <v/>
      </c>
      <c r="K1184" s="50">
        <f>K458/SUMIFS(K$3:K$722,$B$3:$B$722,$B1184)*SUMIFS(Calculations!$E$3:$E$53,Calculations!$A$3:$A$53,$B1184)</f>
        <v/>
      </c>
      <c r="L1184" s="50">
        <f>L458/SUMIFS(L$3:L$722,$B$3:$B$722,$B1184)*SUMIFS(Calculations!$E$3:$E$53,Calculations!$A$3:$A$53,$B1184)</f>
        <v/>
      </c>
      <c r="M1184" s="50">
        <f>M458/SUMIFS(M$3:M$722,$B$3:$B$722,$B1184)*SUMIFS(Calculations!$E$3:$E$53,Calculations!$A$3:$A$53,$B1184)</f>
        <v/>
      </c>
      <c r="N1184" s="50">
        <f>N458/SUMIFS(N$3:N$722,$B$3:$B$722,$B1184)*SUMIFS(Calculations!$E$3:$E$53,Calculations!$A$3:$A$53,$B1184)</f>
        <v/>
      </c>
      <c r="O1184" s="50">
        <f>O458/SUMIFS(O$3:O$722,$B$3:$B$722,$B1184)*SUMIFS(Calculations!$E$3:$E$53,Calculations!$A$3:$A$53,$B1184)</f>
        <v/>
      </c>
      <c r="P1184" s="50">
        <f>P458/SUMIFS(P$3:P$722,$B$3:$B$722,$B1184)*SUMIFS(Calculations!$E$3:$E$53,Calculations!$A$3:$A$53,$B1184)</f>
        <v/>
      </c>
      <c r="Q1184" s="50">
        <f>Q458/SUMIFS(Q$3:Q$722,$B$3:$B$722,$B1184)*SUMIFS(Calculations!$E$3:$E$53,Calculations!$A$3:$A$53,$B1184)</f>
        <v/>
      </c>
      <c r="R1184" s="50">
        <f>R458/SUMIFS(R$3:R$722,$B$3:$B$722,$B1184)*SUMIFS(Calculations!$E$3:$E$53,Calculations!$A$3:$A$53,$B1184)</f>
        <v/>
      </c>
    </row>
    <row r="1185" ht="15.75" customHeight="1">
      <c r="B1185" s="50" t="inlineStr">
        <is>
          <t>NV</t>
        </is>
      </c>
      <c r="C1185" s="50" t="inlineStr">
        <is>
          <t>Generation</t>
        </is>
      </c>
      <c r="D1185" s="50" t="inlineStr">
        <is>
          <t>Land-based Wind</t>
        </is>
      </c>
      <c r="E1185" s="50">
        <f>LOOKUP(D1185,$U$2:$V$15,$V$2:$V$15)</f>
        <v/>
      </c>
      <c r="F1185" s="50">
        <f>F459/SUMIFS(F$3:F$722,$B$3:$B$722,$B1185)*SUMIFS(Calculations!$E$3:$E$53,Calculations!$A$3:$A$53,$B1185)</f>
        <v/>
      </c>
      <c r="G1185" s="50">
        <f>G459/SUMIFS(G$3:G$722,$B$3:$B$722,$B1185)*SUMIFS(Calculations!$E$3:$E$53,Calculations!$A$3:$A$53,$B1185)</f>
        <v/>
      </c>
      <c r="H1185" s="50">
        <f>H459/SUMIFS(H$3:H$722,$B$3:$B$722,$B1185)*SUMIFS(Calculations!$E$3:$E$53,Calculations!$A$3:$A$53,$B1185)</f>
        <v/>
      </c>
      <c r="I1185" s="50">
        <f>I459/SUMIFS(I$3:I$722,$B$3:$B$722,$B1185)*SUMIFS(Calculations!$E$3:$E$53,Calculations!$A$3:$A$53,$B1185)</f>
        <v/>
      </c>
      <c r="J1185" s="50">
        <f>J459/SUMIFS(J$3:J$722,$B$3:$B$722,$B1185)*SUMIFS(Calculations!$E$3:$E$53,Calculations!$A$3:$A$53,$B1185)</f>
        <v/>
      </c>
      <c r="K1185" s="50">
        <f>K459/SUMIFS(K$3:K$722,$B$3:$B$722,$B1185)*SUMIFS(Calculations!$E$3:$E$53,Calculations!$A$3:$A$53,$B1185)</f>
        <v/>
      </c>
      <c r="L1185" s="50">
        <f>L459/SUMIFS(L$3:L$722,$B$3:$B$722,$B1185)*SUMIFS(Calculations!$E$3:$E$53,Calculations!$A$3:$A$53,$B1185)</f>
        <v/>
      </c>
      <c r="M1185" s="50">
        <f>M459/SUMIFS(M$3:M$722,$B$3:$B$722,$B1185)*SUMIFS(Calculations!$E$3:$E$53,Calculations!$A$3:$A$53,$B1185)</f>
        <v/>
      </c>
      <c r="N1185" s="50">
        <f>N459/SUMIFS(N$3:N$722,$B$3:$B$722,$B1185)*SUMIFS(Calculations!$E$3:$E$53,Calculations!$A$3:$A$53,$B1185)</f>
        <v/>
      </c>
      <c r="O1185" s="50">
        <f>O459/SUMIFS(O$3:O$722,$B$3:$B$722,$B1185)*SUMIFS(Calculations!$E$3:$E$53,Calculations!$A$3:$A$53,$B1185)</f>
        <v/>
      </c>
      <c r="P1185" s="50">
        <f>P459/SUMIFS(P$3:P$722,$B$3:$B$722,$B1185)*SUMIFS(Calculations!$E$3:$E$53,Calculations!$A$3:$A$53,$B1185)</f>
        <v/>
      </c>
      <c r="Q1185" s="50">
        <f>Q459/SUMIFS(Q$3:Q$722,$B$3:$B$722,$B1185)*SUMIFS(Calculations!$E$3:$E$53,Calculations!$A$3:$A$53,$B1185)</f>
        <v/>
      </c>
      <c r="R1185" s="50">
        <f>R459/SUMIFS(R$3:R$722,$B$3:$B$722,$B1185)*SUMIFS(Calculations!$E$3:$E$53,Calculations!$A$3:$A$53,$B1185)</f>
        <v/>
      </c>
    </row>
    <row r="1186" ht="15.75" customHeight="1">
      <c r="B1186" s="50" t="inlineStr">
        <is>
          <t>NV</t>
        </is>
      </c>
      <c r="C1186" s="50" t="inlineStr">
        <is>
          <t>Generation</t>
        </is>
      </c>
      <c r="D1186" s="50" t="inlineStr">
        <is>
          <t>NG-CC</t>
        </is>
      </c>
      <c r="E1186" s="50">
        <f>LOOKUP(D1186,$U$2:$V$15,$V$2:$V$15)</f>
        <v/>
      </c>
      <c r="F1186" s="50">
        <f>F460/SUMIFS(F$3:F$722,$B$3:$B$722,$B1186)*SUMIFS(Calculations!$E$3:$E$53,Calculations!$A$3:$A$53,$B1186)</f>
        <v/>
      </c>
      <c r="G1186" s="50">
        <f>G460/SUMIFS(G$3:G$722,$B$3:$B$722,$B1186)*SUMIFS(Calculations!$E$3:$E$53,Calculations!$A$3:$A$53,$B1186)</f>
        <v/>
      </c>
      <c r="H1186" s="50">
        <f>H460/SUMIFS(H$3:H$722,$B$3:$B$722,$B1186)*SUMIFS(Calculations!$E$3:$E$53,Calculations!$A$3:$A$53,$B1186)</f>
        <v/>
      </c>
      <c r="I1186" s="50">
        <f>I460/SUMIFS(I$3:I$722,$B$3:$B$722,$B1186)*SUMIFS(Calculations!$E$3:$E$53,Calculations!$A$3:$A$53,$B1186)</f>
        <v/>
      </c>
      <c r="J1186" s="50">
        <f>J460/SUMIFS(J$3:J$722,$B$3:$B$722,$B1186)*SUMIFS(Calculations!$E$3:$E$53,Calculations!$A$3:$A$53,$B1186)</f>
        <v/>
      </c>
      <c r="K1186" s="50">
        <f>K460/SUMIFS(K$3:K$722,$B$3:$B$722,$B1186)*SUMIFS(Calculations!$E$3:$E$53,Calculations!$A$3:$A$53,$B1186)</f>
        <v/>
      </c>
      <c r="L1186" s="50">
        <f>L460/SUMIFS(L$3:L$722,$B$3:$B$722,$B1186)*SUMIFS(Calculations!$E$3:$E$53,Calculations!$A$3:$A$53,$B1186)</f>
        <v/>
      </c>
      <c r="M1186" s="50">
        <f>M460/SUMIFS(M$3:M$722,$B$3:$B$722,$B1186)*SUMIFS(Calculations!$E$3:$E$53,Calculations!$A$3:$A$53,$B1186)</f>
        <v/>
      </c>
      <c r="N1186" s="50">
        <f>N460/SUMIFS(N$3:N$722,$B$3:$B$722,$B1186)*SUMIFS(Calculations!$E$3:$E$53,Calculations!$A$3:$A$53,$B1186)</f>
        <v/>
      </c>
      <c r="O1186" s="50">
        <f>O460/SUMIFS(O$3:O$722,$B$3:$B$722,$B1186)*SUMIFS(Calculations!$E$3:$E$53,Calculations!$A$3:$A$53,$B1186)</f>
        <v/>
      </c>
      <c r="P1186" s="50">
        <f>P460/SUMIFS(P$3:P$722,$B$3:$B$722,$B1186)*SUMIFS(Calculations!$E$3:$E$53,Calculations!$A$3:$A$53,$B1186)</f>
        <v/>
      </c>
      <c r="Q1186" s="50">
        <f>Q460/SUMIFS(Q$3:Q$722,$B$3:$B$722,$B1186)*SUMIFS(Calculations!$E$3:$E$53,Calculations!$A$3:$A$53,$B1186)</f>
        <v/>
      </c>
      <c r="R1186" s="50">
        <f>R460/SUMIFS(R$3:R$722,$B$3:$B$722,$B1186)*SUMIFS(Calculations!$E$3:$E$53,Calculations!$A$3:$A$53,$B1186)</f>
        <v/>
      </c>
    </row>
    <row r="1187" ht="15.75" customHeight="1">
      <c r="B1187" s="50" t="inlineStr">
        <is>
          <t>NV</t>
        </is>
      </c>
      <c r="C1187" s="50" t="inlineStr">
        <is>
          <t>Generation</t>
        </is>
      </c>
      <c r="D1187" s="50" t="inlineStr">
        <is>
          <t>NG-CT</t>
        </is>
      </c>
      <c r="E1187" s="50">
        <f>LOOKUP(D1187,$U$2:$V$15,$V$2:$V$15)</f>
        <v/>
      </c>
      <c r="F1187" s="50">
        <f>F461/SUMIFS(F$3:F$722,$B$3:$B$722,$B1187)*SUMIFS(Calculations!$E$3:$E$53,Calculations!$A$3:$A$53,$B1187)</f>
        <v/>
      </c>
      <c r="G1187" s="50">
        <f>G461/SUMIFS(G$3:G$722,$B$3:$B$722,$B1187)*SUMIFS(Calculations!$E$3:$E$53,Calculations!$A$3:$A$53,$B1187)</f>
        <v/>
      </c>
      <c r="H1187" s="50">
        <f>H461/SUMIFS(H$3:H$722,$B$3:$B$722,$B1187)*SUMIFS(Calculations!$E$3:$E$53,Calculations!$A$3:$A$53,$B1187)</f>
        <v/>
      </c>
      <c r="I1187" s="50">
        <f>I461/SUMIFS(I$3:I$722,$B$3:$B$722,$B1187)*SUMIFS(Calculations!$E$3:$E$53,Calculations!$A$3:$A$53,$B1187)</f>
        <v/>
      </c>
      <c r="J1187" s="50">
        <f>J461/SUMIFS(J$3:J$722,$B$3:$B$722,$B1187)*SUMIFS(Calculations!$E$3:$E$53,Calculations!$A$3:$A$53,$B1187)</f>
        <v/>
      </c>
      <c r="K1187" s="50">
        <f>K461/SUMIFS(K$3:K$722,$B$3:$B$722,$B1187)*SUMIFS(Calculations!$E$3:$E$53,Calculations!$A$3:$A$53,$B1187)</f>
        <v/>
      </c>
      <c r="L1187" s="50">
        <f>L461/SUMIFS(L$3:L$722,$B$3:$B$722,$B1187)*SUMIFS(Calculations!$E$3:$E$53,Calculations!$A$3:$A$53,$B1187)</f>
        <v/>
      </c>
      <c r="M1187" s="50">
        <f>M461/SUMIFS(M$3:M$722,$B$3:$B$722,$B1187)*SUMIFS(Calculations!$E$3:$E$53,Calculations!$A$3:$A$53,$B1187)</f>
        <v/>
      </c>
      <c r="N1187" s="50">
        <f>N461/SUMIFS(N$3:N$722,$B$3:$B$722,$B1187)*SUMIFS(Calculations!$E$3:$E$53,Calculations!$A$3:$A$53,$B1187)</f>
        <v/>
      </c>
      <c r="O1187" s="50">
        <f>O461/SUMIFS(O$3:O$722,$B$3:$B$722,$B1187)*SUMIFS(Calculations!$E$3:$E$53,Calculations!$A$3:$A$53,$B1187)</f>
        <v/>
      </c>
      <c r="P1187" s="50">
        <f>P461/SUMIFS(P$3:P$722,$B$3:$B$722,$B1187)*SUMIFS(Calculations!$E$3:$E$53,Calculations!$A$3:$A$53,$B1187)</f>
        <v/>
      </c>
      <c r="Q1187" s="50">
        <f>Q461/SUMIFS(Q$3:Q$722,$B$3:$B$722,$B1187)*SUMIFS(Calculations!$E$3:$E$53,Calculations!$A$3:$A$53,$B1187)</f>
        <v/>
      </c>
      <c r="R1187" s="50">
        <f>R461/SUMIFS(R$3:R$722,$B$3:$B$722,$B1187)*SUMIFS(Calculations!$E$3:$E$53,Calculations!$A$3:$A$53,$B1187)</f>
        <v/>
      </c>
    </row>
    <row r="1188" ht="15.75" customHeight="1">
      <c r="B1188" s="50" t="inlineStr">
        <is>
          <t>NV</t>
        </is>
      </c>
      <c r="C1188" s="50" t="inlineStr">
        <is>
          <t>Generation</t>
        </is>
      </c>
      <c r="D1188" s="50" t="inlineStr">
        <is>
          <t>Nuclear</t>
        </is>
      </c>
      <c r="E1188" s="50">
        <f>LOOKUP(D1188,$U$2:$V$15,$V$2:$V$15)</f>
        <v/>
      </c>
      <c r="F1188" s="50">
        <f>F462/SUMIFS(F$3:F$722,$B$3:$B$722,$B1188)*SUMIFS(Calculations!$E$3:$E$53,Calculations!$A$3:$A$53,$B1188)</f>
        <v/>
      </c>
      <c r="G1188" s="50">
        <f>G462/SUMIFS(G$3:G$722,$B$3:$B$722,$B1188)*SUMIFS(Calculations!$E$3:$E$53,Calculations!$A$3:$A$53,$B1188)</f>
        <v/>
      </c>
      <c r="H1188" s="50">
        <f>H462/SUMIFS(H$3:H$722,$B$3:$B$722,$B1188)*SUMIFS(Calculations!$E$3:$E$53,Calculations!$A$3:$A$53,$B1188)</f>
        <v/>
      </c>
      <c r="I1188" s="50">
        <f>I462/SUMIFS(I$3:I$722,$B$3:$B$722,$B1188)*SUMIFS(Calculations!$E$3:$E$53,Calculations!$A$3:$A$53,$B1188)</f>
        <v/>
      </c>
      <c r="J1188" s="50">
        <f>J462/SUMIFS(J$3:J$722,$B$3:$B$722,$B1188)*SUMIFS(Calculations!$E$3:$E$53,Calculations!$A$3:$A$53,$B1188)</f>
        <v/>
      </c>
      <c r="K1188" s="50">
        <f>K462/SUMIFS(K$3:K$722,$B$3:$B$722,$B1188)*SUMIFS(Calculations!$E$3:$E$53,Calculations!$A$3:$A$53,$B1188)</f>
        <v/>
      </c>
      <c r="L1188" s="50">
        <f>L462/SUMIFS(L$3:L$722,$B$3:$B$722,$B1188)*SUMIFS(Calculations!$E$3:$E$53,Calculations!$A$3:$A$53,$B1188)</f>
        <v/>
      </c>
      <c r="M1188" s="50">
        <f>M462/SUMIFS(M$3:M$722,$B$3:$B$722,$B1188)*SUMIFS(Calculations!$E$3:$E$53,Calculations!$A$3:$A$53,$B1188)</f>
        <v/>
      </c>
      <c r="N1188" s="50">
        <f>N462/SUMIFS(N$3:N$722,$B$3:$B$722,$B1188)*SUMIFS(Calculations!$E$3:$E$53,Calculations!$A$3:$A$53,$B1188)</f>
        <v/>
      </c>
      <c r="O1188" s="50">
        <f>O462/SUMIFS(O$3:O$722,$B$3:$B$722,$B1188)*SUMIFS(Calculations!$E$3:$E$53,Calculations!$A$3:$A$53,$B1188)</f>
        <v/>
      </c>
      <c r="P1188" s="50">
        <f>P462/SUMIFS(P$3:P$722,$B$3:$B$722,$B1188)*SUMIFS(Calculations!$E$3:$E$53,Calculations!$A$3:$A$53,$B1188)</f>
        <v/>
      </c>
      <c r="Q1188" s="50">
        <f>Q462/SUMIFS(Q$3:Q$722,$B$3:$B$722,$B1188)*SUMIFS(Calculations!$E$3:$E$53,Calculations!$A$3:$A$53,$B1188)</f>
        <v/>
      </c>
      <c r="R1188" s="50">
        <f>R462/SUMIFS(R$3:R$722,$B$3:$B$722,$B1188)*SUMIFS(Calculations!$E$3:$E$53,Calculations!$A$3:$A$53,$B1188)</f>
        <v/>
      </c>
    </row>
    <row r="1189" ht="15.75" customHeight="1">
      <c r="B1189" s="50" t="inlineStr">
        <is>
          <t>NV</t>
        </is>
      </c>
      <c r="C1189" s="50" t="inlineStr">
        <is>
          <t>Generation</t>
        </is>
      </c>
      <c r="D1189" s="50" t="inlineStr">
        <is>
          <t>Offshore Wind</t>
        </is>
      </c>
      <c r="E1189" s="50">
        <f>LOOKUP(D1189,$U$2:$V$15,$V$2:$V$15)</f>
        <v/>
      </c>
      <c r="F1189" s="50">
        <f>F463/SUMIFS(F$3:F$722,$B$3:$B$722,$B1189)*SUMIFS(Calculations!$E$3:$E$53,Calculations!$A$3:$A$53,$B1189)</f>
        <v/>
      </c>
      <c r="G1189" s="50">
        <f>G463/SUMIFS(G$3:G$722,$B$3:$B$722,$B1189)*SUMIFS(Calculations!$E$3:$E$53,Calculations!$A$3:$A$53,$B1189)</f>
        <v/>
      </c>
      <c r="H1189" s="50">
        <f>H463/SUMIFS(H$3:H$722,$B$3:$B$722,$B1189)*SUMIFS(Calculations!$E$3:$E$53,Calculations!$A$3:$A$53,$B1189)</f>
        <v/>
      </c>
      <c r="I1189" s="50">
        <f>I463/SUMIFS(I$3:I$722,$B$3:$B$722,$B1189)*SUMIFS(Calculations!$E$3:$E$53,Calculations!$A$3:$A$53,$B1189)</f>
        <v/>
      </c>
      <c r="J1189" s="50">
        <f>J463/SUMIFS(J$3:J$722,$B$3:$B$722,$B1189)*SUMIFS(Calculations!$E$3:$E$53,Calculations!$A$3:$A$53,$B1189)</f>
        <v/>
      </c>
      <c r="K1189" s="50">
        <f>K463/SUMIFS(K$3:K$722,$B$3:$B$722,$B1189)*SUMIFS(Calculations!$E$3:$E$53,Calculations!$A$3:$A$53,$B1189)</f>
        <v/>
      </c>
      <c r="L1189" s="50">
        <f>L463/SUMIFS(L$3:L$722,$B$3:$B$722,$B1189)*SUMIFS(Calculations!$E$3:$E$53,Calculations!$A$3:$A$53,$B1189)</f>
        <v/>
      </c>
      <c r="M1189" s="50">
        <f>M463/SUMIFS(M$3:M$722,$B$3:$B$722,$B1189)*SUMIFS(Calculations!$E$3:$E$53,Calculations!$A$3:$A$53,$B1189)</f>
        <v/>
      </c>
      <c r="N1189" s="50">
        <f>N463/SUMIFS(N$3:N$722,$B$3:$B$722,$B1189)*SUMIFS(Calculations!$E$3:$E$53,Calculations!$A$3:$A$53,$B1189)</f>
        <v/>
      </c>
      <c r="O1189" s="50">
        <f>O463/SUMIFS(O$3:O$722,$B$3:$B$722,$B1189)*SUMIFS(Calculations!$E$3:$E$53,Calculations!$A$3:$A$53,$B1189)</f>
        <v/>
      </c>
      <c r="P1189" s="50">
        <f>P463/SUMIFS(P$3:P$722,$B$3:$B$722,$B1189)*SUMIFS(Calculations!$E$3:$E$53,Calculations!$A$3:$A$53,$B1189)</f>
        <v/>
      </c>
      <c r="Q1189" s="50">
        <f>Q463/SUMIFS(Q$3:Q$722,$B$3:$B$722,$B1189)*SUMIFS(Calculations!$E$3:$E$53,Calculations!$A$3:$A$53,$B1189)</f>
        <v/>
      </c>
      <c r="R1189" s="50">
        <f>R463/SUMIFS(R$3:R$722,$B$3:$B$722,$B1189)*SUMIFS(Calculations!$E$3:$E$53,Calculations!$A$3:$A$53,$B1189)</f>
        <v/>
      </c>
    </row>
    <row r="1190" ht="15.75" customHeight="1">
      <c r="B1190" s="50" t="inlineStr">
        <is>
          <t>NV</t>
        </is>
      </c>
      <c r="C1190" s="50" t="inlineStr">
        <is>
          <t>Generation</t>
        </is>
      </c>
      <c r="D1190" s="50" t="inlineStr">
        <is>
          <t>Oil-Gas-Steam</t>
        </is>
      </c>
      <c r="E1190" s="50">
        <f>LOOKUP(D1190,$U$2:$V$15,$V$2:$V$15)</f>
        <v/>
      </c>
      <c r="F1190" s="50">
        <f>F464/SUMIFS(F$3:F$722,$B$3:$B$722,$B1190)*SUMIFS(Calculations!$E$3:$E$53,Calculations!$A$3:$A$53,$B1190)</f>
        <v/>
      </c>
      <c r="G1190" s="50">
        <f>G464/SUMIFS(G$3:G$722,$B$3:$B$722,$B1190)*SUMIFS(Calculations!$E$3:$E$53,Calculations!$A$3:$A$53,$B1190)</f>
        <v/>
      </c>
      <c r="H1190" s="50">
        <f>H464/SUMIFS(H$3:H$722,$B$3:$B$722,$B1190)*SUMIFS(Calculations!$E$3:$E$53,Calculations!$A$3:$A$53,$B1190)</f>
        <v/>
      </c>
      <c r="I1190" s="50">
        <f>I464/SUMIFS(I$3:I$722,$B$3:$B$722,$B1190)*SUMIFS(Calculations!$E$3:$E$53,Calculations!$A$3:$A$53,$B1190)</f>
        <v/>
      </c>
      <c r="J1190" s="50">
        <f>J464/SUMIFS(J$3:J$722,$B$3:$B$722,$B1190)*SUMIFS(Calculations!$E$3:$E$53,Calculations!$A$3:$A$53,$B1190)</f>
        <v/>
      </c>
      <c r="K1190" s="50">
        <f>K464/SUMIFS(K$3:K$722,$B$3:$B$722,$B1190)*SUMIFS(Calculations!$E$3:$E$53,Calculations!$A$3:$A$53,$B1190)</f>
        <v/>
      </c>
      <c r="L1190" s="50">
        <f>L464/SUMIFS(L$3:L$722,$B$3:$B$722,$B1190)*SUMIFS(Calculations!$E$3:$E$53,Calculations!$A$3:$A$53,$B1190)</f>
        <v/>
      </c>
      <c r="M1190" s="50">
        <f>M464/SUMIFS(M$3:M$722,$B$3:$B$722,$B1190)*SUMIFS(Calculations!$E$3:$E$53,Calculations!$A$3:$A$53,$B1190)</f>
        <v/>
      </c>
      <c r="N1190" s="50">
        <f>N464/SUMIFS(N$3:N$722,$B$3:$B$722,$B1190)*SUMIFS(Calculations!$E$3:$E$53,Calculations!$A$3:$A$53,$B1190)</f>
        <v/>
      </c>
      <c r="O1190" s="50">
        <f>O464/SUMIFS(O$3:O$722,$B$3:$B$722,$B1190)*SUMIFS(Calculations!$E$3:$E$53,Calculations!$A$3:$A$53,$B1190)</f>
        <v/>
      </c>
      <c r="P1190" s="50">
        <f>P464/SUMIFS(P$3:P$722,$B$3:$B$722,$B1190)*SUMIFS(Calculations!$E$3:$E$53,Calculations!$A$3:$A$53,$B1190)</f>
        <v/>
      </c>
      <c r="Q1190" s="50">
        <f>Q464/SUMIFS(Q$3:Q$722,$B$3:$B$722,$B1190)*SUMIFS(Calculations!$E$3:$E$53,Calculations!$A$3:$A$53,$B1190)</f>
        <v/>
      </c>
      <c r="R1190" s="50">
        <f>R464/SUMIFS(R$3:R$722,$B$3:$B$722,$B1190)*SUMIFS(Calculations!$E$3:$E$53,Calculations!$A$3:$A$53,$B1190)</f>
        <v/>
      </c>
    </row>
    <row r="1191" ht="15.75" customHeight="1">
      <c r="B1191" s="50" t="inlineStr">
        <is>
          <t>NV</t>
        </is>
      </c>
      <c r="C1191" s="50" t="inlineStr">
        <is>
          <t>Generation</t>
        </is>
      </c>
      <c r="D1191" s="50" t="inlineStr">
        <is>
          <t>Rooftop PV</t>
        </is>
      </c>
      <c r="E1191" s="50">
        <f>LOOKUP(D1191,$U$2:$V$15,$V$2:$V$15)</f>
        <v/>
      </c>
      <c r="F1191" s="50">
        <f>F465/SUMIFS(F$3:F$722,$B$3:$B$722,$B1191)*SUMIFS(Calculations!$E$3:$E$53,Calculations!$A$3:$A$53,$B1191)</f>
        <v/>
      </c>
      <c r="G1191" s="50">
        <f>G465/SUMIFS(G$3:G$722,$B$3:$B$722,$B1191)*SUMIFS(Calculations!$E$3:$E$53,Calculations!$A$3:$A$53,$B1191)</f>
        <v/>
      </c>
      <c r="H1191" s="50">
        <f>H465/SUMIFS(H$3:H$722,$B$3:$B$722,$B1191)*SUMIFS(Calculations!$E$3:$E$53,Calculations!$A$3:$A$53,$B1191)</f>
        <v/>
      </c>
      <c r="I1191" s="50">
        <f>I465/SUMIFS(I$3:I$722,$B$3:$B$722,$B1191)*SUMIFS(Calculations!$E$3:$E$53,Calculations!$A$3:$A$53,$B1191)</f>
        <v/>
      </c>
      <c r="J1191" s="50">
        <f>J465/SUMIFS(J$3:J$722,$B$3:$B$722,$B1191)*SUMIFS(Calculations!$E$3:$E$53,Calculations!$A$3:$A$53,$B1191)</f>
        <v/>
      </c>
      <c r="K1191" s="50">
        <f>K465/SUMIFS(K$3:K$722,$B$3:$B$722,$B1191)*SUMIFS(Calculations!$E$3:$E$53,Calculations!$A$3:$A$53,$B1191)</f>
        <v/>
      </c>
      <c r="L1191" s="50">
        <f>L465/SUMIFS(L$3:L$722,$B$3:$B$722,$B1191)*SUMIFS(Calculations!$E$3:$E$53,Calculations!$A$3:$A$53,$B1191)</f>
        <v/>
      </c>
      <c r="M1191" s="50">
        <f>M465/SUMIFS(M$3:M$722,$B$3:$B$722,$B1191)*SUMIFS(Calculations!$E$3:$E$53,Calculations!$A$3:$A$53,$B1191)</f>
        <v/>
      </c>
      <c r="N1191" s="50">
        <f>N465/SUMIFS(N$3:N$722,$B$3:$B$722,$B1191)*SUMIFS(Calculations!$E$3:$E$53,Calculations!$A$3:$A$53,$B1191)</f>
        <v/>
      </c>
      <c r="O1191" s="50">
        <f>O465/SUMIFS(O$3:O$722,$B$3:$B$722,$B1191)*SUMIFS(Calculations!$E$3:$E$53,Calculations!$A$3:$A$53,$B1191)</f>
        <v/>
      </c>
      <c r="P1191" s="50">
        <f>P465/SUMIFS(P$3:P$722,$B$3:$B$722,$B1191)*SUMIFS(Calculations!$E$3:$E$53,Calculations!$A$3:$A$53,$B1191)</f>
        <v/>
      </c>
      <c r="Q1191" s="50">
        <f>Q465/SUMIFS(Q$3:Q$722,$B$3:$B$722,$B1191)*SUMIFS(Calculations!$E$3:$E$53,Calculations!$A$3:$A$53,$B1191)</f>
        <v/>
      </c>
      <c r="R1191" s="50">
        <f>R465/SUMIFS(R$3:R$722,$B$3:$B$722,$B1191)*SUMIFS(Calculations!$E$3:$E$53,Calculations!$A$3:$A$53,$B1191)</f>
        <v/>
      </c>
    </row>
    <row r="1192" ht="15.75" customHeight="1">
      <c r="B1192" s="50" t="inlineStr">
        <is>
          <t>NV</t>
        </is>
      </c>
      <c r="C1192" s="50" t="inlineStr">
        <is>
          <t>Generation</t>
        </is>
      </c>
      <c r="D1192" s="50" t="inlineStr">
        <is>
          <t>Storage</t>
        </is>
      </c>
      <c r="E1192" s="50">
        <f>LOOKUP(D1192,$U$2:$V$15,$V$2:$V$15)</f>
        <v/>
      </c>
      <c r="F1192" s="50">
        <f>F466/SUMIFS(F$3:F$722,$B$3:$B$722,$B1192)*SUMIFS(Calculations!$E$3:$E$53,Calculations!$A$3:$A$53,$B1192)</f>
        <v/>
      </c>
      <c r="G1192" s="50">
        <f>G466/SUMIFS(G$3:G$722,$B$3:$B$722,$B1192)*SUMIFS(Calculations!$E$3:$E$53,Calculations!$A$3:$A$53,$B1192)</f>
        <v/>
      </c>
      <c r="H1192" s="50">
        <f>H466/SUMIFS(H$3:H$722,$B$3:$B$722,$B1192)*SUMIFS(Calculations!$E$3:$E$53,Calculations!$A$3:$A$53,$B1192)</f>
        <v/>
      </c>
      <c r="I1192" s="50">
        <f>I466/SUMIFS(I$3:I$722,$B$3:$B$722,$B1192)*SUMIFS(Calculations!$E$3:$E$53,Calculations!$A$3:$A$53,$B1192)</f>
        <v/>
      </c>
      <c r="J1192" s="50">
        <f>J466/SUMIFS(J$3:J$722,$B$3:$B$722,$B1192)*SUMIFS(Calculations!$E$3:$E$53,Calculations!$A$3:$A$53,$B1192)</f>
        <v/>
      </c>
      <c r="K1192" s="50">
        <f>K466/SUMIFS(K$3:K$722,$B$3:$B$722,$B1192)*SUMIFS(Calculations!$E$3:$E$53,Calculations!$A$3:$A$53,$B1192)</f>
        <v/>
      </c>
      <c r="L1192" s="50">
        <f>L466/SUMIFS(L$3:L$722,$B$3:$B$722,$B1192)*SUMIFS(Calculations!$E$3:$E$53,Calculations!$A$3:$A$53,$B1192)</f>
        <v/>
      </c>
      <c r="M1192" s="50">
        <f>M466/SUMIFS(M$3:M$722,$B$3:$B$722,$B1192)*SUMIFS(Calculations!$E$3:$E$53,Calculations!$A$3:$A$53,$B1192)</f>
        <v/>
      </c>
      <c r="N1192" s="50">
        <f>N466/SUMIFS(N$3:N$722,$B$3:$B$722,$B1192)*SUMIFS(Calculations!$E$3:$E$53,Calculations!$A$3:$A$53,$B1192)</f>
        <v/>
      </c>
      <c r="O1192" s="50">
        <f>O466/SUMIFS(O$3:O$722,$B$3:$B$722,$B1192)*SUMIFS(Calculations!$E$3:$E$53,Calculations!$A$3:$A$53,$B1192)</f>
        <v/>
      </c>
      <c r="P1192" s="50">
        <f>P466/SUMIFS(P$3:P$722,$B$3:$B$722,$B1192)*SUMIFS(Calculations!$E$3:$E$53,Calculations!$A$3:$A$53,$B1192)</f>
        <v/>
      </c>
      <c r="Q1192" s="50">
        <f>Q466/SUMIFS(Q$3:Q$722,$B$3:$B$722,$B1192)*SUMIFS(Calculations!$E$3:$E$53,Calculations!$A$3:$A$53,$B1192)</f>
        <v/>
      </c>
      <c r="R1192" s="50">
        <f>R466/SUMIFS(R$3:R$722,$B$3:$B$722,$B1192)*SUMIFS(Calculations!$E$3:$E$53,Calculations!$A$3:$A$53,$B1192)</f>
        <v/>
      </c>
    </row>
    <row r="1193" ht="15.75" customHeight="1">
      <c r="B1193" s="50" t="inlineStr">
        <is>
          <t>NV</t>
        </is>
      </c>
      <c r="C1193" s="50" t="inlineStr">
        <is>
          <t>Generation</t>
        </is>
      </c>
      <c r="D1193" s="50" t="inlineStr">
        <is>
          <t>Utility PV</t>
        </is>
      </c>
      <c r="E1193" s="50">
        <f>LOOKUP(D1193,$U$2:$V$15,$V$2:$V$15)</f>
        <v/>
      </c>
      <c r="F1193" s="50">
        <f>F467/SUMIFS(F$3:F$722,$B$3:$B$722,$B1193)*SUMIFS(Calculations!$E$3:$E$53,Calculations!$A$3:$A$53,$B1193)</f>
        <v/>
      </c>
      <c r="G1193" s="50">
        <f>G467/SUMIFS(G$3:G$722,$B$3:$B$722,$B1193)*SUMIFS(Calculations!$E$3:$E$53,Calculations!$A$3:$A$53,$B1193)</f>
        <v/>
      </c>
      <c r="H1193" s="50">
        <f>H467/SUMIFS(H$3:H$722,$B$3:$B$722,$B1193)*SUMIFS(Calculations!$E$3:$E$53,Calculations!$A$3:$A$53,$B1193)</f>
        <v/>
      </c>
      <c r="I1193" s="50">
        <f>I467/SUMIFS(I$3:I$722,$B$3:$B$722,$B1193)*SUMIFS(Calculations!$E$3:$E$53,Calculations!$A$3:$A$53,$B1193)</f>
        <v/>
      </c>
      <c r="J1193" s="50">
        <f>J467/SUMIFS(J$3:J$722,$B$3:$B$722,$B1193)*SUMIFS(Calculations!$E$3:$E$53,Calculations!$A$3:$A$53,$B1193)</f>
        <v/>
      </c>
      <c r="K1193" s="50">
        <f>K467/SUMIFS(K$3:K$722,$B$3:$B$722,$B1193)*SUMIFS(Calculations!$E$3:$E$53,Calculations!$A$3:$A$53,$B1193)</f>
        <v/>
      </c>
      <c r="L1193" s="50">
        <f>L467/SUMIFS(L$3:L$722,$B$3:$B$722,$B1193)*SUMIFS(Calculations!$E$3:$E$53,Calculations!$A$3:$A$53,$B1193)</f>
        <v/>
      </c>
      <c r="M1193" s="50">
        <f>M467/SUMIFS(M$3:M$722,$B$3:$B$722,$B1193)*SUMIFS(Calculations!$E$3:$E$53,Calculations!$A$3:$A$53,$B1193)</f>
        <v/>
      </c>
      <c r="N1193" s="50">
        <f>N467/SUMIFS(N$3:N$722,$B$3:$B$722,$B1193)*SUMIFS(Calculations!$E$3:$E$53,Calculations!$A$3:$A$53,$B1193)</f>
        <v/>
      </c>
      <c r="O1193" s="50">
        <f>O467/SUMIFS(O$3:O$722,$B$3:$B$722,$B1193)*SUMIFS(Calculations!$E$3:$E$53,Calculations!$A$3:$A$53,$B1193)</f>
        <v/>
      </c>
      <c r="P1193" s="50">
        <f>P467/SUMIFS(P$3:P$722,$B$3:$B$722,$B1193)*SUMIFS(Calculations!$E$3:$E$53,Calculations!$A$3:$A$53,$B1193)</f>
        <v/>
      </c>
      <c r="Q1193" s="50">
        <f>Q467/SUMIFS(Q$3:Q$722,$B$3:$B$722,$B1193)*SUMIFS(Calculations!$E$3:$E$53,Calculations!$A$3:$A$53,$B1193)</f>
        <v/>
      </c>
      <c r="R1193" s="50">
        <f>R467/SUMIFS(R$3:R$722,$B$3:$B$722,$B1193)*SUMIFS(Calculations!$E$3:$E$53,Calculations!$A$3:$A$53,$B1193)</f>
        <v/>
      </c>
    </row>
    <row r="1194" ht="15.75" customHeight="1">
      <c r="B1194" s="50" t="inlineStr">
        <is>
          <t>NY</t>
        </is>
      </c>
      <c r="C1194" s="50" t="inlineStr">
        <is>
          <t>Generation</t>
        </is>
      </c>
      <c r="D1194" s="50" t="inlineStr">
        <is>
          <t>Biopower</t>
        </is>
      </c>
      <c r="E1194" s="50">
        <f>LOOKUP(D1194,$U$2:$V$15,$V$2:$V$15)</f>
        <v/>
      </c>
      <c r="F1194" s="50">
        <f>F468/SUMIFS(F$3:F$722,$B$3:$B$722,$B1194)*SUMIFS(Calculations!$E$3:$E$53,Calculations!$A$3:$A$53,$B1194)</f>
        <v/>
      </c>
      <c r="G1194" s="50">
        <f>G468/SUMIFS(G$3:G$722,$B$3:$B$722,$B1194)*SUMIFS(Calculations!$E$3:$E$53,Calculations!$A$3:$A$53,$B1194)</f>
        <v/>
      </c>
      <c r="H1194" s="50">
        <f>H468/SUMIFS(H$3:H$722,$B$3:$B$722,$B1194)*SUMIFS(Calculations!$E$3:$E$53,Calculations!$A$3:$A$53,$B1194)</f>
        <v/>
      </c>
      <c r="I1194" s="50">
        <f>I468/SUMIFS(I$3:I$722,$B$3:$B$722,$B1194)*SUMIFS(Calculations!$E$3:$E$53,Calculations!$A$3:$A$53,$B1194)</f>
        <v/>
      </c>
      <c r="J1194" s="50">
        <f>J468/SUMIFS(J$3:J$722,$B$3:$B$722,$B1194)*SUMIFS(Calculations!$E$3:$E$53,Calculations!$A$3:$A$53,$B1194)</f>
        <v/>
      </c>
      <c r="K1194" s="50">
        <f>K468/SUMIFS(K$3:K$722,$B$3:$B$722,$B1194)*SUMIFS(Calculations!$E$3:$E$53,Calculations!$A$3:$A$53,$B1194)</f>
        <v/>
      </c>
      <c r="L1194" s="50">
        <f>L468/SUMIFS(L$3:L$722,$B$3:$B$722,$B1194)*SUMIFS(Calculations!$E$3:$E$53,Calculations!$A$3:$A$53,$B1194)</f>
        <v/>
      </c>
      <c r="M1194" s="50">
        <f>M468/SUMIFS(M$3:M$722,$B$3:$B$722,$B1194)*SUMIFS(Calculations!$E$3:$E$53,Calculations!$A$3:$A$53,$B1194)</f>
        <v/>
      </c>
      <c r="N1194" s="50">
        <f>N468/SUMIFS(N$3:N$722,$B$3:$B$722,$B1194)*SUMIFS(Calculations!$E$3:$E$53,Calculations!$A$3:$A$53,$B1194)</f>
        <v/>
      </c>
      <c r="O1194" s="50">
        <f>O468/SUMIFS(O$3:O$722,$B$3:$B$722,$B1194)*SUMIFS(Calculations!$E$3:$E$53,Calculations!$A$3:$A$53,$B1194)</f>
        <v/>
      </c>
      <c r="P1194" s="50">
        <f>P468/SUMIFS(P$3:P$722,$B$3:$B$722,$B1194)*SUMIFS(Calculations!$E$3:$E$53,Calculations!$A$3:$A$53,$B1194)</f>
        <v/>
      </c>
      <c r="Q1194" s="50">
        <f>Q468/SUMIFS(Q$3:Q$722,$B$3:$B$722,$B1194)*SUMIFS(Calculations!$E$3:$E$53,Calculations!$A$3:$A$53,$B1194)</f>
        <v/>
      </c>
      <c r="R1194" s="50">
        <f>R468/SUMIFS(R$3:R$722,$B$3:$B$722,$B1194)*SUMIFS(Calculations!$E$3:$E$53,Calculations!$A$3:$A$53,$B1194)</f>
        <v/>
      </c>
    </row>
    <row r="1195" ht="15.75" customHeight="1">
      <c r="B1195" s="50" t="inlineStr">
        <is>
          <t>NY</t>
        </is>
      </c>
      <c r="C1195" s="50" t="inlineStr">
        <is>
          <t>Generation</t>
        </is>
      </c>
      <c r="D1195" s="50" t="inlineStr">
        <is>
          <t>Coal</t>
        </is>
      </c>
      <c r="E1195" s="50">
        <f>LOOKUP(D1195,$U$2:$V$15,$V$2:$V$15)</f>
        <v/>
      </c>
      <c r="F1195" s="50">
        <f>F469/SUMIFS(F$3:F$722,$B$3:$B$722,$B1195)*SUMIFS(Calculations!$E$3:$E$53,Calculations!$A$3:$A$53,$B1195)</f>
        <v/>
      </c>
      <c r="G1195" s="50">
        <f>G469/SUMIFS(G$3:G$722,$B$3:$B$722,$B1195)*SUMIFS(Calculations!$E$3:$E$53,Calculations!$A$3:$A$53,$B1195)</f>
        <v/>
      </c>
      <c r="H1195" s="50">
        <f>H469/SUMIFS(H$3:H$722,$B$3:$B$722,$B1195)*SUMIFS(Calculations!$E$3:$E$53,Calculations!$A$3:$A$53,$B1195)</f>
        <v/>
      </c>
      <c r="I1195" s="50">
        <f>I469/SUMIFS(I$3:I$722,$B$3:$B$722,$B1195)*SUMIFS(Calculations!$E$3:$E$53,Calculations!$A$3:$A$53,$B1195)</f>
        <v/>
      </c>
      <c r="J1195" s="50">
        <f>J469/SUMIFS(J$3:J$722,$B$3:$B$722,$B1195)*SUMIFS(Calculations!$E$3:$E$53,Calculations!$A$3:$A$53,$B1195)</f>
        <v/>
      </c>
      <c r="K1195" s="50">
        <f>K469/SUMIFS(K$3:K$722,$B$3:$B$722,$B1195)*SUMIFS(Calculations!$E$3:$E$53,Calculations!$A$3:$A$53,$B1195)</f>
        <v/>
      </c>
      <c r="L1195" s="50">
        <f>L469/SUMIFS(L$3:L$722,$B$3:$B$722,$B1195)*SUMIFS(Calculations!$E$3:$E$53,Calculations!$A$3:$A$53,$B1195)</f>
        <v/>
      </c>
      <c r="M1195" s="50">
        <f>M469/SUMIFS(M$3:M$722,$B$3:$B$722,$B1195)*SUMIFS(Calculations!$E$3:$E$53,Calculations!$A$3:$A$53,$B1195)</f>
        <v/>
      </c>
      <c r="N1195" s="50">
        <f>N469/SUMIFS(N$3:N$722,$B$3:$B$722,$B1195)*SUMIFS(Calculations!$E$3:$E$53,Calculations!$A$3:$A$53,$B1195)</f>
        <v/>
      </c>
      <c r="O1195" s="50">
        <f>O469/SUMIFS(O$3:O$722,$B$3:$B$722,$B1195)*SUMIFS(Calculations!$E$3:$E$53,Calculations!$A$3:$A$53,$B1195)</f>
        <v/>
      </c>
      <c r="P1195" s="50">
        <f>P469/SUMIFS(P$3:P$722,$B$3:$B$722,$B1195)*SUMIFS(Calculations!$E$3:$E$53,Calculations!$A$3:$A$53,$B1195)</f>
        <v/>
      </c>
      <c r="Q1195" s="50">
        <f>Q469/SUMIFS(Q$3:Q$722,$B$3:$B$722,$B1195)*SUMIFS(Calculations!$E$3:$E$53,Calculations!$A$3:$A$53,$B1195)</f>
        <v/>
      </c>
      <c r="R1195" s="50">
        <f>R469/SUMIFS(R$3:R$722,$B$3:$B$722,$B1195)*SUMIFS(Calculations!$E$3:$E$53,Calculations!$A$3:$A$53,$B1195)</f>
        <v/>
      </c>
    </row>
    <row r="1196" ht="15.75" customHeight="1">
      <c r="B1196" s="50" t="inlineStr">
        <is>
          <t>NY</t>
        </is>
      </c>
      <c r="C1196" s="50" t="inlineStr">
        <is>
          <t>Generation</t>
        </is>
      </c>
      <c r="D1196" s="50" t="inlineStr">
        <is>
          <t>CSP</t>
        </is>
      </c>
      <c r="E1196" s="50">
        <f>LOOKUP(D1196,$U$2:$V$15,$V$2:$V$15)</f>
        <v/>
      </c>
      <c r="F1196" s="50">
        <f>F470/SUMIFS(F$3:F$722,$B$3:$B$722,$B1196)*SUMIFS(Calculations!$E$3:$E$53,Calculations!$A$3:$A$53,$B1196)</f>
        <v/>
      </c>
      <c r="G1196" s="50">
        <f>G470/SUMIFS(G$3:G$722,$B$3:$B$722,$B1196)*SUMIFS(Calculations!$E$3:$E$53,Calculations!$A$3:$A$53,$B1196)</f>
        <v/>
      </c>
      <c r="H1196" s="50">
        <f>H470/SUMIFS(H$3:H$722,$B$3:$B$722,$B1196)*SUMIFS(Calculations!$E$3:$E$53,Calculations!$A$3:$A$53,$B1196)</f>
        <v/>
      </c>
      <c r="I1196" s="50">
        <f>I470/SUMIFS(I$3:I$722,$B$3:$B$722,$B1196)*SUMIFS(Calculations!$E$3:$E$53,Calculations!$A$3:$A$53,$B1196)</f>
        <v/>
      </c>
      <c r="J1196" s="50">
        <f>J470/SUMIFS(J$3:J$722,$B$3:$B$722,$B1196)*SUMIFS(Calculations!$E$3:$E$53,Calculations!$A$3:$A$53,$B1196)</f>
        <v/>
      </c>
      <c r="K1196" s="50">
        <f>K470/SUMIFS(K$3:K$722,$B$3:$B$722,$B1196)*SUMIFS(Calculations!$E$3:$E$53,Calculations!$A$3:$A$53,$B1196)</f>
        <v/>
      </c>
      <c r="L1196" s="50">
        <f>L470/SUMIFS(L$3:L$722,$B$3:$B$722,$B1196)*SUMIFS(Calculations!$E$3:$E$53,Calculations!$A$3:$A$53,$B1196)</f>
        <v/>
      </c>
      <c r="M1196" s="50">
        <f>M470/SUMIFS(M$3:M$722,$B$3:$B$722,$B1196)*SUMIFS(Calculations!$E$3:$E$53,Calculations!$A$3:$A$53,$B1196)</f>
        <v/>
      </c>
      <c r="N1196" s="50">
        <f>N470/SUMIFS(N$3:N$722,$B$3:$B$722,$B1196)*SUMIFS(Calculations!$E$3:$E$53,Calculations!$A$3:$A$53,$B1196)</f>
        <v/>
      </c>
      <c r="O1196" s="50">
        <f>O470/SUMIFS(O$3:O$722,$B$3:$B$722,$B1196)*SUMIFS(Calculations!$E$3:$E$53,Calculations!$A$3:$A$53,$B1196)</f>
        <v/>
      </c>
      <c r="P1196" s="50">
        <f>P470/SUMIFS(P$3:P$722,$B$3:$B$722,$B1196)*SUMIFS(Calculations!$E$3:$E$53,Calculations!$A$3:$A$53,$B1196)</f>
        <v/>
      </c>
      <c r="Q1196" s="50">
        <f>Q470/SUMIFS(Q$3:Q$722,$B$3:$B$722,$B1196)*SUMIFS(Calculations!$E$3:$E$53,Calculations!$A$3:$A$53,$B1196)</f>
        <v/>
      </c>
      <c r="R1196" s="50">
        <f>R470/SUMIFS(R$3:R$722,$B$3:$B$722,$B1196)*SUMIFS(Calculations!$E$3:$E$53,Calculations!$A$3:$A$53,$B1196)</f>
        <v/>
      </c>
    </row>
    <row r="1197" ht="15.75" customHeight="1">
      <c r="B1197" s="50" t="inlineStr">
        <is>
          <t>NY</t>
        </is>
      </c>
      <c r="C1197" s="50" t="inlineStr">
        <is>
          <t>Generation</t>
        </is>
      </c>
      <c r="D1197" s="50" t="inlineStr">
        <is>
          <t>Geothermal</t>
        </is>
      </c>
      <c r="E1197" s="50">
        <f>LOOKUP(D1197,$U$2:$V$15,$V$2:$V$15)</f>
        <v/>
      </c>
      <c r="F1197" s="50">
        <f>F471/SUMIFS(F$3:F$722,$B$3:$B$722,$B1197)*SUMIFS(Calculations!$E$3:$E$53,Calculations!$A$3:$A$53,$B1197)</f>
        <v/>
      </c>
      <c r="G1197" s="50">
        <f>G471/SUMIFS(G$3:G$722,$B$3:$B$722,$B1197)*SUMIFS(Calculations!$E$3:$E$53,Calculations!$A$3:$A$53,$B1197)</f>
        <v/>
      </c>
      <c r="H1197" s="50">
        <f>H471/SUMIFS(H$3:H$722,$B$3:$B$722,$B1197)*SUMIFS(Calculations!$E$3:$E$53,Calculations!$A$3:$A$53,$B1197)</f>
        <v/>
      </c>
      <c r="I1197" s="50">
        <f>I471/SUMIFS(I$3:I$722,$B$3:$B$722,$B1197)*SUMIFS(Calculations!$E$3:$E$53,Calculations!$A$3:$A$53,$B1197)</f>
        <v/>
      </c>
      <c r="J1197" s="50">
        <f>J471/SUMIFS(J$3:J$722,$B$3:$B$722,$B1197)*SUMIFS(Calculations!$E$3:$E$53,Calculations!$A$3:$A$53,$B1197)</f>
        <v/>
      </c>
      <c r="K1197" s="50">
        <f>K471/SUMIFS(K$3:K$722,$B$3:$B$722,$B1197)*SUMIFS(Calculations!$E$3:$E$53,Calculations!$A$3:$A$53,$B1197)</f>
        <v/>
      </c>
      <c r="L1197" s="50">
        <f>L471/SUMIFS(L$3:L$722,$B$3:$B$722,$B1197)*SUMIFS(Calculations!$E$3:$E$53,Calculations!$A$3:$A$53,$B1197)</f>
        <v/>
      </c>
      <c r="M1197" s="50">
        <f>M471/SUMIFS(M$3:M$722,$B$3:$B$722,$B1197)*SUMIFS(Calculations!$E$3:$E$53,Calculations!$A$3:$A$53,$B1197)</f>
        <v/>
      </c>
      <c r="N1197" s="50">
        <f>N471/SUMIFS(N$3:N$722,$B$3:$B$722,$B1197)*SUMIFS(Calculations!$E$3:$E$53,Calculations!$A$3:$A$53,$B1197)</f>
        <v/>
      </c>
      <c r="O1197" s="50">
        <f>O471/SUMIFS(O$3:O$722,$B$3:$B$722,$B1197)*SUMIFS(Calculations!$E$3:$E$53,Calculations!$A$3:$A$53,$B1197)</f>
        <v/>
      </c>
      <c r="P1197" s="50">
        <f>P471/SUMIFS(P$3:P$722,$B$3:$B$722,$B1197)*SUMIFS(Calculations!$E$3:$E$53,Calculations!$A$3:$A$53,$B1197)</f>
        <v/>
      </c>
      <c r="Q1197" s="50">
        <f>Q471/SUMIFS(Q$3:Q$722,$B$3:$B$722,$B1197)*SUMIFS(Calculations!$E$3:$E$53,Calculations!$A$3:$A$53,$B1197)</f>
        <v/>
      </c>
      <c r="R1197" s="50">
        <f>R471/SUMIFS(R$3:R$722,$B$3:$B$722,$B1197)*SUMIFS(Calculations!$E$3:$E$53,Calculations!$A$3:$A$53,$B1197)</f>
        <v/>
      </c>
    </row>
    <row r="1198" ht="15.75" customHeight="1">
      <c r="B1198" s="50" t="inlineStr">
        <is>
          <t>NY</t>
        </is>
      </c>
      <c r="C1198" s="50" t="inlineStr">
        <is>
          <t>Generation</t>
        </is>
      </c>
      <c r="D1198" s="50" t="inlineStr">
        <is>
          <t>Hydro</t>
        </is>
      </c>
      <c r="E1198" s="50">
        <f>LOOKUP(D1198,$U$2:$V$15,$V$2:$V$15)</f>
        <v/>
      </c>
      <c r="F1198" s="50">
        <f>F472/SUMIFS(F$3:F$722,$B$3:$B$722,$B1198)*SUMIFS(Calculations!$E$3:$E$53,Calculations!$A$3:$A$53,$B1198)</f>
        <v/>
      </c>
      <c r="G1198" s="50">
        <f>G472/SUMIFS(G$3:G$722,$B$3:$B$722,$B1198)*SUMIFS(Calculations!$E$3:$E$53,Calculations!$A$3:$A$53,$B1198)</f>
        <v/>
      </c>
      <c r="H1198" s="50">
        <f>H472/SUMIFS(H$3:H$722,$B$3:$B$722,$B1198)*SUMIFS(Calculations!$E$3:$E$53,Calculations!$A$3:$A$53,$B1198)</f>
        <v/>
      </c>
      <c r="I1198" s="50">
        <f>I472/SUMIFS(I$3:I$722,$B$3:$B$722,$B1198)*SUMIFS(Calculations!$E$3:$E$53,Calculations!$A$3:$A$53,$B1198)</f>
        <v/>
      </c>
      <c r="J1198" s="50">
        <f>J472/SUMIFS(J$3:J$722,$B$3:$B$722,$B1198)*SUMIFS(Calculations!$E$3:$E$53,Calculations!$A$3:$A$53,$B1198)</f>
        <v/>
      </c>
      <c r="K1198" s="50">
        <f>K472/SUMIFS(K$3:K$722,$B$3:$B$722,$B1198)*SUMIFS(Calculations!$E$3:$E$53,Calculations!$A$3:$A$53,$B1198)</f>
        <v/>
      </c>
      <c r="L1198" s="50">
        <f>L472/SUMIFS(L$3:L$722,$B$3:$B$722,$B1198)*SUMIFS(Calculations!$E$3:$E$53,Calculations!$A$3:$A$53,$B1198)</f>
        <v/>
      </c>
      <c r="M1198" s="50">
        <f>M472/SUMIFS(M$3:M$722,$B$3:$B$722,$B1198)*SUMIFS(Calculations!$E$3:$E$53,Calculations!$A$3:$A$53,$B1198)</f>
        <v/>
      </c>
      <c r="N1198" s="50">
        <f>N472/SUMIFS(N$3:N$722,$B$3:$B$722,$B1198)*SUMIFS(Calculations!$E$3:$E$53,Calculations!$A$3:$A$53,$B1198)</f>
        <v/>
      </c>
      <c r="O1198" s="50">
        <f>O472/SUMIFS(O$3:O$722,$B$3:$B$722,$B1198)*SUMIFS(Calculations!$E$3:$E$53,Calculations!$A$3:$A$53,$B1198)</f>
        <v/>
      </c>
      <c r="P1198" s="50">
        <f>P472/SUMIFS(P$3:P$722,$B$3:$B$722,$B1198)*SUMIFS(Calculations!$E$3:$E$53,Calculations!$A$3:$A$53,$B1198)</f>
        <v/>
      </c>
      <c r="Q1198" s="50">
        <f>Q472/SUMIFS(Q$3:Q$722,$B$3:$B$722,$B1198)*SUMIFS(Calculations!$E$3:$E$53,Calculations!$A$3:$A$53,$B1198)</f>
        <v/>
      </c>
      <c r="R1198" s="50">
        <f>R472/SUMIFS(R$3:R$722,$B$3:$B$722,$B1198)*SUMIFS(Calculations!$E$3:$E$53,Calculations!$A$3:$A$53,$B1198)</f>
        <v/>
      </c>
    </row>
    <row r="1199" ht="15.75" customHeight="1">
      <c r="B1199" s="50" t="inlineStr">
        <is>
          <t>NY</t>
        </is>
      </c>
      <c r="C1199" s="50" t="inlineStr">
        <is>
          <t>Generation</t>
        </is>
      </c>
      <c r="D1199" s="50" t="inlineStr">
        <is>
          <t>Imports</t>
        </is>
      </c>
      <c r="E1199" s="50">
        <f>LOOKUP(D1199,$U$2:$V$15,$V$2:$V$15)</f>
        <v/>
      </c>
      <c r="F1199" s="50">
        <f>F473/SUMIFS(F$3:F$722,$B$3:$B$722,$B1199)*SUMIFS(Calculations!$E$3:$E$53,Calculations!$A$3:$A$53,$B1199)</f>
        <v/>
      </c>
      <c r="G1199" s="50">
        <f>G473/SUMIFS(G$3:G$722,$B$3:$B$722,$B1199)*SUMIFS(Calculations!$E$3:$E$53,Calculations!$A$3:$A$53,$B1199)</f>
        <v/>
      </c>
      <c r="H1199" s="50">
        <f>H473/SUMIFS(H$3:H$722,$B$3:$B$722,$B1199)*SUMIFS(Calculations!$E$3:$E$53,Calculations!$A$3:$A$53,$B1199)</f>
        <v/>
      </c>
      <c r="I1199" s="50">
        <f>I473/SUMIFS(I$3:I$722,$B$3:$B$722,$B1199)*SUMIFS(Calculations!$E$3:$E$53,Calculations!$A$3:$A$53,$B1199)</f>
        <v/>
      </c>
      <c r="J1199" s="50">
        <f>J473/SUMIFS(J$3:J$722,$B$3:$B$722,$B1199)*SUMIFS(Calculations!$E$3:$E$53,Calculations!$A$3:$A$53,$B1199)</f>
        <v/>
      </c>
      <c r="K1199" s="50">
        <f>K473/SUMIFS(K$3:K$722,$B$3:$B$722,$B1199)*SUMIFS(Calculations!$E$3:$E$53,Calculations!$A$3:$A$53,$B1199)</f>
        <v/>
      </c>
      <c r="L1199" s="50">
        <f>L473/SUMIFS(L$3:L$722,$B$3:$B$722,$B1199)*SUMIFS(Calculations!$E$3:$E$53,Calculations!$A$3:$A$53,$B1199)</f>
        <v/>
      </c>
      <c r="M1199" s="50">
        <f>M473/SUMIFS(M$3:M$722,$B$3:$B$722,$B1199)*SUMIFS(Calculations!$E$3:$E$53,Calculations!$A$3:$A$53,$B1199)</f>
        <v/>
      </c>
      <c r="N1199" s="50">
        <f>N473/SUMIFS(N$3:N$722,$B$3:$B$722,$B1199)*SUMIFS(Calculations!$E$3:$E$53,Calculations!$A$3:$A$53,$B1199)</f>
        <v/>
      </c>
      <c r="O1199" s="50">
        <f>O473/SUMIFS(O$3:O$722,$B$3:$B$722,$B1199)*SUMIFS(Calculations!$E$3:$E$53,Calculations!$A$3:$A$53,$B1199)</f>
        <v/>
      </c>
      <c r="P1199" s="50">
        <f>P473/SUMIFS(P$3:P$722,$B$3:$B$722,$B1199)*SUMIFS(Calculations!$E$3:$E$53,Calculations!$A$3:$A$53,$B1199)</f>
        <v/>
      </c>
      <c r="Q1199" s="50">
        <f>Q473/SUMIFS(Q$3:Q$722,$B$3:$B$722,$B1199)*SUMIFS(Calculations!$E$3:$E$53,Calculations!$A$3:$A$53,$B1199)</f>
        <v/>
      </c>
      <c r="R1199" s="50">
        <f>R473/SUMIFS(R$3:R$722,$B$3:$B$722,$B1199)*SUMIFS(Calculations!$E$3:$E$53,Calculations!$A$3:$A$53,$B1199)</f>
        <v/>
      </c>
    </row>
    <row r="1200" ht="15.75" customHeight="1">
      <c r="B1200" s="50" t="inlineStr">
        <is>
          <t>NY</t>
        </is>
      </c>
      <c r="C1200" s="50" t="inlineStr">
        <is>
          <t>Generation</t>
        </is>
      </c>
      <c r="D1200" s="50" t="inlineStr">
        <is>
          <t>Land-based Wind</t>
        </is>
      </c>
      <c r="E1200" s="50">
        <f>LOOKUP(D1200,$U$2:$V$15,$V$2:$V$15)</f>
        <v/>
      </c>
      <c r="F1200" s="50">
        <f>F474/SUMIFS(F$3:F$722,$B$3:$B$722,$B1200)*SUMIFS(Calculations!$E$3:$E$53,Calculations!$A$3:$A$53,$B1200)</f>
        <v/>
      </c>
      <c r="G1200" s="50">
        <f>G474/SUMIFS(G$3:G$722,$B$3:$B$722,$B1200)*SUMIFS(Calculations!$E$3:$E$53,Calculations!$A$3:$A$53,$B1200)</f>
        <v/>
      </c>
      <c r="H1200" s="50">
        <f>H474/SUMIFS(H$3:H$722,$B$3:$B$722,$B1200)*SUMIFS(Calculations!$E$3:$E$53,Calculations!$A$3:$A$53,$B1200)</f>
        <v/>
      </c>
      <c r="I1200" s="50">
        <f>I474/SUMIFS(I$3:I$722,$B$3:$B$722,$B1200)*SUMIFS(Calculations!$E$3:$E$53,Calculations!$A$3:$A$53,$B1200)</f>
        <v/>
      </c>
      <c r="J1200" s="50">
        <f>J474/SUMIFS(J$3:J$722,$B$3:$B$722,$B1200)*SUMIFS(Calculations!$E$3:$E$53,Calculations!$A$3:$A$53,$B1200)</f>
        <v/>
      </c>
      <c r="K1200" s="50">
        <f>K474/SUMIFS(K$3:K$722,$B$3:$B$722,$B1200)*SUMIFS(Calculations!$E$3:$E$53,Calculations!$A$3:$A$53,$B1200)</f>
        <v/>
      </c>
      <c r="L1200" s="50">
        <f>L474/SUMIFS(L$3:L$722,$B$3:$B$722,$B1200)*SUMIFS(Calculations!$E$3:$E$53,Calculations!$A$3:$A$53,$B1200)</f>
        <v/>
      </c>
      <c r="M1200" s="50">
        <f>M474/SUMIFS(M$3:M$722,$B$3:$B$722,$B1200)*SUMIFS(Calculations!$E$3:$E$53,Calculations!$A$3:$A$53,$B1200)</f>
        <v/>
      </c>
      <c r="N1200" s="50">
        <f>N474/SUMIFS(N$3:N$722,$B$3:$B$722,$B1200)*SUMIFS(Calculations!$E$3:$E$53,Calculations!$A$3:$A$53,$B1200)</f>
        <v/>
      </c>
      <c r="O1200" s="50">
        <f>O474/SUMIFS(O$3:O$722,$B$3:$B$722,$B1200)*SUMIFS(Calculations!$E$3:$E$53,Calculations!$A$3:$A$53,$B1200)</f>
        <v/>
      </c>
      <c r="P1200" s="50">
        <f>P474/SUMIFS(P$3:P$722,$B$3:$B$722,$B1200)*SUMIFS(Calculations!$E$3:$E$53,Calculations!$A$3:$A$53,$B1200)</f>
        <v/>
      </c>
      <c r="Q1200" s="50">
        <f>Q474/SUMIFS(Q$3:Q$722,$B$3:$B$722,$B1200)*SUMIFS(Calculations!$E$3:$E$53,Calculations!$A$3:$A$53,$B1200)</f>
        <v/>
      </c>
      <c r="R1200" s="50">
        <f>R474/SUMIFS(R$3:R$722,$B$3:$B$722,$B1200)*SUMIFS(Calculations!$E$3:$E$53,Calculations!$A$3:$A$53,$B1200)</f>
        <v/>
      </c>
    </row>
    <row r="1201" ht="15.75" customHeight="1">
      <c r="B1201" s="50" t="inlineStr">
        <is>
          <t>NY</t>
        </is>
      </c>
      <c r="C1201" s="50" t="inlineStr">
        <is>
          <t>Generation</t>
        </is>
      </c>
      <c r="D1201" s="50" t="inlineStr">
        <is>
          <t>NG-CC</t>
        </is>
      </c>
      <c r="E1201" s="50">
        <f>LOOKUP(D1201,$U$2:$V$15,$V$2:$V$15)</f>
        <v/>
      </c>
      <c r="F1201" s="50">
        <f>F475/SUMIFS(F$3:F$722,$B$3:$B$722,$B1201)*SUMIFS(Calculations!$E$3:$E$53,Calculations!$A$3:$A$53,$B1201)</f>
        <v/>
      </c>
      <c r="G1201" s="50">
        <f>G475/SUMIFS(G$3:G$722,$B$3:$B$722,$B1201)*SUMIFS(Calculations!$E$3:$E$53,Calculations!$A$3:$A$53,$B1201)</f>
        <v/>
      </c>
      <c r="H1201" s="50">
        <f>H475/SUMIFS(H$3:H$722,$B$3:$B$722,$B1201)*SUMIFS(Calculations!$E$3:$E$53,Calculations!$A$3:$A$53,$B1201)</f>
        <v/>
      </c>
      <c r="I1201" s="50">
        <f>I475/SUMIFS(I$3:I$722,$B$3:$B$722,$B1201)*SUMIFS(Calculations!$E$3:$E$53,Calculations!$A$3:$A$53,$B1201)</f>
        <v/>
      </c>
      <c r="J1201" s="50">
        <f>J475/SUMIFS(J$3:J$722,$B$3:$B$722,$B1201)*SUMIFS(Calculations!$E$3:$E$53,Calculations!$A$3:$A$53,$B1201)</f>
        <v/>
      </c>
      <c r="K1201" s="50">
        <f>K475/SUMIFS(K$3:K$722,$B$3:$B$722,$B1201)*SUMIFS(Calculations!$E$3:$E$53,Calculations!$A$3:$A$53,$B1201)</f>
        <v/>
      </c>
      <c r="L1201" s="50">
        <f>L475/SUMIFS(L$3:L$722,$B$3:$B$722,$B1201)*SUMIFS(Calculations!$E$3:$E$53,Calculations!$A$3:$A$53,$B1201)</f>
        <v/>
      </c>
      <c r="M1201" s="50">
        <f>M475/SUMIFS(M$3:M$722,$B$3:$B$722,$B1201)*SUMIFS(Calculations!$E$3:$E$53,Calculations!$A$3:$A$53,$B1201)</f>
        <v/>
      </c>
      <c r="N1201" s="50">
        <f>N475/SUMIFS(N$3:N$722,$B$3:$B$722,$B1201)*SUMIFS(Calculations!$E$3:$E$53,Calculations!$A$3:$A$53,$B1201)</f>
        <v/>
      </c>
      <c r="O1201" s="50">
        <f>O475/SUMIFS(O$3:O$722,$B$3:$B$722,$B1201)*SUMIFS(Calculations!$E$3:$E$53,Calculations!$A$3:$A$53,$B1201)</f>
        <v/>
      </c>
      <c r="P1201" s="50">
        <f>P475/SUMIFS(P$3:P$722,$B$3:$B$722,$B1201)*SUMIFS(Calculations!$E$3:$E$53,Calculations!$A$3:$A$53,$B1201)</f>
        <v/>
      </c>
      <c r="Q1201" s="50">
        <f>Q475/SUMIFS(Q$3:Q$722,$B$3:$B$722,$B1201)*SUMIFS(Calculations!$E$3:$E$53,Calculations!$A$3:$A$53,$B1201)</f>
        <v/>
      </c>
      <c r="R1201" s="50">
        <f>R475/SUMIFS(R$3:R$722,$B$3:$B$722,$B1201)*SUMIFS(Calculations!$E$3:$E$53,Calculations!$A$3:$A$53,$B1201)</f>
        <v/>
      </c>
    </row>
    <row r="1202" ht="15.75" customHeight="1">
      <c r="B1202" s="50" t="inlineStr">
        <is>
          <t>NY</t>
        </is>
      </c>
      <c r="C1202" s="50" t="inlineStr">
        <is>
          <t>Generation</t>
        </is>
      </c>
      <c r="D1202" s="50" t="inlineStr">
        <is>
          <t>NG-CT</t>
        </is>
      </c>
      <c r="E1202" s="50">
        <f>LOOKUP(D1202,$U$2:$V$15,$V$2:$V$15)</f>
        <v/>
      </c>
      <c r="F1202" s="50">
        <f>F476/SUMIFS(F$3:F$722,$B$3:$B$722,$B1202)*SUMIFS(Calculations!$E$3:$E$53,Calculations!$A$3:$A$53,$B1202)</f>
        <v/>
      </c>
      <c r="G1202" s="50">
        <f>G476/SUMIFS(G$3:G$722,$B$3:$B$722,$B1202)*SUMIFS(Calculations!$E$3:$E$53,Calculations!$A$3:$A$53,$B1202)</f>
        <v/>
      </c>
      <c r="H1202" s="50">
        <f>H476/SUMIFS(H$3:H$722,$B$3:$B$722,$B1202)*SUMIFS(Calculations!$E$3:$E$53,Calculations!$A$3:$A$53,$B1202)</f>
        <v/>
      </c>
      <c r="I1202" s="50">
        <f>I476/SUMIFS(I$3:I$722,$B$3:$B$722,$B1202)*SUMIFS(Calculations!$E$3:$E$53,Calculations!$A$3:$A$53,$B1202)</f>
        <v/>
      </c>
      <c r="J1202" s="50">
        <f>J476/SUMIFS(J$3:J$722,$B$3:$B$722,$B1202)*SUMIFS(Calculations!$E$3:$E$53,Calculations!$A$3:$A$53,$B1202)</f>
        <v/>
      </c>
      <c r="K1202" s="50">
        <f>K476/SUMIFS(K$3:K$722,$B$3:$B$722,$B1202)*SUMIFS(Calculations!$E$3:$E$53,Calculations!$A$3:$A$53,$B1202)</f>
        <v/>
      </c>
      <c r="L1202" s="50">
        <f>L476/SUMIFS(L$3:L$722,$B$3:$B$722,$B1202)*SUMIFS(Calculations!$E$3:$E$53,Calculations!$A$3:$A$53,$B1202)</f>
        <v/>
      </c>
      <c r="M1202" s="50">
        <f>M476/SUMIFS(M$3:M$722,$B$3:$B$722,$B1202)*SUMIFS(Calculations!$E$3:$E$53,Calculations!$A$3:$A$53,$B1202)</f>
        <v/>
      </c>
      <c r="N1202" s="50">
        <f>N476/SUMIFS(N$3:N$722,$B$3:$B$722,$B1202)*SUMIFS(Calculations!$E$3:$E$53,Calculations!$A$3:$A$53,$B1202)</f>
        <v/>
      </c>
      <c r="O1202" s="50">
        <f>O476/SUMIFS(O$3:O$722,$B$3:$B$722,$B1202)*SUMIFS(Calculations!$E$3:$E$53,Calculations!$A$3:$A$53,$B1202)</f>
        <v/>
      </c>
      <c r="P1202" s="50">
        <f>P476/SUMIFS(P$3:P$722,$B$3:$B$722,$B1202)*SUMIFS(Calculations!$E$3:$E$53,Calculations!$A$3:$A$53,$B1202)</f>
        <v/>
      </c>
      <c r="Q1202" s="50">
        <f>Q476/SUMIFS(Q$3:Q$722,$B$3:$B$722,$B1202)*SUMIFS(Calculations!$E$3:$E$53,Calculations!$A$3:$A$53,$B1202)</f>
        <v/>
      </c>
      <c r="R1202" s="50">
        <f>R476/SUMIFS(R$3:R$722,$B$3:$B$722,$B1202)*SUMIFS(Calculations!$E$3:$E$53,Calculations!$A$3:$A$53,$B1202)</f>
        <v/>
      </c>
    </row>
    <row r="1203" ht="15.75" customHeight="1">
      <c r="B1203" s="50" t="inlineStr">
        <is>
          <t>NY</t>
        </is>
      </c>
      <c r="C1203" s="50" t="inlineStr">
        <is>
          <t>Generation</t>
        </is>
      </c>
      <c r="D1203" s="50" t="inlineStr">
        <is>
          <t>Nuclear</t>
        </is>
      </c>
      <c r="E1203" s="50">
        <f>LOOKUP(D1203,$U$2:$V$15,$V$2:$V$15)</f>
        <v/>
      </c>
      <c r="F1203" s="50">
        <f>F477/SUMIFS(F$3:F$722,$B$3:$B$722,$B1203)*SUMIFS(Calculations!$E$3:$E$53,Calculations!$A$3:$A$53,$B1203)</f>
        <v/>
      </c>
      <c r="G1203" s="50">
        <f>G477/SUMIFS(G$3:G$722,$B$3:$B$722,$B1203)*SUMIFS(Calculations!$E$3:$E$53,Calculations!$A$3:$A$53,$B1203)</f>
        <v/>
      </c>
      <c r="H1203" s="50">
        <f>H477/SUMIFS(H$3:H$722,$B$3:$B$722,$B1203)*SUMIFS(Calculations!$E$3:$E$53,Calculations!$A$3:$A$53,$B1203)</f>
        <v/>
      </c>
      <c r="I1203" s="50">
        <f>I477/SUMIFS(I$3:I$722,$B$3:$B$722,$B1203)*SUMIFS(Calculations!$E$3:$E$53,Calculations!$A$3:$A$53,$B1203)</f>
        <v/>
      </c>
      <c r="J1203" s="50">
        <f>J477/SUMIFS(J$3:J$722,$B$3:$B$722,$B1203)*SUMIFS(Calculations!$E$3:$E$53,Calculations!$A$3:$A$53,$B1203)</f>
        <v/>
      </c>
      <c r="K1203" s="50">
        <f>K477/SUMIFS(K$3:K$722,$B$3:$B$722,$B1203)*SUMIFS(Calculations!$E$3:$E$53,Calculations!$A$3:$A$53,$B1203)</f>
        <v/>
      </c>
      <c r="L1203" s="50">
        <f>L477/SUMIFS(L$3:L$722,$B$3:$B$722,$B1203)*SUMIFS(Calculations!$E$3:$E$53,Calculations!$A$3:$A$53,$B1203)</f>
        <v/>
      </c>
      <c r="M1203" s="50">
        <f>M477/SUMIFS(M$3:M$722,$B$3:$B$722,$B1203)*SUMIFS(Calculations!$E$3:$E$53,Calculations!$A$3:$A$53,$B1203)</f>
        <v/>
      </c>
      <c r="N1203" s="50">
        <f>N477/SUMIFS(N$3:N$722,$B$3:$B$722,$B1203)*SUMIFS(Calculations!$E$3:$E$53,Calculations!$A$3:$A$53,$B1203)</f>
        <v/>
      </c>
      <c r="O1203" s="50">
        <f>O477/SUMIFS(O$3:O$722,$B$3:$B$722,$B1203)*SUMIFS(Calculations!$E$3:$E$53,Calculations!$A$3:$A$53,$B1203)</f>
        <v/>
      </c>
      <c r="P1203" s="50">
        <f>P477/SUMIFS(P$3:P$722,$B$3:$B$722,$B1203)*SUMIFS(Calculations!$E$3:$E$53,Calculations!$A$3:$A$53,$B1203)</f>
        <v/>
      </c>
      <c r="Q1203" s="50">
        <f>Q477/SUMIFS(Q$3:Q$722,$B$3:$B$722,$B1203)*SUMIFS(Calculations!$E$3:$E$53,Calculations!$A$3:$A$53,$B1203)</f>
        <v/>
      </c>
      <c r="R1203" s="50">
        <f>R477/SUMIFS(R$3:R$722,$B$3:$B$722,$B1203)*SUMIFS(Calculations!$E$3:$E$53,Calculations!$A$3:$A$53,$B1203)</f>
        <v/>
      </c>
    </row>
    <row r="1204" ht="15.75" customHeight="1">
      <c r="B1204" s="50" t="inlineStr">
        <is>
          <t>NY</t>
        </is>
      </c>
      <c r="C1204" s="50" t="inlineStr">
        <is>
          <t>Generation</t>
        </is>
      </c>
      <c r="D1204" s="50" t="inlineStr">
        <is>
          <t>Offshore Wind</t>
        </is>
      </c>
      <c r="E1204" s="50">
        <f>LOOKUP(D1204,$U$2:$V$15,$V$2:$V$15)</f>
        <v/>
      </c>
      <c r="F1204" s="50">
        <f>F478/SUMIFS(F$3:F$722,$B$3:$B$722,$B1204)*SUMIFS(Calculations!$E$3:$E$53,Calculations!$A$3:$A$53,$B1204)</f>
        <v/>
      </c>
      <c r="G1204" s="50">
        <f>G478/SUMIFS(G$3:G$722,$B$3:$B$722,$B1204)*SUMIFS(Calculations!$E$3:$E$53,Calculations!$A$3:$A$53,$B1204)</f>
        <v/>
      </c>
      <c r="H1204" s="50">
        <f>H478/SUMIFS(H$3:H$722,$B$3:$B$722,$B1204)*SUMIFS(Calculations!$E$3:$E$53,Calculations!$A$3:$A$53,$B1204)</f>
        <v/>
      </c>
      <c r="I1204" s="50">
        <f>I478/SUMIFS(I$3:I$722,$B$3:$B$722,$B1204)*SUMIFS(Calculations!$E$3:$E$53,Calculations!$A$3:$A$53,$B1204)</f>
        <v/>
      </c>
      <c r="J1204" s="50">
        <f>J478/SUMIFS(J$3:J$722,$B$3:$B$722,$B1204)*SUMIFS(Calculations!$E$3:$E$53,Calculations!$A$3:$A$53,$B1204)</f>
        <v/>
      </c>
      <c r="K1204" s="50">
        <f>K478/SUMIFS(K$3:K$722,$B$3:$B$722,$B1204)*SUMIFS(Calculations!$E$3:$E$53,Calculations!$A$3:$A$53,$B1204)</f>
        <v/>
      </c>
      <c r="L1204" s="50">
        <f>L478/SUMIFS(L$3:L$722,$B$3:$B$722,$B1204)*SUMIFS(Calculations!$E$3:$E$53,Calculations!$A$3:$A$53,$B1204)</f>
        <v/>
      </c>
      <c r="M1204" s="50">
        <f>M478/SUMIFS(M$3:M$722,$B$3:$B$722,$B1204)*SUMIFS(Calculations!$E$3:$E$53,Calculations!$A$3:$A$53,$B1204)</f>
        <v/>
      </c>
      <c r="N1204" s="50">
        <f>N478/SUMIFS(N$3:N$722,$B$3:$B$722,$B1204)*SUMIFS(Calculations!$E$3:$E$53,Calculations!$A$3:$A$53,$B1204)</f>
        <v/>
      </c>
      <c r="O1204" s="50">
        <f>O478/SUMIFS(O$3:O$722,$B$3:$B$722,$B1204)*SUMIFS(Calculations!$E$3:$E$53,Calculations!$A$3:$A$53,$B1204)</f>
        <v/>
      </c>
      <c r="P1204" s="50">
        <f>P478/SUMIFS(P$3:P$722,$B$3:$B$722,$B1204)*SUMIFS(Calculations!$E$3:$E$53,Calculations!$A$3:$A$53,$B1204)</f>
        <v/>
      </c>
      <c r="Q1204" s="50">
        <f>Q478/SUMIFS(Q$3:Q$722,$B$3:$B$722,$B1204)*SUMIFS(Calculations!$E$3:$E$53,Calculations!$A$3:$A$53,$B1204)</f>
        <v/>
      </c>
      <c r="R1204" s="50">
        <f>R478/SUMIFS(R$3:R$722,$B$3:$B$722,$B1204)*SUMIFS(Calculations!$E$3:$E$53,Calculations!$A$3:$A$53,$B1204)</f>
        <v/>
      </c>
    </row>
    <row r="1205" ht="15.75" customHeight="1">
      <c r="B1205" s="50" t="inlineStr">
        <is>
          <t>NY</t>
        </is>
      </c>
      <c r="C1205" s="50" t="inlineStr">
        <is>
          <t>Generation</t>
        </is>
      </c>
      <c r="D1205" s="50" t="inlineStr">
        <is>
          <t>Oil-Gas-Steam</t>
        </is>
      </c>
      <c r="E1205" s="50">
        <f>LOOKUP(D1205,$U$2:$V$15,$V$2:$V$15)</f>
        <v/>
      </c>
      <c r="F1205" s="50">
        <f>F479/SUMIFS(F$3:F$722,$B$3:$B$722,$B1205)*SUMIFS(Calculations!$E$3:$E$53,Calculations!$A$3:$A$53,$B1205)</f>
        <v/>
      </c>
      <c r="G1205" s="50">
        <f>G479/SUMIFS(G$3:G$722,$B$3:$B$722,$B1205)*SUMIFS(Calculations!$E$3:$E$53,Calculations!$A$3:$A$53,$B1205)</f>
        <v/>
      </c>
      <c r="H1205" s="50">
        <f>H479/SUMIFS(H$3:H$722,$B$3:$B$722,$B1205)*SUMIFS(Calculations!$E$3:$E$53,Calculations!$A$3:$A$53,$B1205)</f>
        <v/>
      </c>
      <c r="I1205" s="50">
        <f>I479/SUMIFS(I$3:I$722,$B$3:$B$722,$B1205)*SUMIFS(Calculations!$E$3:$E$53,Calculations!$A$3:$A$53,$B1205)</f>
        <v/>
      </c>
      <c r="J1205" s="50">
        <f>J479/SUMIFS(J$3:J$722,$B$3:$B$722,$B1205)*SUMIFS(Calculations!$E$3:$E$53,Calculations!$A$3:$A$53,$B1205)</f>
        <v/>
      </c>
      <c r="K1205" s="50">
        <f>K479/SUMIFS(K$3:K$722,$B$3:$B$722,$B1205)*SUMIFS(Calculations!$E$3:$E$53,Calculations!$A$3:$A$53,$B1205)</f>
        <v/>
      </c>
      <c r="L1205" s="50">
        <f>L479/SUMIFS(L$3:L$722,$B$3:$B$722,$B1205)*SUMIFS(Calculations!$E$3:$E$53,Calculations!$A$3:$A$53,$B1205)</f>
        <v/>
      </c>
      <c r="M1205" s="50">
        <f>M479/SUMIFS(M$3:M$722,$B$3:$B$722,$B1205)*SUMIFS(Calculations!$E$3:$E$53,Calculations!$A$3:$A$53,$B1205)</f>
        <v/>
      </c>
      <c r="N1205" s="50">
        <f>N479/SUMIFS(N$3:N$722,$B$3:$B$722,$B1205)*SUMIFS(Calculations!$E$3:$E$53,Calculations!$A$3:$A$53,$B1205)</f>
        <v/>
      </c>
      <c r="O1205" s="50">
        <f>O479/SUMIFS(O$3:O$722,$B$3:$B$722,$B1205)*SUMIFS(Calculations!$E$3:$E$53,Calculations!$A$3:$A$53,$B1205)</f>
        <v/>
      </c>
      <c r="P1205" s="50">
        <f>P479/SUMIFS(P$3:P$722,$B$3:$B$722,$B1205)*SUMIFS(Calculations!$E$3:$E$53,Calculations!$A$3:$A$53,$B1205)</f>
        <v/>
      </c>
      <c r="Q1205" s="50">
        <f>Q479/SUMIFS(Q$3:Q$722,$B$3:$B$722,$B1205)*SUMIFS(Calculations!$E$3:$E$53,Calculations!$A$3:$A$53,$B1205)</f>
        <v/>
      </c>
      <c r="R1205" s="50">
        <f>R479/SUMIFS(R$3:R$722,$B$3:$B$722,$B1205)*SUMIFS(Calculations!$E$3:$E$53,Calculations!$A$3:$A$53,$B1205)</f>
        <v/>
      </c>
    </row>
    <row r="1206" ht="15.75" customHeight="1">
      <c r="B1206" s="50" t="inlineStr">
        <is>
          <t>NY</t>
        </is>
      </c>
      <c r="C1206" s="50" t="inlineStr">
        <is>
          <t>Generation</t>
        </is>
      </c>
      <c r="D1206" s="50" t="inlineStr">
        <is>
          <t>Rooftop PV</t>
        </is>
      </c>
      <c r="E1206" s="50">
        <f>LOOKUP(D1206,$U$2:$V$15,$V$2:$V$15)</f>
        <v/>
      </c>
      <c r="F1206" s="50">
        <f>F480/SUMIFS(F$3:F$722,$B$3:$B$722,$B1206)*SUMIFS(Calculations!$E$3:$E$53,Calculations!$A$3:$A$53,$B1206)</f>
        <v/>
      </c>
      <c r="G1206" s="50">
        <f>G480/SUMIFS(G$3:G$722,$B$3:$B$722,$B1206)*SUMIFS(Calculations!$E$3:$E$53,Calculations!$A$3:$A$53,$B1206)</f>
        <v/>
      </c>
      <c r="H1206" s="50">
        <f>H480/SUMIFS(H$3:H$722,$B$3:$B$722,$B1206)*SUMIFS(Calculations!$E$3:$E$53,Calculations!$A$3:$A$53,$B1206)</f>
        <v/>
      </c>
      <c r="I1206" s="50">
        <f>I480/SUMIFS(I$3:I$722,$B$3:$B$722,$B1206)*SUMIFS(Calculations!$E$3:$E$53,Calculations!$A$3:$A$53,$B1206)</f>
        <v/>
      </c>
      <c r="J1206" s="50">
        <f>J480/SUMIFS(J$3:J$722,$B$3:$B$722,$B1206)*SUMIFS(Calculations!$E$3:$E$53,Calculations!$A$3:$A$53,$B1206)</f>
        <v/>
      </c>
      <c r="K1206" s="50">
        <f>K480/SUMIFS(K$3:K$722,$B$3:$B$722,$B1206)*SUMIFS(Calculations!$E$3:$E$53,Calculations!$A$3:$A$53,$B1206)</f>
        <v/>
      </c>
      <c r="L1206" s="50">
        <f>L480/SUMIFS(L$3:L$722,$B$3:$B$722,$B1206)*SUMIFS(Calculations!$E$3:$E$53,Calculations!$A$3:$A$53,$B1206)</f>
        <v/>
      </c>
      <c r="M1206" s="50">
        <f>M480/SUMIFS(M$3:M$722,$B$3:$B$722,$B1206)*SUMIFS(Calculations!$E$3:$E$53,Calculations!$A$3:$A$53,$B1206)</f>
        <v/>
      </c>
      <c r="N1206" s="50">
        <f>N480/SUMIFS(N$3:N$722,$B$3:$B$722,$B1206)*SUMIFS(Calculations!$E$3:$E$53,Calculations!$A$3:$A$53,$B1206)</f>
        <v/>
      </c>
      <c r="O1206" s="50">
        <f>O480/SUMIFS(O$3:O$722,$B$3:$B$722,$B1206)*SUMIFS(Calculations!$E$3:$E$53,Calculations!$A$3:$A$53,$B1206)</f>
        <v/>
      </c>
      <c r="P1206" s="50">
        <f>P480/SUMIFS(P$3:P$722,$B$3:$B$722,$B1206)*SUMIFS(Calculations!$E$3:$E$53,Calculations!$A$3:$A$53,$B1206)</f>
        <v/>
      </c>
      <c r="Q1206" s="50">
        <f>Q480/SUMIFS(Q$3:Q$722,$B$3:$B$722,$B1206)*SUMIFS(Calculations!$E$3:$E$53,Calculations!$A$3:$A$53,$B1206)</f>
        <v/>
      </c>
      <c r="R1206" s="50">
        <f>R480/SUMIFS(R$3:R$722,$B$3:$B$722,$B1206)*SUMIFS(Calculations!$E$3:$E$53,Calculations!$A$3:$A$53,$B1206)</f>
        <v/>
      </c>
    </row>
    <row r="1207" ht="15.75" customHeight="1">
      <c r="B1207" s="50" t="inlineStr">
        <is>
          <t>NY</t>
        </is>
      </c>
      <c r="C1207" s="50" t="inlineStr">
        <is>
          <t>Generation</t>
        </is>
      </c>
      <c r="D1207" s="50" t="inlineStr">
        <is>
          <t>Storage</t>
        </is>
      </c>
      <c r="E1207" s="50">
        <f>LOOKUP(D1207,$U$2:$V$15,$V$2:$V$15)</f>
        <v/>
      </c>
      <c r="F1207" s="50">
        <f>F481/SUMIFS(F$3:F$722,$B$3:$B$722,$B1207)*SUMIFS(Calculations!$E$3:$E$53,Calculations!$A$3:$A$53,$B1207)</f>
        <v/>
      </c>
      <c r="G1207" s="50">
        <f>G481/SUMIFS(G$3:G$722,$B$3:$B$722,$B1207)*SUMIFS(Calculations!$E$3:$E$53,Calculations!$A$3:$A$53,$B1207)</f>
        <v/>
      </c>
      <c r="H1207" s="50">
        <f>H481/SUMIFS(H$3:H$722,$B$3:$B$722,$B1207)*SUMIFS(Calculations!$E$3:$E$53,Calculations!$A$3:$A$53,$B1207)</f>
        <v/>
      </c>
      <c r="I1207" s="50">
        <f>I481/SUMIFS(I$3:I$722,$B$3:$B$722,$B1207)*SUMIFS(Calculations!$E$3:$E$53,Calculations!$A$3:$A$53,$B1207)</f>
        <v/>
      </c>
      <c r="J1207" s="50">
        <f>J481/SUMIFS(J$3:J$722,$B$3:$B$722,$B1207)*SUMIFS(Calculations!$E$3:$E$53,Calculations!$A$3:$A$53,$B1207)</f>
        <v/>
      </c>
      <c r="K1207" s="50">
        <f>K481/SUMIFS(K$3:K$722,$B$3:$B$722,$B1207)*SUMIFS(Calculations!$E$3:$E$53,Calculations!$A$3:$A$53,$B1207)</f>
        <v/>
      </c>
      <c r="L1207" s="50">
        <f>L481/SUMIFS(L$3:L$722,$B$3:$B$722,$B1207)*SUMIFS(Calculations!$E$3:$E$53,Calculations!$A$3:$A$53,$B1207)</f>
        <v/>
      </c>
      <c r="M1207" s="50">
        <f>M481/SUMIFS(M$3:M$722,$B$3:$B$722,$B1207)*SUMIFS(Calculations!$E$3:$E$53,Calculations!$A$3:$A$53,$B1207)</f>
        <v/>
      </c>
      <c r="N1207" s="50">
        <f>N481/SUMIFS(N$3:N$722,$B$3:$B$722,$B1207)*SUMIFS(Calculations!$E$3:$E$53,Calculations!$A$3:$A$53,$B1207)</f>
        <v/>
      </c>
      <c r="O1207" s="50">
        <f>O481/SUMIFS(O$3:O$722,$B$3:$B$722,$B1207)*SUMIFS(Calculations!$E$3:$E$53,Calculations!$A$3:$A$53,$B1207)</f>
        <v/>
      </c>
      <c r="P1207" s="50">
        <f>P481/SUMIFS(P$3:P$722,$B$3:$B$722,$B1207)*SUMIFS(Calculations!$E$3:$E$53,Calculations!$A$3:$A$53,$B1207)</f>
        <v/>
      </c>
      <c r="Q1207" s="50">
        <f>Q481/SUMIFS(Q$3:Q$722,$B$3:$B$722,$B1207)*SUMIFS(Calculations!$E$3:$E$53,Calculations!$A$3:$A$53,$B1207)</f>
        <v/>
      </c>
      <c r="R1207" s="50">
        <f>R481/SUMIFS(R$3:R$722,$B$3:$B$722,$B1207)*SUMIFS(Calculations!$E$3:$E$53,Calculations!$A$3:$A$53,$B1207)</f>
        <v/>
      </c>
    </row>
    <row r="1208" ht="15.75" customHeight="1">
      <c r="B1208" s="50" t="inlineStr">
        <is>
          <t>NY</t>
        </is>
      </c>
      <c r="C1208" s="50" t="inlineStr">
        <is>
          <t>Generation</t>
        </is>
      </c>
      <c r="D1208" s="50" t="inlineStr">
        <is>
          <t>Utility PV</t>
        </is>
      </c>
      <c r="E1208" s="50">
        <f>LOOKUP(D1208,$U$2:$V$15,$V$2:$V$15)</f>
        <v/>
      </c>
      <c r="F1208" s="50">
        <f>F482/SUMIFS(F$3:F$722,$B$3:$B$722,$B1208)*SUMIFS(Calculations!$E$3:$E$53,Calculations!$A$3:$A$53,$B1208)</f>
        <v/>
      </c>
      <c r="G1208" s="50">
        <f>G482/SUMIFS(G$3:G$722,$B$3:$B$722,$B1208)*SUMIFS(Calculations!$E$3:$E$53,Calculations!$A$3:$A$53,$B1208)</f>
        <v/>
      </c>
      <c r="H1208" s="50">
        <f>H482/SUMIFS(H$3:H$722,$B$3:$B$722,$B1208)*SUMIFS(Calculations!$E$3:$E$53,Calculations!$A$3:$A$53,$B1208)</f>
        <v/>
      </c>
      <c r="I1208" s="50">
        <f>I482/SUMIFS(I$3:I$722,$B$3:$B$722,$B1208)*SUMIFS(Calculations!$E$3:$E$53,Calculations!$A$3:$A$53,$B1208)</f>
        <v/>
      </c>
      <c r="J1208" s="50">
        <f>J482/SUMIFS(J$3:J$722,$B$3:$B$722,$B1208)*SUMIFS(Calculations!$E$3:$E$53,Calculations!$A$3:$A$53,$B1208)</f>
        <v/>
      </c>
      <c r="K1208" s="50">
        <f>K482/SUMIFS(K$3:K$722,$B$3:$B$722,$B1208)*SUMIFS(Calculations!$E$3:$E$53,Calculations!$A$3:$A$53,$B1208)</f>
        <v/>
      </c>
      <c r="L1208" s="50">
        <f>L482/SUMIFS(L$3:L$722,$B$3:$B$722,$B1208)*SUMIFS(Calculations!$E$3:$E$53,Calculations!$A$3:$A$53,$B1208)</f>
        <v/>
      </c>
      <c r="M1208" s="50">
        <f>M482/SUMIFS(M$3:M$722,$B$3:$B$722,$B1208)*SUMIFS(Calculations!$E$3:$E$53,Calculations!$A$3:$A$53,$B1208)</f>
        <v/>
      </c>
      <c r="N1208" s="50">
        <f>N482/SUMIFS(N$3:N$722,$B$3:$B$722,$B1208)*SUMIFS(Calculations!$E$3:$E$53,Calculations!$A$3:$A$53,$B1208)</f>
        <v/>
      </c>
      <c r="O1208" s="50">
        <f>O482/SUMIFS(O$3:O$722,$B$3:$B$722,$B1208)*SUMIFS(Calculations!$E$3:$E$53,Calculations!$A$3:$A$53,$B1208)</f>
        <v/>
      </c>
      <c r="P1208" s="50">
        <f>P482/SUMIFS(P$3:P$722,$B$3:$B$722,$B1208)*SUMIFS(Calculations!$E$3:$E$53,Calculations!$A$3:$A$53,$B1208)</f>
        <v/>
      </c>
      <c r="Q1208" s="50">
        <f>Q482/SUMIFS(Q$3:Q$722,$B$3:$B$722,$B1208)*SUMIFS(Calculations!$E$3:$E$53,Calculations!$A$3:$A$53,$B1208)</f>
        <v/>
      </c>
      <c r="R1208" s="50">
        <f>R482/SUMIFS(R$3:R$722,$B$3:$B$722,$B1208)*SUMIFS(Calculations!$E$3:$E$53,Calculations!$A$3:$A$53,$B1208)</f>
        <v/>
      </c>
    </row>
    <row r="1209" ht="15.75" customHeight="1">
      <c r="B1209" s="50" t="inlineStr">
        <is>
          <t>OH</t>
        </is>
      </c>
      <c r="C1209" s="50" t="inlineStr">
        <is>
          <t>Generation</t>
        </is>
      </c>
      <c r="D1209" s="50" t="inlineStr">
        <is>
          <t>Biopower</t>
        </is>
      </c>
      <c r="E1209" s="50">
        <f>LOOKUP(D1209,$U$2:$V$15,$V$2:$V$15)</f>
        <v/>
      </c>
      <c r="F1209" s="50">
        <f>F483/SUMIFS(F$3:F$722,$B$3:$B$722,$B1209)*SUMIFS(Calculations!$E$3:$E$53,Calculations!$A$3:$A$53,$B1209)</f>
        <v/>
      </c>
      <c r="G1209" s="50">
        <f>G483/SUMIFS(G$3:G$722,$B$3:$B$722,$B1209)*SUMIFS(Calculations!$E$3:$E$53,Calculations!$A$3:$A$53,$B1209)</f>
        <v/>
      </c>
      <c r="H1209" s="50">
        <f>H483/SUMIFS(H$3:H$722,$B$3:$B$722,$B1209)*SUMIFS(Calculations!$E$3:$E$53,Calculations!$A$3:$A$53,$B1209)</f>
        <v/>
      </c>
      <c r="I1209" s="50">
        <f>I483/SUMIFS(I$3:I$722,$B$3:$B$722,$B1209)*SUMIFS(Calculations!$E$3:$E$53,Calculations!$A$3:$A$53,$B1209)</f>
        <v/>
      </c>
      <c r="J1209" s="50">
        <f>J483/SUMIFS(J$3:J$722,$B$3:$B$722,$B1209)*SUMIFS(Calculations!$E$3:$E$53,Calculations!$A$3:$A$53,$B1209)</f>
        <v/>
      </c>
      <c r="K1209" s="50">
        <f>K483/SUMIFS(K$3:K$722,$B$3:$B$722,$B1209)*SUMIFS(Calculations!$E$3:$E$53,Calculations!$A$3:$A$53,$B1209)</f>
        <v/>
      </c>
      <c r="L1209" s="50">
        <f>L483/SUMIFS(L$3:L$722,$B$3:$B$722,$B1209)*SUMIFS(Calculations!$E$3:$E$53,Calculations!$A$3:$A$53,$B1209)</f>
        <v/>
      </c>
      <c r="M1209" s="50">
        <f>M483/SUMIFS(M$3:M$722,$B$3:$B$722,$B1209)*SUMIFS(Calculations!$E$3:$E$53,Calculations!$A$3:$A$53,$B1209)</f>
        <v/>
      </c>
      <c r="N1209" s="50">
        <f>N483/SUMIFS(N$3:N$722,$B$3:$B$722,$B1209)*SUMIFS(Calculations!$E$3:$E$53,Calculations!$A$3:$A$53,$B1209)</f>
        <v/>
      </c>
      <c r="O1209" s="50">
        <f>O483/SUMIFS(O$3:O$722,$B$3:$B$722,$B1209)*SUMIFS(Calculations!$E$3:$E$53,Calculations!$A$3:$A$53,$B1209)</f>
        <v/>
      </c>
      <c r="P1209" s="50">
        <f>P483/SUMIFS(P$3:P$722,$B$3:$B$722,$B1209)*SUMIFS(Calculations!$E$3:$E$53,Calculations!$A$3:$A$53,$B1209)</f>
        <v/>
      </c>
      <c r="Q1209" s="50">
        <f>Q483/SUMIFS(Q$3:Q$722,$B$3:$B$722,$B1209)*SUMIFS(Calculations!$E$3:$E$53,Calculations!$A$3:$A$53,$B1209)</f>
        <v/>
      </c>
      <c r="R1209" s="50">
        <f>R483/SUMIFS(R$3:R$722,$B$3:$B$722,$B1209)*SUMIFS(Calculations!$E$3:$E$53,Calculations!$A$3:$A$53,$B1209)</f>
        <v/>
      </c>
    </row>
    <row r="1210" ht="15.75" customHeight="1">
      <c r="B1210" s="50" t="inlineStr">
        <is>
          <t>OH</t>
        </is>
      </c>
      <c r="C1210" s="50" t="inlineStr">
        <is>
          <t>Generation</t>
        </is>
      </c>
      <c r="D1210" s="50" t="inlineStr">
        <is>
          <t>Coal</t>
        </is>
      </c>
      <c r="E1210" s="50">
        <f>LOOKUP(D1210,$U$2:$V$15,$V$2:$V$15)</f>
        <v/>
      </c>
      <c r="F1210" s="50">
        <f>F484/SUMIFS(F$3:F$722,$B$3:$B$722,$B1210)*SUMIFS(Calculations!$E$3:$E$53,Calculations!$A$3:$A$53,$B1210)</f>
        <v/>
      </c>
      <c r="G1210" s="50">
        <f>G484/SUMIFS(G$3:G$722,$B$3:$B$722,$B1210)*SUMIFS(Calculations!$E$3:$E$53,Calculations!$A$3:$A$53,$B1210)</f>
        <v/>
      </c>
      <c r="H1210" s="50">
        <f>H484/SUMIFS(H$3:H$722,$B$3:$B$722,$B1210)*SUMIFS(Calculations!$E$3:$E$53,Calculations!$A$3:$A$53,$B1210)</f>
        <v/>
      </c>
      <c r="I1210" s="50">
        <f>I484/SUMIFS(I$3:I$722,$B$3:$B$722,$B1210)*SUMIFS(Calculations!$E$3:$E$53,Calculations!$A$3:$A$53,$B1210)</f>
        <v/>
      </c>
      <c r="J1210" s="50">
        <f>J484/SUMIFS(J$3:J$722,$B$3:$B$722,$B1210)*SUMIFS(Calculations!$E$3:$E$53,Calculations!$A$3:$A$53,$B1210)</f>
        <v/>
      </c>
      <c r="K1210" s="50">
        <f>K484/SUMIFS(K$3:K$722,$B$3:$B$722,$B1210)*SUMIFS(Calculations!$E$3:$E$53,Calculations!$A$3:$A$53,$B1210)</f>
        <v/>
      </c>
      <c r="L1210" s="50">
        <f>L484/SUMIFS(L$3:L$722,$B$3:$B$722,$B1210)*SUMIFS(Calculations!$E$3:$E$53,Calculations!$A$3:$A$53,$B1210)</f>
        <v/>
      </c>
      <c r="M1210" s="50">
        <f>M484/SUMIFS(M$3:M$722,$B$3:$B$722,$B1210)*SUMIFS(Calculations!$E$3:$E$53,Calculations!$A$3:$A$53,$B1210)</f>
        <v/>
      </c>
      <c r="N1210" s="50">
        <f>N484/SUMIFS(N$3:N$722,$B$3:$B$722,$B1210)*SUMIFS(Calculations!$E$3:$E$53,Calculations!$A$3:$A$53,$B1210)</f>
        <v/>
      </c>
      <c r="O1210" s="50">
        <f>O484/SUMIFS(O$3:O$722,$B$3:$B$722,$B1210)*SUMIFS(Calculations!$E$3:$E$53,Calculations!$A$3:$A$53,$B1210)</f>
        <v/>
      </c>
      <c r="P1210" s="50">
        <f>P484/SUMIFS(P$3:P$722,$B$3:$B$722,$B1210)*SUMIFS(Calculations!$E$3:$E$53,Calculations!$A$3:$A$53,$B1210)</f>
        <v/>
      </c>
      <c r="Q1210" s="50">
        <f>Q484/SUMIFS(Q$3:Q$722,$B$3:$B$722,$B1210)*SUMIFS(Calculations!$E$3:$E$53,Calculations!$A$3:$A$53,$B1210)</f>
        <v/>
      </c>
      <c r="R1210" s="50">
        <f>R484/SUMIFS(R$3:R$722,$B$3:$B$722,$B1210)*SUMIFS(Calculations!$E$3:$E$53,Calculations!$A$3:$A$53,$B1210)</f>
        <v/>
      </c>
    </row>
    <row r="1211" ht="15.75" customHeight="1">
      <c r="B1211" s="50" t="inlineStr">
        <is>
          <t>OH</t>
        </is>
      </c>
      <c r="C1211" s="50" t="inlineStr">
        <is>
          <t>Generation</t>
        </is>
      </c>
      <c r="D1211" s="50" t="inlineStr">
        <is>
          <t>CSP</t>
        </is>
      </c>
      <c r="E1211" s="50">
        <f>LOOKUP(D1211,$U$2:$V$15,$V$2:$V$15)</f>
        <v/>
      </c>
      <c r="F1211" s="50">
        <f>F485/SUMIFS(F$3:F$722,$B$3:$B$722,$B1211)*SUMIFS(Calculations!$E$3:$E$53,Calculations!$A$3:$A$53,$B1211)</f>
        <v/>
      </c>
      <c r="G1211" s="50">
        <f>G485/SUMIFS(G$3:G$722,$B$3:$B$722,$B1211)*SUMIFS(Calculations!$E$3:$E$53,Calculations!$A$3:$A$53,$B1211)</f>
        <v/>
      </c>
      <c r="H1211" s="50">
        <f>H485/SUMIFS(H$3:H$722,$B$3:$B$722,$B1211)*SUMIFS(Calculations!$E$3:$E$53,Calculations!$A$3:$A$53,$B1211)</f>
        <v/>
      </c>
      <c r="I1211" s="50">
        <f>I485/SUMIFS(I$3:I$722,$B$3:$B$722,$B1211)*SUMIFS(Calculations!$E$3:$E$53,Calculations!$A$3:$A$53,$B1211)</f>
        <v/>
      </c>
      <c r="J1211" s="50">
        <f>J485/SUMIFS(J$3:J$722,$B$3:$B$722,$B1211)*SUMIFS(Calculations!$E$3:$E$53,Calculations!$A$3:$A$53,$B1211)</f>
        <v/>
      </c>
      <c r="K1211" s="50">
        <f>K485/SUMIFS(K$3:K$722,$B$3:$B$722,$B1211)*SUMIFS(Calculations!$E$3:$E$53,Calculations!$A$3:$A$53,$B1211)</f>
        <v/>
      </c>
      <c r="L1211" s="50">
        <f>L485/SUMIFS(L$3:L$722,$B$3:$B$722,$B1211)*SUMIFS(Calculations!$E$3:$E$53,Calculations!$A$3:$A$53,$B1211)</f>
        <v/>
      </c>
      <c r="M1211" s="50">
        <f>M485/SUMIFS(M$3:M$722,$B$3:$B$722,$B1211)*SUMIFS(Calculations!$E$3:$E$53,Calculations!$A$3:$A$53,$B1211)</f>
        <v/>
      </c>
      <c r="N1211" s="50">
        <f>N485/SUMIFS(N$3:N$722,$B$3:$B$722,$B1211)*SUMIFS(Calculations!$E$3:$E$53,Calculations!$A$3:$A$53,$B1211)</f>
        <v/>
      </c>
      <c r="O1211" s="50">
        <f>O485/SUMIFS(O$3:O$722,$B$3:$B$722,$B1211)*SUMIFS(Calculations!$E$3:$E$53,Calculations!$A$3:$A$53,$B1211)</f>
        <v/>
      </c>
      <c r="P1211" s="50">
        <f>P485/SUMIFS(P$3:P$722,$B$3:$B$722,$B1211)*SUMIFS(Calculations!$E$3:$E$53,Calculations!$A$3:$A$53,$B1211)</f>
        <v/>
      </c>
      <c r="Q1211" s="50">
        <f>Q485/SUMIFS(Q$3:Q$722,$B$3:$B$722,$B1211)*SUMIFS(Calculations!$E$3:$E$53,Calculations!$A$3:$A$53,$B1211)</f>
        <v/>
      </c>
      <c r="R1211" s="50">
        <f>R485/SUMIFS(R$3:R$722,$B$3:$B$722,$B1211)*SUMIFS(Calculations!$E$3:$E$53,Calculations!$A$3:$A$53,$B1211)</f>
        <v/>
      </c>
    </row>
    <row r="1212" ht="15.75" customHeight="1">
      <c r="B1212" s="50" t="inlineStr">
        <is>
          <t>OH</t>
        </is>
      </c>
      <c r="C1212" s="50" t="inlineStr">
        <is>
          <t>Generation</t>
        </is>
      </c>
      <c r="D1212" s="50" t="inlineStr">
        <is>
          <t>Geothermal</t>
        </is>
      </c>
      <c r="E1212" s="50">
        <f>LOOKUP(D1212,$U$2:$V$15,$V$2:$V$15)</f>
        <v/>
      </c>
      <c r="F1212" s="50">
        <f>F486/SUMIFS(F$3:F$722,$B$3:$B$722,$B1212)*SUMIFS(Calculations!$E$3:$E$53,Calculations!$A$3:$A$53,$B1212)</f>
        <v/>
      </c>
      <c r="G1212" s="50">
        <f>G486/SUMIFS(G$3:G$722,$B$3:$B$722,$B1212)*SUMIFS(Calculations!$E$3:$E$53,Calculations!$A$3:$A$53,$B1212)</f>
        <v/>
      </c>
      <c r="H1212" s="50">
        <f>H486/SUMIFS(H$3:H$722,$B$3:$B$722,$B1212)*SUMIFS(Calculations!$E$3:$E$53,Calculations!$A$3:$A$53,$B1212)</f>
        <v/>
      </c>
      <c r="I1212" s="50">
        <f>I486/SUMIFS(I$3:I$722,$B$3:$B$722,$B1212)*SUMIFS(Calculations!$E$3:$E$53,Calculations!$A$3:$A$53,$B1212)</f>
        <v/>
      </c>
      <c r="J1212" s="50">
        <f>J486/SUMIFS(J$3:J$722,$B$3:$B$722,$B1212)*SUMIFS(Calculations!$E$3:$E$53,Calculations!$A$3:$A$53,$B1212)</f>
        <v/>
      </c>
      <c r="K1212" s="50">
        <f>K486/SUMIFS(K$3:K$722,$B$3:$B$722,$B1212)*SUMIFS(Calculations!$E$3:$E$53,Calculations!$A$3:$A$53,$B1212)</f>
        <v/>
      </c>
      <c r="L1212" s="50">
        <f>L486/SUMIFS(L$3:L$722,$B$3:$B$722,$B1212)*SUMIFS(Calculations!$E$3:$E$53,Calculations!$A$3:$A$53,$B1212)</f>
        <v/>
      </c>
      <c r="M1212" s="50">
        <f>M486/SUMIFS(M$3:M$722,$B$3:$B$722,$B1212)*SUMIFS(Calculations!$E$3:$E$53,Calculations!$A$3:$A$53,$B1212)</f>
        <v/>
      </c>
      <c r="N1212" s="50">
        <f>N486/SUMIFS(N$3:N$722,$B$3:$B$722,$B1212)*SUMIFS(Calculations!$E$3:$E$53,Calculations!$A$3:$A$53,$B1212)</f>
        <v/>
      </c>
      <c r="O1212" s="50">
        <f>O486/SUMIFS(O$3:O$722,$B$3:$B$722,$B1212)*SUMIFS(Calculations!$E$3:$E$53,Calculations!$A$3:$A$53,$B1212)</f>
        <v/>
      </c>
      <c r="P1212" s="50">
        <f>P486/SUMIFS(P$3:P$722,$B$3:$B$722,$B1212)*SUMIFS(Calculations!$E$3:$E$53,Calculations!$A$3:$A$53,$B1212)</f>
        <v/>
      </c>
      <c r="Q1212" s="50">
        <f>Q486/SUMIFS(Q$3:Q$722,$B$3:$B$722,$B1212)*SUMIFS(Calculations!$E$3:$E$53,Calculations!$A$3:$A$53,$B1212)</f>
        <v/>
      </c>
      <c r="R1212" s="50">
        <f>R486/SUMIFS(R$3:R$722,$B$3:$B$722,$B1212)*SUMIFS(Calculations!$E$3:$E$53,Calculations!$A$3:$A$53,$B1212)</f>
        <v/>
      </c>
    </row>
    <row r="1213" ht="15.75" customHeight="1">
      <c r="B1213" s="50" t="inlineStr">
        <is>
          <t>OH</t>
        </is>
      </c>
      <c r="C1213" s="50" t="inlineStr">
        <is>
          <t>Generation</t>
        </is>
      </c>
      <c r="D1213" s="50" t="inlineStr">
        <is>
          <t>Hydro</t>
        </is>
      </c>
      <c r="E1213" s="50">
        <f>LOOKUP(D1213,$U$2:$V$15,$V$2:$V$15)</f>
        <v/>
      </c>
      <c r="F1213" s="50">
        <f>F487/SUMIFS(F$3:F$722,$B$3:$B$722,$B1213)*SUMIFS(Calculations!$E$3:$E$53,Calculations!$A$3:$A$53,$B1213)</f>
        <v/>
      </c>
      <c r="G1213" s="50">
        <f>G487/SUMIFS(G$3:G$722,$B$3:$B$722,$B1213)*SUMIFS(Calculations!$E$3:$E$53,Calculations!$A$3:$A$53,$B1213)</f>
        <v/>
      </c>
      <c r="H1213" s="50">
        <f>H487/SUMIFS(H$3:H$722,$B$3:$B$722,$B1213)*SUMIFS(Calculations!$E$3:$E$53,Calculations!$A$3:$A$53,$B1213)</f>
        <v/>
      </c>
      <c r="I1213" s="50">
        <f>I487/SUMIFS(I$3:I$722,$B$3:$B$722,$B1213)*SUMIFS(Calculations!$E$3:$E$53,Calculations!$A$3:$A$53,$B1213)</f>
        <v/>
      </c>
      <c r="J1213" s="50">
        <f>J487/SUMIFS(J$3:J$722,$B$3:$B$722,$B1213)*SUMIFS(Calculations!$E$3:$E$53,Calculations!$A$3:$A$53,$B1213)</f>
        <v/>
      </c>
      <c r="K1213" s="50">
        <f>K487/SUMIFS(K$3:K$722,$B$3:$B$722,$B1213)*SUMIFS(Calculations!$E$3:$E$53,Calculations!$A$3:$A$53,$B1213)</f>
        <v/>
      </c>
      <c r="L1213" s="50">
        <f>L487/SUMIFS(L$3:L$722,$B$3:$B$722,$B1213)*SUMIFS(Calculations!$E$3:$E$53,Calculations!$A$3:$A$53,$B1213)</f>
        <v/>
      </c>
      <c r="M1213" s="50">
        <f>M487/SUMIFS(M$3:M$722,$B$3:$B$722,$B1213)*SUMIFS(Calculations!$E$3:$E$53,Calculations!$A$3:$A$53,$B1213)</f>
        <v/>
      </c>
      <c r="N1213" s="50">
        <f>N487/SUMIFS(N$3:N$722,$B$3:$B$722,$B1213)*SUMIFS(Calculations!$E$3:$E$53,Calculations!$A$3:$A$53,$B1213)</f>
        <v/>
      </c>
      <c r="O1213" s="50">
        <f>O487/SUMIFS(O$3:O$722,$B$3:$B$722,$B1213)*SUMIFS(Calculations!$E$3:$E$53,Calculations!$A$3:$A$53,$B1213)</f>
        <v/>
      </c>
      <c r="P1213" s="50">
        <f>P487/SUMIFS(P$3:P$722,$B$3:$B$722,$B1213)*SUMIFS(Calculations!$E$3:$E$53,Calculations!$A$3:$A$53,$B1213)</f>
        <v/>
      </c>
      <c r="Q1213" s="50">
        <f>Q487/SUMIFS(Q$3:Q$722,$B$3:$B$722,$B1213)*SUMIFS(Calculations!$E$3:$E$53,Calculations!$A$3:$A$53,$B1213)</f>
        <v/>
      </c>
      <c r="R1213" s="50">
        <f>R487/SUMIFS(R$3:R$722,$B$3:$B$722,$B1213)*SUMIFS(Calculations!$E$3:$E$53,Calculations!$A$3:$A$53,$B1213)</f>
        <v/>
      </c>
    </row>
    <row r="1214" ht="15.75" customHeight="1">
      <c r="B1214" s="50" t="inlineStr">
        <is>
          <t>OH</t>
        </is>
      </c>
      <c r="C1214" s="50" t="inlineStr">
        <is>
          <t>Generation</t>
        </is>
      </c>
      <c r="D1214" s="50" t="inlineStr">
        <is>
          <t>Imports</t>
        </is>
      </c>
      <c r="E1214" s="50">
        <f>LOOKUP(D1214,$U$2:$V$15,$V$2:$V$15)</f>
        <v/>
      </c>
      <c r="F1214" s="50">
        <f>F488/SUMIFS(F$3:F$722,$B$3:$B$722,$B1214)*SUMIFS(Calculations!$E$3:$E$53,Calculations!$A$3:$A$53,$B1214)</f>
        <v/>
      </c>
      <c r="G1214" s="50">
        <f>G488/SUMIFS(G$3:G$722,$B$3:$B$722,$B1214)*SUMIFS(Calculations!$E$3:$E$53,Calculations!$A$3:$A$53,$B1214)</f>
        <v/>
      </c>
      <c r="H1214" s="50">
        <f>H488/SUMIFS(H$3:H$722,$B$3:$B$722,$B1214)*SUMIFS(Calculations!$E$3:$E$53,Calculations!$A$3:$A$53,$B1214)</f>
        <v/>
      </c>
      <c r="I1214" s="50">
        <f>I488/SUMIFS(I$3:I$722,$B$3:$B$722,$B1214)*SUMIFS(Calculations!$E$3:$E$53,Calculations!$A$3:$A$53,$B1214)</f>
        <v/>
      </c>
      <c r="J1214" s="50">
        <f>J488/SUMIFS(J$3:J$722,$B$3:$B$722,$B1214)*SUMIFS(Calculations!$E$3:$E$53,Calculations!$A$3:$A$53,$B1214)</f>
        <v/>
      </c>
      <c r="K1214" s="50">
        <f>K488/SUMIFS(K$3:K$722,$B$3:$B$722,$B1214)*SUMIFS(Calculations!$E$3:$E$53,Calculations!$A$3:$A$53,$B1214)</f>
        <v/>
      </c>
      <c r="L1214" s="50">
        <f>L488/SUMIFS(L$3:L$722,$B$3:$B$722,$B1214)*SUMIFS(Calculations!$E$3:$E$53,Calculations!$A$3:$A$53,$B1214)</f>
        <v/>
      </c>
      <c r="M1214" s="50">
        <f>M488/SUMIFS(M$3:M$722,$B$3:$B$722,$B1214)*SUMIFS(Calculations!$E$3:$E$53,Calculations!$A$3:$A$53,$B1214)</f>
        <v/>
      </c>
      <c r="N1214" s="50">
        <f>N488/SUMIFS(N$3:N$722,$B$3:$B$722,$B1214)*SUMIFS(Calculations!$E$3:$E$53,Calculations!$A$3:$A$53,$B1214)</f>
        <v/>
      </c>
      <c r="O1214" s="50">
        <f>O488/SUMIFS(O$3:O$722,$B$3:$B$722,$B1214)*SUMIFS(Calculations!$E$3:$E$53,Calculations!$A$3:$A$53,$B1214)</f>
        <v/>
      </c>
      <c r="P1214" s="50">
        <f>P488/SUMIFS(P$3:P$722,$B$3:$B$722,$B1214)*SUMIFS(Calculations!$E$3:$E$53,Calculations!$A$3:$A$53,$B1214)</f>
        <v/>
      </c>
      <c r="Q1214" s="50">
        <f>Q488/SUMIFS(Q$3:Q$722,$B$3:$B$722,$B1214)*SUMIFS(Calculations!$E$3:$E$53,Calculations!$A$3:$A$53,$B1214)</f>
        <v/>
      </c>
      <c r="R1214" s="50">
        <f>R488/SUMIFS(R$3:R$722,$B$3:$B$722,$B1214)*SUMIFS(Calculations!$E$3:$E$53,Calculations!$A$3:$A$53,$B1214)</f>
        <v/>
      </c>
    </row>
    <row r="1215" ht="15.75" customHeight="1">
      <c r="B1215" s="50" t="inlineStr">
        <is>
          <t>OH</t>
        </is>
      </c>
      <c r="C1215" s="50" t="inlineStr">
        <is>
          <t>Generation</t>
        </is>
      </c>
      <c r="D1215" s="50" t="inlineStr">
        <is>
          <t>Land-based Wind</t>
        </is>
      </c>
      <c r="E1215" s="50">
        <f>LOOKUP(D1215,$U$2:$V$15,$V$2:$V$15)</f>
        <v/>
      </c>
      <c r="F1215" s="50">
        <f>F489/SUMIFS(F$3:F$722,$B$3:$B$722,$B1215)*SUMIFS(Calculations!$E$3:$E$53,Calculations!$A$3:$A$53,$B1215)</f>
        <v/>
      </c>
      <c r="G1215" s="50">
        <f>G489/SUMIFS(G$3:G$722,$B$3:$B$722,$B1215)*SUMIFS(Calculations!$E$3:$E$53,Calculations!$A$3:$A$53,$B1215)</f>
        <v/>
      </c>
      <c r="H1215" s="50">
        <f>H489/SUMIFS(H$3:H$722,$B$3:$B$722,$B1215)*SUMIFS(Calculations!$E$3:$E$53,Calculations!$A$3:$A$53,$B1215)</f>
        <v/>
      </c>
      <c r="I1215" s="50">
        <f>I489/SUMIFS(I$3:I$722,$B$3:$B$722,$B1215)*SUMIFS(Calculations!$E$3:$E$53,Calculations!$A$3:$A$53,$B1215)</f>
        <v/>
      </c>
      <c r="J1215" s="50">
        <f>J489/SUMIFS(J$3:J$722,$B$3:$B$722,$B1215)*SUMIFS(Calculations!$E$3:$E$53,Calculations!$A$3:$A$53,$B1215)</f>
        <v/>
      </c>
      <c r="K1215" s="50">
        <f>K489/SUMIFS(K$3:K$722,$B$3:$B$722,$B1215)*SUMIFS(Calculations!$E$3:$E$53,Calculations!$A$3:$A$53,$B1215)</f>
        <v/>
      </c>
      <c r="L1215" s="50">
        <f>L489/SUMIFS(L$3:L$722,$B$3:$B$722,$B1215)*SUMIFS(Calculations!$E$3:$E$53,Calculations!$A$3:$A$53,$B1215)</f>
        <v/>
      </c>
      <c r="M1215" s="50">
        <f>M489/SUMIFS(M$3:M$722,$B$3:$B$722,$B1215)*SUMIFS(Calculations!$E$3:$E$53,Calculations!$A$3:$A$53,$B1215)</f>
        <v/>
      </c>
      <c r="N1215" s="50">
        <f>N489/SUMIFS(N$3:N$722,$B$3:$B$722,$B1215)*SUMIFS(Calculations!$E$3:$E$53,Calculations!$A$3:$A$53,$B1215)</f>
        <v/>
      </c>
      <c r="O1215" s="50">
        <f>O489/SUMIFS(O$3:O$722,$B$3:$B$722,$B1215)*SUMIFS(Calculations!$E$3:$E$53,Calculations!$A$3:$A$53,$B1215)</f>
        <v/>
      </c>
      <c r="P1215" s="50">
        <f>P489/SUMIFS(P$3:P$722,$B$3:$B$722,$B1215)*SUMIFS(Calculations!$E$3:$E$53,Calculations!$A$3:$A$53,$B1215)</f>
        <v/>
      </c>
      <c r="Q1215" s="50">
        <f>Q489/SUMIFS(Q$3:Q$722,$B$3:$B$722,$B1215)*SUMIFS(Calculations!$E$3:$E$53,Calculations!$A$3:$A$53,$B1215)</f>
        <v/>
      </c>
      <c r="R1215" s="50">
        <f>R489/SUMIFS(R$3:R$722,$B$3:$B$722,$B1215)*SUMIFS(Calculations!$E$3:$E$53,Calculations!$A$3:$A$53,$B1215)</f>
        <v/>
      </c>
    </row>
    <row r="1216" ht="15.75" customHeight="1">
      <c r="B1216" s="50" t="inlineStr">
        <is>
          <t>OH</t>
        </is>
      </c>
      <c r="C1216" s="50" t="inlineStr">
        <is>
          <t>Generation</t>
        </is>
      </c>
      <c r="D1216" s="50" t="inlineStr">
        <is>
          <t>NG-CC</t>
        </is>
      </c>
      <c r="E1216" s="50">
        <f>LOOKUP(D1216,$U$2:$V$15,$V$2:$V$15)</f>
        <v/>
      </c>
      <c r="F1216" s="50">
        <f>F490/SUMIFS(F$3:F$722,$B$3:$B$722,$B1216)*SUMIFS(Calculations!$E$3:$E$53,Calculations!$A$3:$A$53,$B1216)</f>
        <v/>
      </c>
      <c r="G1216" s="50">
        <f>G490/SUMIFS(G$3:G$722,$B$3:$B$722,$B1216)*SUMIFS(Calculations!$E$3:$E$53,Calculations!$A$3:$A$53,$B1216)</f>
        <v/>
      </c>
      <c r="H1216" s="50">
        <f>H490/SUMIFS(H$3:H$722,$B$3:$B$722,$B1216)*SUMIFS(Calculations!$E$3:$E$53,Calculations!$A$3:$A$53,$B1216)</f>
        <v/>
      </c>
      <c r="I1216" s="50">
        <f>I490/SUMIFS(I$3:I$722,$B$3:$B$722,$B1216)*SUMIFS(Calculations!$E$3:$E$53,Calculations!$A$3:$A$53,$B1216)</f>
        <v/>
      </c>
      <c r="J1216" s="50">
        <f>J490/SUMIFS(J$3:J$722,$B$3:$B$722,$B1216)*SUMIFS(Calculations!$E$3:$E$53,Calculations!$A$3:$A$53,$B1216)</f>
        <v/>
      </c>
      <c r="K1216" s="50">
        <f>K490/SUMIFS(K$3:K$722,$B$3:$B$722,$B1216)*SUMIFS(Calculations!$E$3:$E$53,Calculations!$A$3:$A$53,$B1216)</f>
        <v/>
      </c>
      <c r="L1216" s="50">
        <f>L490/SUMIFS(L$3:L$722,$B$3:$B$722,$B1216)*SUMIFS(Calculations!$E$3:$E$53,Calculations!$A$3:$A$53,$B1216)</f>
        <v/>
      </c>
      <c r="M1216" s="50">
        <f>M490/SUMIFS(M$3:M$722,$B$3:$B$722,$B1216)*SUMIFS(Calculations!$E$3:$E$53,Calculations!$A$3:$A$53,$B1216)</f>
        <v/>
      </c>
      <c r="N1216" s="50">
        <f>N490/SUMIFS(N$3:N$722,$B$3:$B$722,$B1216)*SUMIFS(Calculations!$E$3:$E$53,Calculations!$A$3:$A$53,$B1216)</f>
        <v/>
      </c>
      <c r="O1216" s="50">
        <f>O490/SUMIFS(O$3:O$722,$B$3:$B$722,$B1216)*SUMIFS(Calculations!$E$3:$E$53,Calculations!$A$3:$A$53,$B1216)</f>
        <v/>
      </c>
      <c r="P1216" s="50">
        <f>P490/SUMIFS(P$3:P$722,$B$3:$B$722,$B1216)*SUMIFS(Calculations!$E$3:$E$53,Calculations!$A$3:$A$53,$B1216)</f>
        <v/>
      </c>
      <c r="Q1216" s="50">
        <f>Q490/SUMIFS(Q$3:Q$722,$B$3:$B$722,$B1216)*SUMIFS(Calculations!$E$3:$E$53,Calculations!$A$3:$A$53,$B1216)</f>
        <v/>
      </c>
      <c r="R1216" s="50">
        <f>R490/SUMIFS(R$3:R$722,$B$3:$B$722,$B1216)*SUMIFS(Calculations!$E$3:$E$53,Calculations!$A$3:$A$53,$B1216)</f>
        <v/>
      </c>
    </row>
    <row r="1217" ht="15.75" customHeight="1">
      <c r="B1217" s="50" t="inlineStr">
        <is>
          <t>OH</t>
        </is>
      </c>
      <c r="C1217" s="50" t="inlineStr">
        <is>
          <t>Generation</t>
        </is>
      </c>
      <c r="D1217" s="50" t="inlineStr">
        <is>
          <t>NG-CT</t>
        </is>
      </c>
      <c r="E1217" s="50">
        <f>LOOKUP(D1217,$U$2:$V$15,$V$2:$V$15)</f>
        <v/>
      </c>
      <c r="F1217" s="50">
        <f>F491/SUMIFS(F$3:F$722,$B$3:$B$722,$B1217)*SUMIFS(Calculations!$E$3:$E$53,Calculations!$A$3:$A$53,$B1217)</f>
        <v/>
      </c>
      <c r="G1217" s="50">
        <f>G491/SUMIFS(G$3:G$722,$B$3:$B$722,$B1217)*SUMIFS(Calculations!$E$3:$E$53,Calculations!$A$3:$A$53,$B1217)</f>
        <v/>
      </c>
      <c r="H1217" s="50">
        <f>H491/SUMIFS(H$3:H$722,$B$3:$B$722,$B1217)*SUMIFS(Calculations!$E$3:$E$53,Calculations!$A$3:$A$53,$B1217)</f>
        <v/>
      </c>
      <c r="I1217" s="50">
        <f>I491/SUMIFS(I$3:I$722,$B$3:$B$722,$B1217)*SUMIFS(Calculations!$E$3:$E$53,Calculations!$A$3:$A$53,$B1217)</f>
        <v/>
      </c>
      <c r="J1217" s="50">
        <f>J491/SUMIFS(J$3:J$722,$B$3:$B$722,$B1217)*SUMIFS(Calculations!$E$3:$E$53,Calculations!$A$3:$A$53,$B1217)</f>
        <v/>
      </c>
      <c r="K1217" s="50">
        <f>K491/SUMIFS(K$3:K$722,$B$3:$B$722,$B1217)*SUMIFS(Calculations!$E$3:$E$53,Calculations!$A$3:$A$53,$B1217)</f>
        <v/>
      </c>
      <c r="L1217" s="50">
        <f>L491/SUMIFS(L$3:L$722,$B$3:$B$722,$B1217)*SUMIFS(Calculations!$E$3:$E$53,Calculations!$A$3:$A$53,$B1217)</f>
        <v/>
      </c>
      <c r="M1217" s="50">
        <f>M491/SUMIFS(M$3:M$722,$B$3:$B$722,$B1217)*SUMIFS(Calculations!$E$3:$E$53,Calculations!$A$3:$A$53,$B1217)</f>
        <v/>
      </c>
      <c r="N1217" s="50">
        <f>N491/SUMIFS(N$3:N$722,$B$3:$B$722,$B1217)*SUMIFS(Calculations!$E$3:$E$53,Calculations!$A$3:$A$53,$B1217)</f>
        <v/>
      </c>
      <c r="O1217" s="50">
        <f>O491/SUMIFS(O$3:O$722,$B$3:$B$722,$B1217)*SUMIFS(Calculations!$E$3:$E$53,Calculations!$A$3:$A$53,$B1217)</f>
        <v/>
      </c>
      <c r="P1217" s="50">
        <f>P491/SUMIFS(P$3:P$722,$B$3:$B$722,$B1217)*SUMIFS(Calculations!$E$3:$E$53,Calculations!$A$3:$A$53,$B1217)</f>
        <v/>
      </c>
      <c r="Q1217" s="50">
        <f>Q491/SUMIFS(Q$3:Q$722,$B$3:$B$722,$B1217)*SUMIFS(Calculations!$E$3:$E$53,Calculations!$A$3:$A$53,$B1217)</f>
        <v/>
      </c>
      <c r="R1217" s="50">
        <f>R491/SUMIFS(R$3:R$722,$B$3:$B$722,$B1217)*SUMIFS(Calculations!$E$3:$E$53,Calculations!$A$3:$A$53,$B1217)</f>
        <v/>
      </c>
    </row>
    <row r="1218" ht="15.75" customHeight="1">
      <c r="B1218" s="50" t="inlineStr">
        <is>
          <t>OH</t>
        </is>
      </c>
      <c r="C1218" s="50" t="inlineStr">
        <is>
          <t>Generation</t>
        </is>
      </c>
      <c r="D1218" s="50" t="inlineStr">
        <is>
          <t>Nuclear</t>
        </is>
      </c>
      <c r="E1218" s="50">
        <f>LOOKUP(D1218,$U$2:$V$15,$V$2:$V$15)</f>
        <v/>
      </c>
      <c r="F1218" s="50">
        <f>F492/SUMIFS(F$3:F$722,$B$3:$B$722,$B1218)*SUMIFS(Calculations!$E$3:$E$53,Calculations!$A$3:$A$53,$B1218)</f>
        <v/>
      </c>
      <c r="G1218" s="50">
        <f>G492/SUMIFS(G$3:G$722,$B$3:$B$722,$B1218)*SUMIFS(Calculations!$E$3:$E$53,Calculations!$A$3:$A$53,$B1218)</f>
        <v/>
      </c>
      <c r="H1218" s="50">
        <f>H492/SUMIFS(H$3:H$722,$B$3:$B$722,$B1218)*SUMIFS(Calculations!$E$3:$E$53,Calculations!$A$3:$A$53,$B1218)</f>
        <v/>
      </c>
      <c r="I1218" s="50">
        <f>I492/SUMIFS(I$3:I$722,$B$3:$B$722,$B1218)*SUMIFS(Calculations!$E$3:$E$53,Calculations!$A$3:$A$53,$B1218)</f>
        <v/>
      </c>
      <c r="J1218" s="50">
        <f>J492/SUMIFS(J$3:J$722,$B$3:$B$722,$B1218)*SUMIFS(Calculations!$E$3:$E$53,Calculations!$A$3:$A$53,$B1218)</f>
        <v/>
      </c>
      <c r="K1218" s="50">
        <f>K492/SUMIFS(K$3:K$722,$B$3:$B$722,$B1218)*SUMIFS(Calculations!$E$3:$E$53,Calculations!$A$3:$A$53,$B1218)</f>
        <v/>
      </c>
      <c r="L1218" s="50">
        <f>L492/SUMIFS(L$3:L$722,$B$3:$B$722,$B1218)*SUMIFS(Calculations!$E$3:$E$53,Calculations!$A$3:$A$53,$B1218)</f>
        <v/>
      </c>
      <c r="M1218" s="50">
        <f>M492/SUMIFS(M$3:M$722,$B$3:$B$722,$B1218)*SUMIFS(Calculations!$E$3:$E$53,Calculations!$A$3:$A$53,$B1218)</f>
        <v/>
      </c>
      <c r="N1218" s="50">
        <f>N492/SUMIFS(N$3:N$722,$B$3:$B$722,$B1218)*SUMIFS(Calculations!$E$3:$E$53,Calculations!$A$3:$A$53,$B1218)</f>
        <v/>
      </c>
      <c r="O1218" s="50">
        <f>O492/SUMIFS(O$3:O$722,$B$3:$B$722,$B1218)*SUMIFS(Calculations!$E$3:$E$53,Calculations!$A$3:$A$53,$B1218)</f>
        <v/>
      </c>
      <c r="P1218" s="50">
        <f>P492/SUMIFS(P$3:P$722,$B$3:$B$722,$B1218)*SUMIFS(Calculations!$E$3:$E$53,Calculations!$A$3:$A$53,$B1218)</f>
        <v/>
      </c>
      <c r="Q1218" s="50">
        <f>Q492/SUMIFS(Q$3:Q$722,$B$3:$B$722,$B1218)*SUMIFS(Calculations!$E$3:$E$53,Calculations!$A$3:$A$53,$B1218)</f>
        <v/>
      </c>
      <c r="R1218" s="50">
        <f>R492/SUMIFS(R$3:R$722,$B$3:$B$722,$B1218)*SUMIFS(Calculations!$E$3:$E$53,Calculations!$A$3:$A$53,$B1218)</f>
        <v/>
      </c>
    </row>
    <row r="1219" ht="15.75" customHeight="1">
      <c r="B1219" s="50" t="inlineStr">
        <is>
          <t>OH</t>
        </is>
      </c>
      <c r="C1219" s="50" t="inlineStr">
        <is>
          <t>Generation</t>
        </is>
      </c>
      <c r="D1219" s="50" t="inlineStr">
        <is>
          <t>Offshore Wind</t>
        </is>
      </c>
      <c r="E1219" s="50">
        <f>LOOKUP(D1219,$U$2:$V$15,$V$2:$V$15)</f>
        <v/>
      </c>
      <c r="F1219" s="50">
        <f>F493/SUMIFS(F$3:F$722,$B$3:$B$722,$B1219)*SUMIFS(Calculations!$E$3:$E$53,Calculations!$A$3:$A$53,$B1219)</f>
        <v/>
      </c>
      <c r="G1219" s="50">
        <f>G493/SUMIFS(G$3:G$722,$B$3:$B$722,$B1219)*SUMIFS(Calculations!$E$3:$E$53,Calculations!$A$3:$A$53,$B1219)</f>
        <v/>
      </c>
      <c r="H1219" s="50">
        <f>H493/SUMIFS(H$3:H$722,$B$3:$B$722,$B1219)*SUMIFS(Calculations!$E$3:$E$53,Calculations!$A$3:$A$53,$B1219)</f>
        <v/>
      </c>
      <c r="I1219" s="50">
        <f>I493/SUMIFS(I$3:I$722,$B$3:$B$722,$B1219)*SUMIFS(Calculations!$E$3:$E$53,Calculations!$A$3:$A$53,$B1219)</f>
        <v/>
      </c>
      <c r="J1219" s="50">
        <f>J493/SUMIFS(J$3:J$722,$B$3:$B$722,$B1219)*SUMIFS(Calculations!$E$3:$E$53,Calculations!$A$3:$A$53,$B1219)</f>
        <v/>
      </c>
      <c r="K1219" s="50">
        <f>K493/SUMIFS(K$3:K$722,$B$3:$B$722,$B1219)*SUMIFS(Calculations!$E$3:$E$53,Calculations!$A$3:$A$53,$B1219)</f>
        <v/>
      </c>
      <c r="L1219" s="50">
        <f>L493/SUMIFS(L$3:L$722,$B$3:$B$722,$B1219)*SUMIFS(Calculations!$E$3:$E$53,Calculations!$A$3:$A$53,$B1219)</f>
        <v/>
      </c>
      <c r="M1219" s="50">
        <f>M493/SUMIFS(M$3:M$722,$B$3:$B$722,$B1219)*SUMIFS(Calculations!$E$3:$E$53,Calculations!$A$3:$A$53,$B1219)</f>
        <v/>
      </c>
      <c r="N1219" s="50">
        <f>N493/SUMIFS(N$3:N$722,$B$3:$B$722,$B1219)*SUMIFS(Calculations!$E$3:$E$53,Calculations!$A$3:$A$53,$B1219)</f>
        <v/>
      </c>
      <c r="O1219" s="50">
        <f>O493/SUMIFS(O$3:O$722,$B$3:$B$722,$B1219)*SUMIFS(Calculations!$E$3:$E$53,Calculations!$A$3:$A$53,$B1219)</f>
        <v/>
      </c>
      <c r="P1219" s="50">
        <f>P493/SUMIFS(P$3:P$722,$B$3:$B$722,$B1219)*SUMIFS(Calculations!$E$3:$E$53,Calculations!$A$3:$A$53,$B1219)</f>
        <v/>
      </c>
      <c r="Q1219" s="50">
        <f>Q493/SUMIFS(Q$3:Q$722,$B$3:$B$722,$B1219)*SUMIFS(Calculations!$E$3:$E$53,Calculations!$A$3:$A$53,$B1219)</f>
        <v/>
      </c>
      <c r="R1219" s="50">
        <f>R493/SUMIFS(R$3:R$722,$B$3:$B$722,$B1219)*SUMIFS(Calculations!$E$3:$E$53,Calculations!$A$3:$A$53,$B1219)</f>
        <v/>
      </c>
    </row>
    <row r="1220" ht="15.75" customHeight="1">
      <c r="B1220" s="50" t="inlineStr">
        <is>
          <t>OH</t>
        </is>
      </c>
      <c r="C1220" s="50" t="inlineStr">
        <is>
          <t>Generation</t>
        </is>
      </c>
      <c r="D1220" s="50" t="inlineStr">
        <is>
          <t>Oil-Gas-Steam</t>
        </is>
      </c>
      <c r="E1220" s="50">
        <f>LOOKUP(D1220,$U$2:$V$15,$V$2:$V$15)</f>
        <v/>
      </c>
      <c r="F1220" s="50">
        <f>F494/SUMIFS(F$3:F$722,$B$3:$B$722,$B1220)*SUMIFS(Calculations!$E$3:$E$53,Calculations!$A$3:$A$53,$B1220)</f>
        <v/>
      </c>
      <c r="G1220" s="50">
        <f>G494/SUMIFS(G$3:G$722,$B$3:$B$722,$B1220)*SUMIFS(Calculations!$E$3:$E$53,Calculations!$A$3:$A$53,$B1220)</f>
        <v/>
      </c>
      <c r="H1220" s="50">
        <f>H494/SUMIFS(H$3:H$722,$B$3:$B$722,$B1220)*SUMIFS(Calculations!$E$3:$E$53,Calculations!$A$3:$A$53,$B1220)</f>
        <v/>
      </c>
      <c r="I1220" s="50">
        <f>I494/SUMIFS(I$3:I$722,$B$3:$B$722,$B1220)*SUMIFS(Calculations!$E$3:$E$53,Calculations!$A$3:$A$53,$B1220)</f>
        <v/>
      </c>
      <c r="J1220" s="50">
        <f>J494/SUMIFS(J$3:J$722,$B$3:$B$722,$B1220)*SUMIFS(Calculations!$E$3:$E$53,Calculations!$A$3:$A$53,$B1220)</f>
        <v/>
      </c>
      <c r="K1220" s="50">
        <f>K494/SUMIFS(K$3:K$722,$B$3:$B$722,$B1220)*SUMIFS(Calculations!$E$3:$E$53,Calculations!$A$3:$A$53,$B1220)</f>
        <v/>
      </c>
      <c r="L1220" s="50">
        <f>L494/SUMIFS(L$3:L$722,$B$3:$B$722,$B1220)*SUMIFS(Calculations!$E$3:$E$53,Calculations!$A$3:$A$53,$B1220)</f>
        <v/>
      </c>
      <c r="M1220" s="50">
        <f>M494/SUMIFS(M$3:M$722,$B$3:$B$722,$B1220)*SUMIFS(Calculations!$E$3:$E$53,Calculations!$A$3:$A$53,$B1220)</f>
        <v/>
      </c>
      <c r="N1220" s="50">
        <f>N494/SUMIFS(N$3:N$722,$B$3:$B$722,$B1220)*SUMIFS(Calculations!$E$3:$E$53,Calculations!$A$3:$A$53,$B1220)</f>
        <v/>
      </c>
      <c r="O1220" s="50">
        <f>O494/SUMIFS(O$3:O$722,$B$3:$B$722,$B1220)*SUMIFS(Calculations!$E$3:$E$53,Calculations!$A$3:$A$53,$B1220)</f>
        <v/>
      </c>
      <c r="P1220" s="50">
        <f>P494/SUMIFS(P$3:P$722,$B$3:$B$722,$B1220)*SUMIFS(Calculations!$E$3:$E$53,Calculations!$A$3:$A$53,$B1220)</f>
        <v/>
      </c>
      <c r="Q1220" s="50">
        <f>Q494/SUMIFS(Q$3:Q$722,$B$3:$B$722,$B1220)*SUMIFS(Calculations!$E$3:$E$53,Calculations!$A$3:$A$53,$B1220)</f>
        <v/>
      </c>
      <c r="R1220" s="50">
        <f>R494/SUMIFS(R$3:R$722,$B$3:$B$722,$B1220)*SUMIFS(Calculations!$E$3:$E$53,Calculations!$A$3:$A$53,$B1220)</f>
        <v/>
      </c>
    </row>
    <row r="1221" ht="15.75" customHeight="1">
      <c r="B1221" s="50" t="inlineStr">
        <is>
          <t>OH</t>
        </is>
      </c>
      <c r="C1221" s="50" t="inlineStr">
        <is>
          <t>Generation</t>
        </is>
      </c>
      <c r="D1221" s="50" t="inlineStr">
        <is>
          <t>Rooftop PV</t>
        </is>
      </c>
      <c r="E1221" s="50">
        <f>LOOKUP(D1221,$U$2:$V$15,$V$2:$V$15)</f>
        <v/>
      </c>
      <c r="F1221" s="50">
        <f>F495/SUMIFS(F$3:F$722,$B$3:$B$722,$B1221)*SUMIFS(Calculations!$E$3:$E$53,Calculations!$A$3:$A$53,$B1221)</f>
        <v/>
      </c>
      <c r="G1221" s="50">
        <f>G495/SUMIFS(G$3:G$722,$B$3:$B$722,$B1221)*SUMIFS(Calculations!$E$3:$E$53,Calculations!$A$3:$A$53,$B1221)</f>
        <v/>
      </c>
      <c r="H1221" s="50">
        <f>H495/SUMIFS(H$3:H$722,$B$3:$B$722,$B1221)*SUMIFS(Calculations!$E$3:$E$53,Calculations!$A$3:$A$53,$B1221)</f>
        <v/>
      </c>
      <c r="I1221" s="50">
        <f>I495/SUMIFS(I$3:I$722,$B$3:$B$722,$B1221)*SUMIFS(Calculations!$E$3:$E$53,Calculations!$A$3:$A$53,$B1221)</f>
        <v/>
      </c>
      <c r="J1221" s="50">
        <f>J495/SUMIFS(J$3:J$722,$B$3:$B$722,$B1221)*SUMIFS(Calculations!$E$3:$E$53,Calculations!$A$3:$A$53,$B1221)</f>
        <v/>
      </c>
      <c r="K1221" s="50">
        <f>K495/SUMIFS(K$3:K$722,$B$3:$B$722,$B1221)*SUMIFS(Calculations!$E$3:$E$53,Calculations!$A$3:$A$53,$B1221)</f>
        <v/>
      </c>
      <c r="L1221" s="50">
        <f>L495/SUMIFS(L$3:L$722,$B$3:$B$722,$B1221)*SUMIFS(Calculations!$E$3:$E$53,Calculations!$A$3:$A$53,$B1221)</f>
        <v/>
      </c>
      <c r="M1221" s="50">
        <f>M495/SUMIFS(M$3:M$722,$B$3:$B$722,$B1221)*SUMIFS(Calculations!$E$3:$E$53,Calculations!$A$3:$A$53,$B1221)</f>
        <v/>
      </c>
      <c r="N1221" s="50">
        <f>N495/SUMIFS(N$3:N$722,$B$3:$B$722,$B1221)*SUMIFS(Calculations!$E$3:$E$53,Calculations!$A$3:$A$53,$B1221)</f>
        <v/>
      </c>
      <c r="O1221" s="50">
        <f>O495/SUMIFS(O$3:O$722,$B$3:$B$722,$B1221)*SUMIFS(Calculations!$E$3:$E$53,Calculations!$A$3:$A$53,$B1221)</f>
        <v/>
      </c>
      <c r="P1221" s="50">
        <f>P495/SUMIFS(P$3:P$722,$B$3:$B$722,$B1221)*SUMIFS(Calculations!$E$3:$E$53,Calculations!$A$3:$A$53,$B1221)</f>
        <v/>
      </c>
      <c r="Q1221" s="50">
        <f>Q495/SUMIFS(Q$3:Q$722,$B$3:$B$722,$B1221)*SUMIFS(Calculations!$E$3:$E$53,Calculations!$A$3:$A$53,$B1221)</f>
        <v/>
      </c>
      <c r="R1221" s="50">
        <f>R495/SUMIFS(R$3:R$722,$B$3:$B$722,$B1221)*SUMIFS(Calculations!$E$3:$E$53,Calculations!$A$3:$A$53,$B1221)</f>
        <v/>
      </c>
    </row>
    <row r="1222" ht="15.75" customHeight="1">
      <c r="B1222" s="50" t="inlineStr">
        <is>
          <t>OH</t>
        </is>
      </c>
      <c r="C1222" s="50" t="inlineStr">
        <is>
          <t>Generation</t>
        </is>
      </c>
      <c r="D1222" s="50" t="inlineStr">
        <is>
          <t>Storage</t>
        </is>
      </c>
      <c r="E1222" s="50">
        <f>LOOKUP(D1222,$U$2:$V$15,$V$2:$V$15)</f>
        <v/>
      </c>
      <c r="F1222" s="50">
        <f>F496/SUMIFS(F$3:F$722,$B$3:$B$722,$B1222)*SUMIFS(Calculations!$E$3:$E$53,Calculations!$A$3:$A$53,$B1222)</f>
        <v/>
      </c>
      <c r="G1222" s="50">
        <f>G496/SUMIFS(G$3:G$722,$B$3:$B$722,$B1222)*SUMIFS(Calculations!$E$3:$E$53,Calculations!$A$3:$A$53,$B1222)</f>
        <v/>
      </c>
      <c r="H1222" s="50">
        <f>H496/SUMIFS(H$3:H$722,$B$3:$B$722,$B1222)*SUMIFS(Calculations!$E$3:$E$53,Calculations!$A$3:$A$53,$B1222)</f>
        <v/>
      </c>
      <c r="I1222" s="50">
        <f>I496/SUMIFS(I$3:I$722,$B$3:$B$722,$B1222)*SUMIFS(Calculations!$E$3:$E$53,Calculations!$A$3:$A$53,$B1222)</f>
        <v/>
      </c>
      <c r="J1222" s="50">
        <f>J496/SUMIFS(J$3:J$722,$B$3:$B$722,$B1222)*SUMIFS(Calculations!$E$3:$E$53,Calculations!$A$3:$A$53,$B1222)</f>
        <v/>
      </c>
      <c r="K1222" s="50">
        <f>K496/SUMIFS(K$3:K$722,$B$3:$B$722,$B1222)*SUMIFS(Calculations!$E$3:$E$53,Calculations!$A$3:$A$53,$B1222)</f>
        <v/>
      </c>
      <c r="L1222" s="50">
        <f>L496/SUMIFS(L$3:L$722,$B$3:$B$722,$B1222)*SUMIFS(Calculations!$E$3:$E$53,Calculations!$A$3:$A$53,$B1222)</f>
        <v/>
      </c>
      <c r="M1222" s="50">
        <f>M496/SUMIFS(M$3:M$722,$B$3:$B$722,$B1222)*SUMIFS(Calculations!$E$3:$E$53,Calculations!$A$3:$A$53,$B1222)</f>
        <v/>
      </c>
      <c r="N1222" s="50">
        <f>N496/SUMIFS(N$3:N$722,$B$3:$B$722,$B1222)*SUMIFS(Calculations!$E$3:$E$53,Calculations!$A$3:$A$53,$B1222)</f>
        <v/>
      </c>
      <c r="O1222" s="50">
        <f>O496/SUMIFS(O$3:O$722,$B$3:$B$722,$B1222)*SUMIFS(Calculations!$E$3:$E$53,Calculations!$A$3:$A$53,$B1222)</f>
        <v/>
      </c>
      <c r="P1222" s="50">
        <f>P496/SUMIFS(P$3:P$722,$B$3:$B$722,$B1222)*SUMIFS(Calculations!$E$3:$E$53,Calculations!$A$3:$A$53,$B1222)</f>
        <v/>
      </c>
      <c r="Q1222" s="50">
        <f>Q496/SUMIFS(Q$3:Q$722,$B$3:$B$722,$B1222)*SUMIFS(Calculations!$E$3:$E$53,Calculations!$A$3:$A$53,$B1222)</f>
        <v/>
      </c>
      <c r="R1222" s="50">
        <f>R496/SUMIFS(R$3:R$722,$B$3:$B$722,$B1222)*SUMIFS(Calculations!$E$3:$E$53,Calculations!$A$3:$A$53,$B1222)</f>
        <v/>
      </c>
    </row>
    <row r="1223" ht="15.75" customHeight="1">
      <c r="B1223" s="50" t="inlineStr">
        <is>
          <t>OH</t>
        </is>
      </c>
      <c r="C1223" s="50" t="inlineStr">
        <is>
          <t>Generation</t>
        </is>
      </c>
      <c r="D1223" s="50" t="inlineStr">
        <is>
          <t>Utility PV</t>
        </is>
      </c>
      <c r="E1223" s="50">
        <f>LOOKUP(D1223,$U$2:$V$15,$V$2:$V$15)</f>
        <v/>
      </c>
      <c r="F1223" s="50">
        <f>F497/SUMIFS(F$3:F$722,$B$3:$B$722,$B1223)*SUMIFS(Calculations!$E$3:$E$53,Calculations!$A$3:$A$53,$B1223)</f>
        <v/>
      </c>
      <c r="G1223" s="50">
        <f>G497/SUMIFS(G$3:G$722,$B$3:$B$722,$B1223)*SUMIFS(Calculations!$E$3:$E$53,Calculations!$A$3:$A$53,$B1223)</f>
        <v/>
      </c>
      <c r="H1223" s="50">
        <f>H497/SUMIFS(H$3:H$722,$B$3:$B$722,$B1223)*SUMIFS(Calculations!$E$3:$E$53,Calculations!$A$3:$A$53,$B1223)</f>
        <v/>
      </c>
      <c r="I1223" s="50">
        <f>I497/SUMIFS(I$3:I$722,$B$3:$B$722,$B1223)*SUMIFS(Calculations!$E$3:$E$53,Calculations!$A$3:$A$53,$B1223)</f>
        <v/>
      </c>
      <c r="J1223" s="50">
        <f>J497/SUMIFS(J$3:J$722,$B$3:$B$722,$B1223)*SUMIFS(Calculations!$E$3:$E$53,Calculations!$A$3:$A$53,$B1223)</f>
        <v/>
      </c>
      <c r="K1223" s="50">
        <f>K497/SUMIFS(K$3:K$722,$B$3:$B$722,$B1223)*SUMIFS(Calculations!$E$3:$E$53,Calculations!$A$3:$A$53,$B1223)</f>
        <v/>
      </c>
      <c r="L1223" s="50">
        <f>L497/SUMIFS(L$3:L$722,$B$3:$B$722,$B1223)*SUMIFS(Calculations!$E$3:$E$53,Calculations!$A$3:$A$53,$B1223)</f>
        <v/>
      </c>
      <c r="M1223" s="50">
        <f>M497/SUMIFS(M$3:M$722,$B$3:$B$722,$B1223)*SUMIFS(Calculations!$E$3:$E$53,Calculations!$A$3:$A$53,$B1223)</f>
        <v/>
      </c>
      <c r="N1223" s="50">
        <f>N497/SUMIFS(N$3:N$722,$B$3:$B$722,$B1223)*SUMIFS(Calculations!$E$3:$E$53,Calculations!$A$3:$A$53,$B1223)</f>
        <v/>
      </c>
      <c r="O1223" s="50">
        <f>O497/SUMIFS(O$3:O$722,$B$3:$B$722,$B1223)*SUMIFS(Calculations!$E$3:$E$53,Calculations!$A$3:$A$53,$B1223)</f>
        <v/>
      </c>
      <c r="P1223" s="50">
        <f>P497/SUMIFS(P$3:P$722,$B$3:$B$722,$B1223)*SUMIFS(Calculations!$E$3:$E$53,Calculations!$A$3:$A$53,$B1223)</f>
        <v/>
      </c>
      <c r="Q1223" s="50">
        <f>Q497/SUMIFS(Q$3:Q$722,$B$3:$B$722,$B1223)*SUMIFS(Calculations!$E$3:$E$53,Calculations!$A$3:$A$53,$B1223)</f>
        <v/>
      </c>
      <c r="R1223" s="50">
        <f>R497/SUMIFS(R$3:R$722,$B$3:$B$722,$B1223)*SUMIFS(Calculations!$E$3:$E$53,Calculations!$A$3:$A$53,$B1223)</f>
        <v/>
      </c>
    </row>
    <row r="1224" ht="15.75" customHeight="1">
      <c r="B1224" s="50" t="inlineStr">
        <is>
          <t>OK</t>
        </is>
      </c>
      <c r="C1224" s="50" t="inlineStr">
        <is>
          <t>Generation</t>
        </is>
      </c>
      <c r="D1224" s="50" t="inlineStr">
        <is>
          <t>Biopower</t>
        </is>
      </c>
      <c r="E1224" s="50">
        <f>LOOKUP(D1224,$U$2:$V$15,$V$2:$V$15)</f>
        <v/>
      </c>
      <c r="F1224" s="50">
        <f>F498/SUMIFS(F$3:F$722,$B$3:$B$722,$B1224)*SUMIFS(Calculations!$E$3:$E$53,Calculations!$A$3:$A$53,$B1224)</f>
        <v/>
      </c>
      <c r="G1224" s="50">
        <f>G498/SUMIFS(G$3:G$722,$B$3:$B$722,$B1224)*SUMIFS(Calculations!$E$3:$E$53,Calculations!$A$3:$A$53,$B1224)</f>
        <v/>
      </c>
      <c r="H1224" s="50">
        <f>H498/SUMIFS(H$3:H$722,$B$3:$B$722,$B1224)*SUMIFS(Calculations!$E$3:$E$53,Calculations!$A$3:$A$53,$B1224)</f>
        <v/>
      </c>
      <c r="I1224" s="50">
        <f>I498/SUMIFS(I$3:I$722,$B$3:$B$722,$B1224)*SUMIFS(Calculations!$E$3:$E$53,Calculations!$A$3:$A$53,$B1224)</f>
        <v/>
      </c>
      <c r="J1224" s="50">
        <f>J498/SUMIFS(J$3:J$722,$B$3:$B$722,$B1224)*SUMIFS(Calculations!$E$3:$E$53,Calculations!$A$3:$A$53,$B1224)</f>
        <v/>
      </c>
      <c r="K1224" s="50">
        <f>K498/SUMIFS(K$3:K$722,$B$3:$B$722,$B1224)*SUMIFS(Calculations!$E$3:$E$53,Calculations!$A$3:$A$53,$B1224)</f>
        <v/>
      </c>
      <c r="L1224" s="50">
        <f>L498/SUMIFS(L$3:L$722,$B$3:$B$722,$B1224)*SUMIFS(Calculations!$E$3:$E$53,Calculations!$A$3:$A$53,$B1224)</f>
        <v/>
      </c>
      <c r="M1224" s="50">
        <f>M498/SUMIFS(M$3:M$722,$B$3:$B$722,$B1224)*SUMIFS(Calculations!$E$3:$E$53,Calculations!$A$3:$A$53,$B1224)</f>
        <v/>
      </c>
      <c r="N1224" s="50">
        <f>N498/SUMIFS(N$3:N$722,$B$3:$B$722,$B1224)*SUMIFS(Calculations!$E$3:$E$53,Calculations!$A$3:$A$53,$B1224)</f>
        <v/>
      </c>
      <c r="O1224" s="50">
        <f>O498/SUMIFS(O$3:O$722,$B$3:$B$722,$B1224)*SUMIFS(Calculations!$E$3:$E$53,Calculations!$A$3:$A$53,$B1224)</f>
        <v/>
      </c>
      <c r="P1224" s="50">
        <f>P498/SUMIFS(P$3:P$722,$B$3:$B$722,$B1224)*SUMIFS(Calculations!$E$3:$E$53,Calculations!$A$3:$A$53,$B1224)</f>
        <v/>
      </c>
      <c r="Q1224" s="50">
        <f>Q498/SUMIFS(Q$3:Q$722,$B$3:$B$722,$B1224)*SUMIFS(Calculations!$E$3:$E$53,Calculations!$A$3:$A$53,$B1224)</f>
        <v/>
      </c>
      <c r="R1224" s="50">
        <f>R498/SUMIFS(R$3:R$722,$B$3:$B$722,$B1224)*SUMIFS(Calculations!$E$3:$E$53,Calculations!$A$3:$A$53,$B1224)</f>
        <v/>
      </c>
    </row>
    <row r="1225" ht="15.75" customHeight="1">
      <c r="B1225" s="50" t="inlineStr">
        <is>
          <t>OK</t>
        </is>
      </c>
      <c r="C1225" s="50" t="inlineStr">
        <is>
          <t>Generation</t>
        </is>
      </c>
      <c r="D1225" s="50" t="inlineStr">
        <is>
          <t>Coal</t>
        </is>
      </c>
      <c r="E1225" s="50">
        <f>LOOKUP(D1225,$U$2:$V$15,$V$2:$V$15)</f>
        <v/>
      </c>
      <c r="F1225" s="50">
        <f>F499/SUMIFS(F$3:F$722,$B$3:$B$722,$B1225)*SUMIFS(Calculations!$E$3:$E$53,Calculations!$A$3:$A$53,$B1225)</f>
        <v/>
      </c>
      <c r="G1225" s="50">
        <f>G499/SUMIFS(G$3:G$722,$B$3:$B$722,$B1225)*SUMIFS(Calculations!$E$3:$E$53,Calculations!$A$3:$A$53,$B1225)</f>
        <v/>
      </c>
      <c r="H1225" s="50">
        <f>H499/SUMIFS(H$3:H$722,$B$3:$B$722,$B1225)*SUMIFS(Calculations!$E$3:$E$53,Calculations!$A$3:$A$53,$B1225)</f>
        <v/>
      </c>
      <c r="I1225" s="50">
        <f>I499/SUMIFS(I$3:I$722,$B$3:$B$722,$B1225)*SUMIFS(Calculations!$E$3:$E$53,Calculations!$A$3:$A$53,$B1225)</f>
        <v/>
      </c>
      <c r="J1225" s="50">
        <f>J499/SUMIFS(J$3:J$722,$B$3:$B$722,$B1225)*SUMIFS(Calculations!$E$3:$E$53,Calculations!$A$3:$A$53,$B1225)</f>
        <v/>
      </c>
      <c r="K1225" s="50">
        <f>K499/SUMIFS(K$3:K$722,$B$3:$B$722,$B1225)*SUMIFS(Calculations!$E$3:$E$53,Calculations!$A$3:$A$53,$B1225)</f>
        <v/>
      </c>
      <c r="L1225" s="50">
        <f>L499/SUMIFS(L$3:L$722,$B$3:$B$722,$B1225)*SUMIFS(Calculations!$E$3:$E$53,Calculations!$A$3:$A$53,$B1225)</f>
        <v/>
      </c>
      <c r="M1225" s="50">
        <f>M499/SUMIFS(M$3:M$722,$B$3:$B$722,$B1225)*SUMIFS(Calculations!$E$3:$E$53,Calculations!$A$3:$A$53,$B1225)</f>
        <v/>
      </c>
      <c r="N1225" s="50">
        <f>N499/SUMIFS(N$3:N$722,$B$3:$B$722,$B1225)*SUMIFS(Calculations!$E$3:$E$53,Calculations!$A$3:$A$53,$B1225)</f>
        <v/>
      </c>
      <c r="O1225" s="50">
        <f>O499/SUMIFS(O$3:O$722,$B$3:$B$722,$B1225)*SUMIFS(Calculations!$E$3:$E$53,Calculations!$A$3:$A$53,$B1225)</f>
        <v/>
      </c>
      <c r="P1225" s="50">
        <f>P499/SUMIFS(P$3:P$722,$B$3:$B$722,$B1225)*SUMIFS(Calculations!$E$3:$E$53,Calculations!$A$3:$A$53,$B1225)</f>
        <v/>
      </c>
      <c r="Q1225" s="50">
        <f>Q499/SUMIFS(Q$3:Q$722,$B$3:$B$722,$B1225)*SUMIFS(Calculations!$E$3:$E$53,Calculations!$A$3:$A$53,$B1225)</f>
        <v/>
      </c>
      <c r="R1225" s="50">
        <f>R499/SUMIFS(R$3:R$722,$B$3:$B$722,$B1225)*SUMIFS(Calculations!$E$3:$E$53,Calculations!$A$3:$A$53,$B1225)</f>
        <v/>
      </c>
    </row>
    <row r="1226" ht="15.75" customHeight="1">
      <c r="B1226" s="50" t="inlineStr">
        <is>
          <t>OK</t>
        </is>
      </c>
      <c r="C1226" s="50" t="inlineStr">
        <is>
          <t>Generation</t>
        </is>
      </c>
      <c r="D1226" s="50" t="inlineStr">
        <is>
          <t>CSP</t>
        </is>
      </c>
      <c r="E1226" s="50">
        <f>LOOKUP(D1226,$U$2:$V$15,$V$2:$V$15)</f>
        <v/>
      </c>
      <c r="F1226" s="50">
        <f>F500/SUMIFS(F$3:F$722,$B$3:$B$722,$B1226)*SUMIFS(Calculations!$E$3:$E$53,Calculations!$A$3:$A$53,$B1226)</f>
        <v/>
      </c>
      <c r="G1226" s="50">
        <f>G500/SUMIFS(G$3:G$722,$B$3:$B$722,$B1226)*SUMIFS(Calculations!$E$3:$E$53,Calculations!$A$3:$A$53,$B1226)</f>
        <v/>
      </c>
      <c r="H1226" s="50">
        <f>H500/SUMIFS(H$3:H$722,$B$3:$B$722,$B1226)*SUMIFS(Calculations!$E$3:$E$53,Calculations!$A$3:$A$53,$B1226)</f>
        <v/>
      </c>
      <c r="I1226" s="50">
        <f>I500/SUMIFS(I$3:I$722,$B$3:$B$722,$B1226)*SUMIFS(Calculations!$E$3:$E$53,Calculations!$A$3:$A$53,$B1226)</f>
        <v/>
      </c>
      <c r="J1226" s="50">
        <f>J500/SUMIFS(J$3:J$722,$B$3:$B$722,$B1226)*SUMIFS(Calculations!$E$3:$E$53,Calculations!$A$3:$A$53,$B1226)</f>
        <v/>
      </c>
      <c r="K1226" s="50">
        <f>K500/SUMIFS(K$3:K$722,$B$3:$B$722,$B1226)*SUMIFS(Calculations!$E$3:$E$53,Calculations!$A$3:$A$53,$B1226)</f>
        <v/>
      </c>
      <c r="L1226" s="50">
        <f>L500/SUMIFS(L$3:L$722,$B$3:$B$722,$B1226)*SUMIFS(Calculations!$E$3:$E$53,Calculations!$A$3:$A$53,$B1226)</f>
        <v/>
      </c>
      <c r="M1226" s="50">
        <f>M500/SUMIFS(M$3:M$722,$B$3:$B$722,$B1226)*SUMIFS(Calculations!$E$3:$E$53,Calculations!$A$3:$A$53,$B1226)</f>
        <v/>
      </c>
      <c r="N1226" s="50">
        <f>N500/SUMIFS(N$3:N$722,$B$3:$B$722,$B1226)*SUMIFS(Calculations!$E$3:$E$53,Calculations!$A$3:$A$53,$B1226)</f>
        <v/>
      </c>
      <c r="O1226" s="50">
        <f>O500/SUMIFS(O$3:O$722,$B$3:$B$722,$B1226)*SUMIFS(Calculations!$E$3:$E$53,Calculations!$A$3:$A$53,$B1226)</f>
        <v/>
      </c>
      <c r="P1226" s="50">
        <f>P500/SUMIFS(P$3:P$722,$B$3:$B$722,$B1226)*SUMIFS(Calculations!$E$3:$E$53,Calculations!$A$3:$A$53,$B1226)</f>
        <v/>
      </c>
      <c r="Q1226" s="50">
        <f>Q500/SUMIFS(Q$3:Q$722,$B$3:$B$722,$B1226)*SUMIFS(Calculations!$E$3:$E$53,Calculations!$A$3:$A$53,$B1226)</f>
        <v/>
      </c>
      <c r="R1226" s="50">
        <f>R500/SUMIFS(R$3:R$722,$B$3:$B$722,$B1226)*SUMIFS(Calculations!$E$3:$E$53,Calculations!$A$3:$A$53,$B1226)</f>
        <v/>
      </c>
    </row>
    <row r="1227" ht="15.75" customHeight="1">
      <c r="B1227" s="50" t="inlineStr">
        <is>
          <t>OK</t>
        </is>
      </c>
      <c r="C1227" s="50" t="inlineStr">
        <is>
          <t>Generation</t>
        </is>
      </c>
      <c r="D1227" s="50" t="inlineStr">
        <is>
          <t>Geothermal</t>
        </is>
      </c>
      <c r="E1227" s="50">
        <f>LOOKUP(D1227,$U$2:$V$15,$V$2:$V$15)</f>
        <v/>
      </c>
      <c r="F1227" s="50">
        <f>F501/SUMIFS(F$3:F$722,$B$3:$B$722,$B1227)*SUMIFS(Calculations!$E$3:$E$53,Calculations!$A$3:$A$53,$B1227)</f>
        <v/>
      </c>
      <c r="G1227" s="50">
        <f>G501/SUMIFS(G$3:G$722,$B$3:$B$722,$B1227)*SUMIFS(Calculations!$E$3:$E$53,Calculations!$A$3:$A$53,$B1227)</f>
        <v/>
      </c>
      <c r="H1227" s="50">
        <f>H501/SUMIFS(H$3:H$722,$B$3:$B$722,$B1227)*SUMIFS(Calculations!$E$3:$E$53,Calculations!$A$3:$A$53,$B1227)</f>
        <v/>
      </c>
      <c r="I1227" s="50">
        <f>I501/SUMIFS(I$3:I$722,$B$3:$B$722,$B1227)*SUMIFS(Calculations!$E$3:$E$53,Calculations!$A$3:$A$53,$B1227)</f>
        <v/>
      </c>
      <c r="J1227" s="50">
        <f>J501/SUMIFS(J$3:J$722,$B$3:$B$722,$B1227)*SUMIFS(Calculations!$E$3:$E$53,Calculations!$A$3:$A$53,$B1227)</f>
        <v/>
      </c>
      <c r="K1227" s="50">
        <f>K501/SUMIFS(K$3:K$722,$B$3:$B$722,$B1227)*SUMIFS(Calculations!$E$3:$E$53,Calculations!$A$3:$A$53,$B1227)</f>
        <v/>
      </c>
      <c r="L1227" s="50">
        <f>L501/SUMIFS(L$3:L$722,$B$3:$B$722,$B1227)*SUMIFS(Calculations!$E$3:$E$53,Calculations!$A$3:$A$53,$B1227)</f>
        <v/>
      </c>
      <c r="M1227" s="50">
        <f>M501/SUMIFS(M$3:M$722,$B$3:$B$722,$B1227)*SUMIFS(Calculations!$E$3:$E$53,Calculations!$A$3:$A$53,$B1227)</f>
        <v/>
      </c>
      <c r="N1227" s="50">
        <f>N501/SUMIFS(N$3:N$722,$B$3:$B$722,$B1227)*SUMIFS(Calculations!$E$3:$E$53,Calculations!$A$3:$A$53,$B1227)</f>
        <v/>
      </c>
      <c r="O1227" s="50">
        <f>O501/SUMIFS(O$3:O$722,$B$3:$B$722,$B1227)*SUMIFS(Calculations!$E$3:$E$53,Calculations!$A$3:$A$53,$B1227)</f>
        <v/>
      </c>
      <c r="P1227" s="50">
        <f>P501/SUMIFS(P$3:P$722,$B$3:$B$722,$B1227)*SUMIFS(Calculations!$E$3:$E$53,Calculations!$A$3:$A$53,$B1227)</f>
        <v/>
      </c>
      <c r="Q1227" s="50">
        <f>Q501/SUMIFS(Q$3:Q$722,$B$3:$B$722,$B1227)*SUMIFS(Calculations!$E$3:$E$53,Calculations!$A$3:$A$53,$B1227)</f>
        <v/>
      </c>
      <c r="R1227" s="50">
        <f>R501/SUMIFS(R$3:R$722,$B$3:$B$722,$B1227)*SUMIFS(Calculations!$E$3:$E$53,Calculations!$A$3:$A$53,$B1227)</f>
        <v/>
      </c>
    </row>
    <row r="1228" ht="15.75" customHeight="1">
      <c r="B1228" s="50" t="inlineStr">
        <is>
          <t>OK</t>
        </is>
      </c>
      <c r="C1228" s="50" t="inlineStr">
        <is>
          <t>Generation</t>
        </is>
      </c>
      <c r="D1228" s="50" t="inlineStr">
        <is>
          <t>Hydro</t>
        </is>
      </c>
      <c r="E1228" s="50">
        <f>LOOKUP(D1228,$U$2:$V$15,$V$2:$V$15)</f>
        <v/>
      </c>
      <c r="F1228" s="50">
        <f>F502/SUMIFS(F$3:F$722,$B$3:$B$722,$B1228)*SUMIFS(Calculations!$E$3:$E$53,Calculations!$A$3:$A$53,$B1228)</f>
        <v/>
      </c>
      <c r="G1228" s="50">
        <f>G502/SUMIFS(G$3:G$722,$B$3:$B$722,$B1228)*SUMIFS(Calculations!$E$3:$E$53,Calculations!$A$3:$A$53,$B1228)</f>
        <v/>
      </c>
      <c r="H1228" s="50">
        <f>H502/SUMIFS(H$3:H$722,$B$3:$B$722,$B1228)*SUMIFS(Calculations!$E$3:$E$53,Calculations!$A$3:$A$53,$B1228)</f>
        <v/>
      </c>
      <c r="I1228" s="50">
        <f>I502/SUMIFS(I$3:I$722,$B$3:$B$722,$B1228)*SUMIFS(Calculations!$E$3:$E$53,Calculations!$A$3:$A$53,$B1228)</f>
        <v/>
      </c>
      <c r="J1228" s="50">
        <f>J502/SUMIFS(J$3:J$722,$B$3:$B$722,$B1228)*SUMIFS(Calculations!$E$3:$E$53,Calculations!$A$3:$A$53,$B1228)</f>
        <v/>
      </c>
      <c r="K1228" s="50">
        <f>K502/SUMIFS(K$3:K$722,$B$3:$B$722,$B1228)*SUMIFS(Calculations!$E$3:$E$53,Calculations!$A$3:$A$53,$B1228)</f>
        <v/>
      </c>
      <c r="L1228" s="50">
        <f>L502/SUMIFS(L$3:L$722,$B$3:$B$722,$B1228)*SUMIFS(Calculations!$E$3:$E$53,Calculations!$A$3:$A$53,$B1228)</f>
        <v/>
      </c>
      <c r="M1228" s="50">
        <f>M502/SUMIFS(M$3:M$722,$B$3:$B$722,$B1228)*SUMIFS(Calculations!$E$3:$E$53,Calculations!$A$3:$A$53,$B1228)</f>
        <v/>
      </c>
      <c r="N1228" s="50">
        <f>N502/SUMIFS(N$3:N$722,$B$3:$B$722,$B1228)*SUMIFS(Calculations!$E$3:$E$53,Calculations!$A$3:$A$53,$B1228)</f>
        <v/>
      </c>
      <c r="O1228" s="50">
        <f>O502/SUMIFS(O$3:O$722,$B$3:$B$722,$B1228)*SUMIFS(Calculations!$E$3:$E$53,Calculations!$A$3:$A$53,$B1228)</f>
        <v/>
      </c>
      <c r="P1228" s="50">
        <f>P502/SUMIFS(P$3:P$722,$B$3:$B$722,$B1228)*SUMIFS(Calculations!$E$3:$E$53,Calculations!$A$3:$A$53,$B1228)</f>
        <v/>
      </c>
      <c r="Q1228" s="50">
        <f>Q502/SUMIFS(Q$3:Q$722,$B$3:$B$722,$B1228)*SUMIFS(Calculations!$E$3:$E$53,Calculations!$A$3:$A$53,$B1228)</f>
        <v/>
      </c>
      <c r="R1228" s="50">
        <f>R502/SUMIFS(R$3:R$722,$B$3:$B$722,$B1228)*SUMIFS(Calculations!$E$3:$E$53,Calculations!$A$3:$A$53,$B1228)</f>
        <v/>
      </c>
    </row>
    <row r="1229" ht="15.75" customHeight="1">
      <c r="B1229" s="50" t="inlineStr">
        <is>
          <t>OK</t>
        </is>
      </c>
      <c r="C1229" s="50" t="inlineStr">
        <is>
          <t>Generation</t>
        </is>
      </c>
      <c r="D1229" s="50" t="inlineStr">
        <is>
          <t>Imports</t>
        </is>
      </c>
      <c r="E1229" s="50">
        <f>LOOKUP(D1229,$U$2:$V$15,$V$2:$V$15)</f>
        <v/>
      </c>
      <c r="F1229" s="50">
        <f>F503/SUMIFS(F$3:F$722,$B$3:$B$722,$B1229)*SUMIFS(Calculations!$E$3:$E$53,Calculations!$A$3:$A$53,$B1229)</f>
        <v/>
      </c>
      <c r="G1229" s="50">
        <f>G503/SUMIFS(G$3:G$722,$B$3:$B$722,$B1229)*SUMIFS(Calculations!$E$3:$E$53,Calculations!$A$3:$A$53,$B1229)</f>
        <v/>
      </c>
      <c r="H1229" s="50">
        <f>H503/SUMIFS(H$3:H$722,$B$3:$B$722,$B1229)*SUMIFS(Calculations!$E$3:$E$53,Calculations!$A$3:$A$53,$B1229)</f>
        <v/>
      </c>
      <c r="I1229" s="50">
        <f>I503/SUMIFS(I$3:I$722,$B$3:$B$722,$B1229)*SUMIFS(Calculations!$E$3:$E$53,Calculations!$A$3:$A$53,$B1229)</f>
        <v/>
      </c>
      <c r="J1229" s="50">
        <f>J503/SUMIFS(J$3:J$722,$B$3:$B$722,$B1229)*SUMIFS(Calculations!$E$3:$E$53,Calculations!$A$3:$A$53,$B1229)</f>
        <v/>
      </c>
      <c r="K1229" s="50">
        <f>K503/SUMIFS(K$3:K$722,$B$3:$B$722,$B1229)*SUMIFS(Calculations!$E$3:$E$53,Calculations!$A$3:$A$53,$B1229)</f>
        <v/>
      </c>
      <c r="L1229" s="50">
        <f>L503/SUMIFS(L$3:L$722,$B$3:$B$722,$B1229)*SUMIFS(Calculations!$E$3:$E$53,Calculations!$A$3:$A$53,$B1229)</f>
        <v/>
      </c>
      <c r="M1229" s="50">
        <f>M503/SUMIFS(M$3:M$722,$B$3:$B$722,$B1229)*SUMIFS(Calculations!$E$3:$E$53,Calculations!$A$3:$A$53,$B1229)</f>
        <v/>
      </c>
      <c r="N1229" s="50">
        <f>N503/SUMIFS(N$3:N$722,$B$3:$B$722,$B1229)*SUMIFS(Calculations!$E$3:$E$53,Calculations!$A$3:$A$53,$B1229)</f>
        <v/>
      </c>
      <c r="O1229" s="50">
        <f>O503/SUMIFS(O$3:O$722,$B$3:$B$722,$B1229)*SUMIFS(Calculations!$E$3:$E$53,Calculations!$A$3:$A$53,$B1229)</f>
        <v/>
      </c>
      <c r="P1229" s="50">
        <f>P503/SUMIFS(P$3:P$722,$B$3:$B$722,$B1229)*SUMIFS(Calculations!$E$3:$E$53,Calculations!$A$3:$A$53,$B1229)</f>
        <v/>
      </c>
      <c r="Q1229" s="50">
        <f>Q503/SUMIFS(Q$3:Q$722,$B$3:$B$722,$B1229)*SUMIFS(Calculations!$E$3:$E$53,Calculations!$A$3:$A$53,$B1229)</f>
        <v/>
      </c>
      <c r="R1229" s="50">
        <f>R503/SUMIFS(R$3:R$722,$B$3:$B$722,$B1229)*SUMIFS(Calculations!$E$3:$E$53,Calculations!$A$3:$A$53,$B1229)</f>
        <v/>
      </c>
    </row>
    <row r="1230" ht="15.75" customHeight="1">
      <c r="B1230" s="50" t="inlineStr">
        <is>
          <t>OK</t>
        </is>
      </c>
      <c r="C1230" s="50" t="inlineStr">
        <is>
          <t>Generation</t>
        </is>
      </c>
      <c r="D1230" s="50" t="inlineStr">
        <is>
          <t>Land-based Wind</t>
        </is>
      </c>
      <c r="E1230" s="50">
        <f>LOOKUP(D1230,$U$2:$V$15,$V$2:$V$15)</f>
        <v/>
      </c>
      <c r="F1230" s="50">
        <f>F504/SUMIFS(F$3:F$722,$B$3:$B$722,$B1230)*SUMIFS(Calculations!$E$3:$E$53,Calculations!$A$3:$A$53,$B1230)</f>
        <v/>
      </c>
      <c r="G1230" s="50">
        <f>G504/SUMIFS(G$3:G$722,$B$3:$B$722,$B1230)*SUMIFS(Calculations!$E$3:$E$53,Calculations!$A$3:$A$53,$B1230)</f>
        <v/>
      </c>
      <c r="H1230" s="50">
        <f>H504/SUMIFS(H$3:H$722,$B$3:$B$722,$B1230)*SUMIFS(Calculations!$E$3:$E$53,Calculations!$A$3:$A$53,$B1230)</f>
        <v/>
      </c>
      <c r="I1230" s="50">
        <f>I504/SUMIFS(I$3:I$722,$B$3:$B$722,$B1230)*SUMIFS(Calculations!$E$3:$E$53,Calculations!$A$3:$A$53,$B1230)</f>
        <v/>
      </c>
      <c r="J1230" s="50">
        <f>J504/SUMIFS(J$3:J$722,$B$3:$B$722,$B1230)*SUMIFS(Calculations!$E$3:$E$53,Calculations!$A$3:$A$53,$B1230)</f>
        <v/>
      </c>
      <c r="K1230" s="50">
        <f>K504/SUMIFS(K$3:K$722,$B$3:$B$722,$B1230)*SUMIFS(Calculations!$E$3:$E$53,Calculations!$A$3:$A$53,$B1230)</f>
        <v/>
      </c>
      <c r="L1230" s="50">
        <f>L504/SUMIFS(L$3:L$722,$B$3:$B$722,$B1230)*SUMIFS(Calculations!$E$3:$E$53,Calculations!$A$3:$A$53,$B1230)</f>
        <v/>
      </c>
      <c r="M1230" s="50">
        <f>M504/SUMIFS(M$3:M$722,$B$3:$B$722,$B1230)*SUMIFS(Calculations!$E$3:$E$53,Calculations!$A$3:$A$53,$B1230)</f>
        <v/>
      </c>
      <c r="N1230" s="50">
        <f>N504/SUMIFS(N$3:N$722,$B$3:$B$722,$B1230)*SUMIFS(Calculations!$E$3:$E$53,Calculations!$A$3:$A$53,$B1230)</f>
        <v/>
      </c>
      <c r="O1230" s="50">
        <f>O504/SUMIFS(O$3:O$722,$B$3:$B$722,$B1230)*SUMIFS(Calculations!$E$3:$E$53,Calculations!$A$3:$A$53,$B1230)</f>
        <v/>
      </c>
      <c r="P1230" s="50">
        <f>P504/SUMIFS(P$3:P$722,$B$3:$B$722,$B1230)*SUMIFS(Calculations!$E$3:$E$53,Calculations!$A$3:$A$53,$B1230)</f>
        <v/>
      </c>
      <c r="Q1230" s="50">
        <f>Q504/SUMIFS(Q$3:Q$722,$B$3:$B$722,$B1230)*SUMIFS(Calculations!$E$3:$E$53,Calculations!$A$3:$A$53,$B1230)</f>
        <v/>
      </c>
      <c r="R1230" s="50">
        <f>R504/SUMIFS(R$3:R$722,$B$3:$B$722,$B1230)*SUMIFS(Calculations!$E$3:$E$53,Calculations!$A$3:$A$53,$B1230)</f>
        <v/>
      </c>
    </row>
    <row r="1231" ht="15.75" customHeight="1">
      <c r="B1231" s="50" t="inlineStr">
        <is>
          <t>OK</t>
        </is>
      </c>
      <c r="C1231" s="50" t="inlineStr">
        <is>
          <t>Generation</t>
        </is>
      </c>
      <c r="D1231" s="50" t="inlineStr">
        <is>
          <t>NG-CC</t>
        </is>
      </c>
      <c r="E1231" s="50">
        <f>LOOKUP(D1231,$U$2:$V$15,$V$2:$V$15)</f>
        <v/>
      </c>
      <c r="F1231" s="50">
        <f>F505/SUMIFS(F$3:F$722,$B$3:$B$722,$B1231)*SUMIFS(Calculations!$E$3:$E$53,Calculations!$A$3:$A$53,$B1231)</f>
        <v/>
      </c>
      <c r="G1231" s="50">
        <f>G505/SUMIFS(G$3:G$722,$B$3:$B$722,$B1231)*SUMIFS(Calculations!$E$3:$E$53,Calculations!$A$3:$A$53,$B1231)</f>
        <v/>
      </c>
      <c r="H1231" s="50">
        <f>H505/SUMIFS(H$3:H$722,$B$3:$B$722,$B1231)*SUMIFS(Calculations!$E$3:$E$53,Calculations!$A$3:$A$53,$B1231)</f>
        <v/>
      </c>
      <c r="I1231" s="50">
        <f>I505/SUMIFS(I$3:I$722,$B$3:$B$722,$B1231)*SUMIFS(Calculations!$E$3:$E$53,Calculations!$A$3:$A$53,$B1231)</f>
        <v/>
      </c>
      <c r="J1231" s="50">
        <f>J505/SUMIFS(J$3:J$722,$B$3:$B$722,$B1231)*SUMIFS(Calculations!$E$3:$E$53,Calculations!$A$3:$A$53,$B1231)</f>
        <v/>
      </c>
      <c r="K1231" s="50">
        <f>K505/SUMIFS(K$3:K$722,$B$3:$B$722,$B1231)*SUMIFS(Calculations!$E$3:$E$53,Calculations!$A$3:$A$53,$B1231)</f>
        <v/>
      </c>
      <c r="L1231" s="50">
        <f>L505/SUMIFS(L$3:L$722,$B$3:$B$722,$B1231)*SUMIFS(Calculations!$E$3:$E$53,Calculations!$A$3:$A$53,$B1231)</f>
        <v/>
      </c>
      <c r="M1231" s="50">
        <f>M505/SUMIFS(M$3:M$722,$B$3:$B$722,$B1231)*SUMIFS(Calculations!$E$3:$E$53,Calculations!$A$3:$A$53,$B1231)</f>
        <v/>
      </c>
      <c r="N1231" s="50">
        <f>N505/SUMIFS(N$3:N$722,$B$3:$B$722,$B1231)*SUMIFS(Calculations!$E$3:$E$53,Calculations!$A$3:$A$53,$B1231)</f>
        <v/>
      </c>
      <c r="O1231" s="50">
        <f>O505/SUMIFS(O$3:O$722,$B$3:$B$722,$B1231)*SUMIFS(Calculations!$E$3:$E$53,Calculations!$A$3:$A$53,$B1231)</f>
        <v/>
      </c>
      <c r="P1231" s="50">
        <f>P505/SUMIFS(P$3:P$722,$B$3:$B$722,$B1231)*SUMIFS(Calculations!$E$3:$E$53,Calculations!$A$3:$A$53,$B1231)</f>
        <v/>
      </c>
      <c r="Q1231" s="50">
        <f>Q505/SUMIFS(Q$3:Q$722,$B$3:$B$722,$B1231)*SUMIFS(Calculations!$E$3:$E$53,Calculations!$A$3:$A$53,$B1231)</f>
        <v/>
      </c>
      <c r="R1231" s="50">
        <f>R505/SUMIFS(R$3:R$722,$B$3:$B$722,$B1231)*SUMIFS(Calculations!$E$3:$E$53,Calculations!$A$3:$A$53,$B1231)</f>
        <v/>
      </c>
    </row>
    <row r="1232" ht="15.75" customHeight="1">
      <c r="B1232" s="50" t="inlineStr">
        <is>
          <t>OK</t>
        </is>
      </c>
      <c r="C1232" s="50" t="inlineStr">
        <is>
          <t>Generation</t>
        </is>
      </c>
      <c r="D1232" s="50" t="inlineStr">
        <is>
          <t>NG-CT</t>
        </is>
      </c>
      <c r="E1232" s="50">
        <f>LOOKUP(D1232,$U$2:$V$15,$V$2:$V$15)</f>
        <v/>
      </c>
      <c r="F1232" s="50">
        <f>F506/SUMIFS(F$3:F$722,$B$3:$B$722,$B1232)*SUMIFS(Calculations!$E$3:$E$53,Calculations!$A$3:$A$53,$B1232)</f>
        <v/>
      </c>
      <c r="G1232" s="50">
        <f>G506/SUMIFS(G$3:G$722,$B$3:$B$722,$B1232)*SUMIFS(Calculations!$E$3:$E$53,Calculations!$A$3:$A$53,$B1232)</f>
        <v/>
      </c>
      <c r="H1232" s="50">
        <f>H506/SUMIFS(H$3:H$722,$B$3:$B$722,$B1232)*SUMIFS(Calculations!$E$3:$E$53,Calculations!$A$3:$A$53,$B1232)</f>
        <v/>
      </c>
      <c r="I1232" s="50">
        <f>I506/SUMIFS(I$3:I$722,$B$3:$B$722,$B1232)*SUMIFS(Calculations!$E$3:$E$53,Calculations!$A$3:$A$53,$B1232)</f>
        <v/>
      </c>
      <c r="J1232" s="50">
        <f>J506/SUMIFS(J$3:J$722,$B$3:$B$722,$B1232)*SUMIFS(Calculations!$E$3:$E$53,Calculations!$A$3:$A$53,$B1232)</f>
        <v/>
      </c>
      <c r="K1232" s="50">
        <f>K506/SUMIFS(K$3:K$722,$B$3:$B$722,$B1232)*SUMIFS(Calculations!$E$3:$E$53,Calculations!$A$3:$A$53,$B1232)</f>
        <v/>
      </c>
      <c r="L1232" s="50">
        <f>L506/SUMIFS(L$3:L$722,$B$3:$B$722,$B1232)*SUMIFS(Calculations!$E$3:$E$53,Calculations!$A$3:$A$53,$B1232)</f>
        <v/>
      </c>
      <c r="M1232" s="50">
        <f>M506/SUMIFS(M$3:M$722,$B$3:$B$722,$B1232)*SUMIFS(Calculations!$E$3:$E$53,Calculations!$A$3:$A$53,$B1232)</f>
        <v/>
      </c>
      <c r="N1232" s="50">
        <f>N506/SUMIFS(N$3:N$722,$B$3:$B$722,$B1232)*SUMIFS(Calculations!$E$3:$E$53,Calculations!$A$3:$A$53,$B1232)</f>
        <v/>
      </c>
      <c r="O1232" s="50">
        <f>O506/SUMIFS(O$3:O$722,$B$3:$B$722,$B1232)*SUMIFS(Calculations!$E$3:$E$53,Calculations!$A$3:$A$53,$B1232)</f>
        <v/>
      </c>
      <c r="P1232" s="50">
        <f>P506/SUMIFS(P$3:P$722,$B$3:$B$722,$B1232)*SUMIFS(Calculations!$E$3:$E$53,Calculations!$A$3:$A$53,$B1232)</f>
        <v/>
      </c>
      <c r="Q1232" s="50">
        <f>Q506/SUMIFS(Q$3:Q$722,$B$3:$B$722,$B1232)*SUMIFS(Calculations!$E$3:$E$53,Calculations!$A$3:$A$53,$B1232)</f>
        <v/>
      </c>
      <c r="R1232" s="50">
        <f>R506/SUMIFS(R$3:R$722,$B$3:$B$722,$B1232)*SUMIFS(Calculations!$E$3:$E$53,Calculations!$A$3:$A$53,$B1232)</f>
        <v/>
      </c>
    </row>
    <row r="1233" ht="15.75" customHeight="1">
      <c r="B1233" s="50" t="inlineStr">
        <is>
          <t>OK</t>
        </is>
      </c>
      <c r="C1233" s="50" t="inlineStr">
        <is>
          <t>Generation</t>
        </is>
      </c>
      <c r="D1233" s="50" t="inlineStr">
        <is>
          <t>Nuclear</t>
        </is>
      </c>
      <c r="E1233" s="50">
        <f>LOOKUP(D1233,$U$2:$V$15,$V$2:$V$15)</f>
        <v/>
      </c>
      <c r="F1233" s="50">
        <f>F507/SUMIFS(F$3:F$722,$B$3:$B$722,$B1233)*SUMIFS(Calculations!$E$3:$E$53,Calculations!$A$3:$A$53,$B1233)</f>
        <v/>
      </c>
      <c r="G1233" s="50">
        <f>G507/SUMIFS(G$3:G$722,$B$3:$B$722,$B1233)*SUMIFS(Calculations!$E$3:$E$53,Calculations!$A$3:$A$53,$B1233)</f>
        <v/>
      </c>
      <c r="H1233" s="50">
        <f>H507/SUMIFS(H$3:H$722,$B$3:$B$722,$B1233)*SUMIFS(Calculations!$E$3:$E$53,Calculations!$A$3:$A$53,$B1233)</f>
        <v/>
      </c>
      <c r="I1233" s="50">
        <f>I507/SUMIFS(I$3:I$722,$B$3:$B$722,$B1233)*SUMIFS(Calculations!$E$3:$E$53,Calculations!$A$3:$A$53,$B1233)</f>
        <v/>
      </c>
      <c r="J1233" s="50">
        <f>J507/SUMIFS(J$3:J$722,$B$3:$B$722,$B1233)*SUMIFS(Calculations!$E$3:$E$53,Calculations!$A$3:$A$53,$B1233)</f>
        <v/>
      </c>
      <c r="K1233" s="50">
        <f>K507/SUMIFS(K$3:K$722,$B$3:$B$722,$B1233)*SUMIFS(Calculations!$E$3:$E$53,Calculations!$A$3:$A$53,$B1233)</f>
        <v/>
      </c>
      <c r="L1233" s="50">
        <f>L507/SUMIFS(L$3:L$722,$B$3:$B$722,$B1233)*SUMIFS(Calculations!$E$3:$E$53,Calculations!$A$3:$A$53,$B1233)</f>
        <v/>
      </c>
      <c r="M1233" s="50">
        <f>M507/SUMIFS(M$3:M$722,$B$3:$B$722,$B1233)*SUMIFS(Calculations!$E$3:$E$53,Calculations!$A$3:$A$53,$B1233)</f>
        <v/>
      </c>
      <c r="N1233" s="50">
        <f>N507/SUMIFS(N$3:N$722,$B$3:$B$722,$B1233)*SUMIFS(Calculations!$E$3:$E$53,Calculations!$A$3:$A$53,$B1233)</f>
        <v/>
      </c>
      <c r="O1233" s="50">
        <f>O507/SUMIFS(O$3:O$722,$B$3:$B$722,$B1233)*SUMIFS(Calculations!$E$3:$E$53,Calculations!$A$3:$A$53,$B1233)</f>
        <v/>
      </c>
      <c r="P1233" s="50">
        <f>P507/SUMIFS(P$3:P$722,$B$3:$B$722,$B1233)*SUMIFS(Calculations!$E$3:$E$53,Calculations!$A$3:$A$53,$B1233)</f>
        <v/>
      </c>
      <c r="Q1233" s="50">
        <f>Q507/SUMIFS(Q$3:Q$722,$B$3:$B$722,$B1233)*SUMIFS(Calculations!$E$3:$E$53,Calculations!$A$3:$A$53,$B1233)</f>
        <v/>
      </c>
      <c r="R1233" s="50">
        <f>R507/SUMIFS(R$3:R$722,$B$3:$B$722,$B1233)*SUMIFS(Calculations!$E$3:$E$53,Calculations!$A$3:$A$53,$B1233)</f>
        <v/>
      </c>
    </row>
    <row r="1234" ht="15.75" customHeight="1">
      <c r="B1234" s="50" t="inlineStr">
        <is>
          <t>OK</t>
        </is>
      </c>
      <c r="C1234" s="50" t="inlineStr">
        <is>
          <t>Generation</t>
        </is>
      </c>
      <c r="D1234" s="50" t="inlineStr">
        <is>
          <t>Offshore Wind</t>
        </is>
      </c>
      <c r="E1234" s="50">
        <f>LOOKUP(D1234,$U$2:$V$15,$V$2:$V$15)</f>
        <v/>
      </c>
      <c r="F1234" s="50">
        <f>F508/SUMIFS(F$3:F$722,$B$3:$B$722,$B1234)*SUMIFS(Calculations!$E$3:$E$53,Calculations!$A$3:$A$53,$B1234)</f>
        <v/>
      </c>
      <c r="G1234" s="50">
        <f>G508/SUMIFS(G$3:G$722,$B$3:$B$722,$B1234)*SUMIFS(Calculations!$E$3:$E$53,Calculations!$A$3:$A$53,$B1234)</f>
        <v/>
      </c>
      <c r="H1234" s="50">
        <f>H508/SUMIFS(H$3:H$722,$B$3:$B$722,$B1234)*SUMIFS(Calculations!$E$3:$E$53,Calculations!$A$3:$A$53,$B1234)</f>
        <v/>
      </c>
      <c r="I1234" s="50">
        <f>I508/SUMIFS(I$3:I$722,$B$3:$B$722,$B1234)*SUMIFS(Calculations!$E$3:$E$53,Calculations!$A$3:$A$53,$B1234)</f>
        <v/>
      </c>
      <c r="J1234" s="50">
        <f>J508/SUMIFS(J$3:J$722,$B$3:$B$722,$B1234)*SUMIFS(Calculations!$E$3:$E$53,Calculations!$A$3:$A$53,$B1234)</f>
        <v/>
      </c>
      <c r="K1234" s="50">
        <f>K508/SUMIFS(K$3:K$722,$B$3:$B$722,$B1234)*SUMIFS(Calculations!$E$3:$E$53,Calculations!$A$3:$A$53,$B1234)</f>
        <v/>
      </c>
      <c r="L1234" s="50">
        <f>L508/SUMIFS(L$3:L$722,$B$3:$B$722,$B1234)*SUMIFS(Calculations!$E$3:$E$53,Calculations!$A$3:$A$53,$B1234)</f>
        <v/>
      </c>
      <c r="M1234" s="50">
        <f>M508/SUMIFS(M$3:M$722,$B$3:$B$722,$B1234)*SUMIFS(Calculations!$E$3:$E$53,Calculations!$A$3:$A$53,$B1234)</f>
        <v/>
      </c>
      <c r="N1234" s="50">
        <f>N508/SUMIFS(N$3:N$722,$B$3:$B$722,$B1234)*SUMIFS(Calculations!$E$3:$E$53,Calculations!$A$3:$A$53,$B1234)</f>
        <v/>
      </c>
      <c r="O1234" s="50">
        <f>O508/SUMIFS(O$3:O$722,$B$3:$B$722,$B1234)*SUMIFS(Calculations!$E$3:$E$53,Calculations!$A$3:$A$53,$B1234)</f>
        <v/>
      </c>
      <c r="P1234" s="50">
        <f>P508/SUMIFS(P$3:P$722,$B$3:$B$722,$B1234)*SUMIFS(Calculations!$E$3:$E$53,Calculations!$A$3:$A$53,$B1234)</f>
        <v/>
      </c>
      <c r="Q1234" s="50">
        <f>Q508/SUMIFS(Q$3:Q$722,$B$3:$B$722,$B1234)*SUMIFS(Calculations!$E$3:$E$53,Calculations!$A$3:$A$53,$B1234)</f>
        <v/>
      </c>
      <c r="R1234" s="50">
        <f>R508/SUMIFS(R$3:R$722,$B$3:$B$722,$B1234)*SUMIFS(Calculations!$E$3:$E$53,Calculations!$A$3:$A$53,$B1234)</f>
        <v/>
      </c>
    </row>
    <row r="1235" ht="15.75" customHeight="1">
      <c r="B1235" s="50" t="inlineStr">
        <is>
          <t>OK</t>
        </is>
      </c>
      <c r="C1235" s="50" t="inlineStr">
        <is>
          <t>Generation</t>
        </is>
      </c>
      <c r="D1235" s="50" t="inlineStr">
        <is>
          <t>Oil-Gas-Steam</t>
        </is>
      </c>
      <c r="E1235" s="50">
        <f>LOOKUP(D1235,$U$2:$V$15,$V$2:$V$15)</f>
        <v/>
      </c>
      <c r="F1235" s="50">
        <f>F509/SUMIFS(F$3:F$722,$B$3:$B$722,$B1235)*SUMIFS(Calculations!$E$3:$E$53,Calculations!$A$3:$A$53,$B1235)</f>
        <v/>
      </c>
      <c r="G1235" s="50">
        <f>G509/SUMIFS(G$3:G$722,$B$3:$B$722,$B1235)*SUMIFS(Calculations!$E$3:$E$53,Calculations!$A$3:$A$53,$B1235)</f>
        <v/>
      </c>
      <c r="H1235" s="50">
        <f>H509/SUMIFS(H$3:H$722,$B$3:$B$722,$B1235)*SUMIFS(Calculations!$E$3:$E$53,Calculations!$A$3:$A$53,$B1235)</f>
        <v/>
      </c>
      <c r="I1235" s="50">
        <f>I509/SUMIFS(I$3:I$722,$B$3:$B$722,$B1235)*SUMIFS(Calculations!$E$3:$E$53,Calculations!$A$3:$A$53,$B1235)</f>
        <v/>
      </c>
      <c r="J1235" s="50">
        <f>J509/SUMIFS(J$3:J$722,$B$3:$B$722,$B1235)*SUMIFS(Calculations!$E$3:$E$53,Calculations!$A$3:$A$53,$B1235)</f>
        <v/>
      </c>
      <c r="K1235" s="50">
        <f>K509/SUMIFS(K$3:K$722,$B$3:$B$722,$B1235)*SUMIFS(Calculations!$E$3:$E$53,Calculations!$A$3:$A$53,$B1235)</f>
        <v/>
      </c>
      <c r="L1235" s="50">
        <f>L509/SUMIFS(L$3:L$722,$B$3:$B$722,$B1235)*SUMIFS(Calculations!$E$3:$E$53,Calculations!$A$3:$A$53,$B1235)</f>
        <v/>
      </c>
      <c r="M1235" s="50">
        <f>M509/SUMIFS(M$3:M$722,$B$3:$B$722,$B1235)*SUMIFS(Calculations!$E$3:$E$53,Calculations!$A$3:$A$53,$B1235)</f>
        <v/>
      </c>
      <c r="N1235" s="50">
        <f>N509/SUMIFS(N$3:N$722,$B$3:$B$722,$B1235)*SUMIFS(Calculations!$E$3:$E$53,Calculations!$A$3:$A$53,$B1235)</f>
        <v/>
      </c>
      <c r="O1235" s="50">
        <f>O509/SUMIFS(O$3:O$722,$B$3:$B$722,$B1235)*SUMIFS(Calculations!$E$3:$E$53,Calculations!$A$3:$A$53,$B1235)</f>
        <v/>
      </c>
      <c r="P1235" s="50">
        <f>P509/SUMIFS(P$3:P$722,$B$3:$B$722,$B1235)*SUMIFS(Calculations!$E$3:$E$53,Calculations!$A$3:$A$53,$B1235)</f>
        <v/>
      </c>
      <c r="Q1235" s="50">
        <f>Q509/SUMIFS(Q$3:Q$722,$B$3:$B$722,$B1235)*SUMIFS(Calculations!$E$3:$E$53,Calculations!$A$3:$A$53,$B1235)</f>
        <v/>
      </c>
      <c r="R1235" s="50">
        <f>R509/SUMIFS(R$3:R$722,$B$3:$B$722,$B1235)*SUMIFS(Calculations!$E$3:$E$53,Calculations!$A$3:$A$53,$B1235)</f>
        <v/>
      </c>
    </row>
    <row r="1236" ht="15.75" customHeight="1">
      <c r="B1236" s="50" t="inlineStr">
        <is>
          <t>OK</t>
        </is>
      </c>
      <c r="C1236" s="50" t="inlineStr">
        <is>
          <t>Generation</t>
        </is>
      </c>
      <c r="D1236" s="50" t="inlineStr">
        <is>
          <t>Rooftop PV</t>
        </is>
      </c>
      <c r="E1236" s="50">
        <f>LOOKUP(D1236,$U$2:$V$15,$V$2:$V$15)</f>
        <v/>
      </c>
      <c r="F1236" s="50">
        <f>F510/SUMIFS(F$3:F$722,$B$3:$B$722,$B1236)*SUMIFS(Calculations!$E$3:$E$53,Calculations!$A$3:$A$53,$B1236)</f>
        <v/>
      </c>
      <c r="G1236" s="50">
        <f>G510/SUMIFS(G$3:G$722,$B$3:$B$722,$B1236)*SUMIFS(Calculations!$E$3:$E$53,Calculations!$A$3:$A$53,$B1236)</f>
        <v/>
      </c>
      <c r="H1236" s="50">
        <f>H510/SUMIFS(H$3:H$722,$B$3:$B$722,$B1236)*SUMIFS(Calculations!$E$3:$E$53,Calculations!$A$3:$A$53,$B1236)</f>
        <v/>
      </c>
      <c r="I1236" s="50">
        <f>I510/SUMIFS(I$3:I$722,$B$3:$B$722,$B1236)*SUMIFS(Calculations!$E$3:$E$53,Calculations!$A$3:$A$53,$B1236)</f>
        <v/>
      </c>
      <c r="J1236" s="50">
        <f>J510/SUMIFS(J$3:J$722,$B$3:$B$722,$B1236)*SUMIFS(Calculations!$E$3:$E$53,Calculations!$A$3:$A$53,$B1236)</f>
        <v/>
      </c>
      <c r="K1236" s="50">
        <f>K510/SUMIFS(K$3:K$722,$B$3:$B$722,$B1236)*SUMIFS(Calculations!$E$3:$E$53,Calculations!$A$3:$A$53,$B1236)</f>
        <v/>
      </c>
      <c r="L1236" s="50">
        <f>L510/SUMIFS(L$3:L$722,$B$3:$B$722,$B1236)*SUMIFS(Calculations!$E$3:$E$53,Calculations!$A$3:$A$53,$B1236)</f>
        <v/>
      </c>
      <c r="M1236" s="50">
        <f>M510/SUMIFS(M$3:M$722,$B$3:$B$722,$B1236)*SUMIFS(Calculations!$E$3:$E$53,Calculations!$A$3:$A$53,$B1236)</f>
        <v/>
      </c>
      <c r="N1236" s="50">
        <f>N510/SUMIFS(N$3:N$722,$B$3:$B$722,$B1236)*SUMIFS(Calculations!$E$3:$E$53,Calculations!$A$3:$A$53,$B1236)</f>
        <v/>
      </c>
      <c r="O1236" s="50">
        <f>O510/SUMIFS(O$3:O$722,$B$3:$B$722,$B1236)*SUMIFS(Calculations!$E$3:$E$53,Calculations!$A$3:$A$53,$B1236)</f>
        <v/>
      </c>
      <c r="P1236" s="50">
        <f>P510/SUMIFS(P$3:P$722,$B$3:$B$722,$B1236)*SUMIFS(Calculations!$E$3:$E$53,Calculations!$A$3:$A$53,$B1236)</f>
        <v/>
      </c>
      <c r="Q1236" s="50">
        <f>Q510/SUMIFS(Q$3:Q$722,$B$3:$B$722,$B1236)*SUMIFS(Calculations!$E$3:$E$53,Calculations!$A$3:$A$53,$B1236)</f>
        <v/>
      </c>
      <c r="R1236" s="50">
        <f>R510/SUMIFS(R$3:R$722,$B$3:$B$722,$B1236)*SUMIFS(Calculations!$E$3:$E$53,Calculations!$A$3:$A$53,$B1236)</f>
        <v/>
      </c>
    </row>
    <row r="1237" ht="15.75" customHeight="1">
      <c r="B1237" s="50" t="inlineStr">
        <is>
          <t>OK</t>
        </is>
      </c>
      <c r="C1237" s="50" t="inlineStr">
        <is>
          <t>Generation</t>
        </is>
      </c>
      <c r="D1237" s="50" t="inlineStr">
        <is>
          <t>Storage</t>
        </is>
      </c>
      <c r="E1237" s="50">
        <f>LOOKUP(D1237,$U$2:$V$15,$V$2:$V$15)</f>
        <v/>
      </c>
      <c r="F1237" s="50">
        <f>F511/SUMIFS(F$3:F$722,$B$3:$B$722,$B1237)*SUMIFS(Calculations!$E$3:$E$53,Calculations!$A$3:$A$53,$B1237)</f>
        <v/>
      </c>
      <c r="G1237" s="50">
        <f>G511/SUMIFS(G$3:G$722,$B$3:$B$722,$B1237)*SUMIFS(Calculations!$E$3:$E$53,Calculations!$A$3:$A$53,$B1237)</f>
        <v/>
      </c>
      <c r="H1237" s="50">
        <f>H511/SUMIFS(H$3:H$722,$B$3:$B$722,$B1237)*SUMIFS(Calculations!$E$3:$E$53,Calculations!$A$3:$A$53,$B1237)</f>
        <v/>
      </c>
      <c r="I1237" s="50">
        <f>I511/SUMIFS(I$3:I$722,$B$3:$B$722,$B1237)*SUMIFS(Calculations!$E$3:$E$53,Calculations!$A$3:$A$53,$B1237)</f>
        <v/>
      </c>
      <c r="J1237" s="50">
        <f>J511/SUMIFS(J$3:J$722,$B$3:$B$722,$B1237)*SUMIFS(Calculations!$E$3:$E$53,Calculations!$A$3:$A$53,$B1237)</f>
        <v/>
      </c>
      <c r="K1237" s="50">
        <f>K511/SUMIFS(K$3:K$722,$B$3:$B$722,$B1237)*SUMIFS(Calculations!$E$3:$E$53,Calculations!$A$3:$A$53,$B1237)</f>
        <v/>
      </c>
      <c r="L1237" s="50">
        <f>L511/SUMIFS(L$3:L$722,$B$3:$B$722,$B1237)*SUMIFS(Calculations!$E$3:$E$53,Calculations!$A$3:$A$53,$B1237)</f>
        <v/>
      </c>
      <c r="M1237" s="50">
        <f>M511/SUMIFS(M$3:M$722,$B$3:$B$722,$B1237)*SUMIFS(Calculations!$E$3:$E$53,Calculations!$A$3:$A$53,$B1237)</f>
        <v/>
      </c>
      <c r="N1237" s="50">
        <f>N511/SUMIFS(N$3:N$722,$B$3:$B$722,$B1237)*SUMIFS(Calculations!$E$3:$E$53,Calculations!$A$3:$A$53,$B1237)</f>
        <v/>
      </c>
      <c r="O1237" s="50">
        <f>O511/SUMIFS(O$3:O$722,$B$3:$B$722,$B1237)*SUMIFS(Calculations!$E$3:$E$53,Calculations!$A$3:$A$53,$B1237)</f>
        <v/>
      </c>
      <c r="P1237" s="50">
        <f>P511/SUMIFS(P$3:P$722,$B$3:$B$722,$B1237)*SUMIFS(Calculations!$E$3:$E$53,Calculations!$A$3:$A$53,$B1237)</f>
        <v/>
      </c>
      <c r="Q1237" s="50">
        <f>Q511/SUMIFS(Q$3:Q$722,$B$3:$B$722,$B1237)*SUMIFS(Calculations!$E$3:$E$53,Calculations!$A$3:$A$53,$B1237)</f>
        <v/>
      </c>
      <c r="R1237" s="50">
        <f>R511/SUMIFS(R$3:R$722,$B$3:$B$722,$B1237)*SUMIFS(Calculations!$E$3:$E$53,Calculations!$A$3:$A$53,$B1237)</f>
        <v/>
      </c>
    </row>
    <row r="1238" ht="15.75" customHeight="1">
      <c r="B1238" s="50" t="inlineStr">
        <is>
          <t>OK</t>
        </is>
      </c>
      <c r="C1238" s="50" t="inlineStr">
        <is>
          <t>Generation</t>
        </is>
      </c>
      <c r="D1238" s="50" t="inlineStr">
        <is>
          <t>Utility PV</t>
        </is>
      </c>
      <c r="E1238" s="50">
        <f>LOOKUP(D1238,$U$2:$V$15,$V$2:$V$15)</f>
        <v/>
      </c>
      <c r="F1238" s="50">
        <f>F512/SUMIFS(F$3:F$722,$B$3:$B$722,$B1238)*SUMIFS(Calculations!$E$3:$E$53,Calculations!$A$3:$A$53,$B1238)</f>
        <v/>
      </c>
      <c r="G1238" s="50">
        <f>G512/SUMIFS(G$3:G$722,$B$3:$B$722,$B1238)*SUMIFS(Calculations!$E$3:$E$53,Calculations!$A$3:$A$53,$B1238)</f>
        <v/>
      </c>
      <c r="H1238" s="50">
        <f>H512/SUMIFS(H$3:H$722,$B$3:$B$722,$B1238)*SUMIFS(Calculations!$E$3:$E$53,Calculations!$A$3:$A$53,$B1238)</f>
        <v/>
      </c>
      <c r="I1238" s="50">
        <f>I512/SUMIFS(I$3:I$722,$B$3:$B$722,$B1238)*SUMIFS(Calculations!$E$3:$E$53,Calculations!$A$3:$A$53,$B1238)</f>
        <v/>
      </c>
      <c r="J1238" s="50">
        <f>J512/SUMIFS(J$3:J$722,$B$3:$B$722,$B1238)*SUMIFS(Calculations!$E$3:$E$53,Calculations!$A$3:$A$53,$B1238)</f>
        <v/>
      </c>
      <c r="K1238" s="50">
        <f>K512/SUMIFS(K$3:K$722,$B$3:$B$722,$B1238)*SUMIFS(Calculations!$E$3:$E$53,Calculations!$A$3:$A$53,$B1238)</f>
        <v/>
      </c>
      <c r="L1238" s="50">
        <f>L512/SUMIFS(L$3:L$722,$B$3:$B$722,$B1238)*SUMIFS(Calculations!$E$3:$E$53,Calculations!$A$3:$A$53,$B1238)</f>
        <v/>
      </c>
      <c r="M1238" s="50">
        <f>M512/SUMIFS(M$3:M$722,$B$3:$B$722,$B1238)*SUMIFS(Calculations!$E$3:$E$53,Calculations!$A$3:$A$53,$B1238)</f>
        <v/>
      </c>
      <c r="N1238" s="50">
        <f>N512/SUMIFS(N$3:N$722,$B$3:$B$722,$B1238)*SUMIFS(Calculations!$E$3:$E$53,Calculations!$A$3:$A$53,$B1238)</f>
        <v/>
      </c>
      <c r="O1238" s="50">
        <f>O512/SUMIFS(O$3:O$722,$B$3:$B$722,$B1238)*SUMIFS(Calculations!$E$3:$E$53,Calculations!$A$3:$A$53,$B1238)</f>
        <v/>
      </c>
      <c r="P1238" s="50">
        <f>P512/SUMIFS(P$3:P$722,$B$3:$B$722,$B1238)*SUMIFS(Calculations!$E$3:$E$53,Calculations!$A$3:$A$53,$B1238)</f>
        <v/>
      </c>
      <c r="Q1238" s="50">
        <f>Q512/SUMIFS(Q$3:Q$722,$B$3:$B$722,$B1238)*SUMIFS(Calculations!$E$3:$E$53,Calculations!$A$3:$A$53,$B1238)</f>
        <v/>
      </c>
      <c r="R1238" s="50">
        <f>R512/SUMIFS(R$3:R$722,$B$3:$B$722,$B1238)*SUMIFS(Calculations!$E$3:$E$53,Calculations!$A$3:$A$53,$B1238)</f>
        <v/>
      </c>
    </row>
    <row r="1239" ht="15.75" customHeight="1">
      <c r="B1239" s="50" t="inlineStr">
        <is>
          <t>OR</t>
        </is>
      </c>
      <c r="C1239" s="50" t="inlineStr">
        <is>
          <t>Generation</t>
        </is>
      </c>
      <c r="D1239" s="50" t="inlineStr">
        <is>
          <t>Biopower</t>
        </is>
      </c>
      <c r="E1239" s="50">
        <f>LOOKUP(D1239,$U$2:$V$15,$V$2:$V$15)</f>
        <v/>
      </c>
      <c r="F1239" s="50">
        <f>F513/SUMIFS(F$3:F$722,$B$3:$B$722,$B1239)*SUMIFS(Calculations!$E$3:$E$53,Calculations!$A$3:$A$53,$B1239)</f>
        <v/>
      </c>
      <c r="G1239" s="50">
        <f>G513/SUMIFS(G$3:G$722,$B$3:$B$722,$B1239)*SUMIFS(Calculations!$E$3:$E$53,Calculations!$A$3:$A$53,$B1239)</f>
        <v/>
      </c>
      <c r="H1239" s="50">
        <f>H513/SUMIFS(H$3:H$722,$B$3:$B$722,$B1239)*SUMIFS(Calculations!$E$3:$E$53,Calculations!$A$3:$A$53,$B1239)</f>
        <v/>
      </c>
      <c r="I1239" s="50">
        <f>I513/SUMIFS(I$3:I$722,$B$3:$B$722,$B1239)*SUMIFS(Calculations!$E$3:$E$53,Calculations!$A$3:$A$53,$B1239)</f>
        <v/>
      </c>
      <c r="J1239" s="50">
        <f>J513/SUMIFS(J$3:J$722,$B$3:$B$722,$B1239)*SUMIFS(Calculations!$E$3:$E$53,Calculations!$A$3:$A$53,$B1239)</f>
        <v/>
      </c>
      <c r="K1239" s="50">
        <f>K513/SUMIFS(K$3:K$722,$B$3:$B$722,$B1239)*SUMIFS(Calculations!$E$3:$E$53,Calculations!$A$3:$A$53,$B1239)</f>
        <v/>
      </c>
      <c r="L1239" s="50">
        <f>L513/SUMIFS(L$3:L$722,$B$3:$B$722,$B1239)*SUMIFS(Calculations!$E$3:$E$53,Calculations!$A$3:$A$53,$B1239)</f>
        <v/>
      </c>
      <c r="M1239" s="50">
        <f>M513/SUMIFS(M$3:M$722,$B$3:$B$722,$B1239)*SUMIFS(Calculations!$E$3:$E$53,Calculations!$A$3:$A$53,$B1239)</f>
        <v/>
      </c>
      <c r="N1239" s="50">
        <f>N513/SUMIFS(N$3:N$722,$B$3:$B$722,$B1239)*SUMIFS(Calculations!$E$3:$E$53,Calculations!$A$3:$A$53,$B1239)</f>
        <v/>
      </c>
      <c r="O1239" s="50">
        <f>O513/SUMIFS(O$3:O$722,$B$3:$B$722,$B1239)*SUMIFS(Calculations!$E$3:$E$53,Calculations!$A$3:$A$53,$B1239)</f>
        <v/>
      </c>
      <c r="P1239" s="50">
        <f>P513/SUMIFS(P$3:P$722,$B$3:$B$722,$B1239)*SUMIFS(Calculations!$E$3:$E$53,Calculations!$A$3:$A$53,$B1239)</f>
        <v/>
      </c>
      <c r="Q1239" s="50">
        <f>Q513/SUMIFS(Q$3:Q$722,$B$3:$B$722,$B1239)*SUMIFS(Calculations!$E$3:$E$53,Calculations!$A$3:$A$53,$B1239)</f>
        <v/>
      </c>
      <c r="R1239" s="50">
        <f>R513/SUMIFS(R$3:R$722,$B$3:$B$722,$B1239)*SUMIFS(Calculations!$E$3:$E$53,Calculations!$A$3:$A$53,$B1239)</f>
        <v/>
      </c>
    </row>
    <row r="1240" ht="15.75" customHeight="1">
      <c r="B1240" s="50" t="inlineStr">
        <is>
          <t>OR</t>
        </is>
      </c>
      <c r="C1240" s="50" t="inlineStr">
        <is>
          <t>Generation</t>
        </is>
      </c>
      <c r="D1240" s="50" t="inlineStr">
        <is>
          <t>Coal</t>
        </is>
      </c>
      <c r="E1240" s="50">
        <f>LOOKUP(D1240,$U$2:$V$15,$V$2:$V$15)</f>
        <v/>
      </c>
      <c r="F1240" s="50">
        <f>F514/SUMIFS(F$3:F$722,$B$3:$B$722,$B1240)*SUMIFS(Calculations!$E$3:$E$53,Calculations!$A$3:$A$53,$B1240)</f>
        <v/>
      </c>
      <c r="G1240" s="50">
        <f>G514/SUMIFS(G$3:G$722,$B$3:$B$722,$B1240)*SUMIFS(Calculations!$E$3:$E$53,Calculations!$A$3:$A$53,$B1240)</f>
        <v/>
      </c>
      <c r="H1240" s="50">
        <f>H514/SUMIFS(H$3:H$722,$B$3:$B$722,$B1240)*SUMIFS(Calculations!$E$3:$E$53,Calculations!$A$3:$A$53,$B1240)</f>
        <v/>
      </c>
      <c r="I1240" s="50">
        <f>I514/SUMIFS(I$3:I$722,$B$3:$B$722,$B1240)*SUMIFS(Calculations!$E$3:$E$53,Calculations!$A$3:$A$53,$B1240)</f>
        <v/>
      </c>
      <c r="J1240" s="50">
        <f>J514/SUMIFS(J$3:J$722,$B$3:$B$722,$B1240)*SUMIFS(Calculations!$E$3:$E$53,Calculations!$A$3:$A$53,$B1240)</f>
        <v/>
      </c>
      <c r="K1240" s="50">
        <f>K514/SUMIFS(K$3:K$722,$B$3:$B$722,$B1240)*SUMIFS(Calculations!$E$3:$E$53,Calculations!$A$3:$A$53,$B1240)</f>
        <v/>
      </c>
      <c r="L1240" s="50">
        <f>L514/SUMIFS(L$3:L$722,$B$3:$B$722,$B1240)*SUMIFS(Calculations!$E$3:$E$53,Calculations!$A$3:$A$53,$B1240)</f>
        <v/>
      </c>
      <c r="M1240" s="50">
        <f>M514/SUMIFS(M$3:M$722,$B$3:$B$722,$B1240)*SUMIFS(Calculations!$E$3:$E$53,Calculations!$A$3:$A$53,$B1240)</f>
        <v/>
      </c>
      <c r="N1240" s="50">
        <f>N514/SUMIFS(N$3:N$722,$B$3:$B$722,$B1240)*SUMIFS(Calculations!$E$3:$E$53,Calculations!$A$3:$A$53,$B1240)</f>
        <v/>
      </c>
      <c r="O1240" s="50">
        <f>O514/SUMIFS(O$3:O$722,$B$3:$B$722,$B1240)*SUMIFS(Calculations!$E$3:$E$53,Calculations!$A$3:$A$53,$B1240)</f>
        <v/>
      </c>
      <c r="P1240" s="50">
        <f>P514/SUMIFS(P$3:P$722,$B$3:$B$722,$B1240)*SUMIFS(Calculations!$E$3:$E$53,Calculations!$A$3:$A$53,$B1240)</f>
        <v/>
      </c>
      <c r="Q1240" s="50">
        <f>Q514/SUMIFS(Q$3:Q$722,$B$3:$B$722,$B1240)*SUMIFS(Calculations!$E$3:$E$53,Calculations!$A$3:$A$53,$B1240)</f>
        <v/>
      </c>
      <c r="R1240" s="50">
        <f>R514/SUMIFS(R$3:R$722,$B$3:$B$722,$B1240)*SUMIFS(Calculations!$E$3:$E$53,Calculations!$A$3:$A$53,$B1240)</f>
        <v/>
      </c>
    </row>
    <row r="1241" ht="15.75" customHeight="1">
      <c r="B1241" s="50" t="inlineStr">
        <is>
          <t>OR</t>
        </is>
      </c>
      <c r="C1241" s="50" t="inlineStr">
        <is>
          <t>Generation</t>
        </is>
      </c>
      <c r="D1241" s="50" t="inlineStr">
        <is>
          <t>CSP</t>
        </is>
      </c>
      <c r="E1241" s="50">
        <f>LOOKUP(D1241,$U$2:$V$15,$V$2:$V$15)</f>
        <v/>
      </c>
      <c r="F1241" s="50">
        <f>F515/SUMIFS(F$3:F$722,$B$3:$B$722,$B1241)*SUMIFS(Calculations!$E$3:$E$53,Calculations!$A$3:$A$53,$B1241)</f>
        <v/>
      </c>
      <c r="G1241" s="50">
        <f>G515/SUMIFS(G$3:G$722,$B$3:$B$722,$B1241)*SUMIFS(Calculations!$E$3:$E$53,Calculations!$A$3:$A$53,$B1241)</f>
        <v/>
      </c>
      <c r="H1241" s="50">
        <f>H515/SUMIFS(H$3:H$722,$B$3:$B$722,$B1241)*SUMIFS(Calculations!$E$3:$E$53,Calculations!$A$3:$A$53,$B1241)</f>
        <v/>
      </c>
      <c r="I1241" s="50">
        <f>I515/SUMIFS(I$3:I$722,$B$3:$B$722,$B1241)*SUMIFS(Calculations!$E$3:$E$53,Calculations!$A$3:$A$53,$B1241)</f>
        <v/>
      </c>
      <c r="J1241" s="50">
        <f>J515/SUMIFS(J$3:J$722,$B$3:$B$722,$B1241)*SUMIFS(Calculations!$E$3:$E$53,Calculations!$A$3:$A$53,$B1241)</f>
        <v/>
      </c>
      <c r="K1241" s="50">
        <f>K515/SUMIFS(K$3:K$722,$B$3:$B$722,$B1241)*SUMIFS(Calculations!$E$3:$E$53,Calculations!$A$3:$A$53,$B1241)</f>
        <v/>
      </c>
      <c r="L1241" s="50">
        <f>L515/SUMIFS(L$3:L$722,$B$3:$B$722,$B1241)*SUMIFS(Calculations!$E$3:$E$53,Calculations!$A$3:$A$53,$B1241)</f>
        <v/>
      </c>
      <c r="M1241" s="50">
        <f>M515/SUMIFS(M$3:M$722,$B$3:$B$722,$B1241)*SUMIFS(Calculations!$E$3:$E$53,Calculations!$A$3:$A$53,$B1241)</f>
        <v/>
      </c>
      <c r="N1241" s="50">
        <f>N515/SUMIFS(N$3:N$722,$B$3:$B$722,$B1241)*SUMIFS(Calculations!$E$3:$E$53,Calculations!$A$3:$A$53,$B1241)</f>
        <v/>
      </c>
      <c r="O1241" s="50">
        <f>O515/SUMIFS(O$3:O$722,$B$3:$B$722,$B1241)*SUMIFS(Calculations!$E$3:$E$53,Calculations!$A$3:$A$53,$B1241)</f>
        <v/>
      </c>
      <c r="P1241" s="50">
        <f>P515/SUMIFS(P$3:P$722,$B$3:$B$722,$B1241)*SUMIFS(Calculations!$E$3:$E$53,Calculations!$A$3:$A$53,$B1241)</f>
        <v/>
      </c>
      <c r="Q1241" s="50">
        <f>Q515/SUMIFS(Q$3:Q$722,$B$3:$B$722,$B1241)*SUMIFS(Calculations!$E$3:$E$53,Calculations!$A$3:$A$53,$B1241)</f>
        <v/>
      </c>
      <c r="R1241" s="50">
        <f>R515/SUMIFS(R$3:R$722,$B$3:$B$722,$B1241)*SUMIFS(Calculations!$E$3:$E$53,Calculations!$A$3:$A$53,$B1241)</f>
        <v/>
      </c>
    </row>
    <row r="1242" ht="15.75" customHeight="1">
      <c r="B1242" s="50" t="inlineStr">
        <is>
          <t>OR</t>
        </is>
      </c>
      <c r="C1242" s="50" t="inlineStr">
        <is>
          <t>Generation</t>
        </is>
      </c>
      <c r="D1242" s="50" t="inlineStr">
        <is>
          <t>Geothermal</t>
        </is>
      </c>
      <c r="E1242" s="50">
        <f>LOOKUP(D1242,$U$2:$V$15,$V$2:$V$15)</f>
        <v/>
      </c>
      <c r="F1242" s="50">
        <f>F516/SUMIFS(F$3:F$722,$B$3:$B$722,$B1242)*SUMIFS(Calculations!$E$3:$E$53,Calculations!$A$3:$A$53,$B1242)</f>
        <v/>
      </c>
      <c r="G1242" s="50">
        <f>G516/SUMIFS(G$3:G$722,$B$3:$B$722,$B1242)*SUMIFS(Calculations!$E$3:$E$53,Calculations!$A$3:$A$53,$B1242)</f>
        <v/>
      </c>
      <c r="H1242" s="50">
        <f>H516/SUMIFS(H$3:H$722,$B$3:$B$722,$B1242)*SUMIFS(Calculations!$E$3:$E$53,Calculations!$A$3:$A$53,$B1242)</f>
        <v/>
      </c>
      <c r="I1242" s="50">
        <f>I516/SUMIFS(I$3:I$722,$B$3:$B$722,$B1242)*SUMIFS(Calculations!$E$3:$E$53,Calculations!$A$3:$A$53,$B1242)</f>
        <v/>
      </c>
      <c r="J1242" s="50">
        <f>J516/SUMIFS(J$3:J$722,$B$3:$B$722,$B1242)*SUMIFS(Calculations!$E$3:$E$53,Calculations!$A$3:$A$53,$B1242)</f>
        <v/>
      </c>
      <c r="K1242" s="50">
        <f>K516/SUMIFS(K$3:K$722,$B$3:$B$722,$B1242)*SUMIFS(Calculations!$E$3:$E$53,Calculations!$A$3:$A$53,$B1242)</f>
        <v/>
      </c>
      <c r="L1242" s="50">
        <f>L516/SUMIFS(L$3:L$722,$B$3:$B$722,$B1242)*SUMIFS(Calculations!$E$3:$E$53,Calculations!$A$3:$A$53,$B1242)</f>
        <v/>
      </c>
      <c r="M1242" s="50">
        <f>M516/SUMIFS(M$3:M$722,$B$3:$B$722,$B1242)*SUMIFS(Calculations!$E$3:$E$53,Calculations!$A$3:$A$53,$B1242)</f>
        <v/>
      </c>
      <c r="N1242" s="50">
        <f>N516/SUMIFS(N$3:N$722,$B$3:$B$722,$B1242)*SUMIFS(Calculations!$E$3:$E$53,Calculations!$A$3:$A$53,$B1242)</f>
        <v/>
      </c>
      <c r="O1242" s="50">
        <f>O516/SUMIFS(O$3:O$722,$B$3:$B$722,$B1242)*SUMIFS(Calculations!$E$3:$E$53,Calculations!$A$3:$A$53,$B1242)</f>
        <v/>
      </c>
      <c r="P1242" s="50">
        <f>P516/SUMIFS(P$3:P$722,$B$3:$B$722,$B1242)*SUMIFS(Calculations!$E$3:$E$53,Calculations!$A$3:$A$53,$B1242)</f>
        <v/>
      </c>
      <c r="Q1242" s="50">
        <f>Q516/SUMIFS(Q$3:Q$722,$B$3:$B$722,$B1242)*SUMIFS(Calculations!$E$3:$E$53,Calculations!$A$3:$A$53,$B1242)</f>
        <v/>
      </c>
      <c r="R1242" s="50">
        <f>R516/SUMIFS(R$3:R$722,$B$3:$B$722,$B1242)*SUMIFS(Calculations!$E$3:$E$53,Calculations!$A$3:$A$53,$B1242)</f>
        <v/>
      </c>
    </row>
    <row r="1243" ht="15.75" customHeight="1">
      <c r="B1243" s="50" t="inlineStr">
        <is>
          <t>OR</t>
        </is>
      </c>
      <c r="C1243" s="50" t="inlineStr">
        <is>
          <t>Generation</t>
        </is>
      </c>
      <c r="D1243" s="50" t="inlineStr">
        <is>
          <t>Hydro</t>
        </is>
      </c>
      <c r="E1243" s="50">
        <f>LOOKUP(D1243,$U$2:$V$15,$V$2:$V$15)</f>
        <v/>
      </c>
      <c r="F1243" s="50">
        <f>F517/SUMIFS(F$3:F$722,$B$3:$B$722,$B1243)*SUMIFS(Calculations!$E$3:$E$53,Calculations!$A$3:$A$53,$B1243)</f>
        <v/>
      </c>
      <c r="G1243" s="50">
        <f>G517/SUMIFS(G$3:G$722,$B$3:$B$722,$B1243)*SUMIFS(Calculations!$E$3:$E$53,Calculations!$A$3:$A$53,$B1243)</f>
        <v/>
      </c>
      <c r="H1243" s="50">
        <f>H517/SUMIFS(H$3:H$722,$B$3:$B$722,$B1243)*SUMIFS(Calculations!$E$3:$E$53,Calculations!$A$3:$A$53,$B1243)</f>
        <v/>
      </c>
      <c r="I1243" s="50">
        <f>I517/SUMIFS(I$3:I$722,$B$3:$B$722,$B1243)*SUMIFS(Calculations!$E$3:$E$53,Calculations!$A$3:$A$53,$B1243)</f>
        <v/>
      </c>
      <c r="J1243" s="50">
        <f>J517/SUMIFS(J$3:J$722,$B$3:$B$722,$B1243)*SUMIFS(Calculations!$E$3:$E$53,Calculations!$A$3:$A$53,$B1243)</f>
        <v/>
      </c>
      <c r="K1243" s="50">
        <f>K517/SUMIFS(K$3:K$722,$B$3:$B$722,$B1243)*SUMIFS(Calculations!$E$3:$E$53,Calculations!$A$3:$A$53,$B1243)</f>
        <v/>
      </c>
      <c r="L1243" s="50">
        <f>L517/SUMIFS(L$3:L$722,$B$3:$B$722,$B1243)*SUMIFS(Calculations!$E$3:$E$53,Calculations!$A$3:$A$53,$B1243)</f>
        <v/>
      </c>
      <c r="M1243" s="50">
        <f>M517/SUMIFS(M$3:M$722,$B$3:$B$722,$B1243)*SUMIFS(Calculations!$E$3:$E$53,Calculations!$A$3:$A$53,$B1243)</f>
        <v/>
      </c>
      <c r="N1243" s="50">
        <f>N517/SUMIFS(N$3:N$722,$B$3:$B$722,$B1243)*SUMIFS(Calculations!$E$3:$E$53,Calculations!$A$3:$A$53,$B1243)</f>
        <v/>
      </c>
      <c r="O1243" s="50">
        <f>O517/SUMIFS(O$3:O$722,$B$3:$B$722,$B1243)*SUMIFS(Calculations!$E$3:$E$53,Calculations!$A$3:$A$53,$B1243)</f>
        <v/>
      </c>
      <c r="P1243" s="50">
        <f>P517/SUMIFS(P$3:P$722,$B$3:$B$722,$B1243)*SUMIFS(Calculations!$E$3:$E$53,Calculations!$A$3:$A$53,$B1243)</f>
        <v/>
      </c>
      <c r="Q1243" s="50">
        <f>Q517/SUMIFS(Q$3:Q$722,$B$3:$B$722,$B1243)*SUMIFS(Calculations!$E$3:$E$53,Calculations!$A$3:$A$53,$B1243)</f>
        <v/>
      </c>
      <c r="R1243" s="50">
        <f>R517/SUMIFS(R$3:R$722,$B$3:$B$722,$B1243)*SUMIFS(Calculations!$E$3:$E$53,Calculations!$A$3:$A$53,$B1243)</f>
        <v/>
      </c>
    </row>
    <row r="1244" ht="15.75" customHeight="1">
      <c r="B1244" s="50" t="inlineStr">
        <is>
          <t>OR</t>
        </is>
      </c>
      <c r="C1244" s="50" t="inlineStr">
        <is>
          <t>Generation</t>
        </is>
      </c>
      <c r="D1244" s="50" t="inlineStr">
        <is>
          <t>Imports</t>
        </is>
      </c>
      <c r="E1244" s="50">
        <f>LOOKUP(D1244,$U$2:$V$15,$V$2:$V$15)</f>
        <v/>
      </c>
      <c r="F1244" s="50">
        <f>F518/SUMIFS(F$3:F$722,$B$3:$B$722,$B1244)*SUMIFS(Calculations!$E$3:$E$53,Calculations!$A$3:$A$53,$B1244)</f>
        <v/>
      </c>
      <c r="G1244" s="50">
        <f>G518/SUMIFS(G$3:G$722,$B$3:$B$722,$B1244)*SUMIFS(Calculations!$E$3:$E$53,Calculations!$A$3:$A$53,$B1244)</f>
        <v/>
      </c>
      <c r="H1244" s="50">
        <f>H518/SUMIFS(H$3:H$722,$B$3:$B$722,$B1244)*SUMIFS(Calculations!$E$3:$E$53,Calculations!$A$3:$A$53,$B1244)</f>
        <v/>
      </c>
      <c r="I1244" s="50">
        <f>I518/SUMIFS(I$3:I$722,$B$3:$B$722,$B1244)*SUMIFS(Calculations!$E$3:$E$53,Calculations!$A$3:$A$53,$B1244)</f>
        <v/>
      </c>
      <c r="J1244" s="50">
        <f>J518/SUMIFS(J$3:J$722,$B$3:$B$722,$B1244)*SUMIFS(Calculations!$E$3:$E$53,Calculations!$A$3:$A$53,$B1244)</f>
        <v/>
      </c>
      <c r="K1244" s="50">
        <f>K518/SUMIFS(K$3:K$722,$B$3:$B$722,$B1244)*SUMIFS(Calculations!$E$3:$E$53,Calculations!$A$3:$A$53,$B1244)</f>
        <v/>
      </c>
      <c r="L1244" s="50">
        <f>L518/SUMIFS(L$3:L$722,$B$3:$B$722,$B1244)*SUMIFS(Calculations!$E$3:$E$53,Calculations!$A$3:$A$53,$B1244)</f>
        <v/>
      </c>
      <c r="M1244" s="50">
        <f>M518/SUMIFS(M$3:M$722,$B$3:$B$722,$B1244)*SUMIFS(Calculations!$E$3:$E$53,Calculations!$A$3:$A$53,$B1244)</f>
        <v/>
      </c>
      <c r="N1244" s="50">
        <f>N518/SUMIFS(N$3:N$722,$B$3:$B$722,$B1244)*SUMIFS(Calculations!$E$3:$E$53,Calculations!$A$3:$A$53,$B1244)</f>
        <v/>
      </c>
      <c r="O1244" s="50">
        <f>O518/SUMIFS(O$3:O$722,$B$3:$B$722,$B1244)*SUMIFS(Calculations!$E$3:$E$53,Calculations!$A$3:$A$53,$B1244)</f>
        <v/>
      </c>
      <c r="P1244" s="50">
        <f>P518/SUMIFS(P$3:P$722,$B$3:$B$722,$B1244)*SUMIFS(Calculations!$E$3:$E$53,Calculations!$A$3:$A$53,$B1244)</f>
        <v/>
      </c>
      <c r="Q1244" s="50">
        <f>Q518/SUMIFS(Q$3:Q$722,$B$3:$B$722,$B1244)*SUMIFS(Calculations!$E$3:$E$53,Calculations!$A$3:$A$53,$B1244)</f>
        <v/>
      </c>
      <c r="R1244" s="50">
        <f>R518/SUMIFS(R$3:R$722,$B$3:$B$722,$B1244)*SUMIFS(Calculations!$E$3:$E$53,Calculations!$A$3:$A$53,$B1244)</f>
        <v/>
      </c>
    </row>
    <row r="1245" ht="15.75" customHeight="1">
      <c r="B1245" s="50" t="inlineStr">
        <is>
          <t>OR</t>
        </is>
      </c>
      <c r="C1245" s="50" t="inlineStr">
        <is>
          <t>Generation</t>
        </is>
      </c>
      <c r="D1245" s="50" t="inlineStr">
        <is>
          <t>Land-based Wind</t>
        </is>
      </c>
      <c r="E1245" s="50">
        <f>LOOKUP(D1245,$U$2:$V$15,$V$2:$V$15)</f>
        <v/>
      </c>
      <c r="F1245" s="50">
        <f>F519/SUMIFS(F$3:F$722,$B$3:$B$722,$B1245)*SUMIFS(Calculations!$E$3:$E$53,Calculations!$A$3:$A$53,$B1245)</f>
        <v/>
      </c>
      <c r="G1245" s="50">
        <f>G519/SUMIFS(G$3:G$722,$B$3:$B$722,$B1245)*SUMIFS(Calculations!$E$3:$E$53,Calculations!$A$3:$A$53,$B1245)</f>
        <v/>
      </c>
      <c r="H1245" s="50">
        <f>H519/SUMIFS(H$3:H$722,$B$3:$B$722,$B1245)*SUMIFS(Calculations!$E$3:$E$53,Calculations!$A$3:$A$53,$B1245)</f>
        <v/>
      </c>
      <c r="I1245" s="50">
        <f>I519/SUMIFS(I$3:I$722,$B$3:$B$722,$B1245)*SUMIFS(Calculations!$E$3:$E$53,Calculations!$A$3:$A$53,$B1245)</f>
        <v/>
      </c>
      <c r="J1245" s="50">
        <f>J519/SUMIFS(J$3:J$722,$B$3:$B$722,$B1245)*SUMIFS(Calculations!$E$3:$E$53,Calculations!$A$3:$A$53,$B1245)</f>
        <v/>
      </c>
      <c r="K1245" s="50">
        <f>K519/SUMIFS(K$3:K$722,$B$3:$B$722,$B1245)*SUMIFS(Calculations!$E$3:$E$53,Calculations!$A$3:$A$53,$B1245)</f>
        <v/>
      </c>
      <c r="L1245" s="50">
        <f>L519/SUMIFS(L$3:L$722,$B$3:$B$722,$B1245)*SUMIFS(Calculations!$E$3:$E$53,Calculations!$A$3:$A$53,$B1245)</f>
        <v/>
      </c>
      <c r="M1245" s="50">
        <f>M519/SUMIFS(M$3:M$722,$B$3:$B$722,$B1245)*SUMIFS(Calculations!$E$3:$E$53,Calculations!$A$3:$A$53,$B1245)</f>
        <v/>
      </c>
      <c r="N1245" s="50">
        <f>N519/SUMIFS(N$3:N$722,$B$3:$B$722,$B1245)*SUMIFS(Calculations!$E$3:$E$53,Calculations!$A$3:$A$53,$B1245)</f>
        <v/>
      </c>
      <c r="O1245" s="50">
        <f>O519/SUMIFS(O$3:O$722,$B$3:$B$722,$B1245)*SUMIFS(Calculations!$E$3:$E$53,Calculations!$A$3:$A$53,$B1245)</f>
        <v/>
      </c>
      <c r="P1245" s="50">
        <f>P519/SUMIFS(P$3:P$722,$B$3:$B$722,$B1245)*SUMIFS(Calculations!$E$3:$E$53,Calculations!$A$3:$A$53,$B1245)</f>
        <v/>
      </c>
      <c r="Q1245" s="50">
        <f>Q519/SUMIFS(Q$3:Q$722,$B$3:$B$722,$B1245)*SUMIFS(Calculations!$E$3:$E$53,Calculations!$A$3:$A$53,$B1245)</f>
        <v/>
      </c>
      <c r="R1245" s="50">
        <f>R519/SUMIFS(R$3:R$722,$B$3:$B$722,$B1245)*SUMIFS(Calculations!$E$3:$E$53,Calculations!$A$3:$A$53,$B1245)</f>
        <v/>
      </c>
    </row>
    <row r="1246" ht="15.75" customHeight="1">
      <c r="B1246" s="50" t="inlineStr">
        <is>
          <t>OR</t>
        </is>
      </c>
      <c r="C1246" s="50" t="inlineStr">
        <is>
          <t>Generation</t>
        </is>
      </c>
      <c r="D1246" s="50" t="inlineStr">
        <is>
          <t>NG-CC</t>
        </is>
      </c>
      <c r="E1246" s="50">
        <f>LOOKUP(D1246,$U$2:$V$15,$V$2:$V$15)</f>
        <v/>
      </c>
      <c r="F1246" s="50">
        <f>F520/SUMIFS(F$3:F$722,$B$3:$B$722,$B1246)*SUMIFS(Calculations!$E$3:$E$53,Calculations!$A$3:$A$53,$B1246)</f>
        <v/>
      </c>
      <c r="G1246" s="50">
        <f>G520/SUMIFS(G$3:G$722,$B$3:$B$722,$B1246)*SUMIFS(Calculations!$E$3:$E$53,Calculations!$A$3:$A$53,$B1246)</f>
        <v/>
      </c>
      <c r="H1246" s="50">
        <f>H520/SUMIFS(H$3:H$722,$B$3:$B$722,$B1246)*SUMIFS(Calculations!$E$3:$E$53,Calculations!$A$3:$A$53,$B1246)</f>
        <v/>
      </c>
      <c r="I1246" s="50">
        <f>I520/SUMIFS(I$3:I$722,$B$3:$B$722,$B1246)*SUMIFS(Calculations!$E$3:$E$53,Calculations!$A$3:$A$53,$B1246)</f>
        <v/>
      </c>
      <c r="J1246" s="50">
        <f>J520/SUMIFS(J$3:J$722,$B$3:$B$722,$B1246)*SUMIFS(Calculations!$E$3:$E$53,Calculations!$A$3:$A$53,$B1246)</f>
        <v/>
      </c>
      <c r="K1246" s="50">
        <f>K520/SUMIFS(K$3:K$722,$B$3:$B$722,$B1246)*SUMIFS(Calculations!$E$3:$E$53,Calculations!$A$3:$A$53,$B1246)</f>
        <v/>
      </c>
      <c r="L1246" s="50">
        <f>L520/SUMIFS(L$3:L$722,$B$3:$B$722,$B1246)*SUMIFS(Calculations!$E$3:$E$53,Calculations!$A$3:$A$53,$B1246)</f>
        <v/>
      </c>
      <c r="M1246" s="50">
        <f>M520/SUMIFS(M$3:M$722,$B$3:$B$722,$B1246)*SUMIFS(Calculations!$E$3:$E$53,Calculations!$A$3:$A$53,$B1246)</f>
        <v/>
      </c>
      <c r="N1246" s="50">
        <f>N520/SUMIFS(N$3:N$722,$B$3:$B$722,$B1246)*SUMIFS(Calculations!$E$3:$E$53,Calculations!$A$3:$A$53,$B1246)</f>
        <v/>
      </c>
      <c r="O1246" s="50">
        <f>O520/SUMIFS(O$3:O$722,$B$3:$B$722,$B1246)*SUMIFS(Calculations!$E$3:$E$53,Calculations!$A$3:$A$53,$B1246)</f>
        <v/>
      </c>
      <c r="P1246" s="50">
        <f>P520/SUMIFS(P$3:P$722,$B$3:$B$722,$B1246)*SUMIFS(Calculations!$E$3:$E$53,Calculations!$A$3:$A$53,$B1246)</f>
        <v/>
      </c>
      <c r="Q1246" s="50">
        <f>Q520/SUMIFS(Q$3:Q$722,$B$3:$B$722,$B1246)*SUMIFS(Calculations!$E$3:$E$53,Calculations!$A$3:$A$53,$B1246)</f>
        <v/>
      </c>
      <c r="R1246" s="50">
        <f>R520/SUMIFS(R$3:R$722,$B$3:$B$722,$B1246)*SUMIFS(Calculations!$E$3:$E$53,Calculations!$A$3:$A$53,$B1246)</f>
        <v/>
      </c>
    </row>
    <row r="1247" ht="15.75" customHeight="1">
      <c r="B1247" s="50" t="inlineStr">
        <is>
          <t>OR</t>
        </is>
      </c>
      <c r="C1247" s="50" t="inlineStr">
        <is>
          <t>Generation</t>
        </is>
      </c>
      <c r="D1247" s="50" t="inlineStr">
        <is>
          <t>NG-CT</t>
        </is>
      </c>
      <c r="E1247" s="50">
        <f>LOOKUP(D1247,$U$2:$V$15,$V$2:$V$15)</f>
        <v/>
      </c>
      <c r="F1247" s="50">
        <f>F521/SUMIFS(F$3:F$722,$B$3:$B$722,$B1247)*SUMIFS(Calculations!$E$3:$E$53,Calculations!$A$3:$A$53,$B1247)</f>
        <v/>
      </c>
      <c r="G1247" s="50">
        <f>G521/SUMIFS(G$3:G$722,$B$3:$B$722,$B1247)*SUMIFS(Calculations!$E$3:$E$53,Calculations!$A$3:$A$53,$B1247)</f>
        <v/>
      </c>
      <c r="H1247" s="50">
        <f>H521/SUMIFS(H$3:H$722,$B$3:$B$722,$B1247)*SUMIFS(Calculations!$E$3:$E$53,Calculations!$A$3:$A$53,$B1247)</f>
        <v/>
      </c>
      <c r="I1247" s="50">
        <f>I521/SUMIFS(I$3:I$722,$B$3:$B$722,$B1247)*SUMIFS(Calculations!$E$3:$E$53,Calculations!$A$3:$A$53,$B1247)</f>
        <v/>
      </c>
      <c r="J1247" s="50">
        <f>J521/SUMIFS(J$3:J$722,$B$3:$B$722,$B1247)*SUMIFS(Calculations!$E$3:$E$53,Calculations!$A$3:$A$53,$B1247)</f>
        <v/>
      </c>
      <c r="K1247" s="50">
        <f>K521/SUMIFS(K$3:K$722,$B$3:$B$722,$B1247)*SUMIFS(Calculations!$E$3:$E$53,Calculations!$A$3:$A$53,$B1247)</f>
        <v/>
      </c>
      <c r="L1247" s="50">
        <f>L521/SUMIFS(L$3:L$722,$B$3:$B$722,$B1247)*SUMIFS(Calculations!$E$3:$E$53,Calculations!$A$3:$A$53,$B1247)</f>
        <v/>
      </c>
      <c r="M1247" s="50">
        <f>M521/SUMIFS(M$3:M$722,$B$3:$B$722,$B1247)*SUMIFS(Calculations!$E$3:$E$53,Calculations!$A$3:$A$53,$B1247)</f>
        <v/>
      </c>
      <c r="N1247" s="50">
        <f>N521/SUMIFS(N$3:N$722,$B$3:$B$722,$B1247)*SUMIFS(Calculations!$E$3:$E$53,Calculations!$A$3:$A$53,$B1247)</f>
        <v/>
      </c>
      <c r="O1247" s="50">
        <f>O521/SUMIFS(O$3:O$722,$B$3:$B$722,$B1247)*SUMIFS(Calculations!$E$3:$E$53,Calculations!$A$3:$A$53,$B1247)</f>
        <v/>
      </c>
      <c r="P1247" s="50">
        <f>P521/SUMIFS(P$3:P$722,$B$3:$B$722,$B1247)*SUMIFS(Calculations!$E$3:$E$53,Calculations!$A$3:$A$53,$B1247)</f>
        <v/>
      </c>
      <c r="Q1247" s="50">
        <f>Q521/SUMIFS(Q$3:Q$722,$B$3:$B$722,$B1247)*SUMIFS(Calculations!$E$3:$E$53,Calculations!$A$3:$A$53,$B1247)</f>
        <v/>
      </c>
      <c r="R1247" s="50">
        <f>R521/SUMIFS(R$3:R$722,$B$3:$B$722,$B1247)*SUMIFS(Calculations!$E$3:$E$53,Calculations!$A$3:$A$53,$B1247)</f>
        <v/>
      </c>
    </row>
    <row r="1248" ht="15.75" customHeight="1">
      <c r="B1248" s="50" t="inlineStr">
        <is>
          <t>OR</t>
        </is>
      </c>
      <c r="C1248" s="50" t="inlineStr">
        <is>
          <t>Generation</t>
        </is>
      </c>
      <c r="D1248" s="50" t="inlineStr">
        <is>
          <t>Nuclear</t>
        </is>
      </c>
      <c r="E1248" s="50">
        <f>LOOKUP(D1248,$U$2:$V$15,$V$2:$V$15)</f>
        <v/>
      </c>
      <c r="F1248" s="50">
        <f>F522/SUMIFS(F$3:F$722,$B$3:$B$722,$B1248)*SUMIFS(Calculations!$E$3:$E$53,Calculations!$A$3:$A$53,$B1248)</f>
        <v/>
      </c>
      <c r="G1248" s="50">
        <f>G522/SUMIFS(G$3:G$722,$B$3:$B$722,$B1248)*SUMIFS(Calculations!$E$3:$E$53,Calculations!$A$3:$A$53,$B1248)</f>
        <v/>
      </c>
      <c r="H1248" s="50">
        <f>H522/SUMIFS(H$3:H$722,$B$3:$B$722,$B1248)*SUMIFS(Calculations!$E$3:$E$53,Calculations!$A$3:$A$53,$B1248)</f>
        <v/>
      </c>
      <c r="I1248" s="50">
        <f>I522/SUMIFS(I$3:I$722,$B$3:$B$722,$B1248)*SUMIFS(Calculations!$E$3:$E$53,Calculations!$A$3:$A$53,$B1248)</f>
        <v/>
      </c>
      <c r="J1248" s="50">
        <f>J522/SUMIFS(J$3:J$722,$B$3:$B$722,$B1248)*SUMIFS(Calculations!$E$3:$E$53,Calculations!$A$3:$A$53,$B1248)</f>
        <v/>
      </c>
      <c r="K1248" s="50">
        <f>K522/SUMIFS(K$3:K$722,$B$3:$B$722,$B1248)*SUMIFS(Calculations!$E$3:$E$53,Calculations!$A$3:$A$53,$B1248)</f>
        <v/>
      </c>
      <c r="L1248" s="50">
        <f>L522/SUMIFS(L$3:L$722,$B$3:$B$722,$B1248)*SUMIFS(Calculations!$E$3:$E$53,Calculations!$A$3:$A$53,$B1248)</f>
        <v/>
      </c>
      <c r="M1248" s="50">
        <f>M522/SUMIFS(M$3:M$722,$B$3:$B$722,$B1248)*SUMIFS(Calculations!$E$3:$E$53,Calculations!$A$3:$A$53,$B1248)</f>
        <v/>
      </c>
      <c r="N1248" s="50">
        <f>N522/SUMIFS(N$3:N$722,$B$3:$B$722,$B1248)*SUMIFS(Calculations!$E$3:$E$53,Calculations!$A$3:$A$53,$B1248)</f>
        <v/>
      </c>
      <c r="O1248" s="50">
        <f>O522/SUMIFS(O$3:O$722,$B$3:$B$722,$B1248)*SUMIFS(Calculations!$E$3:$E$53,Calculations!$A$3:$A$53,$B1248)</f>
        <v/>
      </c>
      <c r="P1248" s="50">
        <f>P522/SUMIFS(P$3:P$722,$B$3:$B$722,$B1248)*SUMIFS(Calculations!$E$3:$E$53,Calculations!$A$3:$A$53,$B1248)</f>
        <v/>
      </c>
      <c r="Q1248" s="50">
        <f>Q522/SUMIFS(Q$3:Q$722,$B$3:$B$722,$B1248)*SUMIFS(Calculations!$E$3:$E$53,Calculations!$A$3:$A$53,$B1248)</f>
        <v/>
      </c>
      <c r="R1248" s="50">
        <f>R522/SUMIFS(R$3:R$722,$B$3:$B$722,$B1248)*SUMIFS(Calculations!$E$3:$E$53,Calculations!$A$3:$A$53,$B1248)</f>
        <v/>
      </c>
    </row>
    <row r="1249" ht="15.75" customHeight="1">
      <c r="B1249" s="50" t="inlineStr">
        <is>
          <t>OR</t>
        </is>
      </c>
      <c r="C1249" s="50" t="inlineStr">
        <is>
          <t>Generation</t>
        </is>
      </c>
      <c r="D1249" s="50" t="inlineStr">
        <is>
          <t>Offshore Wind</t>
        </is>
      </c>
      <c r="E1249" s="50">
        <f>LOOKUP(D1249,$U$2:$V$15,$V$2:$V$15)</f>
        <v/>
      </c>
      <c r="F1249" s="50">
        <f>F523/SUMIFS(F$3:F$722,$B$3:$B$722,$B1249)*SUMIFS(Calculations!$E$3:$E$53,Calculations!$A$3:$A$53,$B1249)</f>
        <v/>
      </c>
      <c r="G1249" s="50">
        <f>G523/SUMIFS(G$3:G$722,$B$3:$B$722,$B1249)*SUMIFS(Calculations!$E$3:$E$53,Calculations!$A$3:$A$53,$B1249)</f>
        <v/>
      </c>
      <c r="H1249" s="50">
        <f>H523/SUMIFS(H$3:H$722,$B$3:$B$722,$B1249)*SUMIFS(Calculations!$E$3:$E$53,Calculations!$A$3:$A$53,$B1249)</f>
        <v/>
      </c>
      <c r="I1249" s="50">
        <f>I523/SUMIFS(I$3:I$722,$B$3:$B$722,$B1249)*SUMIFS(Calculations!$E$3:$E$53,Calculations!$A$3:$A$53,$B1249)</f>
        <v/>
      </c>
      <c r="J1249" s="50">
        <f>J523/SUMIFS(J$3:J$722,$B$3:$B$722,$B1249)*SUMIFS(Calculations!$E$3:$E$53,Calculations!$A$3:$A$53,$B1249)</f>
        <v/>
      </c>
      <c r="K1249" s="50">
        <f>K523/SUMIFS(K$3:K$722,$B$3:$B$722,$B1249)*SUMIFS(Calculations!$E$3:$E$53,Calculations!$A$3:$A$53,$B1249)</f>
        <v/>
      </c>
      <c r="L1249" s="50">
        <f>L523/SUMIFS(L$3:L$722,$B$3:$B$722,$B1249)*SUMIFS(Calculations!$E$3:$E$53,Calculations!$A$3:$A$53,$B1249)</f>
        <v/>
      </c>
      <c r="M1249" s="50">
        <f>M523/SUMIFS(M$3:M$722,$B$3:$B$722,$B1249)*SUMIFS(Calculations!$E$3:$E$53,Calculations!$A$3:$A$53,$B1249)</f>
        <v/>
      </c>
      <c r="N1249" s="50">
        <f>N523/SUMIFS(N$3:N$722,$B$3:$B$722,$B1249)*SUMIFS(Calculations!$E$3:$E$53,Calculations!$A$3:$A$53,$B1249)</f>
        <v/>
      </c>
      <c r="O1249" s="50">
        <f>O523/SUMIFS(O$3:O$722,$B$3:$B$722,$B1249)*SUMIFS(Calculations!$E$3:$E$53,Calculations!$A$3:$A$53,$B1249)</f>
        <v/>
      </c>
      <c r="P1249" s="50">
        <f>P523/SUMIFS(P$3:P$722,$B$3:$B$722,$B1249)*SUMIFS(Calculations!$E$3:$E$53,Calculations!$A$3:$A$53,$B1249)</f>
        <v/>
      </c>
      <c r="Q1249" s="50">
        <f>Q523/SUMIFS(Q$3:Q$722,$B$3:$B$722,$B1249)*SUMIFS(Calculations!$E$3:$E$53,Calculations!$A$3:$A$53,$B1249)</f>
        <v/>
      </c>
      <c r="R1249" s="50">
        <f>R523/SUMIFS(R$3:R$722,$B$3:$B$722,$B1249)*SUMIFS(Calculations!$E$3:$E$53,Calculations!$A$3:$A$53,$B1249)</f>
        <v/>
      </c>
    </row>
    <row r="1250" ht="15.75" customHeight="1">
      <c r="B1250" s="50" t="inlineStr">
        <is>
          <t>OR</t>
        </is>
      </c>
      <c r="C1250" s="50" t="inlineStr">
        <is>
          <t>Generation</t>
        </is>
      </c>
      <c r="D1250" s="50" t="inlineStr">
        <is>
          <t>Oil-Gas-Steam</t>
        </is>
      </c>
      <c r="E1250" s="50">
        <f>LOOKUP(D1250,$U$2:$V$15,$V$2:$V$15)</f>
        <v/>
      </c>
      <c r="F1250" s="50">
        <f>F524/SUMIFS(F$3:F$722,$B$3:$B$722,$B1250)*SUMIFS(Calculations!$E$3:$E$53,Calculations!$A$3:$A$53,$B1250)</f>
        <v/>
      </c>
      <c r="G1250" s="50">
        <f>G524/SUMIFS(G$3:G$722,$B$3:$B$722,$B1250)*SUMIFS(Calculations!$E$3:$E$53,Calculations!$A$3:$A$53,$B1250)</f>
        <v/>
      </c>
      <c r="H1250" s="50">
        <f>H524/SUMIFS(H$3:H$722,$B$3:$B$722,$B1250)*SUMIFS(Calculations!$E$3:$E$53,Calculations!$A$3:$A$53,$B1250)</f>
        <v/>
      </c>
      <c r="I1250" s="50">
        <f>I524/SUMIFS(I$3:I$722,$B$3:$B$722,$B1250)*SUMIFS(Calculations!$E$3:$E$53,Calculations!$A$3:$A$53,$B1250)</f>
        <v/>
      </c>
      <c r="J1250" s="50">
        <f>J524/SUMIFS(J$3:J$722,$B$3:$B$722,$B1250)*SUMIFS(Calculations!$E$3:$E$53,Calculations!$A$3:$A$53,$B1250)</f>
        <v/>
      </c>
      <c r="K1250" s="50">
        <f>K524/SUMIFS(K$3:K$722,$B$3:$B$722,$B1250)*SUMIFS(Calculations!$E$3:$E$53,Calculations!$A$3:$A$53,$B1250)</f>
        <v/>
      </c>
      <c r="L1250" s="50">
        <f>L524/SUMIFS(L$3:L$722,$B$3:$B$722,$B1250)*SUMIFS(Calculations!$E$3:$E$53,Calculations!$A$3:$A$53,$B1250)</f>
        <v/>
      </c>
      <c r="M1250" s="50">
        <f>M524/SUMIFS(M$3:M$722,$B$3:$B$722,$B1250)*SUMIFS(Calculations!$E$3:$E$53,Calculations!$A$3:$A$53,$B1250)</f>
        <v/>
      </c>
      <c r="N1250" s="50">
        <f>N524/SUMIFS(N$3:N$722,$B$3:$B$722,$B1250)*SUMIFS(Calculations!$E$3:$E$53,Calculations!$A$3:$A$53,$B1250)</f>
        <v/>
      </c>
      <c r="O1250" s="50">
        <f>O524/SUMIFS(O$3:O$722,$B$3:$B$722,$B1250)*SUMIFS(Calculations!$E$3:$E$53,Calculations!$A$3:$A$53,$B1250)</f>
        <v/>
      </c>
      <c r="P1250" s="50">
        <f>P524/SUMIFS(P$3:P$722,$B$3:$B$722,$B1250)*SUMIFS(Calculations!$E$3:$E$53,Calculations!$A$3:$A$53,$B1250)</f>
        <v/>
      </c>
      <c r="Q1250" s="50">
        <f>Q524/SUMIFS(Q$3:Q$722,$B$3:$B$722,$B1250)*SUMIFS(Calculations!$E$3:$E$53,Calculations!$A$3:$A$53,$B1250)</f>
        <v/>
      </c>
      <c r="R1250" s="50">
        <f>R524/SUMIFS(R$3:R$722,$B$3:$B$722,$B1250)*SUMIFS(Calculations!$E$3:$E$53,Calculations!$A$3:$A$53,$B1250)</f>
        <v/>
      </c>
    </row>
    <row r="1251" ht="15.75" customHeight="1">
      <c r="B1251" s="50" t="inlineStr">
        <is>
          <t>OR</t>
        </is>
      </c>
      <c r="C1251" s="50" t="inlineStr">
        <is>
          <t>Generation</t>
        </is>
      </c>
      <c r="D1251" s="50" t="inlineStr">
        <is>
          <t>Rooftop PV</t>
        </is>
      </c>
      <c r="E1251" s="50">
        <f>LOOKUP(D1251,$U$2:$V$15,$V$2:$V$15)</f>
        <v/>
      </c>
      <c r="F1251" s="50">
        <f>F525/SUMIFS(F$3:F$722,$B$3:$B$722,$B1251)*SUMIFS(Calculations!$E$3:$E$53,Calculations!$A$3:$A$53,$B1251)</f>
        <v/>
      </c>
      <c r="G1251" s="50">
        <f>G525/SUMIFS(G$3:G$722,$B$3:$B$722,$B1251)*SUMIFS(Calculations!$E$3:$E$53,Calculations!$A$3:$A$53,$B1251)</f>
        <v/>
      </c>
      <c r="H1251" s="50">
        <f>H525/SUMIFS(H$3:H$722,$B$3:$B$722,$B1251)*SUMIFS(Calculations!$E$3:$E$53,Calculations!$A$3:$A$53,$B1251)</f>
        <v/>
      </c>
      <c r="I1251" s="50">
        <f>I525/SUMIFS(I$3:I$722,$B$3:$B$722,$B1251)*SUMIFS(Calculations!$E$3:$E$53,Calculations!$A$3:$A$53,$B1251)</f>
        <v/>
      </c>
      <c r="J1251" s="50">
        <f>J525/SUMIFS(J$3:J$722,$B$3:$B$722,$B1251)*SUMIFS(Calculations!$E$3:$E$53,Calculations!$A$3:$A$53,$B1251)</f>
        <v/>
      </c>
      <c r="K1251" s="50">
        <f>K525/SUMIFS(K$3:K$722,$B$3:$B$722,$B1251)*SUMIFS(Calculations!$E$3:$E$53,Calculations!$A$3:$A$53,$B1251)</f>
        <v/>
      </c>
      <c r="L1251" s="50">
        <f>L525/SUMIFS(L$3:L$722,$B$3:$B$722,$B1251)*SUMIFS(Calculations!$E$3:$E$53,Calculations!$A$3:$A$53,$B1251)</f>
        <v/>
      </c>
      <c r="M1251" s="50">
        <f>M525/SUMIFS(M$3:M$722,$B$3:$B$722,$B1251)*SUMIFS(Calculations!$E$3:$E$53,Calculations!$A$3:$A$53,$B1251)</f>
        <v/>
      </c>
      <c r="N1251" s="50">
        <f>N525/SUMIFS(N$3:N$722,$B$3:$B$722,$B1251)*SUMIFS(Calculations!$E$3:$E$53,Calculations!$A$3:$A$53,$B1251)</f>
        <v/>
      </c>
      <c r="O1251" s="50">
        <f>O525/SUMIFS(O$3:O$722,$B$3:$B$722,$B1251)*SUMIFS(Calculations!$E$3:$E$53,Calculations!$A$3:$A$53,$B1251)</f>
        <v/>
      </c>
      <c r="P1251" s="50">
        <f>P525/SUMIFS(P$3:P$722,$B$3:$B$722,$B1251)*SUMIFS(Calculations!$E$3:$E$53,Calculations!$A$3:$A$53,$B1251)</f>
        <v/>
      </c>
      <c r="Q1251" s="50">
        <f>Q525/SUMIFS(Q$3:Q$722,$B$3:$B$722,$B1251)*SUMIFS(Calculations!$E$3:$E$53,Calculations!$A$3:$A$53,$B1251)</f>
        <v/>
      </c>
      <c r="R1251" s="50">
        <f>R525/SUMIFS(R$3:R$722,$B$3:$B$722,$B1251)*SUMIFS(Calculations!$E$3:$E$53,Calculations!$A$3:$A$53,$B1251)</f>
        <v/>
      </c>
    </row>
    <row r="1252" ht="15.75" customHeight="1">
      <c r="B1252" s="50" t="inlineStr">
        <is>
          <t>OR</t>
        </is>
      </c>
      <c r="C1252" s="50" t="inlineStr">
        <is>
          <t>Generation</t>
        </is>
      </c>
      <c r="D1252" s="50" t="inlineStr">
        <is>
          <t>Storage</t>
        </is>
      </c>
      <c r="E1252" s="50">
        <f>LOOKUP(D1252,$U$2:$V$15,$V$2:$V$15)</f>
        <v/>
      </c>
      <c r="F1252" s="50">
        <f>F526/SUMIFS(F$3:F$722,$B$3:$B$722,$B1252)*SUMIFS(Calculations!$E$3:$E$53,Calculations!$A$3:$A$53,$B1252)</f>
        <v/>
      </c>
      <c r="G1252" s="50">
        <f>G526/SUMIFS(G$3:G$722,$B$3:$B$722,$B1252)*SUMIFS(Calculations!$E$3:$E$53,Calculations!$A$3:$A$53,$B1252)</f>
        <v/>
      </c>
      <c r="H1252" s="50">
        <f>H526/SUMIFS(H$3:H$722,$B$3:$B$722,$B1252)*SUMIFS(Calculations!$E$3:$E$53,Calculations!$A$3:$A$53,$B1252)</f>
        <v/>
      </c>
      <c r="I1252" s="50">
        <f>I526/SUMIFS(I$3:I$722,$B$3:$B$722,$B1252)*SUMIFS(Calculations!$E$3:$E$53,Calculations!$A$3:$A$53,$B1252)</f>
        <v/>
      </c>
      <c r="J1252" s="50">
        <f>J526/SUMIFS(J$3:J$722,$B$3:$B$722,$B1252)*SUMIFS(Calculations!$E$3:$E$53,Calculations!$A$3:$A$53,$B1252)</f>
        <v/>
      </c>
      <c r="K1252" s="50">
        <f>K526/SUMIFS(K$3:K$722,$B$3:$B$722,$B1252)*SUMIFS(Calculations!$E$3:$E$53,Calculations!$A$3:$A$53,$B1252)</f>
        <v/>
      </c>
      <c r="L1252" s="50">
        <f>L526/SUMIFS(L$3:L$722,$B$3:$B$722,$B1252)*SUMIFS(Calculations!$E$3:$E$53,Calculations!$A$3:$A$53,$B1252)</f>
        <v/>
      </c>
      <c r="M1252" s="50">
        <f>M526/SUMIFS(M$3:M$722,$B$3:$B$722,$B1252)*SUMIFS(Calculations!$E$3:$E$53,Calculations!$A$3:$A$53,$B1252)</f>
        <v/>
      </c>
      <c r="N1252" s="50">
        <f>N526/SUMIFS(N$3:N$722,$B$3:$B$722,$B1252)*SUMIFS(Calculations!$E$3:$E$53,Calculations!$A$3:$A$53,$B1252)</f>
        <v/>
      </c>
      <c r="O1252" s="50">
        <f>O526/SUMIFS(O$3:O$722,$B$3:$B$722,$B1252)*SUMIFS(Calculations!$E$3:$E$53,Calculations!$A$3:$A$53,$B1252)</f>
        <v/>
      </c>
      <c r="P1252" s="50">
        <f>P526/SUMIFS(P$3:P$722,$B$3:$B$722,$B1252)*SUMIFS(Calculations!$E$3:$E$53,Calculations!$A$3:$A$53,$B1252)</f>
        <v/>
      </c>
      <c r="Q1252" s="50">
        <f>Q526/SUMIFS(Q$3:Q$722,$B$3:$B$722,$B1252)*SUMIFS(Calculations!$E$3:$E$53,Calculations!$A$3:$A$53,$B1252)</f>
        <v/>
      </c>
      <c r="R1252" s="50">
        <f>R526/SUMIFS(R$3:R$722,$B$3:$B$722,$B1252)*SUMIFS(Calculations!$E$3:$E$53,Calculations!$A$3:$A$53,$B1252)</f>
        <v/>
      </c>
    </row>
    <row r="1253" ht="15.75" customHeight="1">
      <c r="B1253" s="50" t="inlineStr">
        <is>
          <t>OR</t>
        </is>
      </c>
      <c r="C1253" s="50" t="inlineStr">
        <is>
          <t>Generation</t>
        </is>
      </c>
      <c r="D1253" s="50" t="inlineStr">
        <is>
          <t>Utility PV</t>
        </is>
      </c>
      <c r="E1253" s="50">
        <f>LOOKUP(D1253,$U$2:$V$15,$V$2:$V$15)</f>
        <v/>
      </c>
      <c r="F1253" s="50">
        <f>F527/SUMIFS(F$3:F$722,$B$3:$B$722,$B1253)*SUMIFS(Calculations!$E$3:$E$53,Calculations!$A$3:$A$53,$B1253)</f>
        <v/>
      </c>
      <c r="G1253" s="50">
        <f>G527/SUMIFS(G$3:G$722,$B$3:$B$722,$B1253)*SUMIFS(Calculations!$E$3:$E$53,Calculations!$A$3:$A$53,$B1253)</f>
        <v/>
      </c>
      <c r="H1253" s="50">
        <f>H527/SUMIFS(H$3:H$722,$B$3:$B$722,$B1253)*SUMIFS(Calculations!$E$3:$E$53,Calculations!$A$3:$A$53,$B1253)</f>
        <v/>
      </c>
      <c r="I1253" s="50">
        <f>I527/SUMIFS(I$3:I$722,$B$3:$B$722,$B1253)*SUMIFS(Calculations!$E$3:$E$53,Calculations!$A$3:$A$53,$B1253)</f>
        <v/>
      </c>
      <c r="J1253" s="50">
        <f>J527/SUMIFS(J$3:J$722,$B$3:$B$722,$B1253)*SUMIFS(Calculations!$E$3:$E$53,Calculations!$A$3:$A$53,$B1253)</f>
        <v/>
      </c>
      <c r="K1253" s="50">
        <f>K527/SUMIFS(K$3:K$722,$B$3:$B$722,$B1253)*SUMIFS(Calculations!$E$3:$E$53,Calculations!$A$3:$A$53,$B1253)</f>
        <v/>
      </c>
      <c r="L1253" s="50">
        <f>L527/SUMIFS(L$3:L$722,$B$3:$B$722,$B1253)*SUMIFS(Calculations!$E$3:$E$53,Calculations!$A$3:$A$53,$B1253)</f>
        <v/>
      </c>
      <c r="M1253" s="50">
        <f>M527/SUMIFS(M$3:M$722,$B$3:$B$722,$B1253)*SUMIFS(Calculations!$E$3:$E$53,Calculations!$A$3:$A$53,$B1253)</f>
        <v/>
      </c>
      <c r="N1253" s="50">
        <f>N527/SUMIFS(N$3:N$722,$B$3:$B$722,$B1253)*SUMIFS(Calculations!$E$3:$E$53,Calculations!$A$3:$A$53,$B1253)</f>
        <v/>
      </c>
      <c r="O1253" s="50">
        <f>O527/SUMIFS(O$3:O$722,$B$3:$B$722,$B1253)*SUMIFS(Calculations!$E$3:$E$53,Calculations!$A$3:$A$53,$B1253)</f>
        <v/>
      </c>
      <c r="P1253" s="50">
        <f>P527/SUMIFS(P$3:P$722,$B$3:$B$722,$B1253)*SUMIFS(Calculations!$E$3:$E$53,Calculations!$A$3:$A$53,$B1253)</f>
        <v/>
      </c>
      <c r="Q1253" s="50">
        <f>Q527/SUMIFS(Q$3:Q$722,$B$3:$B$722,$B1253)*SUMIFS(Calculations!$E$3:$E$53,Calculations!$A$3:$A$53,$B1253)</f>
        <v/>
      </c>
      <c r="R1253" s="50">
        <f>R527/SUMIFS(R$3:R$722,$B$3:$B$722,$B1253)*SUMIFS(Calculations!$E$3:$E$53,Calculations!$A$3:$A$53,$B1253)</f>
        <v/>
      </c>
    </row>
    <row r="1254" ht="15.75" customHeight="1">
      <c r="B1254" s="50" t="inlineStr">
        <is>
          <t>PA</t>
        </is>
      </c>
      <c r="C1254" s="50" t="inlineStr">
        <is>
          <t>Generation</t>
        </is>
      </c>
      <c r="D1254" s="50" t="inlineStr">
        <is>
          <t>Biopower</t>
        </is>
      </c>
      <c r="E1254" s="50">
        <f>LOOKUP(D1254,$U$2:$V$15,$V$2:$V$15)</f>
        <v/>
      </c>
      <c r="F1254" s="50">
        <f>F528/SUMIFS(F$3:F$722,$B$3:$B$722,$B1254)*SUMIFS(Calculations!$E$3:$E$53,Calculations!$A$3:$A$53,$B1254)</f>
        <v/>
      </c>
      <c r="G1254" s="50">
        <f>G528/SUMIFS(G$3:G$722,$B$3:$B$722,$B1254)*SUMIFS(Calculations!$E$3:$E$53,Calculations!$A$3:$A$53,$B1254)</f>
        <v/>
      </c>
      <c r="H1254" s="50">
        <f>H528/SUMIFS(H$3:H$722,$B$3:$B$722,$B1254)*SUMIFS(Calculations!$E$3:$E$53,Calculations!$A$3:$A$53,$B1254)</f>
        <v/>
      </c>
      <c r="I1254" s="50">
        <f>I528/SUMIFS(I$3:I$722,$B$3:$B$722,$B1254)*SUMIFS(Calculations!$E$3:$E$53,Calculations!$A$3:$A$53,$B1254)</f>
        <v/>
      </c>
      <c r="J1254" s="50">
        <f>J528/SUMIFS(J$3:J$722,$B$3:$B$722,$B1254)*SUMIFS(Calculations!$E$3:$E$53,Calculations!$A$3:$A$53,$B1254)</f>
        <v/>
      </c>
      <c r="K1254" s="50">
        <f>K528/SUMIFS(K$3:K$722,$B$3:$B$722,$B1254)*SUMIFS(Calculations!$E$3:$E$53,Calculations!$A$3:$A$53,$B1254)</f>
        <v/>
      </c>
      <c r="L1254" s="50">
        <f>L528/SUMIFS(L$3:L$722,$B$3:$B$722,$B1254)*SUMIFS(Calculations!$E$3:$E$53,Calculations!$A$3:$A$53,$B1254)</f>
        <v/>
      </c>
      <c r="M1254" s="50">
        <f>M528/SUMIFS(M$3:M$722,$B$3:$B$722,$B1254)*SUMIFS(Calculations!$E$3:$E$53,Calculations!$A$3:$A$53,$B1254)</f>
        <v/>
      </c>
      <c r="N1254" s="50">
        <f>N528/SUMIFS(N$3:N$722,$B$3:$B$722,$B1254)*SUMIFS(Calculations!$E$3:$E$53,Calculations!$A$3:$A$53,$B1254)</f>
        <v/>
      </c>
      <c r="O1254" s="50">
        <f>O528/SUMIFS(O$3:O$722,$B$3:$B$722,$B1254)*SUMIFS(Calculations!$E$3:$E$53,Calculations!$A$3:$A$53,$B1254)</f>
        <v/>
      </c>
      <c r="P1254" s="50">
        <f>P528/SUMIFS(P$3:P$722,$B$3:$B$722,$B1254)*SUMIFS(Calculations!$E$3:$E$53,Calculations!$A$3:$A$53,$B1254)</f>
        <v/>
      </c>
      <c r="Q1254" s="50">
        <f>Q528/SUMIFS(Q$3:Q$722,$B$3:$B$722,$B1254)*SUMIFS(Calculations!$E$3:$E$53,Calculations!$A$3:$A$53,$B1254)</f>
        <v/>
      </c>
      <c r="R1254" s="50">
        <f>R528/SUMIFS(R$3:R$722,$B$3:$B$722,$B1254)*SUMIFS(Calculations!$E$3:$E$53,Calculations!$A$3:$A$53,$B1254)</f>
        <v/>
      </c>
    </row>
    <row r="1255" ht="15.75" customHeight="1">
      <c r="B1255" s="50" t="inlineStr">
        <is>
          <t>PA</t>
        </is>
      </c>
      <c r="C1255" s="50" t="inlineStr">
        <is>
          <t>Generation</t>
        </is>
      </c>
      <c r="D1255" s="50" t="inlineStr">
        <is>
          <t>Coal</t>
        </is>
      </c>
      <c r="E1255" s="50">
        <f>LOOKUP(D1255,$U$2:$V$15,$V$2:$V$15)</f>
        <v/>
      </c>
      <c r="F1255" s="50">
        <f>F529/SUMIFS(F$3:F$722,$B$3:$B$722,$B1255)*SUMIFS(Calculations!$E$3:$E$53,Calculations!$A$3:$A$53,$B1255)</f>
        <v/>
      </c>
      <c r="G1255" s="50">
        <f>G529/SUMIFS(G$3:G$722,$B$3:$B$722,$B1255)*SUMIFS(Calculations!$E$3:$E$53,Calculations!$A$3:$A$53,$B1255)</f>
        <v/>
      </c>
      <c r="H1255" s="50">
        <f>H529/SUMIFS(H$3:H$722,$B$3:$B$722,$B1255)*SUMIFS(Calculations!$E$3:$E$53,Calculations!$A$3:$A$53,$B1255)</f>
        <v/>
      </c>
      <c r="I1255" s="50">
        <f>I529/SUMIFS(I$3:I$722,$B$3:$B$722,$B1255)*SUMIFS(Calculations!$E$3:$E$53,Calculations!$A$3:$A$53,$B1255)</f>
        <v/>
      </c>
      <c r="J1255" s="50">
        <f>J529/SUMIFS(J$3:J$722,$B$3:$B$722,$B1255)*SUMIFS(Calculations!$E$3:$E$53,Calculations!$A$3:$A$53,$B1255)</f>
        <v/>
      </c>
      <c r="K1255" s="50">
        <f>K529/SUMIFS(K$3:K$722,$B$3:$B$722,$B1255)*SUMIFS(Calculations!$E$3:$E$53,Calculations!$A$3:$A$53,$B1255)</f>
        <v/>
      </c>
      <c r="L1255" s="50">
        <f>L529/SUMIFS(L$3:L$722,$B$3:$B$722,$B1255)*SUMIFS(Calculations!$E$3:$E$53,Calculations!$A$3:$A$53,$B1255)</f>
        <v/>
      </c>
      <c r="M1255" s="50">
        <f>M529/SUMIFS(M$3:M$722,$B$3:$B$722,$B1255)*SUMIFS(Calculations!$E$3:$E$53,Calculations!$A$3:$A$53,$B1255)</f>
        <v/>
      </c>
      <c r="N1255" s="50">
        <f>N529/SUMIFS(N$3:N$722,$B$3:$B$722,$B1255)*SUMIFS(Calculations!$E$3:$E$53,Calculations!$A$3:$A$53,$B1255)</f>
        <v/>
      </c>
      <c r="O1255" s="50">
        <f>O529/SUMIFS(O$3:O$722,$B$3:$B$722,$B1255)*SUMIFS(Calculations!$E$3:$E$53,Calculations!$A$3:$A$53,$B1255)</f>
        <v/>
      </c>
      <c r="P1255" s="50">
        <f>P529/SUMIFS(P$3:P$722,$B$3:$B$722,$B1255)*SUMIFS(Calculations!$E$3:$E$53,Calculations!$A$3:$A$53,$B1255)</f>
        <v/>
      </c>
      <c r="Q1255" s="50">
        <f>Q529/SUMIFS(Q$3:Q$722,$B$3:$B$722,$B1255)*SUMIFS(Calculations!$E$3:$E$53,Calculations!$A$3:$A$53,$B1255)</f>
        <v/>
      </c>
      <c r="R1255" s="50">
        <f>R529/SUMIFS(R$3:R$722,$B$3:$B$722,$B1255)*SUMIFS(Calculations!$E$3:$E$53,Calculations!$A$3:$A$53,$B1255)</f>
        <v/>
      </c>
    </row>
    <row r="1256" ht="15.75" customHeight="1">
      <c r="B1256" s="50" t="inlineStr">
        <is>
          <t>PA</t>
        </is>
      </c>
      <c r="C1256" s="50" t="inlineStr">
        <is>
          <t>Generation</t>
        </is>
      </c>
      <c r="D1256" s="50" t="inlineStr">
        <is>
          <t>CSP</t>
        </is>
      </c>
      <c r="E1256" s="50">
        <f>LOOKUP(D1256,$U$2:$V$15,$V$2:$V$15)</f>
        <v/>
      </c>
      <c r="F1256" s="50">
        <f>F530/SUMIFS(F$3:F$722,$B$3:$B$722,$B1256)*SUMIFS(Calculations!$E$3:$E$53,Calculations!$A$3:$A$53,$B1256)</f>
        <v/>
      </c>
      <c r="G1256" s="50">
        <f>G530/SUMIFS(G$3:G$722,$B$3:$B$722,$B1256)*SUMIFS(Calculations!$E$3:$E$53,Calculations!$A$3:$A$53,$B1256)</f>
        <v/>
      </c>
      <c r="H1256" s="50">
        <f>H530/SUMIFS(H$3:H$722,$B$3:$B$722,$B1256)*SUMIFS(Calculations!$E$3:$E$53,Calculations!$A$3:$A$53,$B1256)</f>
        <v/>
      </c>
      <c r="I1256" s="50">
        <f>I530/SUMIFS(I$3:I$722,$B$3:$B$722,$B1256)*SUMIFS(Calculations!$E$3:$E$53,Calculations!$A$3:$A$53,$B1256)</f>
        <v/>
      </c>
      <c r="J1256" s="50">
        <f>J530/SUMIFS(J$3:J$722,$B$3:$B$722,$B1256)*SUMIFS(Calculations!$E$3:$E$53,Calculations!$A$3:$A$53,$B1256)</f>
        <v/>
      </c>
      <c r="K1256" s="50">
        <f>K530/SUMIFS(K$3:K$722,$B$3:$B$722,$B1256)*SUMIFS(Calculations!$E$3:$E$53,Calculations!$A$3:$A$53,$B1256)</f>
        <v/>
      </c>
      <c r="L1256" s="50">
        <f>L530/SUMIFS(L$3:L$722,$B$3:$B$722,$B1256)*SUMIFS(Calculations!$E$3:$E$53,Calculations!$A$3:$A$53,$B1256)</f>
        <v/>
      </c>
      <c r="M1256" s="50">
        <f>M530/SUMIFS(M$3:M$722,$B$3:$B$722,$B1256)*SUMIFS(Calculations!$E$3:$E$53,Calculations!$A$3:$A$53,$B1256)</f>
        <v/>
      </c>
      <c r="N1256" s="50">
        <f>N530/SUMIFS(N$3:N$722,$B$3:$B$722,$B1256)*SUMIFS(Calculations!$E$3:$E$53,Calculations!$A$3:$A$53,$B1256)</f>
        <v/>
      </c>
      <c r="O1256" s="50">
        <f>O530/SUMIFS(O$3:O$722,$B$3:$B$722,$B1256)*SUMIFS(Calculations!$E$3:$E$53,Calculations!$A$3:$A$53,$B1256)</f>
        <v/>
      </c>
      <c r="P1256" s="50">
        <f>P530/SUMIFS(P$3:P$722,$B$3:$B$722,$B1256)*SUMIFS(Calculations!$E$3:$E$53,Calculations!$A$3:$A$53,$B1256)</f>
        <v/>
      </c>
      <c r="Q1256" s="50">
        <f>Q530/SUMIFS(Q$3:Q$722,$B$3:$B$722,$B1256)*SUMIFS(Calculations!$E$3:$E$53,Calculations!$A$3:$A$53,$B1256)</f>
        <v/>
      </c>
      <c r="R1256" s="50">
        <f>R530/SUMIFS(R$3:R$722,$B$3:$B$722,$B1256)*SUMIFS(Calculations!$E$3:$E$53,Calculations!$A$3:$A$53,$B1256)</f>
        <v/>
      </c>
    </row>
    <row r="1257" ht="15.75" customHeight="1">
      <c r="B1257" s="50" t="inlineStr">
        <is>
          <t>PA</t>
        </is>
      </c>
      <c r="C1257" s="50" t="inlineStr">
        <is>
          <t>Generation</t>
        </is>
      </c>
      <c r="D1257" s="50" t="inlineStr">
        <is>
          <t>Geothermal</t>
        </is>
      </c>
      <c r="E1257" s="50">
        <f>LOOKUP(D1257,$U$2:$V$15,$V$2:$V$15)</f>
        <v/>
      </c>
      <c r="F1257" s="50">
        <f>F531/SUMIFS(F$3:F$722,$B$3:$B$722,$B1257)*SUMIFS(Calculations!$E$3:$E$53,Calculations!$A$3:$A$53,$B1257)</f>
        <v/>
      </c>
      <c r="G1257" s="50">
        <f>G531/SUMIFS(G$3:G$722,$B$3:$B$722,$B1257)*SUMIFS(Calculations!$E$3:$E$53,Calculations!$A$3:$A$53,$B1257)</f>
        <v/>
      </c>
      <c r="H1257" s="50">
        <f>H531/SUMIFS(H$3:H$722,$B$3:$B$722,$B1257)*SUMIFS(Calculations!$E$3:$E$53,Calculations!$A$3:$A$53,$B1257)</f>
        <v/>
      </c>
      <c r="I1257" s="50">
        <f>I531/SUMIFS(I$3:I$722,$B$3:$B$722,$B1257)*SUMIFS(Calculations!$E$3:$E$53,Calculations!$A$3:$A$53,$B1257)</f>
        <v/>
      </c>
      <c r="J1257" s="50">
        <f>J531/SUMIFS(J$3:J$722,$B$3:$B$722,$B1257)*SUMIFS(Calculations!$E$3:$E$53,Calculations!$A$3:$A$53,$B1257)</f>
        <v/>
      </c>
      <c r="K1257" s="50">
        <f>K531/SUMIFS(K$3:K$722,$B$3:$B$722,$B1257)*SUMIFS(Calculations!$E$3:$E$53,Calculations!$A$3:$A$53,$B1257)</f>
        <v/>
      </c>
      <c r="L1257" s="50">
        <f>L531/SUMIFS(L$3:L$722,$B$3:$B$722,$B1257)*SUMIFS(Calculations!$E$3:$E$53,Calculations!$A$3:$A$53,$B1257)</f>
        <v/>
      </c>
      <c r="M1257" s="50">
        <f>M531/SUMIFS(M$3:M$722,$B$3:$B$722,$B1257)*SUMIFS(Calculations!$E$3:$E$53,Calculations!$A$3:$A$53,$B1257)</f>
        <v/>
      </c>
      <c r="N1257" s="50">
        <f>N531/SUMIFS(N$3:N$722,$B$3:$B$722,$B1257)*SUMIFS(Calculations!$E$3:$E$53,Calculations!$A$3:$A$53,$B1257)</f>
        <v/>
      </c>
      <c r="O1257" s="50">
        <f>O531/SUMIFS(O$3:O$722,$B$3:$B$722,$B1257)*SUMIFS(Calculations!$E$3:$E$53,Calculations!$A$3:$A$53,$B1257)</f>
        <v/>
      </c>
      <c r="P1257" s="50">
        <f>P531/SUMIFS(P$3:P$722,$B$3:$B$722,$B1257)*SUMIFS(Calculations!$E$3:$E$53,Calculations!$A$3:$A$53,$B1257)</f>
        <v/>
      </c>
      <c r="Q1257" s="50">
        <f>Q531/SUMIFS(Q$3:Q$722,$B$3:$B$722,$B1257)*SUMIFS(Calculations!$E$3:$E$53,Calculations!$A$3:$A$53,$B1257)</f>
        <v/>
      </c>
      <c r="R1257" s="50">
        <f>R531/SUMIFS(R$3:R$722,$B$3:$B$722,$B1257)*SUMIFS(Calculations!$E$3:$E$53,Calculations!$A$3:$A$53,$B1257)</f>
        <v/>
      </c>
    </row>
    <row r="1258" ht="15.75" customHeight="1">
      <c r="B1258" s="50" t="inlineStr">
        <is>
          <t>PA</t>
        </is>
      </c>
      <c r="C1258" s="50" t="inlineStr">
        <is>
          <t>Generation</t>
        </is>
      </c>
      <c r="D1258" s="50" t="inlineStr">
        <is>
          <t>Hydro</t>
        </is>
      </c>
      <c r="E1258" s="50">
        <f>LOOKUP(D1258,$U$2:$V$15,$V$2:$V$15)</f>
        <v/>
      </c>
      <c r="F1258" s="50">
        <f>F532/SUMIFS(F$3:F$722,$B$3:$B$722,$B1258)*SUMIFS(Calculations!$E$3:$E$53,Calculations!$A$3:$A$53,$B1258)</f>
        <v/>
      </c>
      <c r="G1258" s="50">
        <f>G532/SUMIFS(G$3:G$722,$B$3:$B$722,$B1258)*SUMIFS(Calculations!$E$3:$E$53,Calculations!$A$3:$A$53,$B1258)</f>
        <v/>
      </c>
      <c r="H1258" s="50">
        <f>H532/SUMIFS(H$3:H$722,$B$3:$B$722,$B1258)*SUMIFS(Calculations!$E$3:$E$53,Calculations!$A$3:$A$53,$B1258)</f>
        <v/>
      </c>
      <c r="I1258" s="50">
        <f>I532/SUMIFS(I$3:I$722,$B$3:$B$722,$B1258)*SUMIFS(Calculations!$E$3:$E$53,Calculations!$A$3:$A$53,$B1258)</f>
        <v/>
      </c>
      <c r="J1258" s="50">
        <f>J532/SUMIFS(J$3:J$722,$B$3:$B$722,$B1258)*SUMIFS(Calculations!$E$3:$E$53,Calculations!$A$3:$A$53,$B1258)</f>
        <v/>
      </c>
      <c r="K1258" s="50">
        <f>K532/SUMIFS(K$3:K$722,$B$3:$B$722,$B1258)*SUMIFS(Calculations!$E$3:$E$53,Calculations!$A$3:$A$53,$B1258)</f>
        <v/>
      </c>
      <c r="L1258" s="50">
        <f>L532/SUMIFS(L$3:L$722,$B$3:$B$722,$B1258)*SUMIFS(Calculations!$E$3:$E$53,Calculations!$A$3:$A$53,$B1258)</f>
        <v/>
      </c>
      <c r="M1258" s="50">
        <f>M532/SUMIFS(M$3:M$722,$B$3:$B$722,$B1258)*SUMIFS(Calculations!$E$3:$E$53,Calculations!$A$3:$A$53,$B1258)</f>
        <v/>
      </c>
      <c r="N1258" s="50">
        <f>N532/SUMIFS(N$3:N$722,$B$3:$B$722,$B1258)*SUMIFS(Calculations!$E$3:$E$53,Calculations!$A$3:$A$53,$B1258)</f>
        <v/>
      </c>
      <c r="O1258" s="50">
        <f>O532/SUMIFS(O$3:O$722,$B$3:$B$722,$B1258)*SUMIFS(Calculations!$E$3:$E$53,Calculations!$A$3:$A$53,$B1258)</f>
        <v/>
      </c>
      <c r="P1258" s="50">
        <f>P532/SUMIFS(P$3:P$722,$B$3:$B$722,$B1258)*SUMIFS(Calculations!$E$3:$E$53,Calculations!$A$3:$A$53,$B1258)</f>
        <v/>
      </c>
      <c r="Q1258" s="50">
        <f>Q532/SUMIFS(Q$3:Q$722,$B$3:$B$722,$B1258)*SUMIFS(Calculations!$E$3:$E$53,Calculations!$A$3:$A$53,$B1258)</f>
        <v/>
      </c>
      <c r="R1258" s="50">
        <f>R532/SUMIFS(R$3:R$722,$B$3:$B$722,$B1258)*SUMIFS(Calculations!$E$3:$E$53,Calculations!$A$3:$A$53,$B1258)</f>
        <v/>
      </c>
    </row>
    <row r="1259" ht="15.75" customHeight="1">
      <c r="B1259" s="50" t="inlineStr">
        <is>
          <t>PA</t>
        </is>
      </c>
      <c r="C1259" s="50" t="inlineStr">
        <is>
          <t>Generation</t>
        </is>
      </c>
      <c r="D1259" s="50" t="inlineStr">
        <is>
          <t>Imports</t>
        </is>
      </c>
      <c r="E1259" s="50">
        <f>LOOKUP(D1259,$U$2:$V$15,$V$2:$V$15)</f>
        <v/>
      </c>
      <c r="F1259" s="50">
        <f>F533/SUMIFS(F$3:F$722,$B$3:$B$722,$B1259)*SUMIFS(Calculations!$E$3:$E$53,Calculations!$A$3:$A$53,$B1259)</f>
        <v/>
      </c>
      <c r="G1259" s="50">
        <f>G533/SUMIFS(G$3:G$722,$B$3:$B$722,$B1259)*SUMIFS(Calculations!$E$3:$E$53,Calculations!$A$3:$A$53,$B1259)</f>
        <v/>
      </c>
      <c r="H1259" s="50">
        <f>H533/SUMIFS(H$3:H$722,$B$3:$B$722,$B1259)*SUMIFS(Calculations!$E$3:$E$53,Calculations!$A$3:$A$53,$B1259)</f>
        <v/>
      </c>
      <c r="I1259" s="50">
        <f>I533/SUMIFS(I$3:I$722,$B$3:$B$722,$B1259)*SUMIFS(Calculations!$E$3:$E$53,Calculations!$A$3:$A$53,$B1259)</f>
        <v/>
      </c>
      <c r="J1259" s="50">
        <f>J533/SUMIFS(J$3:J$722,$B$3:$B$722,$B1259)*SUMIFS(Calculations!$E$3:$E$53,Calculations!$A$3:$A$53,$B1259)</f>
        <v/>
      </c>
      <c r="K1259" s="50">
        <f>K533/SUMIFS(K$3:K$722,$B$3:$B$722,$B1259)*SUMIFS(Calculations!$E$3:$E$53,Calculations!$A$3:$A$53,$B1259)</f>
        <v/>
      </c>
      <c r="L1259" s="50">
        <f>L533/SUMIFS(L$3:L$722,$B$3:$B$722,$B1259)*SUMIFS(Calculations!$E$3:$E$53,Calculations!$A$3:$A$53,$B1259)</f>
        <v/>
      </c>
      <c r="M1259" s="50">
        <f>M533/SUMIFS(M$3:M$722,$B$3:$B$722,$B1259)*SUMIFS(Calculations!$E$3:$E$53,Calculations!$A$3:$A$53,$B1259)</f>
        <v/>
      </c>
      <c r="N1259" s="50">
        <f>N533/SUMIFS(N$3:N$722,$B$3:$B$722,$B1259)*SUMIFS(Calculations!$E$3:$E$53,Calculations!$A$3:$A$53,$B1259)</f>
        <v/>
      </c>
      <c r="O1259" s="50">
        <f>O533/SUMIFS(O$3:O$722,$B$3:$B$722,$B1259)*SUMIFS(Calculations!$E$3:$E$53,Calculations!$A$3:$A$53,$B1259)</f>
        <v/>
      </c>
      <c r="P1259" s="50">
        <f>P533/SUMIFS(P$3:P$722,$B$3:$B$722,$B1259)*SUMIFS(Calculations!$E$3:$E$53,Calculations!$A$3:$A$53,$B1259)</f>
        <v/>
      </c>
      <c r="Q1259" s="50">
        <f>Q533/SUMIFS(Q$3:Q$722,$B$3:$B$722,$B1259)*SUMIFS(Calculations!$E$3:$E$53,Calculations!$A$3:$A$53,$B1259)</f>
        <v/>
      </c>
      <c r="R1259" s="50">
        <f>R533/SUMIFS(R$3:R$722,$B$3:$B$722,$B1259)*SUMIFS(Calculations!$E$3:$E$53,Calculations!$A$3:$A$53,$B1259)</f>
        <v/>
      </c>
    </row>
    <row r="1260" ht="15.75" customHeight="1">
      <c r="B1260" s="50" t="inlineStr">
        <is>
          <t>PA</t>
        </is>
      </c>
      <c r="C1260" s="50" t="inlineStr">
        <is>
          <t>Generation</t>
        </is>
      </c>
      <c r="D1260" s="50" t="inlineStr">
        <is>
          <t>Land-based Wind</t>
        </is>
      </c>
      <c r="E1260" s="50">
        <f>LOOKUP(D1260,$U$2:$V$15,$V$2:$V$15)</f>
        <v/>
      </c>
      <c r="F1260" s="50">
        <f>F534/SUMIFS(F$3:F$722,$B$3:$B$722,$B1260)*SUMIFS(Calculations!$E$3:$E$53,Calculations!$A$3:$A$53,$B1260)</f>
        <v/>
      </c>
      <c r="G1260" s="50">
        <f>G534/SUMIFS(G$3:G$722,$B$3:$B$722,$B1260)*SUMIFS(Calculations!$E$3:$E$53,Calculations!$A$3:$A$53,$B1260)</f>
        <v/>
      </c>
      <c r="H1260" s="50">
        <f>H534/SUMIFS(H$3:H$722,$B$3:$B$722,$B1260)*SUMIFS(Calculations!$E$3:$E$53,Calculations!$A$3:$A$53,$B1260)</f>
        <v/>
      </c>
      <c r="I1260" s="50">
        <f>I534/SUMIFS(I$3:I$722,$B$3:$B$722,$B1260)*SUMIFS(Calculations!$E$3:$E$53,Calculations!$A$3:$A$53,$B1260)</f>
        <v/>
      </c>
      <c r="J1260" s="50">
        <f>J534/SUMIFS(J$3:J$722,$B$3:$B$722,$B1260)*SUMIFS(Calculations!$E$3:$E$53,Calculations!$A$3:$A$53,$B1260)</f>
        <v/>
      </c>
      <c r="K1260" s="50">
        <f>K534/SUMIFS(K$3:K$722,$B$3:$B$722,$B1260)*SUMIFS(Calculations!$E$3:$E$53,Calculations!$A$3:$A$53,$B1260)</f>
        <v/>
      </c>
      <c r="L1260" s="50">
        <f>L534/SUMIFS(L$3:L$722,$B$3:$B$722,$B1260)*SUMIFS(Calculations!$E$3:$E$53,Calculations!$A$3:$A$53,$B1260)</f>
        <v/>
      </c>
      <c r="M1260" s="50">
        <f>M534/SUMIFS(M$3:M$722,$B$3:$B$722,$B1260)*SUMIFS(Calculations!$E$3:$E$53,Calculations!$A$3:$A$53,$B1260)</f>
        <v/>
      </c>
      <c r="N1260" s="50">
        <f>N534/SUMIFS(N$3:N$722,$B$3:$B$722,$B1260)*SUMIFS(Calculations!$E$3:$E$53,Calculations!$A$3:$A$53,$B1260)</f>
        <v/>
      </c>
      <c r="O1260" s="50">
        <f>O534/SUMIFS(O$3:O$722,$B$3:$B$722,$B1260)*SUMIFS(Calculations!$E$3:$E$53,Calculations!$A$3:$A$53,$B1260)</f>
        <v/>
      </c>
      <c r="P1260" s="50">
        <f>P534/SUMIFS(P$3:P$722,$B$3:$B$722,$B1260)*SUMIFS(Calculations!$E$3:$E$53,Calculations!$A$3:$A$53,$B1260)</f>
        <v/>
      </c>
      <c r="Q1260" s="50">
        <f>Q534/SUMIFS(Q$3:Q$722,$B$3:$B$722,$B1260)*SUMIFS(Calculations!$E$3:$E$53,Calculations!$A$3:$A$53,$B1260)</f>
        <v/>
      </c>
      <c r="R1260" s="50">
        <f>R534/SUMIFS(R$3:R$722,$B$3:$B$722,$B1260)*SUMIFS(Calculations!$E$3:$E$53,Calculations!$A$3:$A$53,$B1260)</f>
        <v/>
      </c>
    </row>
    <row r="1261" ht="15.75" customHeight="1">
      <c r="B1261" s="50" t="inlineStr">
        <is>
          <t>PA</t>
        </is>
      </c>
      <c r="C1261" s="50" t="inlineStr">
        <is>
          <t>Generation</t>
        </is>
      </c>
      <c r="D1261" s="50" t="inlineStr">
        <is>
          <t>NG-CC</t>
        </is>
      </c>
      <c r="E1261" s="50">
        <f>LOOKUP(D1261,$U$2:$V$15,$V$2:$V$15)</f>
        <v/>
      </c>
      <c r="F1261" s="50">
        <f>F535/SUMIFS(F$3:F$722,$B$3:$B$722,$B1261)*SUMIFS(Calculations!$E$3:$E$53,Calculations!$A$3:$A$53,$B1261)</f>
        <v/>
      </c>
      <c r="G1261" s="50">
        <f>G535/SUMIFS(G$3:G$722,$B$3:$B$722,$B1261)*SUMIFS(Calculations!$E$3:$E$53,Calculations!$A$3:$A$53,$B1261)</f>
        <v/>
      </c>
      <c r="H1261" s="50">
        <f>H535/SUMIFS(H$3:H$722,$B$3:$B$722,$B1261)*SUMIFS(Calculations!$E$3:$E$53,Calculations!$A$3:$A$53,$B1261)</f>
        <v/>
      </c>
      <c r="I1261" s="50">
        <f>I535/SUMIFS(I$3:I$722,$B$3:$B$722,$B1261)*SUMIFS(Calculations!$E$3:$E$53,Calculations!$A$3:$A$53,$B1261)</f>
        <v/>
      </c>
      <c r="J1261" s="50">
        <f>J535/SUMIFS(J$3:J$722,$B$3:$B$722,$B1261)*SUMIFS(Calculations!$E$3:$E$53,Calculations!$A$3:$A$53,$B1261)</f>
        <v/>
      </c>
      <c r="K1261" s="50">
        <f>K535/SUMIFS(K$3:K$722,$B$3:$B$722,$B1261)*SUMIFS(Calculations!$E$3:$E$53,Calculations!$A$3:$A$53,$B1261)</f>
        <v/>
      </c>
      <c r="L1261" s="50">
        <f>L535/SUMIFS(L$3:L$722,$B$3:$B$722,$B1261)*SUMIFS(Calculations!$E$3:$E$53,Calculations!$A$3:$A$53,$B1261)</f>
        <v/>
      </c>
      <c r="M1261" s="50">
        <f>M535/SUMIFS(M$3:M$722,$B$3:$B$722,$B1261)*SUMIFS(Calculations!$E$3:$E$53,Calculations!$A$3:$A$53,$B1261)</f>
        <v/>
      </c>
      <c r="N1261" s="50">
        <f>N535/SUMIFS(N$3:N$722,$B$3:$B$722,$B1261)*SUMIFS(Calculations!$E$3:$E$53,Calculations!$A$3:$A$53,$B1261)</f>
        <v/>
      </c>
      <c r="O1261" s="50">
        <f>O535/SUMIFS(O$3:O$722,$B$3:$B$722,$B1261)*SUMIFS(Calculations!$E$3:$E$53,Calculations!$A$3:$A$53,$B1261)</f>
        <v/>
      </c>
      <c r="P1261" s="50">
        <f>P535/SUMIFS(P$3:P$722,$B$3:$B$722,$B1261)*SUMIFS(Calculations!$E$3:$E$53,Calculations!$A$3:$A$53,$B1261)</f>
        <v/>
      </c>
      <c r="Q1261" s="50">
        <f>Q535/SUMIFS(Q$3:Q$722,$B$3:$B$722,$B1261)*SUMIFS(Calculations!$E$3:$E$53,Calculations!$A$3:$A$53,$B1261)</f>
        <v/>
      </c>
      <c r="R1261" s="50">
        <f>R535/SUMIFS(R$3:R$722,$B$3:$B$722,$B1261)*SUMIFS(Calculations!$E$3:$E$53,Calculations!$A$3:$A$53,$B1261)</f>
        <v/>
      </c>
    </row>
    <row r="1262" ht="15.75" customHeight="1">
      <c r="B1262" s="50" t="inlineStr">
        <is>
          <t>PA</t>
        </is>
      </c>
      <c r="C1262" s="50" t="inlineStr">
        <is>
          <t>Generation</t>
        </is>
      </c>
      <c r="D1262" s="50" t="inlineStr">
        <is>
          <t>NG-CT</t>
        </is>
      </c>
      <c r="E1262" s="50">
        <f>LOOKUP(D1262,$U$2:$V$15,$V$2:$V$15)</f>
        <v/>
      </c>
      <c r="F1262" s="50">
        <f>F536/SUMIFS(F$3:F$722,$B$3:$B$722,$B1262)*SUMIFS(Calculations!$E$3:$E$53,Calculations!$A$3:$A$53,$B1262)</f>
        <v/>
      </c>
      <c r="G1262" s="50">
        <f>G536/SUMIFS(G$3:G$722,$B$3:$B$722,$B1262)*SUMIFS(Calculations!$E$3:$E$53,Calculations!$A$3:$A$53,$B1262)</f>
        <v/>
      </c>
      <c r="H1262" s="50">
        <f>H536/SUMIFS(H$3:H$722,$B$3:$B$722,$B1262)*SUMIFS(Calculations!$E$3:$E$53,Calculations!$A$3:$A$53,$B1262)</f>
        <v/>
      </c>
      <c r="I1262" s="50">
        <f>I536/SUMIFS(I$3:I$722,$B$3:$B$722,$B1262)*SUMIFS(Calculations!$E$3:$E$53,Calculations!$A$3:$A$53,$B1262)</f>
        <v/>
      </c>
      <c r="J1262" s="50">
        <f>J536/SUMIFS(J$3:J$722,$B$3:$B$722,$B1262)*SUMIFS(Calculations!$E$3:$E$53,Calculations!$A$3:$A$53,$B1262)</f>
        <v/>
      </c>
      <c r="K1262" s="50">
        <f>K536/SUMIFS(K$3:K$722,$B$3:$B$722,$B1262)*SUMIFS(Calculations!$E$3:$E$53,Calculations!$A$3:$A$53,$B1262)</f>
        <v/>
      </c>
      <c r="L1262" s="50">
        <f>L536/SUMIFS(L$3:L$722,$B$3:$B$722,$B1262)*SUMIFS(Calculations!$E$3:$E$53,Calculations!$A$3:$A$53,$B1262)</f>
        <v/>
      </c>
      <c r="M1262" s="50">
        <f>M536/SUMIFS(M$3:M$722,$B$3:$B$722,$B1262)*SUMIFS(Calculations!$E$3:$E$53,Calculations!$A$3:$A$53,$B1262)</f>
        <v/>
      </c>
      <c r="N1262" s="50">
        <f>N536/SUMIFS(N$3:N$722,$B$3:$B$722,$B1262)*SUMIFS(Calculations!$E$3:$E$53,Calculations!$A$3:$A$53,$B1262)</f>
        <v/>
      </c>
      <c r="O1262" s="50">
        <f>O536/SUMIFS(O$3:O$722,$B$3:$B$722,$B1262)*SUMIFS(Calculations!$E$3:$E$53,Calculations!$A$3:$A$53,$B1262)</f>
        <v/>
      </c>
      <c r="P1262" s="50">
        <f>P536/SUMIFS(P$3:P$722,$B$3:$B$722,$B1262)*SUMIFS(Calculations!$E$3:$E$53,Calculations!$A$3:$A$53,$B1262)</f>
        <v/>
      </c>
      <c r="Q1262" s="50">
        <f>Q536/SUMIFS(Q$3:Q$722,$B$3:$B$722,$B1262)*SUMIFS(Calculations!$E$3:$E$53,Calculations!$A$3:$A$53,$B1262)</f>
        <v/>
      </c>
      <c r="R1262" s="50">
        <f>R536/SUMIFS(R$3:R$722,$B$3:$B$722,$B1262)*SUMIFS(Calculations!$E$3:$E$53,Calculations!$A$3:$A$53,$B1262)</f>
        <v/>
      </c>
    </row>
    <row r="1263" ht="15.75" customHeight="1">
      <c r="B1263" s="50" t="inlineStr">
        <is>
          <t>PA</t>
        </is>
      </c>
      <c r="C1263" s="50" t="inlineStr">
        <is>
          <t>Generation</t>
        </is>
      </c>
      <c r="D1263" s="50" t="inlineStr">
        <is>
          <t>Nuclear</t>
        </is>
      </c>
      <c r="E1263" s="50">
        <f>LOOKUP(D1263,$U$2:$V$15,$V$2:$V$15)</f>
        <v/>
      </c>
      <c r="F1263" s="50">
        <f>F537/SUMIFS(F$3:F$722,$B$3:$B$722,$B1263)*SUMIFS(Calculations!$E$3:$E$53,Calculations!$A$3:$A$53,$B1263)</f>
        <v/>
      </c>
      <c r="G1263" s="50">
        <f>G537/SUMIFS(G$3:G$722,$B$3:$B$722,$B1263)*SUMIFS(Calculations!$E$3:$E$53,Calculations!$A$3:$A$53,$B1263)</f>
        <v/>
      </c>
      <c r="H1263" s="50">
        <f>H537/SUMIFS(H$3:H$722,$B$3:$B$722,$B1263)*SUMIFS(Calculations!$E$3:$E$53,Calculations!$A$3:$A$53,$B1263)</f>
        <v/>
      </c>
      <c r="I1263" s="50">
        <f>I537/SUMIFS(I$3:I$722,$B$3:$B$722,$B1263)*SUMIFS(Calculations!$E$3:$E$53,Calculations!$A$3:$A$53,$B1263)</f>
        <v/>
      </c>
      <c r="J1263" s="50">
        <f>J537/SUMIFS(J$3:J$722,$B$3:$B$722,$B1263)*SUMIFS(Calculations!$E$3:$E$53,Calculations!$A$3:$A$53,$B1263)</f>
        <v/>
      </c>
      <c r="K1263" s="50">
        <f>K537/SUMIFS(K$3:K$722,$B$3:$B$722,$B1263)*SUMIFS(Calculations!$E$3:$E$53,Calculations!$A$3:$A$53,$B1263)</f>
        <v/>
      </c>
      <c r="L1263" s="50">
        <f>L537/SUMIFS(L$3:L$722,$B$3:$B$722,$B1263)*SUMIFS(Calculations!$E$3:$E$53,Calculations!$A$3:$A$53,$B1263)</f>
        <v/>
      </c>
      <c r="M1263" s="50">
        <f>M537/SUMIFS(M$3:M$722,$B$3:$B$722,$B1263)*SUMIFS(Calculations!$E$3:$E$53,Calculations!$A$3:$A$53,$B1263)</f>
        <v/>
      </c>
      <c r="N1263" s="50">
        <f>N537/SUMIFS(N$3:N$722,$B$3:$B$722,$B1263)*SUMIFS(Calculations!$E$3:$E$53,Calculations!$A$3:$A$53,$B1263)</f>
        <v/>
      </c>
      <c r="O1263" s="50">
        <f>O537/SUMIFS(O$3:O$722,$B$3:$B$722,$B1263)*SUMIFS(Calculations!$E$3:$E$53,Calculations!$A$3:$A$53,$B1263)</f>
        <v/>
      </c>
      <c r="P1263" s="50">
        <f>P537/SUMIFS(P$3:P$722,$B$3:$B$722,$B1263)*SUMIFS(Calculations!$E$3:$E$53,Calculations!$A$3:$A$53,$B1263)</f>
        <v/>
      </c>
      <c r="Q1263" s="50">
        <f>Q537/SUMIFS(Q$3:Q$722,$B$3:$B$722,$B1263)*SUMIFS(Calculations!$E$3:$E$53,Calculations!$A$3:$A$53,$B1263)</f>
        <v/>
      </c>
      <c r="R1263" s="50">
        <f>R537/SUMIFS(R$3:R$722,$B$3:$B$722,$B1263)*SUMIFS(Calculations!$E$3:$E$53,Calculations!$A$3:$A$53,$B1263)</f>
        <v/>
      </c>
    </row>
    <row r="1264" ht="15.75" customHeight="1">
      <c r="B1264" s="50" t="inlineStr">
        <is>
          <t>PA</t>
        </is>
      </c>
      <c r="C1264" s="50" t="inlineStr">
        <is>
          <t>Generation</t>
        </is>
      </c>
      <c r="D1264" s="50" t="inlineStr">
        <is>
          <t>Offshore Wind</t>
        </is>
      </c>
      <c r="E1264" s="50">
        <f>LOOKUP(D1264,$U$2:$V$15,$V$2:$V$15)</f>
        <v/>
      </c>
      <c r="F1264" s="50">
        <f>F538/SUMIFS(F$3:F$722,$B$3:$B$722,$B1264)*SUMIFS(Calculations!$E$3:$E$53,Calculations!$A$3:$A$53,$B1264)</f>
        <v/>
      </c>
      <c r="G1264" s="50">
        <f>G538/SUMIFS(G$3:G$722,$B$3:$B$722,$B1264)*SUMIFS(Calculations!$E$3:$E$53,Calculations!$A$3:$A$53,$B1264)</f>
        <v/>
      </c>
      <c r="H1264" s="50">
        <f>H538/SUMIFS(H$3:H$722,$B$3:$B$722,$B1264)*SUMIFS(Calculations!$E$3:$E$53,Calculations!$A$3:$A$53,$B1264)</f>
        <v/>
      </c>
      <c r="I1264" s="50">
        <f>I538/SUMIFS(I$3:I$722,$B$3:$B$722,$B1264)*SUMIFS(Calculations!$E$3:$E$53,Calculations!$A$3:$A$53,$B1264)</f>
        <v/>
      </c>
      <c r="J1264" s="50">
        <f>J538/SUMIFS(J$3:J$722,$B$3:$B$722,$B1264)*SUMIFS(Calculations!$E$3:$E$53,Calculations!$A$3:$A$53,$B1264)</f>
        <v/>
      </c>
      <c r="K1264" s="50">
        <f>K538/SUMIFS(K$3:K$722,$B$3:$B$722,$B1264)*SUMIFS(Calculations!$E$3:$E$53,Calculations!$A$3:$A$53,$B1264)</f>
        <v/>
      </c>
      <c r="L1264" s="50">
        <f>L538/SUMIFS(L$3:L$722,$B$3:$B$722,$B1264)*SUMIFS(Calculations!$E$3:$E$53,Calculations!$A$3:$A$53,$B1264)</f>
        <v/>
      </c>
      <c r="M1264" s="50">
        <f>M538/SUMIFS(M$3:M$722,$B$3:$B$722,$B1264)*SUMIFS(Calculations!$E$3:$E$53,Calculations!$A$3:$A$53,$B1264)</f>
        <v/>
      </c>
      <c r="N1264" s="50">
        <f>N538/SUMIFS(N$3:N$722,$B$3:$B$722,$B1264)*SUMIFS(Calculations!$E$3:$E$53,Calculations!$A$3:$A$53,$B1264)</f>
        <v/>
      </c>
      <c r="O1264" s="50">
        <f>O538/SUMIFS(O$3:O$722,$B$3:$B$722,$B1264)*SUMIFS(Calculations!$E$3:$E$53,Calculations!$A$3:$A$53,$B1264)</f>
        <v/>
      </c>
      <c r="P1264" s="50">
        <f>P538/SUMIFS(P$3:P$722,$B$3:$B$722,$B1264)*SUMIFS(Calculations!$E$3:$E$53,Calculations!$A$3:$A$53,$B1264)</f>
        <v/>
      </c>
      <c r="Q1264" s="50">
        <f>Q538/SUMIFS(Q$3:Q$722,$B$3:$B$722,$B1264)*SUMIFS(Calculations!$E$3:$E$53,Calculations!$A$3:$A$53,$B1264)</f>
        <v/>
      </c>
      <c r="R1264" s="50">
        <f>R538/SUMIFS(R$3:R$722,$B$3:$B$722,$B1264)*SUMIFS(Calculations!$E$3:$E$53,Calculations!$A$3:$A$53,$B1264)</f>
        <v/>
      </c>
    </row>
    <row r="1265" ht="15.75" customHeight="1">
      <c r="B1265" s="50" t="inlineStr">
        <is>
          <t>PA</t>
        </is>
      </c>
      <c r="C1265" s="50" t="inlineStr">
        <is>
          <t>Generation</t>
        </is>
      </c>
      <c r="D1265" s="50" t="inlineStr">
        <is>
          <t>Oil-Gas-Steam</t>
        </is>
      </c>
      <c r="E1265" s="50">
        <f>LOOKUP(D1265,$U$2:$V$15,$V$2:$V$15)</f>
        <v/>
      </c>
      <c r="F1265" s="50">
        <f>F539/SUMIFS(F$3:F$722,$B$3:$B$722,$B1265)*SUMIFS(Calculations!$E$3:$E$53,Calculations!$A$3:$A$53,$B1265)</f>
        <v/>
      </c>
      <c r="G1265" s="50">
        <f>G539/SUMIFS(G$3:G$722,$B$3:$B$722,$B1265)*SUMIFS(Calculations!$E$3:$E$53,Calculations!$A$3:$A$53,$B1265)</f>
        <v/>
      </c>
      <c r="H1265" s="50">
        <f>H539/SUMIFS(H$3:H$722,$B$3:$B$722,$B1265)*SUMIFS(Calculations!$E$3:$E$53,Calculations!$A$3:$A$53,$B1265)</f>
        <v/>
      </c>
      <c r="I1265" s="50">
        <f>I539/SUMIFS(I$3:I$722,$B$3:$B$722,$B1265)*SUMIFS(Calculations!$E$3:$E$53,Calculations!$A$3:$A$53,$B1265)</f>
        <v/>
      </c>
      <c r="J1265" s="50">
        <f>J539/SUMIFS(J$3:J$722,$B$3:$B$722,$B1265)*SUMIFS(Calculations!$E$3:$E$53,Calculations!$A$3:$A$53,$B1265)</f>
        <v/>
      </c>
      <c r="K1265" s="50">
        <f>K539/SUMIFS(K$3:K$722,$B$3:$B$722,$B1265)*SUMIFS(Calculations!$E$3:$E$53,Calculations!$A$3:$A$53,$B1265)</f>
        <v/>
      </c>
      <c r="L1265" s="50">
        <f>L539/SUMIFS(L$3:L$722,$B$3:$B$722,$B1265)*SUMIFS(Calculations!$E$3:$E$53,Calculations!$A$3:$A$53,$B1265)</f>
        <v/>
      </c>
      <c r="M1265" s="50">
        <f>M539/SUMIFS(M$3:M$722,$B$3:$B$722,$B1265)*SUMIFS(Calculations!$E$3:$E$53,Calculations!$A$3:$A$53,$B1265)</f>
        <v/>
      </c>
      <c r="N1265" s="50">
        <f>N539/SUMIFS(N$3:N$722,$B$3:$B$722,$B1265)*SUMIFS(Calculations!$E$3:$E$53,Calculations!$A$3:$A$53,$B1265)</f>
        <v/>
      </c>
      <c r="O1265" s="50">
        <f>O539/SUMIFS(O$3:O$722,$B$3:$B$722,$B1265)*SUMIFS(Calculations!$E$3:$E$53,Calculations!$A$3:$A$53,$B1265)</f>
        <v/>
      </c>
      <c r="P1265" s="50">
        <f>P539/SUMIFS(P$3:P$722,$B$3:$B$722,$B1265)*SUMIFS(Calculations!$E$3:$E$53,Calculations!$A$3:$A$53,$B1265)</f>
        <v/>
      </c>
      <c r="Q1265" s="50">
        <f>Q539/SUMIFS(Q$3:Q$722,$B$3:$B$722,$B1265)*SUMIFS(Calculations!$E$3:$E$53,Calculations!$A$3:$A$53,$B1265)</f>
        <v/>
      </c>
      <c r="R1265" s="50">
        <f>R539/SUMIFS(R$3:R$722,$B$3:$B$722,$B1265)*SUMIFS(Calculations!$E$3:$E$53,Calculations!$A$3:$A$53,$B1265)</f>
        <v/>
      </c>
    </row>
    <row r="1266" ht="15.75" customHeight="1">
      <c r="B1266" s="50" t="inlineStr">
        <is>
          <t>PA</t>
        </is>
      </c>
      <c r="C1266" s="50" t="inlineStr">
        <is>
          <t>Generation</t>
        </is>
      </c>
      <c r="D1266" s="50" t="inlineStr">
        <is>
          <t>Rooftop PV</t>
        </is>
      </c>
      <c r="E1266" s="50">
        <f>LOOKUP(D1266,$U$2:$V$15,$V$2:$V$15)</f>
        <v/>
      </c>
      <c r="F1266" s="50">
        <f>F540/SUMIFS(F$3:F$722,$B$3:$B$722,$B1266)*SUMIFS(Calculations!$E$3:$E$53,Calculations!$A$3:$A$53,$B1266)</f>
        <v/>
      </c>
      <c r="G1266" s="50">
        <f>G540/SUMIFS(G$3:G$722,$B$3:$B$722,$B1266)*SUMIFS(Calculations!$E$3:$E$53,Calculations!$A$3:$A$53,$B1266)</f>
        <v/>
      </c>
      <c r="H1266" s="50">
        <f>H540/SUMIFS(H$3:H$722,$B$3:$B$722,$B1266)*SUMIFS(Calculations!$E$3:$E$53,Calculations!$A$3:$A$53,$B1266)</f>
        <v/>
      </c>
      <c r="I1266" s="50">
        <f>I540/SUMIFS(I$3:I$722,$B$3:$B$722,$B1266)*SUMIFS(Calculations!$E$3:$E$53,Calculations!$A$3:$A$53,$B1266)</f>
        <v/>
      </c>
      <c r="J1266" s="50">
        <f>J540/SUMIFS(J$3:J$722,$B$3:$B$722,$B1266)*SUMIFS(Calculations!$E$3:$E$53,Calculations!$A$3:$A$53,$B1266)</f>
        <v/>
      </c>
      <c r="K1266" s="50">
        <f>K540/SUMIFS(K$3:K$722,$B$3:$B$722,$B1266)*SUMIFS(Calculations!$E$3:$E$53,Calculations!$A$3:$A$53,$B1266)</f>
        <v/>
      </c>
      <c r="L1266" s="50">
        <f>L540/SUMIFS(L$3:L$722,$B$3:$B$722,$B1266)*SUMIFS(Calculations!$E$3:$E$53,Calculations!$A$3:$A$53,$B1266)</f>
        <v/>
      </c>
      <c r="M1266" s="50">
        <f>M540/SUMIFS(M$3:M$722,$B$3:$B$722,$B1266)*SUMIFS(Calculations!$E$3:$E$53,Calculations!$A$3:$A$53,$B1266)</f>
        <v/>
      </c>
      <c r="N1266" s="50">
        <f>N540/SUMIFS(N$3:N$722,$B$3:$B$722,$B1266)*SUMIFS(Calculations!$E$3:$E$53,Calculations!$A$3:$A$53,$B1266)</f>
        <v/>
      </c>
      <c r="O1266" s="50">
        <f>O540/SUMIFS(O$3:O$722,$B$3:$B$722,$B1266)*SUMIFS(Calculations!$E$3:$E$53,Calculations!$A$3:$A$53,$B1266)</f>
        <v/>
      </c>
      <c r="P1266" s="50">
        <f>P540/SUMIFS(P$3:P$722,$B$3:$B$722,$B1266)*SUMIFS(Calculations!$E$3:$E$53,Calculations!$A$3:$A$53,$B1266)</f>
        <v/>
      </c>
      <c r="Q1266" s="50">
        <f>Q540/SUMIFS(Q$3:Q$722,$B$3:$B$722,$B1266)*SUMIFS(Calculations!$E$3:$E$53,Calculations!$A$3:$A$53,$B1266)</f>
        <v/>
      </c>
      <c r="R1266" s="50">
        <f>R540/SUMIFS(R$3:R$722,$B$3:$B$722,$B1266)*SUMIFS(Calculations!$E$3:$E$53,Calculations!$A$3:$A$53,$B1266)</f>
        <v/>
      </c>
    </row>
    <row r="1267" ht="15.75" customHeight="1">
      <c r="B1267" s="50" t="inlineStr">
        <is>
          <t>PA</t>
        </is>
      </c>
      <c r="C1267" s="50" t="inlineStr">
        <is>
          <t>Generation</t>
        </is>
      </c>
      <c r="D1267" s="50" t="inlineStr">
        <is>
          <t>Storage</t>
        </is>
      </c>
      <c r="E1267" s="50">
        <f>LOOKUP(D1267,$U$2:$V$15,$V$2:$V$15)</f>
        <v/>
      </c>
      <c r="F1267" s="50">
        <f>F541/SUMIFS(F$3:F$722,$B$3:$B$722,$B1267)*SUMIFS(Calculations!$E$3:$E$53,Calculations!$A$3:$A$53,$B1267)</f>
        <v/>
      </c>
      <c r="G1267" s="50">
        <f>G541/SUMIFS(G$3:G$722,$B$3:$B$722,$B1267)*SUMIFS(Calculations!$E$3:$E$53,Calculations!$A$3:$A$53,$B1267)</f>
        <v/>
      </c>
      <c r="H1267" s="50">
        <f>H541/SUMIFS(H$3:H$722,$B$3:$B$722,$B1267)*SUMIFS(Calculations!$E$3:$E$53,Calculations!$A$3:$A$53,$B1267)</f>
        <v/>
      </c>
      <c r="I1267" s="50">
        <f>I541/SUMIFS(I$3:I$722,$B$3:$B$722,$B1267)*SUMIFS(Calculations!$E$3:$E$53,Calculations!$A$3:$A$53,$B1267)</f>
        <v/>
      </c>
      <c r="J1267" s="50">
        <f>J541/SUMIFS(J$3:J$722,$B$3:$B$722,$B1267)*SUMIFS(Calculations!$E$3:$E$53,Calculations!$A$3:$A$53,$B1267)</f>
        <v/>
      </c>
      <c r="K1267" s="50">
        <f>K541/SUMIFS(K$3:K$722,$B$3:$B$722,$B1267)*SUMIFS(Calculations!$E$3:$E$53,Calculations!$A$3:$A$53,$B1267)</f>
        <v/>
      </c>
      <c r="L1267" s="50">
        <f>L541/SUMIFS(L$3:L$722,$B$3:$B$722,$B1267)*SUMIFS(Calculations!$E$3:$E$53,Calculations!$A$3:$A$53,$B1267)</f>
        <v/>
      </c>
      <c r="M1267" s="50">
        <f>M541/SUMIFS(M$3:M$722,$B$3:$B$722,$B1267)*SUMIFS(Calculations!$E$3:$E$53,Calculations!$A$3:$A$53,$B1267)</f>
        <v/>
      </c>
      <c r="N1267" s="50">
        <f>N541/SUMIFS(N$3:N$722,$B$3:$B$722,$B1267)*SUMIFS(Calculations!$E$3:$E$53,Calculations!$A$3:$A$53,$B1267)</f>
        <v/>
      </c>
      <c r="O1267" s="50">
        <f>O541/SUMIFS(O$3:O$722,$B$3:$B$722,$B1267)*SUMIFS(Calculations!$E$3:$E$53,Calculations!$A$3:$A$53,$B1267)</f>
        <v/>
      </c>
      <c r="P1267" s="50">
        <f>P541/SUMIFS(P$3:P$722,$B$3:$B$722,$B1267)*SUMIFS(Calculations!$E$3:$E$53,Calculations!$A$3:$A$53,$B1267)</f>
        <v/>
      </c>
      <c r="Q1267" s="50">
        <f>Q541/SUMIFS(Q$3:Q$722,$B$3:$B$722,$B1267)*SUMIFS(Calculations!$E$3:$E$53,Calculations!$A$3:$A$53,$B1267)</f>
        <v/>
      </c>
      <c r="R1267" s="50">
        <f>R541/SUMIFS(R$3:R$722,$B$3:$B$722,$B1267)*SUMIFS(Calculations!$E$3:$E$53,Calculations!$A$3:$A$53,$B1267)</f>
        <v/>
      </c>
    </row>
    <row r="1268" ht="15.75" customHeight="1">
      <c r="B1268" s="50" t="inlineStr">
        <is>
          <t>PA</t>
        </is>
      </c>
      <c r="C1268" s="50" t="inlineStr">
        <is>
          <t>Generation</t>
        </is>
      </c>
      <c r="D1268" s="50" t="inlineStr">
        <is>
          <t>Utility PV</t>
        </is>
      </c>
      <c r="E1268" s="50">
        <f>LOOKUP(D1268,$U$2:$V$15,$V$2:$V$15)</f>
        <v/>
      </c>
      <c r="F1268" s="50">
        <f>F542/SUMIFS(F$3:F$722,$B$3:$B$722,$B1268)*SUMIFS(Calculations!$E$3:$E$53,Calculations!$A$3:$A$53,$B1268)</f>
        <v/>
      </c>
      <c r="G1268" s="50">
        <f>G542/SUMIFS(G$3:G$722,$B$3:$B$722,$B1268)*SUMIFS(Calculations!$E$3:$E$53,Calculations!$A$3:$A$53,$B1268)</f>
        <v/>
      </c>
      <c r="H1268" s="50">
        <f>H542/SUMIFS(H$3:H$722,$B$3:$B$722,$B1268)*SUMIFS(Calculations!$E$3:$E$53,Calculations!$A$3:$A$53,$B1268)</f>
        <v/>
      </c>
      <c r="I1268" s="50">
        <f>I542/SUMIFS(I$3:I$722,$B$3:$B$722,$B1268)*SUMIFS(Calculations!$E$3:$E$53,Calculations!$A$3:$A$53,$B1268)</f>
        <v/>
      </c>
      <c r="J1268" s="50">
        <f>J542/SUMIFS(J$3:J$722,$B$3:$B$722,$B1268)*SUMIFS(Calculations!$E$3:$E$53,Calculations!$A$3:$A$53,$B1268)</f>
        <v/>
      </c>
      <c r="K1268" s="50">
        <f>K542/SUMIFS(K$3:K$722,$B$3:$B$722,$B1268)*SUMIFS(Calculations!$E$3:$E$53,Calculations!$A$3:$A$53,$B1268)</f>
        <v/>
      </c>
      <c r="L1268" s="50">
        <f>L542/SUMIFS(L$3:L$722,$B$3:$B$722,$B1268)*SUMIFS(Calculations!$E$3:$E$53,Calculations!$A$3:$A$53,$B1268)</f>
        <v/>
      </c>
      <c r="M1268" s="50">
        <f>M542/SUMIFS(M$3:M$722,$B$3:$B$722,$B1268)*SUMIFS(Calculations!$E$3:$E$53,Calculations!$A$3:$A$53,$B1268)</f>
        <v/>
      </c>
      <c r="N1268" s="50">
        <f>N542/SUMIFS(N$3:N$722,$B$3:$B$722,$B1268)*SUMIFS(Calculations!$E$3:$E$53,Calculations!$A$3:$A$53,$B1268)</f>
        <v/>
      </c>
      <c r="O1268" s="50">
        <f>O542/SUMIFS(O$3:O$722,$B$3:$B$722,$B1268)*SUMIFS(Calculations!$E$3:$E$53,Calculations!$A$3:$A$53,$B1268)</f>
        <v/>
      </c>
      <c r="P1268" s="50">
        <f>P542/SUMIFS(P$3:P$722,$B$3:$B$722,$B1268)*SUMIFS(Calculations!$E$3:$E$53,Calculations!$A$3:$A$53,$B1268)</f>
        <v/>
      </c>
      <c r="Q1268" s="50">
        <f>Q542/SUMIFS(Q$3:Q$722,$B$3:$B$722,$B1268)*SUMIFS(Calculations!$E$3:$E$53,Calculations!$A$3:$A$53,$B1268)</f>
        <v/>
      </c>
      <c r="R1268" s="50">
        <f>R542/SUMIFS(R$3:R$722,$B$3:$B$722,$B1268)*SUMIFS(Calculations!$E$3:$E$53,Calculations!$A$3:$A$53,$B1268)</f>
        <v/>
      </c>
    </row>
    <row r="1269" ht="15.75" customHeight="1">
      <c r="B1269" s="50" t="inlineStr">
        <is>
          <t>RI</t>
        </is>
      </c>
      <c r="C1269" s="50" t="inlineStr">
        <is>
          <t>Generation</t>
        </is>
      </c>
      <c r="D1269" s="50" t="inlineStr">
        <is>
          <t>Biopower</t>
        </is>
      </c>
      <c r="E1269" s="50">
        <f>LOOKUP(D1269,$U$2:$V$15,$V$2:$V$15)</f>
        <v/>
      </c>
      <c r="F1269" s="50">
        <f>F543/SUMIFS(F$3:F$722,$B$3:$B$722,$B1269)*SUMIFS(Calculations!$E$3:$E$53,Calculations!$A$3:$A$53,$B1269)</f>
        <v/>
      </c>
      <c r="G1269" s="50">
        <f>G543/SUMIFS(G$3:G$722,$B$3:$B$722,$B1269)*SUMIFS(Calculations!$E$3:$E$53,Calculations!$A$3:$A$53,$B1269)</f>
        <v/>
      </c>
      <c r="H1269" s="50">
        <f>H543/SUMIFS(H$3:H$722,$B$3:$B$722,$B1269)*SUMIFS(Calculations!$E$3:$E$53,Calculations!$A$3:$A$53,$B1269)</f>
        <v/>
      </c>
      <c r="I1269" s="50">
        <f>I543/SUMIFS(I$3:I$722,$B$3:$B$722,$B1269)*SUMIFS(Calculations!$E$3:$E$53,Calculations!$A$3:$A$53,$B1269)</f>
        <v/>
      </c>
      <c r="J1269" s="50">
        <f>J543/SUMIFS(J$3:J$722,$B$3:$B$722,$B1269)*SUMIFS(Calculations!$E$3:$E$53,Calculations!$A$3:$A$53,$B1269)</f>
        <v/>
      </c>
      <c r="K1269" s="50">
        <f>K543/SUMIFS(K$3:K$722,$B$3:$B$722,$B1269)*SUMIFS(Calculations!$E$3:$E$53,Calculations!$A$3:$A$53,$B1269)</f>
        <v/>
      </c>
      <c r="L1269" s="50">
        <f>L543/SUMIFS(L$3:L$722,$B$3:$B$722,$B1269)*SUMIFS(Calculations!$E$3:$E$53,Calculations!$A$3:$A$53,$B1269)</f>
        <v/>
      </c>
      <c r="M1269" s="50">
        <f>M543/SUMIFS(M$3:M$722,$B$3:$B$722,$B1269)*SUMIFS(Calculations!$E$3:$E$53,Calculations!$A$3:$A$53,$B1269)</f>
        <v/>
      </c>
      <c r="N1269" s="50">
        <f>N543/SUMIFS(N$3:N$722,$B$3:$B$722,$B1269)*SUMIFS(Calculations!$E$3:$E$53,Calculations!$A$3:$A$53,$B1269)</f>
        <v/>
      </c>
      <c r="O1269" s="50">
        <f>O543/SUMIFS(O$3:O$722,$B$3:$B$722,$B1269)*SUMIFS(Calculations!$E$3:$E$53,Calculations!$A$3:$A$53,$B1269)</f>
        <v/>
      </c>
      <c r="P1269" s="50">
        <f>P543/SUMIFS(P$3:P$722,$B$3:$B$722,$B1269)*SUMIFS(Calculations!$E$3:$E$53,Calculations!$A$3:$A$53,$B1269)</f>
        <v/>
      </c>
      <c r="Q1269" s="50">
        <f>Q543/SUMIFS(Q$3:Q$722,$B$3:$B$722,$B1269)*SUMIFS(Calculations!$E$3:$E$53,Calculations!$A$3:$A$53,$B1269)</f>
        <v/>
      </c>
      <c r="R1269" s="50">
        <f>R543/SUMIFS(R$3:R$722,$B$3:$B$722,$B1269)*SUMIFS(Calculations!$E$3:$E$53,Calculations!$A$3:$A$53,$B1269)</f>
        <v/>
      </c>
    </row>
    <row r="1270" ht="15.75" customHeight="1">
      <c r="B1270" s="50" t="inlineStr">
        <is>
          <t>RI</t>
        </is>
      </c>
      <c r="C1270" s="50" t="inlineStr">
        <is>
          <t>Generation</t>
        </is>
      </c>
      <c r="D1270" s="50" t="inlineStr">
        <is>
          <t>Coal</t>
        </is>
      </c>
      <c r="E1270" s="50">
        <f>LOOKUP(D1270,$U$2:$V$15,$V$2:$V$15)</f>
        <v/>
      </c>
      <c r="F1270" s="50">
        <f>F544/SUMIFS(F$3:F$722,$B$3:$B$722,$B1270)*SUMIFS(Calculations!$E$3:$E$53,Calculations!$A$3:$A$53,$B1270)</f>
        <v/>
      </c>
      <c r="G1270" s="50">
        <f>G544/SUMIFS(G$3:G$722,$B$3:$B$722,$B1270)*SUMIFS(Calculations!$E$3:$E$53,Calculations!$A$3:$A$53,$B1270)</f>
        <v/>
      </c>
      <c r="H1270" s="50">
        <f>H544/SUMIFS(H$3:H$722,$B$3:$B$722,$B1270)*SUMIFS(Calculations!$E$3:$E$53,Calculations!$A$3:$A$53,$B1270)</f>
        <v/>
      </c>
      <c r="I1270" s="50">
        <f>I544/SUMIFS(I$3:I$722,$B$3:$B$722,$B1270)*SUMIFS(Calculations!$E$3:$E$53,Calculations!$A$3:$A$53,$B1270)</f>
        <v/>
      </c>
      <c r="J1270" s="50">
        <f>J544/SUMIFS(J$3:J$722,$B$3:$B$722,$B1270)*SUMIFS(Calculations!$E$3:$E$53,Calculations!$A$3:$A$53,$B1270)</f>
        <v/>
      </c>
      <c r="K1270" s="50">
        <f>K544/SUMIFS(K$3:K$722,$B$3:$B$722,$B1270)*SUMIFS(Calculations!$E$3:$E$53,Calculations!$A$3:$A$53,$B1270)</f>
        <v/>
      </c>
      <c r="L1270" s="50">
        <f>L544/SUMIFS(L$3:L$722,$B$3:$B$722,$B1270)*SUMIFS(Calculations!$E$3:$E$53,Calculations!$A$3:$A$53,$B1270)</f>
        <v/>
      </c>
      <c r="M1270" s="50">
        <f>M544/SUMIFS(M$3:M$722,$B$3:$B$722,$B1270)*SUMIFS(Calculations!$E$3:$E$53,Calculations!$A$3:$A$53,$B1270)</f>
        <v/>
      </c>
      <c r="N1270" s="50">
        <f>N544/SUMIFS(N$3:N$722,$B$3:$B$722,$B1270)*SUMIFS(Calculations!$E$3:$E$53,Calculations!$A$3:$A$53,$B1270)</f>
        <v/>
      </c>
      <c r="O1270" s="50">
        <f>O544/SUMIFS(O$3:O$722,$B$3:$B$722,$B1270)*SUMIFS(Calculations!$E$3:$E$53,Calculations!$A$3:$A$53,$B1270)</f>
        <v/>
      </c>
      <c r="P1270" s="50">
        <f>P544/SUMIFS(P$3:P$722,$B$3:$B$722,$B1270)*SUMIFS(Calculations!$E$3:$E$53,Calculations!$A$3:$A$53,$B1270)</f>
        <v/>
      </c>
      <c r="Q1270" s="50">
        <f>Q544/SUMIFS(Q$3:Q$722,$B$3:$B$722,$B1270)*SUMIFS(Calculations!$E$3:$E$53,Calculations!$A$3:$A$53,$B1270)</f>
        <v/>
      </c>
      <c r="R1270" s="50">
        <f>R544/SUMIFS(R$3:R$722,$B$3:$B$722,$B1270)*SUMIFS(Calculations!$E$3:$E$53,Calculations!$A$3:$A$53,$B1270)</f>
        <v/>
      </c>
    </row>
    <row r="1271" ht="15.75" customHeight="1">
      <c r="B1271" s="50" t="inlineStr">
        <is>
          <t>RI</t>
        </is>
      </c>
      <c r="C1271" s="50" t="inlineStr">
        <is>
          <t>Generation</t>
        </is>
      </c>
      <c r="D1271" s="50" t="inlineStr">
        <is>
          <t>CSP</t>
        </is>
      </c>
      <c r="E1271" s="50">
        <f>LOOKUP(D1271,$U$2:$V$15,$V$2:$V$15)</f>
        <v/>
      </c>
      <c r="F1271" s="50">
        <f>F545/SUMIFS(F$3:F$722,$B$3:$B$722,$B1271)*SUMIFS(Calculations!$E$3:$E$53,Calculations!$A$3:$A$53,$B1271)</f>
        <v/>
      </c>
      <c r="G1271" s="50">
        <f>G545/SUMIFS(G$3:G$722,$B$3:$B$722,$B1271)*SUMIFS(Calculations!$E$3:$E$53,Calculations!$A$3:$A$53,$B1271)</f>
        <v/>
      </c>
      <c r="H1271" s="50">
        <f>H545/SUMIFS(H$3:H$722,$B$3:$B$722,$B1271)*SUMIFS(Calculations!$E$3:$E$53,Calculations!$A$3:$A$53,$B1271)</f>
        <v/>
      </c>
      <c r="I1271" s="50">
        <f>I545/SUMIFS(I$3:I$722,$B$3:$B$722,$B1271)*SUMIFS(Calculations!$E$3:$E$53,Calculations!$A$3:$A$53,$B1271)</f>
        <v/>
      </c>
      <c r="J1271" s="50">
        <f>J545/SUMIFS(J$3:J$722,$B$3:$B$722,$B1271)*SUMIFS(Calculations!$E$3:$E$53,Calculations!$A$3:$A$53,$B1271)</f>
        <v/>
      </c>
      <c r="K1271" s="50">
        <f>K545/SUMIFS(K$3:K$722,$B$3:$B$722,$B1271)*SUMIFS(Calculations!$E$3:$E$53,Calculations!$A$3:$A$53,$B1271)</f>
        <v/>
      </c>
      <c r="L1271" s="50">
        <f>L545/SUMIFS(L$3:L$722,$B$3:$B$722,$B1271)*SUMIFS(Calculations!$E$3:$E$53,Calculations!$A$3:$A$53,$B1271)</f>
        <v/>
      </c>
      <c r="M1271" s="50">
        <f>M545/SUMIFS(M$3:M$722,$B$3:$B$722,$B1271)*SUMIFS(Calculations!$E$3:$E$53,Calculations!$A$3:$A$53,$B1271)</f>
        <v/>
      </c>
      <c r="N1271" s="50">
        <f>N545/SUMIFS(N$3:N$722,$B$3:$B$722,$B1271)*SUMIFS(Calculations!$E$3:$E$53,Calculations!$A$3:$A$53,$B1271)</f>
        <v/>
      </c>
      <c r="O1271" s="50">
        <f>O545/SUMIFS(O$3:O$722,$B$3:$B$722,$B1271)*SUMIFS(Calculations!$E$3:$E$53,Calculations!$A$3:$A$53,$B1271)</f>
        <v/>
      </c>
      <c r="P1271" s="50">
        <f>P545/SUMIFS(P$3:P$722,$B$3:$B$722,$B1271)*SUMIFS(Calculations!$E$3:$E$53,Calculations!$A$3:$A$53,$B1271)</f>
        <v/>
      </c>
      <c r="Q1271" s="50">
        <f>Q545/SUMIFS(Q$3:Q$722,$B$3:$B$722,$B1271)*SUMIFS(Calculations!$E$3:$E$53,Calculations!$A$3:$A$53,$B1271)</f>
        <v/>
      </c>
      <c r="R1271" s="50">
        <f>R545/SUMIFS(R$3:R$722,$B$3:$B$722,$B1271)*SUMIFS(Calculations!$E$3:$E$53,Calculations!$A$3:$A$53,$B1271)</f>
        <v/>
      </c>
    </row>
    <row r="1272" ht="15.75" customHeight="1">
      <c r="B1272" s="50" t="inlineStr">
        <is>
          <t>RI</t>
        </is>
      </c>
      <c r="C1272" s="50" t="inlineStr">
        <is>
          <t>Generation</t>
        </is>
      </c>
      <c r="D1272" s="50" t="inlineStr">
        <is>
          <t>Geothermal</t>
        </is>
      </c>
      <c r="E1272" s="50">
        <f>LOOKUP(D1272,$U$2:$V$15,$V$2:$V$15)</f>
        <v/>
      </c>
      <c r="F1272" s="50">
        <f>F546/SUMIFS(F$3:F$722,$B$3:$B$722,$B1272)*SUMIFS(Calculations!$E$3:$E$53,Calculations!$A$3:$A$53,$B1272)</f>
        <v/>
      </c>
      <c r="G1272" s="50">
        <f>G546/SUMIFS(G$3:G$722,$B$3:$B$722,$B1272)*SUMIFS(Calculations!$E$3:$E$53,Calculations!$A$3:$A$53,$B1272)</f>
        <v/>
      </c>
      <c r="H1272" s="50">
        <f>H546/SUMIFS(H$3:H$722,$B$3:$B$722,$B1272)*SUMIFS(Calculations!$E$3:$E$53,Calculations!$A$3:$A$53,$B1272)</f>
        <v/>
      </c>
      <c r="I1272" s="50">
        <f>I546/SUMIFS(I$3:I$722,$B$3:$B$722,$B1272)*SUMIFS(Calculations!$E$3:$E$53,Calculations!$A$3:$A$53,$B1272)</f>
        <v/>
      </c>
      <c r="J1272" s="50">
        <f>J546/SUMIFS(J$3:J$722,$B$3:$B$722,$B1272)*SUMIFS(Calculations!$E$3:$E$53,Calculations!$A$3:$A$53,$B1272)</f>
        <v/>
      </c>
      <c r="K1272" s="50">
        <f>K546/SUMIFS(K$3:K$722,$B$3:$B$722,$B1272)*SUMIFS(Calculations!$E$3:$E$53,Calculations!$A$3:$A$53,$B1272)</f>
        <v/>
      </c>
      <c r="L1272" s="50">
        <f>L546/SUMIFS(L$3:L$722,$B$3:$B$722,$B1272)*SUMIFS(Calculations!$E$3:$E$53,Calculations!$A$3:$A$53,$B1272)</f>
        <v/>
      </c>
      <c r="M1272" s="50">
        <f>M546/SUMIFS(M$3:M$722,$B$3:$B$722,$B1272)*SUMIFS(Calculations!$E$3:$E$53,Calculations!$A$3:$A$53,$B1272)</f>
        <v/>
      </c>
      <c r="N1272" s="50">
        <f>N546/SUMIFS(N$3:N$722,$B$3:$B$722,$B1272)*SUMIFS(Calculations!$E$3:$E$53,Calculations!$A$3:$A$53,$B1272)</f>
        <v/>
      </c>
      <c r="O1272" s="50">
        <f>O546/SUMIFS(O$3:O$722,$B$3:$B$722,$B1272)*SUMIFS(Calculations!$E$3:$E$53,Calculations!$A$3:$A$53,$B1272)</f>
        <v/>
      </c>
      <c r="P1272" s="50">
        <f>P546/SUMIFS(P$3:P$722,$B$3:$B$722,$B1272)*SUMIFS(Calculations!$E$3:$E$53,Calculations!$A$3:$A$53,$B1272)</f>
        <v/>
      </c>
      <c r="Q1272" s="50">
        <f>Q546/SUMIFS(Q$3:Q$722,$B$3:$B$722,$B1272)*SUMIFS(Calculations!$E$3:$E$53,Calculations!$A$3:$A$53,$B1272)</f>
        <v/>
      </c>
      <c r="R1272" s="50">
        <f>R546/SUMIFS(R$3:R$722,$B$3:$B$722,$B1272)*SUMIFS(Calculations!$E$3:$E$53,Calculations!$A$3:$A$53,$B1272)</f>
        <v/>
      </c>
    </row>
    <row r="1273" ht="15.75" customHeight="1">
      <c r="B1273" s="50" t="inlineStr">
        <is>
          <t>RI</t>
        </is>
      </c>
      <c r="C1273" s="50" t="inlineStr">
        <is>
          <t>Generation</t>
        </is>
      </c>
      <c r="D1273" s="50" t="inlineStr">
        <is>
          <t>Hydro</t>
        </is>
      </c>
      <c r="E1273" s="50">
        <f>LOOKUP(D1273,$U$2:$V$15,$V$2:$V$15)</f>
        <v/>
      </c>
      <c r="F1273" s="50">
        <f>F547/SUMIFS(F$3:F$722,$B$3:$B$722,$B1273)*SUMIFS(Calculations!$E$3:$E$53,Calculations!$A$3:$A$53,$B1273)</f>
        <v/>
      </c>
      <c r="G1273" s="50">
        <f>G547/SUMIFS(G$3:G$722,$B$3:$B$722,$B1273)*SUMIFS(Calculations!$E$3:$E$53,Calculations!$A$3:$A$53,$B1273)</f>
        <v/>
      </c>
      <c r="H1273" s="50">
        <f>H547/SUMIFS(H$3:H$722,$B$3:$B$722,$B1273)*SUMIFS(Calculations!$E$3:$E$53,Calculations!$A$3:$A$53,$B1273)</f>
        <v/>
      </c>
      <c r="I1273" s="50">
        <f>I547/SUMIFS(I$3:I$722,$B$3:$B$722,$B1273)*SUMIFS(Calculations!$E$3:$E$53,Calculations!$A$3:$A$53,$B1273)</f>
        <v/>
      </c>
      <c r="J1273" s="50">
        <f>J547/SUMIFS(J$3:J$722,$B$3:$B$722,$B1273)*SUMIFS(Calculations!$E$3:$E$53,Calculations!$A$3:$A$53,$B1273)</f>
        <v/>
      </c>
      <c r="K1273" s="50">
        <f>K547/SUMIFS(K$3:K$722,$B$3:$B$722,$B1273)*SUMIFS(Calculations!$E$3:$E$53,Calculations!$A$3:$A$53,$B1273)</f>
        <v/>
      </c>
      <c r="L1273" s="50">
        <f>L547/SUMIFS(L$3:L$722,$B$3:$B$722,$B1273)*SUMIFS(Calculations!$E$3:$E$53,Calculations!$A$3:$A$53,$B1273)</f>
        <v/>
      </c>
      <c r="M1273" s="50">
        <f>M547/SUMIFS(M$3:M$722,$B$3:$B$722,$B1273)*SUMIFS(Calculations!$E$3:$E$53,Calculations!$A$3:$A$53,$B1273)</f>
        <v/>
      </c>
      <c r="N1273" s="50">
        <f>N547/SUMIFS(N$3:N$722,$B$3:$B$722,$B1273)*SUMIFS(Calculations!$E$3:$E$53,Calculations!$A$3:$A$53,$B1273)</f>
        <v/>
      </c>
      <c r="O1273" s="50">
        <f>O547/SUMIFS(O$3:O$722,$B$3:$B$722,$B1273)*SUMIFS(Calculations!$E$3:$E$53,Calculations!$A$3:$A$53,$B1273)</f>
        <v/>
      </c>
      <c r="P1273" s="50">
        <f>P547/SUMIFS(P$3:P$722,$B$3:$B$722,$B1273)*SUMIFS(Calculations!$E$3:$E$53,Calculations!$A$3:$A$53,$B1273)</f>
        <v/>
      </c>
      <c r="Q1273" s="50">
        <f>Q547/SUMIFS(Q$3:Q$722,$B$3:$B$722,$B1273)*SUMIFS(Calculations!$E$3:$E$53,Calculations!$A$3:$A$53,$B1273)</f>
        <v/>
      </c>
      <c r="R1273" s="50">
        <f>R547/SUMIFS(R$3:R$722,$B$3:$B$722,$B1273)*SUMIFS(Calculations!$E$3:$E$53,Calculations!$A$3:$A$53,$B1273)</f>
        <v/>
      </c>
    </row>
    <row r="1274" ht="15.75" customHeight="1">
      <c r="B1274" s="50" t="inlineStr">
        <is>
          <t>RI</t>
        </is>
      </c>
      <c r="C1274" s="50" t="inlineStr">
        <is>
          <t>Generation</t>
        </is>
      </c>
      <c r="D1274" s="50" t="inlineStr">
        <is>
          <t>Imports</t>
        </is>
      </c>
      <c r="E1274" s="50">
        <f>LOOKUP(D1274,$U$2:$V$15,$V$2:$V$15)</f>
        <v/>
      </c>
      <c r="F1274" s="50">
        <f>F548/SUMIFS(F$3:F$722,$B$3:$B$722,$B1274)*SUMIFS(Calculations!$E$3:$E$53,Calculations!$A$3:$A$53,$B1274)</f>
        <v/>
      </c>
      <c r="G1274" s="50">
        <f>G548/SUMIFS(G$3:G$722,$B$3:$B$722,$B1274)*SUMIFS(Calculations!$E$3:$E$53,Calculations!$A$3:$A$53,$B1274)</f>
        <v/>
      </c>
      <c r="H1274" s="50">
        <f>H548/SUMIFS(H$3:H$722,$B$3:$B$722,$B1274)*SUMIFS(Calculations!$E$3:$E$53,Calculations!$A$3:$A$53,$B1274)</f>
        <v/>
      </c>
      <c r="I1274" s="50">
        <f>I548/SUMIFS(I$3:I$722,$B$3:$B$722,$B1274)*SUMIFS(Calculations!$E$3:$E$53,Calculations!$A$3:$A$53,$B1274)</f>
        <v/>
      </c>
      <c r="J1274" s="50">
        <f>J548/SUMIFS(J$3:J$722,$B$3:$B$722,$B1274)*SUMIFS(Calculations!$E$3:$E$53,Calculations!$A$3:$A$53,$B1274)</f>
        <v/>
      </c>
      <c r="K1274" s="50">
        <f>K548/SUMIFS(K$3:K$722,$B$3:$B$722,$B1274)*SUMIFS(Calculations!$E$3:$E$53,Calculations!$A$3:$A$53,$B1274)</f>
        <v/>
      </c>
      <c r="L1274" s="50">
        <f>L548/SUMIFS(L$3:L$722,$B$3:$B$722,$B1274)*SUMIFS(Calculations!$E$3:$E$53,Calculations!$A$3:$A$53,$B1274)</f>
        <v/>
      </c>
      <c r="M1274" s="50">
        <f>M548/SUMIFS(M$3:M$722,$B$3:$B$722,$B1274)*SUMIFS(Calculations!$E$3:$E$53,Calculations!$A$3:$A$53,$B1274)</f>
        <v/>
      </c>
      <c r="N1274" s="50">
        <f>N548/SUMIFS(N$3:N$722,$B$3:$B$722,$B1274)*SUMIFS(Calculations!$E$3:$E$53,Calculations!$A$3:$A$53,$B1274)</f>
        <v/>
      </c>
      <c r="O1274" s="50">
        <f>O548/SUMIFS(O$3:O$722,$B$3:$B$722,$B1274)*SUMIFS(Calculations!$E$3:$E$53,Calculations!$A$3:$A$53,$B1274)</f>
        <v/>
      </c>
      <c r="P1274" s="50">
        <f>P548/SUMIFS(P$3:P$722,$B$3:$B$722,$B1274)*SUMIFS(Calculations!$E$3:$E$53,Calculations!$A$3:$A$53,$B1274)</f>
        <v/>
      </c>
      <c r="Q1274" s="50">
        <f>Q548/SUMIFS(Q$3:Q$722,$B$3:$B$722,$B1274)*SUMIFS(Calculations!$E$3:$E$53,Calculations!$A$3:$A$53,$B1274)</f>
        <v/>
      </c>
      <c r="R1274" s="50">
        <f>R548/SUMIFS(R$3:R$722,$B$3:$B$722,$B1274)*SUMIFS(Calculations!$E$3:$E$53,Calculations!$A$3:$A$53,$B1274)</f>
        <v/>
      </c>
    </row>
    <row r="1275" ht="15.75" customHeight="1">
      <c r="B1275" s="50" t="inlineStr">
        <is>
          <t>RI</t>
        </is>
      </c>
      <c r="C1275" s="50" t="inlineStr">
        <is>
          <t>Generation</t>
        </is>
      </c>
      <c r="D1275" s="50" t="inlineStr">
        <is>
          <t>Land-based Wind</t>
        </is>
      </c>
      <c r="E1275" s="50">
        <f>LOOKUP(D1275,$U$2:$V$15,$V$2:$V$15)</f>
        <v/>
      </c>
      <c r="F1275" s="50">
        <f>F549/SUMIFS(F$3:F$722,$B$3:$B$722,$B1275)*SUMIFS(Calculations!$E$3:$E$53,Calculations!$A$3:$A$53,$B1275)</f>
        <v/>
      </c>
      <c r="G1275" s="50">
        <f>G549/SUMIFS(G$3:G$722,$B$3:$B$722,$B1275)*SUMIFS(Calculations!$E$3:$E$53,Calculations!$A$3:$A$53,$B1275)</f>
        <v/>
      </c>
      <c r="H1275" s="50">
        <f>H549/SUMIFS(H$3:H$722,$B$3:$B$722,$B1275)*SUMIFS(Calculations!$E$3:$E$53,Calculations!$A$3:$A$53,$B1275)</f>
        <v/>
      </c>
      <c r="I1275" s="50">
        <f>I549/SUMIFS(I$3:I$722,$B$3:$B$722,$B1275)*SUMIFS(Calculations!$E$3:$E$53,Calculations!$A$3:$A$53,$B1275)</f>
        <v/>
      </c>
      <c r="J1275" s="50">
        <f>J549/SUMIFS(J$3:J$722,$B$3:$B$722,$B1275)*SUMIFS(Calculations!$E$3:$E$53,Calculations!$A$3:$A$53,$B1275)</f>
        <v/>
      </c>
      <c r="K1275" s="50">
        <f>K549/SUMIFS(K$3:K$722,$B$3:$B$722,$B1275)*SUMIFS(Calculations!$E$3:$E$53,Calculations!$A$3:$A$53,$B1275)</f>
        <v/>
      </c>
      <c r="L1275" s="50">
        <f>L549/SUMIFS(L$3:L$722,$B$3:$B$722,$B1275)*SUMIFS(Calculations!$E$3:$E$53,Calculations!$A$3:$A$53,$B1275)</f>
        <v/>
      </c>
      <c r="M1275" s="50">
        <f>M549/SUMIFS(M$3:M$722,$B$3:$B$722,$B1275)*SUMIFS(Calculations!$E$3:$E$53,Calculations!$A$3:$A$53,$B1275)</f>
        <v/>
      </c>
      <c r="N1275" s="50">
        <f>N549/SUMIFS(N$3:N$722,$B$3:$B$722,$B1275)*SUMIFS(Calculations!$E$3:$E$53,Calculations!$A$3:$A$53,$B1275)</f>
        <v/>
      </c>
      <c r="O1275" s="50">
        <f>O549/SUMIFS(O$3:O$722,$B$3:$B$722,$B1275)*SUMIFS(Calculations!$E$3:$E$53,Calculations!$A$3:$A$53,$B1275)</f>
        <v/>
      </c>
      <c r="P1275" s="50">
        <f>P549/SUMIFS(P$3:P$722,$B$3:$B$722,$B1275)*SUMIFS(Calculations!$E$3:$E$53,Calculations!$A$3:$A$53,$B1275)</f>
        <v/>
      </c>
      <c r="Q1275" s="50">
        <f>Q549/SUMIFS(Q$3:Q$722,$B$3:$B$722,$B1275)*SUMIFS(Calculations!$E$3:$E$53,Calculations!$A$3:$A$53,$B1275)</f>
        <v/>
      </c>
      <c r="R1275" s="50">
        <f>R549/SUMIFS(R$3:R$722,$B$3:$B$722,$B1275)*SUMIFS(Calculations!$E$3:$E$53,Calculations!$A$3:$A$53,$B1275)</f>
        <v/>
      </c>
    </row>
    <row r="1276" ht="15.75" customHeight="1">
      <c r="B1276" s="50" t="inlineStr">
        <is>
          <t>RI</t>
        </is>
      </c>
      <c r="C1276" s="50" t="inlineStr">
        <is>
          <t>Generation</t>
        </is>
      </c>
      <c r="D1276" s="50" t="inlineStr">
        <is>
          <t>NG-CC</t>
        </is>
      </c>
      <c r="E1276" s="50">
        <f>LOOKUP(D1276,$U$2:$V$15,$V$2:$V$15)</f>
        <v/>
      </c>
      <c r="F1276" s="50">
        <f>F550/SUMIFS(F$3:F$722,$B$3:$B$722,$B1276)*SUMIFS(Calculations!$E$3:$E$53,Calculations!$A$3:$A$53,$B1276)</f>
        <v/>
      </c>
      <c r="G1276" s="50">
        <f>G550/SUMIFS(G$3:G$722,$B$3:$B$722,$B1276)*SUMIFS(Calculations!$E$3:$E$53,Calculations!$A$3:$A$53,$B1276)</f>
        <v/>
      </c>
      <c r="H1276" s="50">
        <f>H550/SUMIFS(H$3:H$722,$B$3:$B$722,$B1276)*SUMIFS(Calculations!$E$3:$E$53,Calculations!$A$3:$A$53,$B1276)</f>
        <v/>
      </c>
      <c r="I1276" s="50">
        <f>I550/SUMIFS(I$3:I$722,$B$3:$B$722,$B1276)*SUMIFS(Calculations!$E$3:$E$53,Calculations!$A$3:$A$53,$B1276)</f>
        <v/>
      </c>
      <c r="J1276" s="50">
        <f>J550/SUMIFS(J$3:J$722,$B$3:$B$722,$B1276)*SUMIFS(Calculations!$E$3:$E$53,Calculations!$A$3:$A$53,$B1276)</f>
        <v/>
      </c>
      <c r="K1276" s="50">
        <f>K550/SUMIFS(K$3:K$722,$B$3:$B$722,$B1276)*SUMIFS(Calculations!$E$3:$E$53,Calculations!$A$3:$A$53,$B1276)</f>
        <v/>
      </c>
      <c r="L1276" s="50">
        <f>L550/SUMIFS(L$3:L$722,$B$3:$B$722,$B1276)*SUMIFS(Calculations!$E$3:$E$53,Calculations!$A$3:$A$53,$B1276)</f>
        <v/>
      </c>
      <c r="M1276" s="50">
        <f>M550/SUMIFS(M$3:M$722,$B$3:$B$722,$B1276)*SUMIFS(Calculations!$E$3:$E$53,Calculations!$A$3:$A$53,$B1276)</f>
        <v/>
      </c>
      <c r="N1276" s="50">
        <f>N550/SUMIFS(N$3:N$722,$B$3:$B$722,$B1276)*SUMIFS(Calculations!$E$3:$E$53,Calculations!$A$3:$A$53,$B1276)</f>
        <v/>
      </c>
      <c r="O1276" s="50">
        <f>O550/SUMIFS(O$3:O$722,$B$3:$B$722,$B1276)*SUMIFS(Calculations!$E$3:$E$53,Calculations!$A$3:$A$53,$B1276)</f>
        <v/>
      </c>
      <c r="P1276" s="50">
        <f>P550/SUMIFS(P$3:P$722,$B$3:$B$722,$B1276)*SUMIFS(Calculations!$E$3:$E$53,Calculations!$A$3:$A$53,$B1276)</f>
        <v/>
      </c>
      <c r="Q1276" s="50">
        <f>Q550/SUMIFS(Q$3:Q$722,$B$3:$B$722,$B1276)*SUMIFS(Calculations!$E$3:$E$53,Calculations!$A$3:$A$53,$B1276)</f>
        <v/>
      </c>
      <c r="R1276" s="50">
        <f>R550/SUMIFS(R$3:R$722,$B$3:$B$722,$B1276)*SUMIFS(Calculations!$E$3:$E$53,Calculations!$A$3:$A$53,$B1276)</f>
        <v/>
      </c>
    </row>
    <row r="1277" ht="15.75" customHeight="1">
      <c r="B1277" s="50" t="inlineStr">
        <is>
          <t>RI</t>
        </is>
      </c>
      <c r="C1277" s="50" t="inlineStr">
        <is>
          <t>Generation</t>
        </is>
      </c>
      <c r="D1277" s="50" t="inlineStr">
        <is>
          <t>NG-CT</t>
        </is>
      </c>
      <c r="E1277" s="50">
        <f>LOOKUP(D1277,$U$2:$V$15,$V$2:$V$15)</f>
        <v/>
      </c>
      <c r="F1277" s="50">
        <f>F551/SUMIFS(F$3:F$722,$B$3:$B$722,$B1277)*SUMIFS(Calculations!$E$3:$E$53,Calculations!$A$3:$A$53,$B1277)</f>
        <v/>
      </c>
      <c r="G1277" s="50">
        <f>G551/SUMIFS(G$3:G$722,$B$3:$B$722,$B1277)*SUMIFS(Calculations!$E$3:$E$53,Calculations!$A$3:$A$53,$B1277)</f>
        <v/>
      </c>
      <c r="H1277" s="50">
        <f>H551/SUMIFS(H$3:H$722,$B$3:$B$722,$B1277)*SUMIFS(Calculations!$E$3:$E$53,Calculations!$A$3:$A$53,$B1277)</f>
        <v/>
      </c>
      <c r="I1277" s="50">
        <f>I551/SUMIFS(I$3:I$722,$B$3:$B$722,$B1277)*SUMIFS(Calculations!$E$3:$E$53,Calculations!$A$3:$A$53,$B1277)</f>
        <v/>
      </c>
      <c r="J1277" s="50">
        <f>J551/SUMIFS(J$3:J$722,$B$3:$B$722,$B1277)*SUMIFS(Calculations!$E$3:$E$53,Calculations!$A$3:$A$53,$B1277)</f>
        <v/>
      </c>
      <c r="K1277" s="50">
        <f>K551/SUMIFS(K$3:K$722,$B$3:$B$722,$B1277)*SUMIFS(Calculations!$E$3:$E$53,Calculations!$A$3:$A$53,$B1277)</f>
        <v/>
      </c>
      <c r="L1277" s="50">
        <f>L551/SUMIFS(L$3:L$722,$B$3:$B$722,$B1277)*SUMIFS(Calculations!$E$3:$E$53,Calculations!$A$3:$A$53,$B1277)</f>
        <v/>
      </c>
      <c r="M1277" s="50">
        <f>M551/SUMIFS(M$3:M$722,$B$3:$B$722,$B1277)*SUMIFS(Calculations!$E$3:$E$53,Calculations!$A$3:$A$53,$B1277)</f>
        <v/>
      </c>
      <c r="N1277" s="50">
        <f>N551/SUMIFS(N$3:N$722,$B$3:$B$722,$B1277)*SUMIFS(Calculations!$E$3:$E$53,Calculations!$A$3:$A$53,$B1277)</f>
        <v/>
      </c>
      <c r="O1277" s="50">
        <f>O551/SUMIFS(O$3:O$722,$B$3:$B$722,$B1277)*SUMIFS(Calculations!$E$3:$E$53,Calculations!$A$3:$A$53,$B1277)</f>
        <v/>
      </c>
      <c r="P1277" s="50">
        <f>P551/SUMIFS(P$3:P$722,$B$3:$B$722,$B1277)*SUMIFS(Calculations!$E$3:$E$53,Calculations!$A$3:$A$53,$B1277)</f>
        <v/>
      </c>
      <c r="Q1277" s="50">
        <f>Q551/SUMIFS(Q$3:Q$722,$B$3:$B$722,$B1277)*SUMIFS(Calculations!$E$3:$E$53,Calculations!$A$3:$A$53,$B1277)</f>
        <v/>
      </c>
      <c r="R1277" s="50">
        <f>R551/SUMIFS(R$3:R$722,$B$3:$B$722,$B1277)*SUMIFS(Calculations!$E$3:$E$53,Calculations!$A$3:$A$53,$B1277)</f>
        <v/>
      </c>
    </row>
    <row r="1278" ht="15.75" customHeight="1">
      <c r="B1278" s="50" t="inlineStr">
        <is>
          <t>RI</t>
        </is>
      </c>
      <c r="C1278" s="50" t="inlineStr">
        <is>
          <t>Generation</t>
        </is>
      </c>
      <c r="D1278" s="50" t="inlineStr">
        <is>
          <t>Nuclear</t>
        </is>
      </c>
      <c r="E1278" s="50">
        <f>LOOKUP(D1278,$U$2:$V$15,$V$2:$V$15)</f>
        <v/>
      </c>
      <c r="F1278" s="50">
        <f>F552/SUMIFS(F$3:F$722,$B$3:$B$722,$B1278)*SUMIFS(Calculations!$E$3:$E$53,Calculations!$A$3:$A$53,$B1278)</f>
        <v/>
      </c>
      <c r="G1278" s="50">
        <f>G552/SUMIFS(G$3:G$722,$B$3:$B$722,$B1278)*SUMIFS(Calculations!$E$3:$E$53,Calculations!$A$3:$A$53,$B1278)</f>
        <v/>
      </c>
      <c r="H1278" s="50">
        <f>H552/SUMIFS(H$3:H$722,$B$3:$B$722,$B1278)*SUMIFS(Calculations!$E$3:$E$53,Calculations!$A$3:$A$53,$B1278)</f>
        <v/>
      </c>
      <c r="I1278" s="50">
        <f>I552/SUMIFS(I$3:I$722,$B$3:$B$722,$B1278)*SUMIFS(Calculations!$E$3:$E$53,Calculations!$A$3:$A$53,$B1278)</f>
        <v/>
      </c>
      <c r="J1278" s="50">
        <f>J552/SUMIFS(J$3:J$722,$B$3:$B$722,$B1278)*SUMIFS(Calculations!$E$3:$E$53,Calculations!$A$3:$A$53,$B1278)</f>
        <v/>
      </c>
      <c r="K1278" s="50">
        <f>K552/SUMIFS(K$3:K$722,$B$3:$B$722,$B1278)*SUMIFS(Calculations!$E$3:$E$53,Calculations!$A$3:$A$53,$B1278)</f>
        <v/>
      </c>
      <c r="L1278" s="50">
        <f>L552/SUMIFS(L$3:L$722,$B$3:$B$722,$B1278)*SUMIFS(Calculations!$E$3:$E$53,Calculations!$A$3:$A$53,$B1278)</f>
        <v/>
      </c>
      <c r="M1278" s="50">
        <f>M552/SUMIFS(M$3:M$722,$B$3:$B$722,$B1278)*SUMIFS(Calculations!$E$3:$E$53,Calculations!$A$3:$A$53,$B1278)</f>
        <v/>
      </c>
      <c r="N1278" s="50">
        <f>N552/SUMIFS(N$3:N$722,$B$3:$B$722,$B1278)*SUMIFS(Calculations!$E$3:$E$53,Calculations!$A$3:$A$53,$B1278)</f>
        <v/>
      </c>
      <c r="O1278" s="50">
        <f>O552/SUMIFS(O$3:O$722,$B$3:$B$722,$B1278)*SUMIFS(Calculations!$E$3:$E$53,Calculations!$A$3:$A$53,$B1278)</f>
        <v/>
      </c>
      <c r="P1278" s="50">
        <f>P552/SUMIFS(P$3:P$722,$B$3:$B$722,$B1278)*SUMIFS(Calculations!$E$3:$E$53,Calculations!$A$3:$A$53,$B1278)</f>
        <v/>
      </c>
      <c r="Q1278" s="50">
        <f>Q552/SUMIFS(Q$3:Q$722,$B$3:$B$722,$B1278)*SUMIFS(Calculations!$E$3:$E$53,Calculations!$A$3:$A$53,$B1278)</f>
        <v/>
      </c>
      <c r="R1278" s="50">
        <f>R552/SUMIFS(R$3:R$722,$B$3:$B$722,$B1278)*SUMIFS(Calculations!$E$3:$E$53,Calculations!$A$3:$A$53,$B1278)</f>
        <v/>
      </c>
    </row>
    <row r="1279" ht="15.75" customHeight="1">
      <c r="B1279" s="50" t="inlineStr">
        <is>
          <t>RI</t>
        </is>
      </c>
      <c r="C1279" s="50" t="inlineStr">
        <is>
          <t>Generation</t>
        </is>
      </c>
      <c r="D1279" s="50" t="inlineStr">
        <is>
          <t>Offshore Wind</t>
        </is>
      </c>
      <c r="E1279" s="50">
        <f>LOOKUP(D1279,$U$2:$V$15,$V$2:$V$15)</f>
        <v/>
      </c>
      <c r="F1279" s="50">
        <f>F553/SUMIFS(F$3:F$722,$B$3:$B$722,$B1279)*SUMIFS(Calculations!$E$3:$E$53,Calculations!$A$3:$A$53,$B1279)</f>
        <v/>
      </c>
      <c r="G1279" s="50">
        <f>G553/SUMIFS(G$3:G$722,$B$3:$B$722,$B1279)*SUMIFS(Calculations!$E$3:$E$53,Calculations!$A$3:$A$53,$B1279)</f>
        <v/>
      </c>
      <c r="H1279" s="50">
        <f>H553/SUMIFS(H$3:H$722,$B$3:$B$722,$B1279)*SUMIFS(Calculations!$E$3:$E$53,Calculations!$A$3:$A$53,$B1279)</f>
        <v/>
      </c>
      <c r="I1279" s="50">
        <f>I553/SUMIFS(I$3:I$722,$B$3:$B$722,$B1279)*SUMIFS(Calculations!$E$3:$E$53,Calculations!$A$3:$A$53,$B1279)</f>
        <v/>
      </c>
      <c r="J1279" s="50">
        <f>J553/SUMIFS(J$3:J$722,$B$3:$B$722,$B1279)*SUMIFS(Calculations!$E$3:$E$53,Calculations!$A$3:$A$53,$B1279)</f>
        <v/>
      </c>
      <c r="K1279" s="50">
        <f>K553/SUMIFS(K$3:K$722,$B$3:$B$722,$B1279)*SUMIFS(Calculations!$E$3:$E$53,Calculations!$A$3:$A$53,$B1279)</f>
        <v/>
      </c>
      <c r="L1279" s="50">
        <f>L553/SUMIFS(L$3:L$722,$B$3:$B$722,$B1279)*SUMIFS(Calculations!$E$3:$E$53,Calculations!$A$3:$A$53,$B1279)</f>
        <v/>
      </c>
      <c r="M1279" s="50">
        <f>M553/SUMIFS(M$3:M$722,$B$3:$B$722,$B1279)*SUMIFS(Calculations!$E$3:$E$53,Calculations!$A$3:$A$53,$B1279)</f>
        <v/>
      </c>
      <c r="N1279" s="50">
        <f>N553/SUMIFS(N$3:N$722,$B$3:$B$722,$B1279)*SUMIFS(Calculations!$E$3:$E$53,Calculations!$A$3:$A$53,$B1279)</f>
        <v/>
      </c>
      <c r="O1279" s="50">
        <f>O553/SUMIFS(O$3:O$722,$B$3:$B$722,$B1279)*SUMIFS(Calculations!$E$3:$E$53,Calculations!$A$3:$A$53,$B1279)</f>
        <v/>
      </c>
      <c r="P1279" s="50">
        <f>P553/SUMIFS(P$3:P$722,$B$3:$B$722,$B1279)*SUMIFS(Calculations!$E$3:$E$53,Calculations!$A$3:$A$53,$B1279)</f>
        <v/>
      </c>
      <c r="Q1279" s="50">
        <f>Q553/SUMIFS(Q$3:Q$722,$B$3:$B$722,$B1279)*SUMIFS(Calculations!$E$3:$E$53,Calculations!$A$3:$A$53,$B1279)</f>
        <v/>
      </c>
      <c r="R1279" s="50">
        <f>R553/SUMIFS(R$3:R$722,$B$3:$B$722,$B1279)*SUMIFS(Calculations!$E$3:$E$53,Calculations!$A$3:$A$53,$B1279)</f>
        <v/>
      </c>
    </row>
    <row r="1280" ht="15.75" customHeight="1">
      <c r="B1280" s="50" t="inlineStr">
        <is>
          <t>RI</t>
        </is>
      </c>
      <c r="C1280" s="50" t="inlineStr">
        <is>
          <t>Generation</t>
        </is>
      </c>
      <c r="D1280" s="50" t="inlineStr">
        <is>
          <t>Oil-Gas-Steam</t>
        </is>
      </c>
      <c r="E1280" s="50">
        <f>LOOKUP(D1280,$U$2:$V$15,$V$2:$V$15)</f>
        <v/>
      </c>
      <c r="F1280" s="50">
        <f>F554/SUMIFS(F$3:F$722,$B$3:$B$722,$B1280)*SUMIFS(Calculations!$E$3:$E$53,Calculations!$A$3:$A$53,$B1280)</f>
        <v/>
      </c>
      <c r="G1280" s="50">
        <f>G554/SUMIFS(G$3:G$722,$B$3:$B$722,$B1280)*SUMIFS(Calculations!$E$3:$E$53,Calculations!$A$3:$A$53,$B1280)</f>
        <v/>
      </c>
      <c r="H1280" s="50">
        <f>H554/SUMIFS(H$3:H$722,$B$3:$B$722,$B1280)*SUMIFS(Calculations!$E$3:$E$53,Calculations!$A$3:$A$53,$B1280)</f>
        <v/>
      </c>
      <c r="I1280" s="50">
        <f>I554/SUMIFS(I$3:I$722,$B$3:$B$722,$B1280)*SUMIFS(Calculations!$E$3:$E$53,Calculations!$A$3:$A$53,$B1280)</f>
        <v/>
      </c>
      <c r="J1280" s="50">
        <f>J554/SUMIFS(J$3:J$722,$B$3:$B$722,$B1280)*SUMIFS(Calculations!$E$3:$E$53,Calculations!$A$3:$A$53,$B1280)</f>
        <v/>
      </c>
      <c r="K1280" s="50">
        <f>K554/SUMIFS(K$3:K$722,$B$3:$B$722,$B1280)*SUMIFS(Calculations!$E$3:$E$53,Calculations!$A$3:$A$53,$B1280)</f>
        <v/>
      </c>
      <c r="L1280" s="50">
        <f>L554/SUMIFS(L$3:L$722,$B$3:$B$722,$B1280)*SUMIFS(Calculations!$E$3:$E$53,Calculations!$A$3:$A$53,$B1280)</f>
        <v/>
      </c>
      <c r="M1280" s="50">
        <f>M554/SUMIFS(M$3:M$722,$B$3:$B$722,$B1280)*SUMIFS(Calculations!$E$3:$E$53,Calculations!$A$3:$A$53,$B1280)</f>
        <v/>
      </c>
      <c r="N1280" s="50">
        <f>N554/SUMIFS(N$3:N$722,$B$3:$B$722,$B1280)*SUMIFS(Calculations!$E$3:$E$53,Calculations!$A$3:$A$53,$B1280)</f>
        <v/>
      </c>
      <c r="O1280" s="50">
        <f>O554/SUMIFS(O$3:O$722,$B$3:$B$722,$B1280)*SUMIFS(Calculations!$E$3:$E$53,Calculations!$A$3:$A$53,$B1280)</f>
        <v/>
      </c>
      <c r="P1280" s="50">
        <f>P554/SUMIFS(P$3:P$722,$B$3:$B$722,$B1280)*SUMIFS(Calculations!$E$3:$E$53,Calculations!$A$3:$A$53,$B1280)</f>
        <v/>
      </c>
      <c r="Q1280" s="50">
        <f>Q554/SUMIFS(Q$3:Q$722,$B$3:$B$722,$B1280)*SUMIFS(Calculations!$E$3:$E$53,Calculations!$A$3:$A$53,$B1280)</f>
        <v/>
      </c>
      <c r="R1280" s="50">
        <f>R554/SUMIFS(R$3:R$722,$B$3:$B$722,$B1280)*SUMIFS(Calculations!$E$3:$E$53,Calculations!$A$3:$A$53,$B1280)</f>
        <v/>
      </c>
    </row>
    <row r="1281" ht="15.75" customHeight="1">
      <c r="B1281" s="50" t="inlineStr">
        <is>
          <t>RI</t>
        </is>
      </c>
      <c r="C1281" s="50" t="inlineStr">
        <is>
          <t>Generation</t>
        </is>
      </c>
      <c r="D1281" s="50" t="inlineStr">
        <is>
          <t>Rooftop PV</t>
        </is>
      </c>
      <c r="E1281" s="50">
        <f>LOOKUP(D1281,$U$2:$V$15,$V$2:$V$15)</f>
        <v/>
      </c>
      <c r="F1281" s="50">
        <f>F555/SUMIFS(F$3:F$722,$B$3:$B$722,$B1281)*SUMIFS(Calculations!$E$3:$E$53,Calculations!$A$3:$A$53,$B1281)</f>
        <v/>
      </c>
      <c r="G1281" s="50">
        <f>G555/SUMIFS(G$3:G$722,$B$3:$B$722,$B1281)*SUMIFS(Calculations!$E$3:$E$53,Calculations!$A$3:$A$53,$B1281)</f>
        <v/>
      </c>
      <c r="H1281" s="50">
        <f>H555/SUMIFS(H$3:H$722,$B$3:$B$722,$B1281)*SUMIFS(Calculations!$E$3:$E$53,Calculations!$A$3:$A$53,$B1281)</f>
        <v/>
      </c>
      <c r="I1281" s="50">
        <f>I555/SUMIFS(I$3:I$722,$B$3:$B$722,$B1281)*SUMIFS(Calculations!$E$3:$E$53,Calculations!$A$3:$A$53,$B1281)</f>
        <v/>
      </c>
      <c r="J1281" s="50">
        <f>J555/SUMIFS(J$3:J$722,$B$3:$B$722,$B1281)*SUMIFS(Calculations!$E$3:$E$53,Calculations!$A$3:$A$53,$B1281)</f>
        <v/>
      </c>
      <c r="K1281" s="50">
        <f>K555/SUMIFS(K$3:K$722,$B$3:$B$722,$B1281)*SUMIFS(Calculations!$E$3:$E$53,Calculations!$A$3:$A$53,$B1281)</f>
        <v/>
      </c>
      <c r="L1281" s="50">
        <f>L555/SUMIFS(L$3:L$722,$B$3:$B$722,$B1281)*SUMIFS(Calculations!$E$3:$E$53,Calculations!$A$3:$A$53,$B1281)</f>
        <v/>
      </c>
      <c r="M1281" s="50">
        <f>M555/SUMIFS(M$3:M$722,$B$3:$B$722,$B1281)*SUMIFS(Calculations!$E$3:$E$53,Calculations!$A$3:$A$53,$B1281)</f>
        <v/>
      </c>
      <c r="N1281" s="50">
        <f>N555/SUMIFS(N$3:N$722,$B$3:$B$722,$B1281)*SUMIFS(Calculations!$E$3:$E$53,Calculations!$A$3:$A$53,$B1281)</f>
        <v/>
      </c>
      <c r="O1281" s="50">
        <f>O555/SUMIFS(O$3:O$722,$B$3:$B$722,$B1281)*SUMIFS(Calculations!$E$3:$E$53,Calculations!$A$3:$A$53,$B1281)</f>
        <v/>
      </c>
      <c r="P1281" s="50">
        <f>P555/SUMIFS(P$3:P$722,$B$3:$B$722,$B1281)*SUMIFS(Calculations!$E$3:$E$53,Calculations!$A$3:$A$53,$B1281)</f>
        <v/>
      </c>
      <c r="Q1281" s="50">
        <f>Q555/SUMIFS(Q$3:Q$722,$B$3:$B$722,$B1281)*SUMIFS(Calculations!$E$3:$E$53,Calculations!$A$3:$A$53,$B1281)</f>
        <v/>
      </c>
      <c r="R1281" s="50">
        <f>R555/SUMIFS(R$3:R$722,$B$3:$B$722,$B1281)*SUMIFS(Calculations!$E$3:$E$53,Calculations!$A$3:$A$53,$B1281)</f>
        <v/>
      </c>
    </row>
    <row r="1282" ht="15.75" customHeight="1">
      <c r="B1282" s="50" t="inlineStr">
        <is>
          <t>RI</t>
        </is>
      </c>
      <c r="C1282" s="50" t="inlineStr">
        <is>
          <t>Generation</t>
        </is>
      </c>
      <c r="D1282" s="50" t="inlineStr">
        <is>
          <t>Storage</t>
        </is>
      </c>
      <c r="E1282" s="50">
        <f>LOOKUP(D1282,$U$2:$V$15,$V$2:$V$15)</f>
        <v/>
      </c>
      <c r="F1282" s="50">
        <f>F556/SUMIFS(F$3:F$722,$B$3:$B$722,$B1282)*SUMIFS(Calculations!$E$3:$E$53,Calculations!$A$3:$A$53,$B1282)</f>
        <v/>
      </c>
      <c r="G1282" s="50">
        <f>G556/SUMIFS(G$3:G$722,$B$3:$B$722,$B1282)*SUMIFS(Calculations!$E$3:$E$53,Calculations!$A$3:$A$53,$B1282)</f>
        <v/>
      </c>
      <c r="H1282" s="50">
        <f>H556/SUMIFS(H$3:H$722,$B$3:$B$722,$B1282)*SUMIFS(Calculations!$E$3:$E$53,Calculations!$A$3:$A$53,$B1282)</f>
        <v/>
      </c>
      <c r="I1282" s="50">
        <f>I556/SUMIFS(I$3:I$722,$B$3:$B$722,$B1282)*SUMIFS(Calculations!$E$3:$E$53,Calculations!$A$3:$A$53,$B1282)</f>
        <v/>
      </c>
      <c r="J1282" s="50">
        <f>J556/SUMIFS(J$3:J$722,$B$3:$B$722,$B1282)*SUMIFS(Calculations!$E$3:$E$53,Calculations!$A$3:$A$53,$B1282)</f>
        <v/>
      </c>
      <c r="K1282" s="50">
        <f>K556/SUMIFS(K$3:K$722,$B$3:$B$722,$B1282)*SUMIFS(Calculations!$E$3:$E$53,Calculations!$A$3:$A$53,$B1282)</f>
        <v/>
      </c>
      <c r="L1282" s="50">
        <f>L556/SUMIFS(L$3:L$722,$B$3:$B$722,$B1282)*SUMIFS(Calculations!$E$3:$E$53,Calculations!$A$3:$A$53,$B1282)</f>
        <v/>
      </c>
      <c r="M1282" s="50">
        <f>M556/SUMIFS(M$3:M$722,$B$3:$B$722,$B1282)*SUMIFS(Calculations!$E$3:$E$53,Calculations!$A$3:$A$53,$B1282)</f>
        <v/>
      </c>
      <c r="N1282" s="50">
        <f>N556/SUMIFS(N$3:N$722,$B$3:$B$722,$B1282)*SUMIFS(Calculations!$E$3:$E$53,Calculations!$A$3:$A$53,$B1282)</f>
        <v/>
      </c>
      <c r="O1282" s="50">
        <f>O556/SUMIFS(O$3:O$722,$B$3:$B$722,$B1282)*SUMIFS(Calculations!$E$3:$E$53,Calculations!$A$3:$A$53,$B1282)</f>
        <v/>
      </c>
      <c r="P1282" s="50">
        <f>P556/SUMIFS(P$3:P$722,$B$3:$B$722,$B1282)*SUMIFS(Calculations!$E$3:$E$53,Calculations!$A$3:$A$53,$B1282)</f>
        <v/>
      </c>
      <c r="Q1282" s="50">
        <f>Q556/SUMIFS(Q$3:Q$722,$B$3:$B$722,$B1282)*SUMIFS(Calculations!$E$3:$E$53,Calculations!$A$3:$A$53,$B1282)</f>
        <v/>
      </c>
      <c r="R1282" s="50">
        <f>R556/SUMIFS(R$3:R$722,$B$3:$B$722,$B1282)*SUMIFS(Calculations!$E$3:$E$53,Calculations!$A$3:$A$53,$B1282)</f>
        <v/>
      </c>
    </row>
    <row r="1283" ht="15.75" customHeight="1">
      <c r="B1283" s="50" t="inlineStr">
        <is>
          <t>RI</t>
        </is>
      </c>
      <c r="C1283" s="50" t="inlineStr">
        <is>
          <t>Generation</t>
        </is>
      </c>
      <c r="D1283" s="50" t="inlineStr">
        <is>
          <t>Utility PV</t>
        </is>
      </c>
      <c r="E1283" s="50">
        <f>LOOKUP(D1283,$U$2:$V$15,$V$2:$V$15)</f>
        <v/>
      </c>
      <c r="F1283" s="50">
        <f>F557/SUMIFS(F$3:F$722,$B$3:$B$722,$B1283)*SUMIFS(Calculations!$E$3:$E$53,Calculations!$A$3:$A$53,$B1283)</f>
        <v/>
      </c>
      <c r="G1283" s="50">
        <f>G557/SUMIFS(G$3:G$722,$B$3:$B$722,$B1283)*SUMIFS(Calculations!$E$3:$E$53,Calculations!$A$3:$A$53,$B1283)</f>
        <v/>
      </c>
      <c r="H1283" s="50">
        <f>H557/SUMIFS(H$3:H$722,$B$3:$B$722,$B1283)*SUMIFS(Calculations!$E$3:$E$53,Calculations!$A$3:$A$53,$B1283)</f>
        <v/>
      </c>
      <c r="I1283" s="50">
        <f>I557/SUMIFS(I$3:I$722,$B$3:$B$722,$B1283)*SUMIFS(Calculations!$E$3:$E$53,Calculations!$A$3:$A$53,$B1283)</f>
        <v/>
      </c>
      <c r="J1283" s="50">
        <f>J557/SUMIFS(J$3:J$722,$B$3:$B$722,$B1283)*SUMIFS(Calculations!$E$3:$E$53,Calculations!$A$3:$A$53,$B1283)</f>
        <v/>
      </c>
      <c r="K1283" s="50">
        <f>K557/SUMIFS(K$3:K$722,$B$3:$B$722,$B1283)*SUMIFS(Calculations!$E$3:$E$53,Calculations!$A$3:$A$53,$B1283)</f>
        <v/>
      </c>
      <c r="L1283" s="50">
        <f>L557/SUMIFS(L$3:L$722,$B$3:$B$722,$B1283)*SUMIFS(Calculations!$E$3:$E$53,Calculations!$A$3:$A$53,$B1283)</f>
        <v/>
      </c>
      <c r="M1283" s="50">
        <f>M557/SUMIFS(M$3:M$722,$B$3:$B$722,$B1283)*SUMIFS(Calculations!$E$3:$E$53,Calculations!$A$3:$A$53,$B1283)</f>
        <v/>
      </c>
      <c r="N1283" s="50">
        <f>N557/SUMIFS(N$3:N$722,$B$3:$B$722,$B1283)*SUMIFS(Calculations!$E$3:$E$53,Calculations!$A$3:$A$53,$B1283)</f>
        <v/>
      </c>
      <c r="O1283" s="50">
        <f>O557/SUMIFS(O$3:O$722,$B$3:$B$722,$B1283)*SUMIFS(Calculations!$E$3:$E$53,Calculations!$A$3:$A$53,$B1283)</f>
        <v/>
      </c>
      <c r="P1283" s="50">
        <f>P557/SUMIFS(P$3:P$722,$B$3:$B$722,$B1283)*SUMIFS(Calculations!$E$3:$E$53,Calculations!$A$3:$A$53,$B1283)</f>
        <v/>
      </c>
      <c r="Q1283" s="50">
        <f>Q557/SUMIFS(Q$3:Q$722,$B$3:$B$722,$B1283)*SUMIFS(Calculations!$E$3:$E$53,Calculations!$A$3:$A$53,$B1283)</f>
        <v/>
      </c>
      <c r="R1283" s="50">
        <f>R557/SUMIFS(R$3:R$722,$B$3:$B$722,$B1283)*SUMIFS(Calculations!$E$3:$E$53,Calculations!$A$3:$A$53,$B1283)</f>
        <v/>
      </c>
    </row>
    <row r="1284" ht="15.75" customHeight="1">
      <c r="B1284" s="50" t="inlineStr">
        <is>
          <t>SC</t>
        </is>
      </c>
      <c r="C1284" s="50" t="inlineStr">
        <is>
          <t>Generation</t>
        </is>
      </c>
      <c r="D1284" s="50" t="inlineStr">
        <is>
          <t>Biopower</t>
        </is>
      </c>
      <c r="E1284" s="50">
        <f>LOOKUP(D1284,$U$2:$V$15,$V$2:$V$15)</f>
        <v/>
      </c>
      <c r="F1284" s="50">
        <f>F558/SUMIFS(F$3:F$722,$B$3:$B$722,$B1284)*SUMIFS(Calculations!$E$3:$E$53,Calculations!$A$3:$A$53,$B1284)</f>
        <v/>
      </c>
      <c r="G1284" s="50">
        <f>G558/SUMIFS(G$3:G$722,$B$3:$B$722,$B1284)*SUMIFS(Calculations!$E$3:$E$53,Calculations!$A$3:$A$53,$B1284)</f>
        <v/>
      </c>
      <c r="H1284" s="50">
        <f>H558/SUMIFS(H$3:H$722,$B$3:$B$722,$B1284)*SUMIFS(Calculations!$E$3:$E$53,Calculations!$A$3:$A$53,$B1284)</f>
        <v/>
      </c>
      <c r="I1284" s="50">
        <f>I558/SUMIFS(I$3:I$722,$B$3:$B$722,$B1284)*SUMIFS(Calculations!$E$3:$E$53,Calculations!$A$3:$A$53,$B1284)</f>
        <v/>
      </c>
      <c r="J1284" s="50">
        <f>J558/SUMIFS(J$3:J$722,$B$3:$B$722,$B1284)*SUMIFS(Calculations!$E$3:$E$53,Calculations!$A$3:$A$53,$B1284)</f>
        <v/>
      </c>
      <c r="K1284" s="50">
        <f>K558/SUMIFS(K$3:K$722,$B$3:$B$722,$B1284)*SUMIFS(Calculations!$E$3:$E$53,Calculations!$A$3:$A$53,$B1284)</f>
        <v/>
      </c>
      <c r="L1284" s="50">
        <f>L558/SUMIFS(L$3:L$722,$B$3:$B$722,$B1284)*SUMIFS(Calculations!$E$3:$E$53,Calculations!$A$3:$A$53,$B1284)</f>
        <v/>
      </c>
      <c r="M1284" s="50">
        <f>M558/SUMIFS(M$3:M$722,$B$3:$B$722,$B1284)*SUMIFS(Calculations!$E$3:$E$53,Calculations!$A$3:$A$53,$B1284)</f>
        <v/>
      </c>
      <c r="N1284" s="50">
        <f>N558/SUMIFS(N$3:N$722,$B$3:$B$722,$B1284)*SUMIFS(Calculations!$E$3:$E$53,Calculations!$A$3:$A$53,$B1284)</f>
        <v/>
      </c>
      <c r="O1284" s="50">
        <f>O558/SUMIFS(O$3:O$722,$B$3:$B$722,$B1284)*SUMIFS(Calculations!$E$3:$E$53,Calculations!$A$3:$A$53,$B1284)</f>
        <v/>
      </c>
      <c r="P1284" s="50">
        <f>P558/SUMIFS(P$3:P$722,$B$3:$B$722,$B1284)*SUMIFS(Calculations!$E$3:$E$53,Calculations!$A$3:$A$53,$B1284)</f>
        <v/>
      </c>
      <c r="Q1284" s="50">
        <f>Q558/SUMIFS(Q$3:Q$722,$B$3:$B$722,$B1284)*SUMIFS(Calculations!$E$3:$E$53,Calculations!$A$3:$A$53,$B1284)</f>
        <v/>
      </c>
      <c r="R1284" s="50">
        <f>R558/SUMIFS(R$3:R$722,$B$3:$B$722,$B1284)*SUMIFS(Calculations!$E$3:$E$53,Calculations!$A$3:$A$53,$B1284)</f>
        <v/>
      </c>
    </row>
    <row r="1285" ht="15.75" customHeight="1">
      <c r="B1285" s="50" t="inlineStr">
        <is>
          <t>SC</t>
        </is>
      </c>
      <c r="C1285" s="50" t="inlineStr">
        <is>
          <t>Generation</t>
        </is>
      </c>
      <c r="D1285" s="50" t="inlineStr">
        <is>
          <t>Coal</t>
        </is>
      </c>
      <c r="E1285" s="50">
        <f>LOOKUP(D1285,$U$2:$V$15,$V$2:$V$15)</f>
        <v/>
      </c>
      <c r="F1285" s="50">
        <f>F559/SUMIFS(F$3:F$722,$B$3:$B$722,$B1285)*SUMIFS(Calculations!$E$3:$E$53,Calculations!$A$3:$A$53,$B1285)</f>
        <v/>
      </c>
      <c r="G1285" s="50">
        <f>G559/SUMIFS(G$3:G$722,$B$3:$B$722,$B1285)*SUMIFS(Calculations!$E$3:$E$53,Calculations!$A$3:$A$53,$B1285)</f>
        <v/>
      </c>
      <c r="H1285" s="50">
        <f>H559/SUMIFS(H$3:H$722,$B$3:$B$722,$B1285)*SUMIFS(Calculations!$E$3:$E$53,Calculations!$A$3:$A$53,$B1285)</f>
        <v/>
      </c>
      <c r="I1285" s="50">
        <f>I559/SUMIFS(I$3:I$722,$B$3:$B$722,$B1285)*SUMIFS(Calculations!$E$3:$E$53,Calculations!$A$3:$A$53,$B1285)</f>
        <v/>
      </c>
      <c r="J1285" s="50">
        <f>J559/SUMIFS(J$3:J$722,$B$3:$B$722,$B1285)*SUMIFS(Calculations!$E$3:$E$53,Calculations!$A$3:$A$53,$B1285)</f>
        <v/>
      </c>
      <c r="K1285" s="50">
        <f>K559/SUMIFS(K$3:K$722,$B$3:$B$722,$B1285)*SUMIFS(Calculations!$E$3:$E$53,Calculations!$A$3:$A$53,$B1285)</f>
        <v/>
      </c>
      <c r="L1285" s="50">
        <f>L559/SUMIFS(L$3:L$722,$B$3:$B$722,$B1285)*SUMIFS(Calculations!$E$3:$E$53,Calculations!$A$3:$A$53,$B1285)</f>
        <v/>
      </c>
      <c r="M1285" s="50">
        <f>M559/SUMIFS(M$3:M$722,$B$3:$B$722,$B1285)*SUMIFS(Calculations!$E$3:$E$53,Calculations!$A$3:$A$53,$B1285)</f>
        <v/>
      </c>
      <c r="N1285" s="50">
        <f>N559/SUMIFS(N$3:N$722,$B$3:$B$722,$B1285)*SUMIFS(Calculations!$E$3:$E$53,Calculations!$A$3:$A$53,$B1285)</f>
        <v/>
      </c>
      <c r="O1285" s="50">
        <f>O559/SUMIFS(O$3:O$722,$B$3:$B$722,$B1285)*SUMIFS(Calculations!$E$3:$E$53,Calculations!$A$3:$A$53,$B1285)</f>
        <v/>
      </c>
      <c r="P1285" s="50">
        <f>P559/SUMIFS(P$3:P$722,$B$3:$B$722,$B1285)*SUMIFS(Calculations!$E$3:$E$53,Calculations!$A$3:$A$53,$B1285)</f>
        <v/>
      </c>
      <c r="Q1285" s="50">
        <f>Q559/SUMIFS(Q$3:Q$722,$B$3:$B$722,$B1285)*SUMIFS(Calculations!$E$3:$E$53,Calculations!$A$3:$A$53,$B1285)</f>
        <v/>
      </c>
      <c r="R1285" s="50">
        <f>R559/SUMIFS(R$3:R$722,$B$3:$B$722,$B1285)*SUMIFS(Calculations!$E$3:$E$53,Calculations!$A$3:$A$53,$B1285)</f>
        <v/>
      </c>
    </row>
    <row r="1286" ht="15.75" customHeight="1">
      <c r="B1286" s="50" t="inlineStr">
        <is>
          <t>SC</t>
        </is>
      </c>
      <c r="C1286" s="50" t="inlineStr">
        <is>
          <t>Generation</t>
        </is>
      </c>
      <c r="D1286" s="50" t="inlineStr">
        <is>
          <t>CSP</t>
        </is>
      </c>
      <c r="E1286" s="50">
        <f>LOOKUP(D1286,$U$2:$V$15,$V$2:$V$15)</f>
        <v/>
      </c>
      <c r="F1286" s="50">
        <f>F560/SUMIFS(F$3:F$722,$B$3:$B$722,$B1286)*SUMIFS(Calculations!$E$3:$E$53,Calculations!$A$3:$A$53,$B1286)</f>
        <v/>
      </c>
      <c r="G1286" s="50">
        <f>G560/SUMIFS(G$3:G$722,$B$3:$B$722,$B1286)*SUMIFS(Calculations!$E$3:$E$53,Calculations!$A$3:$A$53,$B1286)</f>
        <v/>
      </c>
      <c r="H1286" s="50">
        <f>H560/SUMIFS(H$3:H$722,$B$3:$B$722,$B1286)*SUMIFS(Calculations!$E$3:$E$53,Calculations!$A$3:$A$53,$B1286)</f>
        <v/>
      </c>
      <c r="I1286" s="50">
        <f>I560/SUMIFS(I$3:I$722,$B$3:$B$722,$B1286)*SUMIFS(Calculations!$E$3:$E$53,Calculations!$A$3:$A$53,$B1286)</f>
        <v/>
      </c>
      <c r="J1286" s="50">
        <f>J560/SUMIFS(J$3:J$722,$B$3:$B$722,$B1286)*SUMIFS(Calculations!$E$3:$E$53,Calculations!$A$3:$A$53,$B1286)</f>
        <v/>
      </c>
      <c r="K1286" s="50">
        <f>K560/SUMIFS(K$3:K$722,$B$3:$B$722,$B1286)*SUMIFS(Calculations!$E$3:$E$53,Calculations!$A$3:$A$53,$B1286)</f>
        <v/>
      </c>
      <c r="L1286" s="50">
        <f>L560/SUMIFS(L$3:L$722,$B$3:$B$722,$B1286)*SUMIFS(Calculations!$E$3:$E$53,Calculations!$A$3:$A$53,$B1286)</f>
        <v/>
      </c>
      <c r="M1286" s="50">
        <f>M560/SUMIFS(M$3:M$722,$B$3:$B$722,$B1286)*SUMIFS(Calculations!$E$3:$E$53,Calculations!$A$3:$A$53,$B1286)</f>
        <v/>
      </c>
      <c r="N1286" s="50">
        <f>N560/SUMIFS(N$3:N$722,$B$3:$B$722,$B1286)*SUMIFS(Calculations!$E$3:$E$53,Calculations!$A$3:$A$53,$B1286)</f>
        <v/>
      </c>
      <c r="O1286" s="50">
        <f>O560/SUMIFS(O$3:O$722,$B$3:$B$722,$B1286)*SUMIFS(Calculations!$E$3:$E$53,Calculations!$A$3:$A$53,$B1286)</f>
        <v/>
      </c>
      <c r="P1286" s="50">
        <f>P560/SUMIFS(P$3:P$722,$B$3:$B$722,$B1286)*SUMIFS(Calculations!$E$3:$E$53,Calculations!$A$3:$A$53,$B1286)</f>
        <v/>
      </c>
      <c r="Q1286" s="50">
        <f>Q560/SUMIFS(Q$3:Q$722,$B$3:$B$722,$B1286)*SUMIFS(Calculations!$E$3:$E$53,Calculations!$A$3:$A$53,$B1286)</f>
        <v/>
      </c>
      <c r="R1286" s="50">
        <f>R560/SUMIFS(R$3:R$722,$B$3:$B$722,$B1286)*SUMIFS(Calculations!$E$3:$E$53,Calculations!$A$3:$A$53,$B1286)</f>
        <v/>
      </c>
    </row>
    <row r="1287" ht="15.75" customHeight="1">
      <c r="B1287" s="50" t="inlineStr">
        <is>
          <t>SC</t>
        </is>
      </c>
      <c r="C1287" s="50" t="inlineStr">
        <is>
          <t>Generation</t>
        </is>
      </c>
      <c r="D1287" s="50" t="inlineStr">
        <is>
          <t>Geothermal</t>
        </is>
      </c>
      <c r="E1287" s="50">
        <f>LOOKUP(D1287,$U$2:$V$15,$V$2:$V$15)</f>
        <v/>
      </c>
      <c r="F1287" s="50">
        <f>F561/SUMIFS(F$3:F$722,$B$3:$B$722,$B1287)*SUMIFS(Calculations!$E$3:$E$53,Calculations!$A$3:$A$53,$B1287)</f>
        <v/>
      </c>
      <c r="G1287" s="50">
        <f>G561/SUMIFS(G$3:G$722,$B$3:$B$722,$B1287)*SUMIFS(Calculations!$E$3:$E$53,Calculations!$A$3:$A$53,$B1287)</f>
        <v/>
      </c>
      <c r="H1287" s="50">
        <f>H561/SUMIFS(H$3:H$722,$B$3:$B$722,$B1287)*SUMIFS(Calculations!$E$3:$E$53,Calculations!$A$3:$A$53,$B1287)</f>
        <v/>
      </c>
      <c r="I1287" s="50">
        <f>I561/SUMIFS(I$3:I$722,$B$3:$B$722,$B1287)*SUMIFS(Calculations!$E$3:$E$53,Calculations!$A$3:$A$53,$B1287)</f>
        <v/>
      </c>
      <c r="J1287" s="50">
        <f>J561/SUMIFS(J$3:J$722,$B$3:$B$722,$B1287)*SUMIFS(Calculations!$E$3:$E$53,Calculations!$A$3:$A$53,$B1287)</f>
        <v/>
      </c>
      <c r="K1287" s="50">
        <f>K561/SUMIFS(K$3:K$722,$B$3:$B$722,$B1287)*SUMIFS(Calculations!$E$3:$E$53,Calculations!$A$3:$A$53,$B1287)</f>
        <v/>
      </c>
      <c r="L1287" s="50">
        <f>L561/SUMIFS(L$3:L$722,$B$3:$B$722,$B1287)*SUMIFS(Calculations!$E$3:$E$53,Calculations!$A$3:$A$53,$B1287)</f>
        <v/>
      </c>
      <c r="M1287" s="50">
        <f>M561/SUMIFS(M$3:M$722,$B$3:$B$722,$B1287)*SUMIFS(Calculations!$E$3:$E$53,Calculations!$A$3:$A$53,$B1287)</f>
        <v/>
      </c>
      <c r="N1287" s="50">
        <f>N561/SUMIFS(N$3:N$722,$B$3:$B$722,$B1287)*SUMIFS(Calculations!$E$3:$E$53,Calculations!$A$3:$A$53,$B1287)</f>
        <v/>
      </c>
      <c r="O1287" s="50">
        <f>O561/SUMIFS(O$3:O$722,$B$3:$B$722,$B1287)*SUMIFS(Calculations!$E$3:$E$53,Calculations!$A$3:$A$53,$B1287)</f>
        <v/>
      </c>
      <c r="P1287" s="50">
        <f>P561/SUMIFS(P$3:P$722,$B$3:$B$722,$B1287)*SUMIFS(Calculations!$E$3:$E$53,Calculations!$A$3:$A$53,$B1287)</f>
        <v/>
      </c>
      <c r="Q1287" s="50">
        <f>Q561/SUMIFS(Q$3:Q$722,$B$3:$B$722,$B1287)*SUMIFS(Calculations!$E$3:$E$53,Calculations!$A$3:$A$53,$B1287)</f>
        <v/>
      </c>
      <c r="R1287" s="50">
        <f>R561/SUMIFS(R$3:R$722,$B$3:$B$722,$B1287)*SUMIFS(Calculations!$E$3:$E$53,Calculations!$A$3:$A$53,$B1287)</f>
        <v/>
      </c>
    </row>
    <row r="1288" ht="15.75" customHeight="1">
      <c r="B1288" s="50" t="inlineStr">
        <is>
          <t>SC</t>
        </is>
      </c>
      <c r="C1288" s="50" t="inlineStr">
        <is>
          <t>Generation</t>
        </is>
      </c>
      <c r="D1288" s="50" t="inlineStr">
        <is>
          <t>Hydro</t>
        </is>
      </c>
      <c r="E1288" s="50">
        <f>LOOKUP(D1288,$U$2:$V$15,$V$2:$V$15)</f>
        <v/>
      </c>
      <c r="F1288" s="50">
        <f>F562/SUMIFS(F$3:F$722,$B$3:$B$722,$B1288)*SUMIFS(Calculations!$E$3:$E$53,Calculations!$A$3:$A$53,$B1288)</f>
        <v/>
      </c>
      <c r="G1288" s="50">
        <f>G562/SUMIFS(G$3:G$722,$B$3:$B$722,$B1288)*SUMIFS(Calculations!$E$3:$E$53,Calculations!$A$3:$A$53,$B1288)</f>
        <v/>
      </c>
      <c r="H1288" s="50">
        <f>H562/SUMIFS(H$3:H$722,$B$3:$B$722,$B1288)*SUMIFS(Calculations!$E$3:$E$53,Calculations!$A$3:$A$53,$B1288)</f>
        <v/>
      </c>
      <c r="I1288" s="50">
        <f>I562/SUMIFS(I$3:I$722,$B$3:$B$722,$B1288)*SUMIFS(Calculations!$E$3:$E$53,Calculations!$A$3:$A$53,$B1288)</f>
        <v/>
      </c>
      <c r="J1288" s="50">
        <f>J562/SUMIFS(J$3:J$722,$B$3:$B$722,$B1288)*SUMIFS(Calculations!$E$3:$E$53,Calculations!$A$3:$A$53,$B1288)</f>
        <v/>
      </c>
      <c r="K1288" s="50">
        <f>K562/SUMIFS(K$3:K$722,$B$3:$B$722,$B1288)*SUMIFS(Calculations!$E$3:$E$53,Calculations!$A$3:$A$53,$B1288)</f>
        <v/>
      </c>
      <c r="L1288" s="50">
        <f>L562/SUMIFS(L$3:L$722,$B$3:$B$722,$B1288)*SUMIFS(Calculations!$E$3:$E$53,Calculations!$A$3:$A$53,$B1288)</f>
        <v/>
      </c>
      <c r="M1288" s="50">
        <f>M562/SUMIFS(M$3:M$722,$B$3:$B$722,$B1288)*SUMIFS(Calculations!$E$3:$E$53,Calculations!$A$3:$A$53,$B1288)</f>
        <v/>
      </c>
      <c r="N1288" s="50">
        <f>N562/SUMIFS(N$3:N$722,$B$3:$B$722,$B1288)*SUMIFS(Calculations!$E$3:$E$53,Calculations!$A$3:$A$53,$B1288)</f>
        <v/>
      </c>
      <c r="O1288" s="50">
        <f>O562/SUMIFS(O$3:O$722,$B$3:$B$722,$B1288)*SUMIFS(Calculations!$E$3:$E$53,Calculations!$A$3:$A$53,$B1288)</f>
        <v/>
      </c>
      <c r="P1288" s="50">
        <f>P562/SUMIFS(P$3:P$722,$B$3:$B$722,$B1288)*SUMIFS(Calculations!$E$3:$E$53,Calculations!$A$3:$A$53,$B1288)</f>
        <v/>
      </c>
      <c r="Q1288" s="50">
        <f>Q562/SUMIFS(Q$3:Q$722,$B$3:$B$722,$B1288)*SUMIFS(Calculations!$E$3:$E$53,Calculations!$A$3:$A$53,$B1288)</f>
        <v/>
      </c>
      <c r="R1288" s="50">
        <f>R562/SUMIFS(R$3:R$722,$B$3:$B$722,$B1288)*SUMIFS(Calculations!$E$3:$E$53,Calculations!$A$3:$A$53,$B1288)</f>
        <v/>
      </c>
    </row>
    <row r="1289" ht="15.75" customHeight="1">
      <c r="B1289" s="50" t="inlineStr">
        <is>
          <t>SC</t>
        </is>
      </c>
      <c r="C1289" s="50" t="inlineStr">
        <is>
          <t>Generation</t>
        </is>
      </c>
      <c r="D1289" s="50" t="inlineStr">
        <is>
          <t>Imports</t>
        </is>
      </c>
      <c r="E1289" s="50">
        <f>LOOKUP(D1289,$U$2:$V$15,$V$2:$V$15)</f>
        <v/>
      </c>
      <c r="F1289" s="50">
        <f>F563/SUMIFS(F$3:F$722,$B$3:$B$722,$B1289)*SUMIFS(Calculations!$E$3:$E$53,Calculations!$A$3:$A$53,$B1289)</f>
        <v/>
      </c>
      <c r="G1289" s="50">
        <f>G563/SUMIFS(G$3:G$722,$B$3:$B$722,$B1289)*SUMIFS(Calculations!$E$3:$E$53,Calculations!$A$3:$A$53,$B1289)</f>
        <v/>
      </c>
      <c r="H1289" s="50">
        <f>H563/SUMIFS(H$3:H$722,$B$3:$B$722,$B1289)*SUMIFS(Calculations!$E$3:$E$53,Calculations!$A$3:$A$53,$B1289)</f>
        <v/>
      </c>
      <c r="I1289" s="50">
        <f>I563/SUMIFS(I$3:I$722,$B$3:$B$722,$B1289)*SUMIFS(Calculations!$E$3:$E$53,Calculations!$A$3:$A$53,$B1289)</f>
        <v/>
      </c>
      <c r="J1289" s="50">
        <f>J563/SUMIFS(J$3:J$722,$B$3:$B$722,$B1289)*SUMIFS(Calculations!$E$3:$E$53,Calculations!$A$3:$A$53,$B1289)</f>
        <v/>
      </c>
      <c r="K1289" s="50">
        <f>K563/SUMIFS(K$3:K$722,$B$3:$B$722,$B1289)*SUMIFS(Calculations!$E$3:$E$53,Calculations!$A$3:$A$53,$B1289)</f>
        <v/>
      </c>
      <c r="L1289" s="50">
        <f>L563/SUMIFS(L$3:L$722,$B$3:$B$722,$B1289)*SUMIFS(Calculations!$E$3:$E$53,Calculations!$A$3:$A$53,$B1289)</f>
        <v/>
      </c>
      <c r="M1289" s="50">
        <f>M563/SUMIFS(M$3:M$722,$B$3:$B$722,$B1289)*SUMIFS(Calculations!$E$3:$E$53,Calculations!$A$3:$A$53,$B1289)</f>
        <v/>
      </c>
      <c r="N1289" s="50">
        <f>N563/SUMIFS(N$3:N$722,$B$3:$B$722,$B1289)*SUMIFS(Calculations!$E$3:$E$53,Calculations!$A$3:$A$53,$B1289)</f>
        <v/>
      </c>
      <c r="O1289" s="50">
        <f>O563/SUMIFS(O$3:O$722,$B$3:$B$722,$B1289)*SUMIFS(Calculations!$E$3:$E$53,Calculations!$A$3:$A$53,$B1289)</f>
        <v/>
      </c>
      <c r="P1289" s="50">
        <f>P563/SUMIFS(P$3:P$722,$B$3:$B$722,$B1289)*SUMIFS(Calculations!$E$3:$E$53,Calculations!$A$3:$A$53,$B1289)</f>
        <v/>
      </c>
      <c r="Q1289" s="50">
        <f>Q563/SUMIFS(Q$3:Q$722,$B$3:$B$722,$B1289)*SUMIFS(Calculations!$E$3:$E$53,Calculations!$A$3:$A$53,$B1289)</f>
        <v/>
      </c>
      <c r="R1289" s="50">
        <f>R563/SUMIFS(R$3:R$722,$B$3:$B$722,$B1289)*SUMIFS(Calculations!$E$3:$E$53,Calculations!$A$3:$A$53,$B1289)</f>
        <v/>
      </c>
    </row>
    <row r="1290" ht="15.75" customHeight="1">
      <c r="B1290" s="50" t="inlineStr">
        <is>
          <t>SC</t>
        </is>
      </c>
      <c r="C1290" s="50" t="inlineStr">
        <is>
          <t>Generation</t>
        </is>
      </c>
      <c r="D1290" s="50" t="inlineStr">
        <is>
          <t>Land-based Wind</t>
        </is>
      </c>
      <c r="E1290" s="50">
        <f>LOOKUP(D1290,$U$2:$V$15,$V$2:$V$15)</f>
        <v/>
      </c>
      <c r="F1290" s="50">
        <f>F564/SUMIFS(F$3:F$722,$B$3:$B$722,$B1290)*SUMIFS(Calculations!$E$3:$E$53,Calculations!$A$3:$A$53,$B1290)</f>
        <v/>
      </c>
      <c r="G1290" s="50">
        <f>G564/SUMIFS(G$3:G$722,$B$3:$B$722,$B1290)*SUMIFS(Calculations!$E$3:$E$53,Calculations!$A$3:$A$53,$B1290)</f>
        <v/>
      </c>
      <c r="H1290" s="50">
        <f>H564/SUMIFS(H$3:H$722,$B$3:$B$722,$B1290)*SUMIFS(Calculations!$E$3:$E$53,Calculations!$A$3:$A$53,$B1290)</f>
        <v/>
      </c>
      <c r="I1290" s="50">
        <f>I564/SUMIFS(I$3:I$722,$B$3:$B$722,$B1290)*SUMIFS(Calculations!$E$3:$E$53,Calculations!$A$3:$A$53,$B1290)</f>
        <v/>
      </c>
      <c r="J1290" s="50">
        <f>J564/SUMIFS(J$3:J$722,$B$3:$B$722,$B1290)*SUMIFS(Calculations!$E$3:$E$53,Calculations!$A$3:$A$53,$B1290)</f>
        <v/>
      </c>
      <c r="K1290" s="50">
        <f>K564/SUMIFS(K$3:K$722,$B$3:$B$722,$B1290)*SUMIFS(Calculations!$E$3:$E$53,Calculations!$A$3:$A$53,$B1290)</f>
        <v/>
      </c>
      <c r="L1290" s="50">
        <f>L564/SUMIFS(L$3:L$722,$B$3:$B$722,$B1290)*SUMIFS(Calculations!$E$3:$E$53,Calculations!$A$3:$A$53,$B1290)</f>
        <v/>
      </c>
      <c r="M1290" s="50">
        <f>M564/SUMIFS(M$3:M$722,$B$3:$B$722,$B1290)*SUMIFS(Calculations!$E$3:$E$53,Calculations!$A$3:$A$53,$B1290)</f>
        <v/>
      </c>
      <c r="N1290" s="50">
        <f>N564/SUMIFS(N$3:N$722,$B$3:$B$722,$B1290)*SUMIFS(Calculations!$E$3:$E$53,Calculations!$A$3:$A$53,$B1290)</f>
        <v/>
      </c>
      <c r="O1290" s="50">
        <f>O564/SUMIFS(O$3:O$722,$B$3:$B$722,$B1290)*SUMIFS(Calculations!$E$3:$E$53,Calculations!$A$3:$A$53,$B1290)</f>
        <v/>
      </c>
      <c r="P1290" s="50">
        <f>P564/SUMIFS(P$3:P$722,$B$3:$B$722,$B1290)*SUMIFS(Calculations!$E$3:$E$53,Calculations!$A$3:$A$53,$B1290)</f>
        <v/>
      </c>
      <c r="Q1290" s="50">
        <f>Q564/SUMIFS(Q$3:Q$722,$B$3:$B$722,$B1290)*SUMIFS(Calculations!$E$3:$E$53,Calculations!$A$3:$A$53,$B1290)</f>
        <v/>
      </c>
      <c r="R1290" s="50">
        <f>R564/SUMIFS(R$3:R$722,$B$3:$B$722,$B1290)*SUMIFS(Calculations!$E$3:$E$53,Calculations!$A$3:$A$53,$B1290)</f>
        <v/>
      </c>
    </row>
    <row r="1291" ht="15.75" customHeight="1">
      <c r="B1291" s="50" t="inlineStr">
        <is>
          <t>SC</t>
        </is>
      </c>
      <c r="C1291" s="50" t="inlineStr">
        <is>
          <t>Generation</t>
        </is>
      </c>
      <c r="D1291" s="50" t="inlineStr">
        <is>
          <t>NG-CC</t>
        </is>
      </c>
      <c r="E1291" s="50">
        <f>LOOKUP(D1291,$U$2:$V$15,$V$2:$V$15)</f>
        <v/>
      </c>
      <c r="F1291" s="50">
        <f>F565/SUMIFS(F$3:F$722,$B$3:$B$722,$B1291)*SUMIFS(Calculations!$E$3:$E$53,Calculations!$A$3:$A$53,$B1291)</f>
        <v/>
      </c>
      <c r="G1291" s="50">
        <f>G565/SUMIFS(G$3:G$722,$B$3:$B$722,$B1291)*SUMIFS(Calculations!$E$3:$E$53,Calculations!$A$3:$A$53,$B1291)</f>
        <v/>
      </c>
      <c r="H1291" s="50">
        <f>H565/SUMIFS(H$3:H$722,$B$3:$B$722,$B1291)*SUMIFS(Calculations!$E$3:$E$53,Calculations!$A$3:$A$53,$B1291)</f>
        <v/>
      </c>
      <c r="I1291" s="50">
        <f>I565/SUMIFS(I$3:I$722,$B$3:$B$722,$B1291)*SUMIFS(Calculations!$E$3:$E$53,Calculations!$A$3:$A$53,$B1291)</f>
        <v/>
      </c>
      <c r="J1291" s="50">
        <f>J565/SUMIFS(J$3:J$722,$B$3:$B$722,$B1291)*SUMIFS(Calculations!$E$3:$E$53,Calculations!$A$3:$A$53,$B1291)</f>
        <v/>
      </c>
      <c r="K1291" s="50">
        <f>K565/SUMIFS(K$3:K$722,$B$3:$B$722,$B1291)*SUMIFS(Calculations!$E$3:$E$53,Calculations!$A$3:$A$53,$B1291)</f>
        <v/>
      </c>
      <c r="L1291" s="50">
        <f>L565/SUMIFS(L$3:L$722,$B$3:$B$722,$B1291)*SUMIFS(Calculations!$E$3:$E$53,Calculations!$A$3:$A$53,$B1291)</f>
        <v/>
      </c>
      <c r="M1291" s="50">
        <f>M565/SUMIFS(M$3:M$722,$B$3:$B$722,$B1291)*SUMIFS(Calculations!$E$3:$E$53,Calculations!$A$3:$A$53,$B1291)</f>
        <v/>
      </c>
      <c r="N1291" s="50">
        <f>N565/SUMIFS(N$3:N$722,$B$3:$B$722,$B1291)*SUMIFS(Calculations!$E$3:$E$53,Calculations!$A$3:$A$53,$B1291)</f>
        <v/>
      </c>
      <c r="O1291" s="50">
        <f>O565/SUMIFS(O$3:O$722,$B$3:$B$722,$B1291)*SUMIFS(Calculations!$E$3:$E$53,Calculations!$A$3:$A$53,$B1291)</f>
        <v/>
      </c>
      <c r="P1291" s="50">
        <f>P565/SUMIFS(P$3:P$722,$B$3:$B$722,$B1291)*SUMIFS(Calculations!$E$3:$E$53,Calculations!$A$3:$A$53,$B1291)</f>
        <v/>
      </c>
      <c r="Q1291" s="50">
        <f>Q565/SUMIFS(Q$3:Q$722,$B$3:$B$722,$B1291)*SUMIFS(Calculations!$E$3:$E$53,Calculations!$A$3:$A$53,$B1291)</f>
        <v/>
      </c>
      <c r="R1291" s="50">
        <f>R565/SUMIFS(R$3:R$722,$B$3:$B$722,$B1291)*SUMIFS(Calculations!$E$3:$E$53,Calculations!$A$3:$A$53,$B1291)</f>
        <v/>
      </c>
    </row>
    <row r="1292" ht="15.75" customHeight="1">
      <c r="B1292" s="50" t="inlineStr">
        <is>
          <t>SC</t>
        </is>
      </c>
      <c r="C1292" s="50" t="inlineStr">
        <is>
          <t>Generation</t>
        </is>
      </c>
      <c r="D1292" s="50" t="inlineStr">
        <is>
          <t>NG-CT</t>
        </is>
      </c>
      <c r="E1292" s="50">
        <f>LOOKUP(D1292,$U$2:$V$15,$V$2:$V$15)</f>
        <v/>
      </c>
      <c r="F1292" s="50">
        <f>F566/SUMIFS(F$3:F$722,$B$3:$B$722,$B1292)*SUMIFS(Calculations!$E$3:$E$53,Calculations!$A$3:$A$53,$B1292)</f>
        <v/>
      </c>
      <c r="G1292" s="50">
        <f>G566/SUMIFS(G$3:G$722,$B$3:$B$722,$B1292)*SUMIFS(Calculations!$E$3:$E$53,Calculations!$A$3:$A$53,$B1292)</f>
        <v/>
      </c>
      <c r="H1292" s="50">
        <f>H566/SUMIFS(H$3:H$722,$B$3:$B$722,$B1292)*SUMIFS(Calculations!$E$3:$E$53,Calculations!$A$3:$A$53,$B1292)</f>
        <v/>
      </c>
      <c r="I1292" s="50">
        <f>I566/SUMIFS(I$3:I$722,$B$3:$B$722,$B1292)*SUMIFS(Calculations!$E$3:$E$53,Calculations!$A$3:$A$53,$B1292)</f>
        <v/>
      </c>
      <c r="J1292" s="50">
        <f>J566/SUMIFS(J$3:J$722,$B$3:$B$722,$B1292)*SUMIFS(Calculations!$E$3:$E$53,Calculations!$A$3:$A$53,$B1292)</f>
        <v/>
      </c>
      <c r="K1292" s="50">
        <f>K566/SUMIFS(K$3:K$722,$B$3:$B$722,$B1292)*SUMIFS(Calculations!$E$3:$E$53,Calculations!$A$3:$A$53,$B1292)</f>
        <v/>
      </c>
      <c r="L1292" s="50">
        <f>L566/SUMIFS(L$3:L$722,$B$3:$B$722,$B1292)*SUMIFS(Calculations!$E$3:$E$53,Calculations!$A$3:$A$53,$B1292)</f>
        <v/>
      </c>
      <c r="M1292" s="50">
        <f>M566/SUMIFS(M$3:M$722,$B$3:$B$722,$B1292)*SUMIFS(Calculations!$E$3:$E$53,Calculations!$A$3:$A$53,$B1292)</f>
        <v/>
      </c>
      <c r="N1292" s="50">
        <f>N566/SUMIFS(N$3:N$722,$B$3:$B$722,$B1292)*SUMIFS(Calculations!$E$3:$E$53,Calculations!$A$3:$A$53,$B1292)</f>
        <v/>
      </c>
      <c r="O1292" s="50">
        <f>O566/SUMIFS(O$3:O$722,$B$3:$B$722,$B1292)*SUMIFS(Calculations!$E$3:$E$53,Calculations!$A$3:$A$53,$B1292)</f>
        <v/>
      </c>
      <c r="P1292" s="50">
        <f>P566/SUMIFS(P$3:P$722,$B$3:$B$722,$B1292)*SUMIFS(Calculations!$E$3:$E$53,Calculations!$A$3:$A$53,$B1292)</f>
        <v/>
      </c>
      <c r="Q1292" s="50">
        <f>Q566/SUMIFS(Q$3:Q$722,$B$3:$B$722,$B1292)*SUMIFS(Calculations!$E$3:$E$53,Calculations!$A$3:$A$53,$B1292)</f>
        <v/>
      </c>
      <c r="R1292" s="50">
        <f>R566/SUMIFS(R$3:R$722,$B$3:$B$722,$B1292)*SUMIFS(Calculations!$E$3:$E$53,Calculations!$A$3:$A$53,$B1292)</f>
        <v/>
      </c>
    </row>
    <row r="1293" ht="15.75" customHeight="1">
      <c r="B1293" s="50" t="inlineStr">
        <is>
          <t>SC</t>
        </is>
      </c>
      <c r="C1293" s="50" t="inlineStr">
        <is>
          <t>Generation</t>
        </is>
      </c>
      <c r="D1293" s="50" t="inlineStr">
        <is>
          <t>Nuclear</t>
        </is>
      </c>
      <c r="E1293" s="50">
        <f>LOOKUP(D1293,$U$2:$V$15,$V$2:$V$15)</f>
        <v/>
      </c>
      <c r="F1293" s="50">
        <f>F567/SUMIFS(F$3:F$722,$B$3:$B$722,$B1293)*SUMIFS(Calculations!$E$3:$E$53,Calculations!$A$3:$A$53,$B1293)</f>
        <v/>
      </c>
      <c r="G1293" s="50">
        <f>G567/SUMIFS(G$3:G$722,$B$3:$B$722,$B1293)*SUMIFS(Calculations!$E$3:$E$53,Calculations!$A$3:$A$53,$B1293)</f>
        <v/>
      </c>
      <c r="H1293" s="50">
        <f>H567/SUMIFS(H$3:H$722,$B$3:$B$722,$B1293)*SUMIFS(Calculations!$E$3:$E$53,Calculations!$A$3:$A$53,$B1293)</f>
        <v/>
      </c>
      <c r="I1293" s="50">
        <f>I567/SUMIFS(I$3:I$722,$B$3:$B$722,$B1293)*SUMIFS(Calculations!$E$3:$E$53,Calculations!$A$3:$A$53,$B1293)</f>
        <v/>
      </c>
      <c r="J1293" s="50">
        <f>J567/SUMIFS(J$3:J$722,$B$3:$B$722,$B1293)*SUMIFS(Calculations!$E$3:$E$53,Calculations!$A$3:$A$53,$B1293)</f>
        <v/>
      </c>
      <c r="K1293" s="50">
        <f>K567/SUMIFS(K$3:K$722,$B$3:$B$722,$B1293)*SUMIFS(Calculations!$E$3:$E$53,Calculations!$A$3:$A$53,$B1293)</f>
        <v/>
      </c>
      <c r="L1293" s="50">
        <f>L567/SUMIFS(L$3:L$722,$B$3:$B$722,$B1293)*SUMIFS(Calculations!$E$3:$E$53,Calculations!$A$3:$A$53,$B1293)</f>
        <v/>
      </c>
      <c r="M1293" s="50">
        <f>M567/SUMIFS(M$3:M$722,$B$3:$B$722,$B1293)*SUMIFS(Calculations!$E$3:$E$53,Calculations!$A$3:$A$53,$B1293)</f>
        <v/>
      </c>
      <c r="N1293" s="50">
        <f>N567/SUMIFS(N$3:N$722,$B$3:$B$722,$B1293)*SUMIFS(Calculations!$E$3:$E$53,Calculations!$A$3:$A$53,$B1293)</f>
        <v/>
      </c>
      <c r="O1293" s="50">
        <f>O567/SUMIFS(O$3:O$722,$B$3:$B$722,$B1293)*SUMIFS(Calculations!$E$3:$E$53,Calculations!$A$3:$A$53,$B1293)</f>
        <v/>
      </c>
      <c r="P1293" s="50">
        <f>P567/SUMIFS(P$3:P$722,$B$3:$B$722,$B1293)*SUMIFS(Calculations!$E$3:$E$53,Calculations!$A$3:$A$53,$B1293)</f>
        <v/>
      </c>
      <c r="Q1293" s="50">
        <f>Q567/SUMIFS(Q$3:Q$722,$B$3:$B$722,$B1293)*SUMIFS(Calculations!$E$3:$E$53,Calculations!$A$3:$A$53,$B1293)</f>
        <v/>
      </c>
      <c r="R1293" s="50">
        <f>R567/SUMIFS(R$3:R$722,$B$3:$B$722,$B1293)*SUMIFS(Calculations!$E$3:$E$53,Calculations!$A$3:$A$53,$B1293)</f>
        <v/>
      </c>
    </row>
    <row r="1294" ht="15.75" customHeight="1">
      <c r="B1294" s="50" t="inlineStr">
        <is>
          <t>SC</t>
        </is>
      </c>
      <c r="C1294" s="50" t="inlineStr">
        <is>
          <t>Generation</t>
        </is>
      </c>
      <c r="D1294" s="50" t="inlineStr">
        <is>
          <t>Offshore Wind</t>
        </is>
      </c>
      <c r="E1294" s="50">
        <f>LOOKUP(D1294,$U$2:$V$15,$V$2:$V$15)</f>
        <v/>
      </c>
      <c r="F1294" s="50">
        <f>F568/SUMIFS(F$3:F$722,$B$3:$B$722,$B1294)*SUMIFS(Calculations!$E$3:$E$53,Calculations!$A$3:$A$53,$B1294)</f>
        <v/>
      </c>
      <c r="G1294" s="50">
        <f>G568/SUMIFS(G$3:G$722,$B$3:$B$722,$B1294)*SUMIFS(Calculations!$E$3:$E$53,Calculations!$A$3:$A$53,$B1294)</f>
        <v/>
      </c>
      <c r="H1294" s="50">
        <f>H568/SUMIFS(H$3:H$722,$B$3:$B$722,$B1294)*SUMIFS(Calculations!$E$3:$E$53,Calculations!$A$3:$A$53,$B1294)</f>
        <v/>
      </c>
      <c r="I1294" s="50">
        <f>I568/SUMIFS(I$3:I$722,$B$3:$B$722,$B1294)*SUMIFS(Calculations!$E$3:$E$53,Calculations!$A$3:$A$53,$B1294)</f>
        <v/>
      </c>
      <c r="J1294" s="50">
        <f>J568/SUMIFS(J$3:J$722,$B$3:$B$722,$B1294)*SUMIFS(Calculations!$E$3:$E$53,Calculations!$A$3:$A$53,$B1294)</f>
        <v/>
      </c>
      <c r="K1294" s="50">
        <f>K568/SUMIFS(K$3:K$722,$B$3:$B$722,$B1294)*SUMIFS(Calculations!$E$3:$E$53,Calculations!$A$3:$A$53,$B1294)</f>
        <v/>
      </c>
      <c r="L1294" s="50">
        <f>L568/SUMIFS(L$3:L$722,$B$3:$B$722,$B1294)*SUMIFS(Calculations!$E$3:$E$53,Calculations!$A$3:$A$53,$B1294)</f>
        <v/>
      </c>
      <c r="M1294" s="50">
        <f>M568/SUMIFS(M$3:M$722,$B$3:$B$722,$B1294)*SUMIFS(Calculations!$E$3:$E$53,Calculations!$A$3:$A$53,$B1294)</f>
        <v/>
      </c>
      <c r="N1294" s="50">
        <f>N568/SUMIFS(N$3:N$722,$B$3:$B$722,$B1294)*SUMIFS(Calculations!$E$3:$E$53,Calculations!$A$3:$A$53,$B1294)</f>
        <v/>
      </c>
      <c r="O1294" s="50">
        <f>O568/SUMIFS(O$3:O$722,$B$3:$B$722,$B1294)*SUMIFS(Calculations!$E$3:$E$53,Calculations!$A$3:$A$53,$B1294)</f>
        <v/>
      </c>
      <c r="P1294" s="50">
        <f>P568/SUMIFS(P$3:P$722,$B$3:$B$722,$B1294)*SUMIFS(Calculations!$E$3:$E$53,Calculations!$A$3:$A$53,$B1294)</f>
        <v/>
      </c>
      <c r="Q1294" s="50">
        <f>Q568/SUMIFS(Q$3:Q$722,$B$3:$B$722,$B1294)*SUMIFS(Calculations!$E$3:$E$53,Calculations!$A$3:$A$53,$B1294)</f>
        <v/>
      </c>
      <c r="R1294" s="50">
        <f>R568/SUMIFS(R$3:R$722,$B$3:$B$722,$B1294)*SUMIFS(Calculations!$E$3:$E$53,Calculations!$A$3:$A$53,$B1294)</f>
        <v/>
      </c>
    </row>
    <row r="1295" ht="15.75" customHeight="1">
      <c r="B1295" s="50" t="inlineStr">
        <is>
          <t>SC</t>
        </is>
      </c>
      <c r="C1295" s="50" t="inlineStr">
        <is>
          <t>Generation</t>
        </is>
      </c>
      <c r="D1295" s="50" t="inlineStr">
        <is>
          <t>Oil-Gas-Steam</t>
        </is>
      </c>
      <c r="E1295" s="50">
        <f>LOOKUP(D1295,$U$2:$V$15,$V$2:$V$15)</f>
        <v/>
      </c>
      <c r="F1295" s="50">
        <f>F569/SUMIFS(F$3:F$722,$B$3:$B$722,$B1295)*SUMIFS(Calculations!$E$3:$E$53,Calculations!$A$3:$A$53,$B1295)</f>
        <v/>
      </c>
      <c r="G1295" s="50">
        <f>G569/SUMIFS(G$3:G$722,$B$3:$B$722,$B1295)*SUMIFS(Calculations!$E$3:$E$53,Calculations!$A$3:$A$53,$B1295)</f>
        <v/>
      </c>
      <c r="H1295" s="50">
        <f>H569/SUMIFS(H$3:H$722,$B$3:$B$722,$B1295)*SUMIFS(Calculations!$E$3:$E$53,Calculations!$A$3:$A$53,$B1295)</f>
        <v/>
      </c>
      <c r="I1295" s="50">
        <f>I569/SUMIFS(I$3:I$722,$B$3:$B$722,$B1295)*SUMIFS(Calculations!$E$3:$E$53,Calculations!$A$3:$A$53,$B1295)</f>
        <v/>
      </c>
      <c r="J1295" s="50">
        <f>J569/SUMIFS(J$3:J$722,$B$3:$B$722,$B1295)*SUMIFS(Calculations!$E$3:$E$53,Calculations!$A$3:$A$53,$B1295)</f>
        <v/>
      </c>
      <c r="K1295" s="50">
        <f>K569/SUMIFS(K$3:K$722,$B$3:$B$722,$B1295)*SUMIFS(Calculations!$E$3:$E$53,Calculations!$A$3:$A$53,$B1295)</f>
        <v/>
      </c>
      <c r="L1295" s="50">
        <f>L569/SUMIFS(L$3:L$722,$B$3:$B$722,$B1295)*SUMIFS(Calculations!$E$3:$E$53,Calculations!$A$3:$A$53,$B1295)</f>
        <v/>
      </c>
      <c r="M1295" s="50">
        <f>M569/SUMIFS(M$3:M$722,$B$3:$B$722,$B1295)*SUMIFS(Calculations!$E$3:$E$53,Calculations!$A$3:$A$53,$B1295)</f>
        <v/>
      </c>
      <c r="N1295" s="50">
        <f>N569/SUMIFS(N$3:N$722,$B$3:$B$722,$B1295)*SUMIFS(Calculations!$E$3:$E$53,Calculations!$A$3:$A$53,$B1295)</f>
        <v/>
      </c>
      <c r="O1295" s="50">
        <f>O569/SUMIFS(O$3:O$722,$B$3:$B$722,$B1295)*SUMIFS(Calculations!$E$3:$E$53,Calculations!$A$3:$A$53,$B1295)</f>
        <v/>
      </c>
      <c r="P1295" s="50">
        <f>P569/SUMIFS(P$3:P$722,$B$3:$B$722,$B1295)*SUMIFS(Calculations!$E$3:$E$53,Calculations!$A$3:$A$53,$B1295)</f>
        <v/>
      </c>
      <c r="Q1295" s="50">
        <f>Q569/SUMIFS(Q$3:Q$722,$B$3:$B$722,$B1295)*SUMIFS(Calculations!$E$3:$E$53,Calculations!$A$3:$A$53,$B1295)</f>
        <v/>
      </c>
      <c r="R1295" s="50">
        <f>R569/SUMIFS(R$3:R$722,$B$3:$B$722,$B1295)*SUMIFS(Calculations!$E$3:$E$53,Calculations!$A$3:$A$53,$B1295)</f>
        <v/>
      </c>
    </row>
    <row r="1296" ht="15.75" customHeight="1">
      <c r="B1296" s="50" t="inlineStr">
        <is>
          <t>SC</t>
        </is>
      </c>
      <c r="C1296" s="50" t="inlineStr">
        <is>
          <t>Generation</t>
        </is>
      </c>
      <c r="D1296" s="50" t="inlineStr">
        <is>
          <t>Rooftop PV</t>
        </is>
      </c>
      <c r="E1296" s="50">
        <f>LOOKUP(D1296,$U$2:$V$15,$V$2:$V$15)</f>
        <v/>
      </c>
      <c r="F1296" s="50">
        <f>F570/SUMIFS(F$3:F$722,$B$3:$B$722,$B1296)*SUMIFS(Calculations!$E$3:$E$53,Calculations!$A$3:$A$53,$B1296)</f>
        <v/>
      </c>
      <c r="G1296" s="50">
        <f>G570/SUMIFS(G$3:G$722,$B$3:$B$722,$B1296)*SUMIFS(Calculations!$E$3:$E$53,Calculations!$A$3:$A$53,$B1296)</f>
        <v/>
      </c>
      <c r="H1296" s="50">
        <f>H570/SUMIFS(H$3:H$722,$B$3:$B$722,$B1296)*SUMIFS(Calculations!$E$3:$E$53,Calculations!$A$3:$A$53,$B1296)</f>
        <v/>
      </c>
      <c r="I1296" s="50">
        <f>I570/SUMIFS(I$3:I$722,$B$3:$B$722,$B1296)*SUMIFS(Calculations!$E$3:$E$53,Calculations!$A$3:$A$53,$B1296)</f>
        <v/>
      </c>
      <c r="J1296" s="50">
        <f>J570/SUMIFS(J$3:J$722,$B$3:$B$722,$B1296)*SUMIFS(Calculations!$E$3:$E$53,Calculations!$A$3:$A$53,$B1296)</f>
        <v/>
      </c>
      <c r="K1296" s="50">
        <f>K570/SUMIFS(K$3:K$722,$B$3:$B$722,$B1296)*SUMIFS(Calculations!$E$3:$E$53,Calculations!$A$3:$A$53,$B1296)</f>
        <v/>
      </c>
      <c r="L1296" s="50">
        <f>L570/SUMIFS(L$3:L$722,$B$3:$B$722,$B1296)*SUMIFS(Calculations!$E$3:$E$53,Calculations!$A$3:$A$53,$B1296)</f>
        <v/>
      </c>
      <c r="M1296" s="50">
        <f>M570/SUMIFS(M$3:M$722,$B$3:$B$722,$B1296)*SUMIFS(Calculations!$E$3:$E$53,Calculations!$A$3:$A$53,$B1296)</f>
        <v/>
      </c>
      <c r="N1296" s="50">
        <f>N570/SUMIFS(N$3:N$722,$B$3:$B$722,$B1296)*SUMIFS(Calculations!$E$3:$E$53,Calculations!$A$3:$A$53,$B1296)</f>
        <v/>
      </c>
      <c r="O1296" s="50">
        <f>O570/SUMIFS(O$3:O$722,$B$3:$B$722,$B1296)*SUMIFS(Calculations!$E$3:$E$53,Calculations!$A$3:$A$53,$B1296)</f>
        <v/>
      </c>
      <c r="P1296" s="50">
        <f>P570/SUMIFS(P$3:P$722,$B$3:$B$722,$B1296)*SUMIFS(Calculations!$E$3:$E$53,Calculations!$A$3:$A$53,$B1296)</f>
        <v/>
      </c>
      <c r="Q1296" s="50">
        <f>Q570/SUMIFS(Q$3:Q$722,$B$3:$B$722,$B1296)*SUMIFS(Calculations!$E$3:$E$53,Calculations!$A$3:$A$53,$B1296)</f>
        <v/>
      </c>
      <c r="R1296" s="50">
        <f>R570/SUMIFS(R$3:R$722,$B$3:$B$722,$B1296)*SUMIFS(Calculations!$E$3:$E$53,Calculations!$A$3:$A$53,$B1296)</f>
        <v/>
      </c>
    </row>
    <row r="1297" ht="15.75" customHeight="1">
      <c r="B1297" s="50" t="inlineStr">
        <is>
          <t>SC</t>
        </is>
      </c>
      <c r="C1297" s="50" t="inlineStr">
        <is>
          <t>Generation</t>
        </is>
      </c>
      <c r="D1297" s="50" t="inlineStr">
        <is>
          <t>Storage</t>
        </is>
      </c>
      <c r="E1297" s="50">
        <f>LOOKUP(D1297,$U$2:$V$15,$V$2:$V$15)</f>
        <v/>
      </c>
      <c r="F1297" s="50">
        <f>F571/SUMIFS(F$3:F$722,$B$3:$B$722,$B1297)*SUMIFS(Calculations!$E$3:$E$53,Calculations!$A$3:$A$53,$B1297)</f>
        <v/>
      </c>
      <c r="G1297" s="50">
        <f>G571/SUMIFS(G$3:G$722,$B$3:$B$722,$B1297)*SUMIFS(Calculations!$E$3:$E$53,Calculations!$A$3:$A$53,$B1297)</f>
        <v/>
      </c>
      <c r="H1297" s="50">
        <f>H571/SUMIFS(H$3:H$722,$B$3:$B$722,$B1297)*SUMIFS(Calculations!$E$3:$E$53,Calculations!$A$3:$A$53,$B1297)</f>
        <v/>
      </c>
      <c r="I1297" s="50">
        <f>I571/SUMIFS(I$3:I$722,$B$3:$B$722,$B1297)*SUMIFS(Calculations!$E$3:$E$53,Calculations!$A$3:$A$53,$B1297)</f>
        <v/>
      </c>
      <c r="J1297" s="50">
        <f>J571/SUMIFS(J$3:J$722,$B$3:$B$722,$B1297)*SUMIFS(Calculations!$E$3:$E$53,Calculations!$A$3:$A$53,$B1297)</f>
        <v/>
      </c>
      <c r="K1297" s="50">
        <f>K571/SUMIFS(K$3:K$722,$B$3:$B$722,$B1297)*SUMIFS(Calculations!$E$3:$E$53,Calculations!$A$3:$A$53,$B1297)</f>
        <v/>
      </c>
      <c r="L1297" s="50">
        <f>L571/SUMIFS(L$3:L$722,$B$3:$B$722,$B1297)*SUMIFS(Calculations!$E$3:$E$53,Calculations!$A$3:$A$53,$B1297)</f>
        <v/>
      </c>
      <c r="M1297" s="50">
        <f>M571/SUMIFS(M$3:M$722,$B$3:$B$722,$B1297)*SUMIFS(Calculations!$E$3:$E$53,Calculations!$A$3:$A$53,$B1297)</f>
        <v/>
      </c>
      <c r="N1297" s="50">
        <f>N571/SUMIFS(N$3:N$722,$B$3:$B$722,$B1297)*SUMIFS(Calculations!$E$3:$E$53,Calculations!$A$3:$A$53,$B1297)</f>
        <v/>
      </c>
      <c r="O1297" s="50">
        <f>O571/SUMIFS(O$3:O$722,$B$3:$B$722,$B1297)*SUMIFS(Calculations!$E$3:$E$53,Calculations!$A$3:$A$53,$B1297)</f>
        <v/>
      </c>
      <c r="P1297" s="50">
        <f>P571/SUMIFS(P$3:P$722,$B$3:$B$722,$B1297)*SUMIFS(Calculations!$E$3:$E$53,Calculations!$A$3:$A$53,$B1297)</f>
        <v/>
      </c>
      <c r="Q1297" s="50">
        <f>Q571/SUMIFS(Q$3:Q$722,$B$3:$B$722,$B1297)*SUMIFS(Calculations!$E$3:$E$53,Calculations!$A$3:$A$53,$B1297)</f>
        <v/>
      </c>
      <c r="R1297" s="50">
        <f>R571/SUMIFS(R$3:R$722,$B$3:$B$722,$B1297)*SUMIFS(Calculations!$E$3:$E$53,Calculations!$A$3:$A$53,$B1297)</f>
        <v/>
      </c>
    </row>
    <row r="1298" ht="15.75" customHeight="1">
      <c r="B1298" s="50" t="inlineStr">
        <is>
          <t>SC</t>
        </is>
      </c>
      <c r="C1298" s="50" t="inlineStr">
        <is>
          <t>Generation</t>
        </is>
      </c>
      <c r="D1298" s="50" t="inlineStr">
        <is>
          <t>Utility PV</t>
        </is>
      </c>
      <c r="E1298" s="50">
        <f>LOOKUP(D1298,$U$2:$V$15,$V$2:$V$15)</f>
        <v/>
      </c>
      <c r="F1298" s="50">
        <f>F572/SUMIFS(F$3:F$722,$B$3:$B$722,$B1298)*SUMIFS(Calculations!$E$3:$E$53,Calculations!$A$3:$A$53,$B1298)</f>
        <v/>
      </c>
      <c r="G1298" s="50">
        <f>G572/SUMIFS(G$3:G$722,$B$3:$B$722,$B1298)*SUMIFS(Calculations!$E$3:$E$53,Calculations!$A$3:$A$53,$B1298)</f>
        <v/>
      </c>
      <c r="H1298" s="50">
        <f>H572/SUMIFS(H$3:H$722,$B$3:$B$722,$B1298)*SUMIFS(Calculations!$E$3:$E$53,Calculations!$A$3:$A$53,$B1298)</f>
        <v/>
      </c>
      <c r="I1298" s="50">
        <f>I572/SUMIFS(I$3:I$722,$B$3:$B$722,$B1298)*SUMIFS(Calculations!$E$3:$E$53,Calculations!$A$3:$A$53,$B1298)</f>
        <v/>
      </c>
      <c r="J1298" s="50">
        <f>J572/SUMIFS(J$3:J$722,$B$3:$B$722,$B1298)*SUMIFS(Calculations!$E$3:$E$53,Calculations!$A$3:$A$53,$B1298)</f>
        <v/>
      </c>
      <c r="K1298" s="50">
        <f>K572/SUMIFS(K$3:K$722,$B$3:$B$722,$B1298)*SUMIFS(Calculations!$E$3:$E$53,Calculations!$A$3:$A$53,$B1298)</f>
        <v/>
      </c>
      <c r="L1298" s="50">
        <f>L572/SUMIFS(L$3:L$722,$B$3:$B$722,$B1298)*SUMIFS(Calculations!$E$3:$E$53,Calculations!$A$3:$A$53,$B1298)</f>
        <v/>
      </c>
      <c r="M1298" s="50">
        <f>M572/SUMIFS(M$3:M$722,$B$3:$B$722,$B1298)*SUMIFS(Calculations!$E$3:$E$53,Calculations!$A$3:$A$53,$B1298)</f>
        <v/>
      </c>
      <c r="N1298" s="50">
        <f>N572/SUMIFS(N$3:N$722,$B$3:$B$722,$B1298)*SUMIFS(Calculations!$E$3:$E$53,Calculations!$A$3:$A$53,$B1298)</f>
        <v/>
      </c>
      <c r="O1298" s="50">
        <f>O572/SUMIFS(O$3:O$722,$B$3:$B$722,$B1298)*SUMIFS(Calculations!$E$3:$E$53,Calculations!$A$3:$A$53,$B1298)</f>
        <v/>
      </c>
      <c r="P1298" s="50">
        <f>P572/SUMIFS(P$3:P$722,$B$3:$B$722,$B1298)*SUMIFS(Calculations!$E$3:$E$53,Calculations!$A$3:$A$53,$B1298)</f>
        <v/>
      </c>
      <c r="Q1298" s="50">
        <f>Q572/SUMIFS(Q$3:Q$722,$B$3:$B$722,$B1298)*SUMIFS(Calculations!$E$3:$E$53,Calculations!$A$3:$A$53,$B1298)</f>
        <v/>
      </c>
      <c r="R1298" s="50">
        <f>R572/SUMIFS(R$3:R$722,$B$3:$B$722,$B1298)*SUMIFS(Calculations!$E$3:$E$53,Calculations!$A$3:$A$53,$B1298)</f>
        <v/>
      </c>
    </row>
    <row r="1299" ht="15.75" customHeight="1">
      <c r="B1299" s="50" t="inlineStr">
        <is>
          <t>SD</t>
        </is>
      </c>
      <c r="C1299" s="50" t="inlineStr">
        <is>
          <t>Generation</t>
        </is>
      </c>
      <c r="D1299" s="50" t="inlineStr">
        <is>
          <t>Biopower</t>
        </is>
      </c>
      <c r="E1299" s="50">
        <f>LOOKUP(D1299,$U$2:$V$15,$V$2:$V$15)</f>
        <v/>
      </c>
      <c r="F1299" s="50">
        <f>F573/SUMIFS(F$3:F$722,$B$3:$B$722,$B1299)*SUMIFS(Calculations!$E$3:$E$53,Calculations!$A$3:$A$53,$B1299)</f>
        <v/>
      </c>
      <c r="G1299" s="50">
        <f>G573/SUMIFS(G$3:G$722,$B$3:$B$722,$B1299)*SUMIFS(Calculations!$E$3:$E$53,Calculations!$A$3:$A$53,$B1299)</f>
        <v/>
      </c>
      <c r="H1299" s="50">
        <f>H573/SUMIFS(H$3:H$722,$B$3:$B$722,$B1299)*SUMIFS(Calculations!$E$3:$E$53,Calculations!$A$3:$A$53,$B1299)</f>
        <v/>
      </c>
      <c r="I1299" s="50">
        <f>I573/SUMIFS(I$3:I$722,$B$3:$B$722,$B1299)*SUMIFS(Calculations!$E$3:$E$53,Calculations!$A$3:$A$53,$B1299)</f>
        <v/>
      </c>
      <c r="J1299" s="50">
        <f>J573/SUMIFS(J$3:J$722,$B$3:$B$722,$B1299)*SUMIFS(Calculations!$E$3:$E$53,Calculations!$A$3:$A$53,$B1299)</f>
        <v/>
      </c>
      <c r="K1299" s="50">
        <f>K573/SUMIFS(K$3:K$722,$B$3:$B$722,$B1299)*SUMIFS(Calculations!$E$3:$E$53,Calculations!$A$3:$A$53,$B1299)</f>
        <v/>
      </c>
      <c r="L1299" s="50">
        <f>L573/SUMIFS(L$3:L$722,$B$3:$B$722,$B1299)*SUMIFS(Calculations!$E$3:$E$53,Calculations!$A$3:$A$53,$B1299)</f>
        <v/>
      </c>
      <c r="M1299" s="50">
        <f>M573/SUMIFS(M$3:M$722,$B$3:$B$722,$B1299)*SUMIFS(Calculations!$E$3:$E$53,Calculations!$A$3:$A$53,$B1299)</f>
        <v/>
      </c>
      <c r="N1299" s="50">
        <f>N573/SUMIFS(N$3:N$722,$B$3:$B$722,$B1299)*SUMIFS(Calculations!$E$3:$E$53,Calculations!$A$3:$A$53,$B1299)</f>
        <v/>
      </c>
      <c r="O1299" s="50">
        <f>O573/SUMIFS(O$3:O$722,$B$3:$B$722,$B1299)*SUMIFS(Calculations!$E$3:$E$53,Calculations!$A$3:$A$53,$B1299)</f>
        <v/>
      </c>
      <c r="P1299" s="50">
        <f>P573/SUMIFS(P$3:P$722,$B$3:$B$722,$B1299)*SUMIFS(Calculations!$E$3:$E$53,Calculations!$A$3:$A$53,$B1299)</f>
        <v/>
      </c>
      <c r="Q1299" s="50">
        <f>Q573/SUMIFS(Q$3:Q$722,$B$3:$B$722,$B1299)*SUMIFS(Calculations!$E$3:$E$53,Calculations!$A$3:$A$53,$B1299)</f>
        <v/>
      </c>
      <c r="R1299" s="50">
        <f>R573/SUMIFS(R$3:R$722,$B$3:$B$722,$B1299)*SUMIFS(Calculations!$E$3:$E$53,Calculations!$A$3:$A$53,$B1299)</f>
        <v/>
      </c>
    </row>
    <row r="1300" ht="15.75" customHeight="1">
      <c r="B1300" s="50" t="inlineStr">
        <is>
          <t>SD</t>
        </is>
      </c>
      <c r="C1300" s="50" t="inlineStr">
        <is>
          <t>Generation</t>
        </is>
      </c>
      <c r="D1300" s="50" t="inlineStr">
        <is>
          <t>Coal</t>
        </is>
      </c>
      <c r="E1300" s="50">
        <f>LOOKUP(D1300,$U$2:$V$15,$V$2:$V$15)</f>
        <v/>
      </c>
      <c r="F1300" s="50">
        <f>F574/SUMIFS(F$3:F$722,$B$3:$B$722,$B1300)*SUMIFS(Calculations!$E$3:$E$53,Calculations!$A$3:$A$53,$B1300)</f>
        <v/>
      </c>
      <c r="G1300" s="50">
        <f>G574/SUMIFS(G$3:G$722,$B$3:$B$722,$B1300)*SUMIFS(Calculations!$E$3:$E$53,Calculations!$A$3:$A$53,$B1300)</f>
        <v/>
      </c>
      <c r="H1300" s="50">
        <f>H574/SUMIFS(H$3:H$722,$B$3:$B$722,$B1300)*SUMIFS(Calculations!$E$3:$E$53,Calculations!$A$3:$A$53,$B1300)</f>
        <v/>
      </c>
      <c r="I1300" s="50">
        <f>I574/SUMIFS(I$3:I$722,$B$3:$B$722,$B1300)*SUMIFS(Calculations!$E$3:$E$53,Calculations!$A$3:$A$53,$B1300)</f>
        <v/>
      </c>
      <c r="J1300" s="50">
        <f>J574/SUMIFS(J$3:J$722,$B$3:$B$722,$B1300)*SUMIFS(Calculations!$E$3:$E$53,Calculations!$A$3:$A$53,$B1300)</f>
        <v/>
      </c>
      <c r="K1300" s="50">
        <f>K574/SUMIFS(K$3:K$722,$B$3:$B$722,$B1300)*SUMIFS(Calculations!$E$3:$E$53,Calculations!$A$3:$A$53,$B1300)</f>
        <v/>
      </c>
      <c r="L1300" s="50">
        <f>L574/SUMIFS(L$3:L$722,$B$3:$B$722,$B1300)*SUMIFS(Calculations!$E$3:$E$53,Calculations!$A$3:$A$53,$B1300)</f>
        <v/>
      </c>
      <c r="M1300" s="50">
        <f>M574/SUMIFS(M$3:M$722,$B$3:$B$722,$B1300)*SUMIFS(Calculations!$E$3:$E$53,Calculations!$A$3:$A$53,$B1300)</f>
        <v/>
      </c>
      <c r="N1300" s="50">
        <f>N574/SUMIFS(N$3:N$722,$B$3:$B$722,$B1300)*SUMIFS(Calculations!$E$3:$E$53,Calculations!$A$3:$A$53,$B1300)</f>
        <v/>
      </c>
      <c r="O1300" s="50">
        <f>O574/SUMIFS(O$3:O$722,$B$3:$B$722,$B1300)*SUMIFS(Calculations!$E$3:$E$53,Calculations!$A$3:$A$53,$B1300)</f>
        <v/>
      </c>
      <c r="P1300" s="50">
        <f>P574/SUMIFS(P$3:P$722,$B$3:$B$722,$B1300)*SUMIFS(Calculations!$E$3:$E$53,Calculations!$A$3:$A$53,$B1300)</f>
        <v/>
      </c>
      <c r="Q1300" s="50">
        <f>Q574/SUMIFS(Q$3:Q$722,$B$3:$B$722,$B1300)*SUMIFS(Calculations!$E$3:$E$53,Calculations!$A$3:$A$53,$B1300)</f>
        <v/>
      </c>
      <c r="R1300" s="50">
        <f>R574/SUMIFS(R$3:R$722,$B$3:$B$722,$B1300)*SUMIFS(Calculations!$E$3:$E$53,Calculations!$A$3:$A$53,$B1300)</f>
        <v/>
      </c>
    </row>
    <row r="1301" ht="15.75" customHeight="1">
      <c r="B1301" s="50" t="inlineStr">
        <is>
          <t>SD</t>
        </is>
      </c>
      <c r="C1301" s="50" t="inlineStr">
        <is>
          <t>Generation</t>
        </is>
      </c>
      <c r="D1301" s="50" t="inlineStr">
        <is>
          <t>CSP</t>
        </is>
      </c>
      <c r="E1301" s="50">
        <f>LOOKUP(D1301,$U$2:$V$15,$V$2:$V$15)</f>
        <v/>
      </c>
      <c r="F1301" s="50">
        <f>F575/SUMIFS(F$3:F$722,$B$3:$B$722,$B1301)*SUMIFS(Calculations!$E$3:$E$53,Calculations!$A$3:$A$53,$B1301)</f>
        <v/>
      </c>
      <c r="G1301" s="50">
        <f>G575/SUMIFS(G$3:G$722,$B$3:$B$722,$B1301)*SUMIFS(Calculations!$E$3:$E$53,Calculations!$A$3:$A$53,$B1301)</f>
        <v/>
      </c>
      <c r="H1301" s="50">
        <f>H575/SUMIFS(H$3:H$722,$B$3:$B$722,$B1301)*SUMIFS(Calculations!$E$3:$E$53,Calculations!$A$3:$A$53,$B1301)</f>
        <v/>
      </c>
      <c r="I1301" s="50">
        <f>I575/SUMIFS(I$3:I$722,$B$3:$B$722,$B1301)*SUMIFS(Calculations!$E$3:$E$53,Calculations!$A$3:$A$53,$B1301)</f>
        <v/>
      </c>
      <c r="J1301" s="50">
        <f>J575/SUMIFS(J$3:J$722,$B$3:$B$722,$B1301)*SUMIFS(Calculations!$E$3:$E$53,Calculations!$A$3:$A$53,$B1301)</f>
        <v/>
      </c>
      <c r="K1301" s="50">
        <f>K575/SUMIFS(K$3:K$722,$B$3:$B$722,$B1301)*SUMIFS(Calculations!$E$3:$E$53,Calculations!$A$3:$A$53,$B1301)</f>
        <v/>
      </c>
      <c r="L1301" s="50">
        <f>L575/SUMIFS(L$3:L$722,$B$3:$B$722,$B1301)*SUMIFS(Calculations!$E$3:$E$53,Calculations!$A$3:$A$53,$B1301)</f>
        <v/>
      </c>
      <c r="M1301" s="50">
        <f>M575/SUMIFS(M$3:M$722,$B$3:$B$722,$B1301)*SUMIFS(Calculations!$E$3:$E$53,Calculations!$A$3:$A$53,$B1301)</f>
        <v/>
      </c>
      <c r="N1301" s="50">
        <f>N575/SUMIFS(N$3:N$722,$B$3:$B$722,$B1301)*SUMIFS(Calculations!$E$3:$E$53,Calculations!$A$3:$A$53,$B1301)</f>
        <v/>
      </c>
      <c r="O1301" s="50">
        <f>O575/SUMIFS(O$3:O$722,$B$3:$B$722,$B1301)*SUMIFS(Calculations!$E$3:$E$53,Calculations!$A$3:$A$53,$B1301)</f>
        <v/>
      </c>
      <c r="P1301" s="50">
        <f>P575/SUMIFS(P$3:P$722,$B$3:$B$722,$B1301)*SUMIFS(Calculations!$E$3:$E$53,Calculations!$A$3:$A$53,$B1301)</f>
        <v/>
      </c>
      <c r="Q1301" s="50">
        <f>Q575/SUMIFS(Q$3:Q$722,$B$3:$B$722,$B1301)*SUMIFS(Calculations!$E$3:$E$53,Calculations!$A$3:$A$53,$B1301)</f>
        <v/>
      </c>
      <c r="R1301" s="50">
        <f>R575/SUMIFS(R$3:R$722,$B$3:$B$722,$B1301)*SUMIFS(Calculations!$E$3:$E$53,Calculations!$A$3:$A$53,$B1301)</f>
        <v/>
      </c>
    </row>
    <row r="1302" ht="15.75" customHeight="1">
      <c r="B1302" s="50" t="inlineStr">
        <is>
          <t>SD</t>
        </is>
      </c>
      <c r="C1302" s="50" t="inlineStr">
        <is>
          <t>Generation</t>
        </is>
      </c>
      <c r="D1302" s="50" t="inlineStr">
        <is>
          <t>Geothermal</t>
        </is>
      </c>
      <c r="E1302" s="50">
        <f>LOOKUP(D1302,$U$2:$V$15,$V$2:$V$15)</f>
        <v/>
      </c>
      <c r="F1302" s="50">
        <f>F576/SUMIFS(F$3:F$722,$B$3:$B$722,$B1302)*SUMIFS(Calculations!$E$3:$E$53,Calculations!$A$3:$A$53,$B1302)</f>
        <v/>
      </c>
      <c r="G1302" s="50">
        <f>G576/SUMIFS(G$3:G$722,$B$3:$B$722,$B1302)*SUMIFS(Calculations!$E$3:$E$53,Calculations!$A$3:$A$53,$B1302)</f>
        <v/>
      </c>
      <c r="H1302" s="50">
        <f>H576/SUMIFS(H$3:H$722,$B$3:$B$722,$B1302)*SUMIFS(Calculations!$E$3:$E$53,Calculations!$A$3:$A$53,$B1302)</f>
        <v/>
      </c>
      <c r="I1302" s="50">
        <f>I576/SUMIFS(I$3:I$722,$B$3:$B$722,$B1302)*SUMIFS(Calculations!$E$3:$E$53,Calculations!$A$3:$A$53,$B1302)</f>
        <v/>
      </c>
      <c r="J1302" s="50">
        <f>J576/SUMIFS(J$3:J$722,$B$3:$B$722,$B1302)*SUMIFS(Calculations!$E$3:$E$53,Calculations!$A$3:$A$53,$B1302)</f>
        <v/>
      </c>
      <c r="K1302" s="50">
        <f>K576/SUMIFS(K$3:K$722,$B$3:$B$722,$B1302)*SUMIFS(Calculations!$E$3:$E$53,Calculations!$A$3:$A$53,$B1302)</f>
        <v/>
      </c>
      <c r="L1302" s="50">
        <f>L576/SUMIFS(L$3:L$722,$B$3:$B$722,$B1302)*SUMIFS(Calculations!$E$3:$E$53,Calculations!$A$3:$A$53,$B1302)</f>
        <v/>
      </c>
      <c r="M1302" s="50">
        <f>M576/SUMIFS(M$3:M$722,$B$3:$B$722,$B1302)*SUMIFS(Calculations!$E$3:$E$53,Calculations!$A$3:$A$53,$B1302)</f>
        <v/>
      </c>
      <c r="N1302" s="50">
        <f>N576/SUMIFS(N$3:N$722,$B$3:$B$722,$B1302)*SUMIFS(Calculations!$E$3:$E$53,Calculations!$A$3:$A$53,$B1302)</f>
        <v/>
      </c>
      <c r="O1302" s="50">
        <f>O576/SUMIFS(O$3:O$722,$B$3:$B$722,$B1302)*SUMIFS(Calculations!$E$3:$E$53,Calculations!$A$3:$A$53,$B1302)</f>
        <v/>
      </c>
      <c r="P1302" s="50">
        <f>P576/SUMIFS(P$3:P$722,$B$3:$B$722,$B1302)*SUMIFS(Calculations!$E$3:$E$53,Calculations!$A$3:$A$53,$B1302)</f>
        <v/>
      </c>
      <c r="Q1302" s="50">
        <f>Q576/SUMIFS(Q$3:Q$722,$B$3:$B$722,$B1302)*SUMIFS(Calculations!$E$3:$E$53,Calculations!$A$3:$A$53,$B1302)</f>
        <v/>
      </c>
      <c r="R1302" s="50">
        <f>R576/SUMIFS(R$3:R$722,$B$3:$B$722,$B1302)*SUMIFS(Calculations!$E$3:$E$53,Calculations!$A$3:$A$53,$B1302)</f>
        <v/>
      </c>
    </row>
    <row r="1303" ht="15.75" customHeight="1">
      <c r="B1303" s="50" t="inlineStr">
        <is>
          <t>SD</t>
        </is>
      </c>
      <c r="C1303" s="50" t="inlineStr">
        <is>
          <t>Generation</t>
        </is>
      </c>
      <c r="D1303" s="50" t="inlineStr">
        <is>
          <t>Hydro</t>
        </is>
      </c>
      <c r="E1303" s="50">
        <f>LOOKUP(D1303,$U$2:$V$15,$V$2:$V$15)</f>
        <v/>
      </c>
      <c r="F1303" s="50">
        <f>F577/SUMIFS(F$3:F$722,$B$3:$B$722,$B1303)*SUMIFS(Calculations!$E$3:$E$53,Calculations!$A$3:$A$53,$B1303)</f>
        <v/>
      </c>
      <c r="G1303" s="50">
        <f>G577/SUMIFS(G$3:G$722,$B$3:$B$722,$B1303)*SUMIFS(Calculations!$E$3:$E$53,Calculations!$A$3:$A$53,$B1303)</f>
        <v/>
      </c>
      <c r="H1303" s="50">
        <f>H577/SUMIFS(H$3:H$722,$B$3:$B$722,$B1303)*SUMIFS(Calculations!$E$3:$E$53,Calculations!$A$3:$A$53,$B1303)</f>
        <v/>
      </c>
      <c r="I1303" s="50">
        <f>I577/SUMIFS(I$3:I$722,$B$3:$B$722,$B1303)*SUMIFS(Calculations!$E$3:$E$53,Calculations!$A$3:$A$53,$B1303)</f>
        <v/>
      </c>
      <c r="J1303" s="50">
        <f>J577/SUMIFS(J$3:J$722,$B$3:$B$722,$B1303)*SUMIFS(Calculations!$E$3:$E$53,Calculations!$A$3:$A$53,$B1303)</f>
        <v/>
      </c>
      <c r="K1303" s="50">
        <f>K577/SUMIFS(K$3:K$722,$B$3:$B$722,$B1303)*SUMIFS(Calculations!$E$3:$E$53,Calculations!$A$3:$A$53,$B1303)</f>
        <v/>
      </c>
      <c r="L1303" s="50">
        <f>L577/SUMIFS(L$3:L$722,$B$3:$B$722,$B1303)*SUMIFS(Calculations!$E$3:$E$53,Calculations!$A$3:$A$53,$B1303)</f>
        <v/>
      </c>
      <c r="M1303" s="50">
        <f>M577/SUMIFS(M$3:M$722,$B$3:$B$722,$B1303)*SUMIFS(Calculations!$E$3:$E$53,Calculations!$A$3:$A$53,$B1303)</f>
        <v/>
      </c>
      <c r="N1303" s="50">
        <f>N577/SUMIFS(N$3:N$722,$B$3:$B$722,$B1303)*SUMIFS(Calculations!$E$3:$E$53,Calculations!$A$3:$A$53,$B1303)</f>
        <v/>
      </c>
      <c r="O1303" s="50">
        <f>O577/SUMIFS(O$3:O$722,$B$3:$B$722,$B1303)*SUMIFS(Calculations!$E$3:$E$53,Calculations!$A$3:$A$53,$B1303)</f>
        <v/>
      </c>
      <c r="P1303" s="50">
        <f>P577/SUMIFS(P$3:P$722,$B$3:$B$722,$B1303)*SUMIFS(Calculations!$E$3:$E$53,Calculations!$A$3:$A$53,$B1303)</f>
        <v/>
      </c>
      <c r="Q1303" s="50">
        <f>Q577/SUMIFS(Q$3:Q$722,$B$3:$B$722,$B1303)*SUMIFS(Calculations!$E$3:$E$53,Calculations!$A$3:$A$53,$B1303)</f>
        <v/>
      </c>
      <c r="R1303" s="50">
        <f>R577/SUMIFS(R$3:R$722,$B$3:$B$722,$B1303)*SUMIFS(Calculations!$E$3:$E$53,Calculations!$A$3:$A$53,$B1303)</f>
        <v/>
      </c>
    </row>
    <row r="1304" ht="15.75" customHeight="1">
      <c r="B1304" s="50" t="inlineStr">
        <is>
          <t>SD</t>
        </is>
      </c>
      <c r="C1304" s="50" t="inlineStr">
        <is>
          <t>Generation</t>
        </is>
      </c>
      <c r="D1304" s="50" t="inlineStr">
        <is>
          <t>Imports</t>
        </is>
      </c>
      <c r="E1304" s="50">
        <f>LOOKUP(D1304,$U$2:$V$15,$V$2:$V$15)</f>
        <v/>
      </c>
      <c r="F1304" s="50">
        <f>F578/SUMIFS(F$3:F$722,$B$3:$B$722,$B1304)*SUMIFS(Calculations!$E$3:$E$53,Calculations!$A$3:$A$53,$B1304)</f>
        <v/>
      </c>
      <c r="G1304" s="50">
        <f>G578/SUMIFS(G$3:G$722,$B$3:$B$722,$B1304)*SUMIFS(Calculations!$E$3:$E$53,Calculations!$A$3:$A$53,$B1304)</f>
        <v/>
      </c>
      <c r="H1304" s="50">
        <f>H578/SUMIFS(H$3:H$722,$B$3:$B$722,$B1304)*SUMIFS(Calculations!$E$3:$E$53,Calculations!$A$3:$A$53,$B1304)</f>
        <v/>
      </c>
      <c r="I1304" s="50">
        <f>I578/SUMIFS(I$3:I$722,$B$3:$B$722,$B1304)*SUMIFS(Calculations!$E$3:$E$53,Calculations!$A$3:$A$53,$B1304)</f>
        <v/>
      </c>
      <c r="J1304" s="50">
        <f>J578/SUMIFS(J$3:J$722,$B$3:$B$722,$B1304)*SUMIFS(Calculations!$E$3:$E$53,Calculations!$A$3:$A$53,$B1304)</f>
        <v/>
      </c>
      <c r="K1304" s="50">
        <f>K578/SUMIFS(K$3:K$722,$B$3:$B$722,$B1304)*SUMIFS(Calculations!$E$3:$E$53,Calculations!$A$3:$A$53,$B1304)</f>
        <v/>
      </c>
      <c r="L1304" s="50">
        <f>L578/SUMIFS(L$3:L$722,$B$3:$B$722,$B1304)*SUMIFS(Calculations!$E$3:$E$53,Calculations!$A$3:$A$53,$B1304)</f>
        <v/>
      </c>
      <c r="M1304" s="50">
        <f>M578/SUMIFS(M$3:M$722,$B$3:$B$722,$B1304)*SUMIFS(Calculations!$E$3:$E$53,Calculations!$A$3:$A$53,$B1304)</f>
        <v/>
      </c>
      <c r="N1304" s="50">
        <f>N578/SUMIFS(N$3:N$722,$B$3:$B$722,$B1304)*SUMIFS(Calculations!$E$3:$E$53,Calculations!$A$3:$A$53,$B1304)</f>
        <v/>
      </c>
      <c r="O1304" s="50">
        <f>O578/SUMIFS(O$3:O$722,$B$3:$B$722,$B1304)*SUMIFS(Calculations!$E$3:$E$53,Calculations!$A$3:$A$53,$B1304)</f>
        <v/>
      </c>
      <c r="P1304" s="50">
        <f>P578/SUMIFS(P$3:P$722,$B$3:$B$722,$B1304)*SUMIFS(Calculations!$E$3:$E$53,Calculations!$A$3:$A$53,$B1304)</f>
        <v/>
      </c>
      <c r="Q1304" s="50">
        <f>Q578/SUMIFS(Q$3:Q$722,$B$3:$B$722,$B1304)*SUMIFS(Calculations!$E$3:$E$53,Calculations!$A$3:$A$53,$B1304)</f>
        <v/>
      </c>
      <c r="R1304" s="50">
        <f>R578/SUMIFS(R$3:R$722,$B$3:$B$722,$B1304)*SUMIFS(Calculations!$E$3:$E$53,Calculations!$A$3:$A$53,$B1304)</f>
        <v/>
      </c>
    </row>
    <row r="1305" ht="15.75" customHeight="1">
      <c r="B1305" s="50" t="inlineStr">
        <is>
          <t>SD</t>
        </is>
      </c>
      <c r="C1305" s="50" t="inlineStr">
        <is>
          <t>Generation</t>
        </is>
      </c>
      <c r="D1305" s="50" t="inlineStr">
        <is>
          <t>Land-based Wind</t>
        </is>
      </c>
      <c r="E1305" s="50">
        <f>LOOKUP(D1305,$U$2:$V$15,$V$2:$V$15)</f>
        <v/>
      </c>
      <c r="F1305" s="50">
        <f>F579/SUMIFS(F$3:F$722,$B$3:$B$722,$B1305)*SUMIFS(Calculations!$E$3:$E$53,Calculations!$A$3:$A$53,$B1305)</f>
        <v/>
      </c>
      <c r="G1305" s="50">
        <f>G579/SUMIFS(G$3:G$722,$B$3:$B$722,$B1305)*SUMIFS(Calculations!$E$3:$E$53,Calculations!$A$3:$A$53,$B1305)</f>
        <v/>
      </c>
      <c r="H1305" s="50">
        <f>H579/SUMIFS(H$3:H$722,$B$3:$B$722,$B1305)*SUMIFS(Calculations!$E$3:$E$53,Calculations!$A$3:$A$53,$B1305)</f>
        <v/>
      </c>
      <c r="I1305" s="50">
        <f>I579/SUMIFS(I$3:I$722,$B$3:$B$722,$B1305)*SUMIFS(Calculations!$E$3:$E$53,Calculations!$A$3:$A$53,$B1305)</f>
        <v/>
      </c>
      <c r="J1305" s="50">
        <f>J579/SUMIFS(J$3:J$722,$B$3:$B$722,$B1305)*SUMIFS(Calculations!$E$3:$E$53,Calculations!$A$3:$A$53,$B1305)</f>
        <v/>
      </c>
      <c r="K1305" s="50">
        <f>K579/SUMIFS(K$3:K$722,$B$3:$B$722,$B1305)*SUMIFS(Calculations!$E$3:$E$53,Calculations!$A$3:$A$53,$B1305)</f>
        <v/>
      </c>
      <c r="L1305" s="50">
        <f>L579/SUMIFS(L$3:L$722,$B$3:$B$722,$B1305)*SUMIFS(Calculations!$E$3:$E$53,Calculations!$A$3:$A$53,$B1305)</f>
        <v/>
      </c>
      <c r="M1305" s="50">
        <f>M579/SUMIFS(M$3:M$722,$B$3:$B$722,$B1305)*SUMIFS(Calculations!$E$3:$E$53,Calculations!$A$3:$A$53,$B1305)</f>
        <v/>
      </c>
      <c r="N1305" s="50">
        <f>N579/SUMIFS(N$3:N$722,$B$3:$B$722,$B1305)*SUMIFS(Calculations!$E$3:$E$53,Calculations!$A$3:$A$53,$B1305)</f>
        <v/>
      </c>
      <c r="O1305" s="50">
        <f>O579/SUMIFS(O$3:O$722,$B$3:$B$722,$B1305)*SUMIFS(Calculations!$E$3:$E$53,Calculations!$A$3:$A$53,$B1305)</f>
        <v/>
      </c>
      <c r="P1305" s="50">
        <f>P579/SUMIFS(P$3:P$722,$B$3:$B$722,$B1305)*SUMIFS(Calculations!$E$3:$E$53,Calculations!$A$3:$A$53,$B1305)</f>
        <v/>
      </c>
      <c r="Q1305" s="50">
        <f>Q579/SUMIFS(Q$3:Q$722,$B$3:$B$722,$B1305)*SUMIFS(Calculations!$E$3:$E$53,Calculations!$A$3:$A$53,$B1305)</f>
        <v/>
      </c>
      <c r="R1305" s="50">
        <f>R579/SUMIFS(R$3:R$722,$B$3:$B$722,$B1305)*SUMIFS(Calculations!$E$3:$E$53,Calculations!$A$3:$A$53,$B1305)</f>
        <v/>
      </c>
    </row>
    <row r="1306" ht="15.75" customHeight="1">
      <c r="B1306" s="50" t="inlineStr">
        <is>
          <t>SD</t>
        </is>
      </c>
      <c r="C1306" s="50" t="inlineStr">
        <is>
          <t>Generation</t>
        </is>
      </c>
      <c r="D1306" s="50" t="inlineStr">
        <is>
          <t>NG-CC</t>
        </is>
      </c>
      <c r="E1306" s="50">
        <f>LOOKUP(D1306,$U$2:$V$15,$V$2:$V$15)</f>
        <v/>
      </c>
      <c r="F1306" s="50">
        <f>F580/SUMIFS(F$3:F$722,$B$3:$B$722,$B1306)*SUMIFS(Calculations!$E$3:$E$53,Calculations!$A$3:$A$53,$B1306)</f>
        <v/>
      </c>
      <c r="G1306" s="50">
        <f>G580/SUMIFS(G$3:G$722,$B$3:$B$722,$B1306)*SUMIFS(Calculations!$E$3:$E$53,Calculations!$A$3:$A$53,$B1306)</f>
        <v/>
      </c>
      <c r="H1306" s="50">
        <f>H580/SUMIFS(H$3:H$722,$B$3:$B$722,$B1306)*SUMIFS(Calculations!$E$3:$E$53,Calculations!$A$3:$A$53,$B1306)</f>
        <v/>
      </c>
      <c r="I1306" s="50">
        <f>I580/SUMIFS(I$3:I$722,$B$3:$B$722,$B1306)*SUMIFS(Calculations!$E$3:$E$53,Calculations!$A$3:$A$53,$B1306)</f>
        <v/>
      </c>
      <c r="J1306" s="50">
        <f>J580/SUMIFS(J$3:J$722,$B$3:$B$722,$B1306)*SUMIFS(Calculations!$E$3:$E$53,Calculations!$A$3:$A$53,$B1306)</f>
        <v/>
      </c>
      <c r="K1306" s="50">
        <f>K580/SUMIFS(K$3:K$722,$B$3:$B$722,$B1306)*SUMIFS(Calculations!$E$3:$E$53,Calculations!$A$3:$A$53,$B1306)</f>
        <v/>
      </c>
      <c r="L1306" s="50">
        <f>L580/SUMIFS(L$3:L$722,$B$3:$B$722,$B1306)*SUMIFS(Calculations!$E$3:$E$53,Calculations!$A$3:$A$53,$B1306)</f>
        <v/>
      </c>
      <c r="M1306" s="50">
        <f>M580/SUMIFS(M$3:M$722,$B$3:$B$722,$B1306)*SUMIFS(Calculations!$E$3:$E$53,Calculations!$A$3:$A$53,$B1306)</f>
        <v/>
      </c>
      <c r="N1306" s="50">
        <f>N580/SUMIFS(N$3:N$722,$B$3:$B$722,$B1306)*SUMIFS(Calculations!$E$3:$E$53,Calculations!$A$3:$A$53,$B1306)</f>
        <v/>
      </c>
      <c r="O1306" s="50">
        <f>O580/SUMIFS(O$3:O$722,$B$3:$B$722,$B1306)*SUMIFS(Calculations!$E$3:$E$53,Calculations!$A$3:$A$53,$B1306)</f>
        <v/>
      </c>
      <c r="P1306" s="50">
        <f>P580/SUMIFS(P$3:P$722,$B$3:$B$722,$B1306)*SUMIFS(Calculations!$E$3:$E$53,Calculations!$A$3:$A$53,$B1306)</f>
        <v/>
      </c>
      <c r="Q1306" s="50">
        <f>Q580/SUMIFS(Q$3:Q$722,$B$3:$B$722,$B1306)*SUMIFS(Calculations!$E$3:$E$53,Calculations!$A$3:$A$53,$B1306)</f>
        <v/>
      </c>
      <c r="R1306" s="50">
        <f>R580/SUMIFS(R$3:R$722,$B$3:$B$722,$B1306)*SUMIFS(Calculations!$E$3:$E$53,Calculations!$A$3:$A$53,$B1306)</f>
        <v/>
      </c>
    </row>
    <row r="1307" ht="15.75" customHeight="1">
      <c r="B1307" s="50" t="inlineStr">
        <is>
          <t>SD</t>
        </is>
      </c>
      <c r="C1307" s="50" t="inlineStr">
        <is>
          <t>Generation</t>
        </is>
      </c>
      <c r="D1307" s="50" t="inlineStr">
        <is>
          <t>NG-CT</t>
        </is>
      </c>
      <c r="E1307" s="50">
        <f>LOOKUP(D1307,$U$2:$V$15,$V$2:$V$15)</f>
        <v/>
      </c>
      <c r="F1307" s="50">
        <f>F581/SUMIFS(F$3:F$722,$B$3:$B$722,$B1307)*SUMIFS(Calculations!$E$3:$E$53,Calculations!$A$3:$A$53,$B1307)</f>
        <v/>
      </c>
      <c r="G1307" s="50">
        <f>G581/SUMIFS(G$3:G$722,$B$3:$B$722,$B1307)*SUMIFS(Calculations!$E$3:$E$53,Calculations!$A$3:$A$53,$B1307)</f>
        <v/>
      </c>
      <c r="H1307" s="50">
        <f>H581/SUMIFS(H$3:H$722,$B$3:$B$722,$B1307)*SUMIFS(Calculations!$E$3:$E$53,Calculations!$A$3:$A$53,$B1307)</f>
        <v/>
      </c>
      <c r="I1307" s="50">
        <f>I581/SUMIFS(I$3:I$722,$B$3:$B$722,$B1307)*SUMIFS(Calculations!$E$3:$E$53,Calculations!$A$3:$A$53,$B1307)</f>
        <v/>
      </c>
      <c r="J1307" s="50">
        <f>J581/SUMIFS(J$3:J$722,$B$3:$B$722,$B1307)*SUMIFS(Calculations!$E$3:$E$53,Calculations!$A$3:$A$53,$B1307)</f>
        <v/>
      </c>
      <c r="K1307" s="50">
        <f>K581/SUMIFS(K$3:K$722,$B$3:$B$722,$B1307)*SUMIFS(Calculations!$E$3:$E$53,Calculations!$A$3:$A$53,$B1307)</f>
        <v/>
      </c>
      <c r="L1307" s="50">
        <f>L581/SUMIFS(L$3:L$722,$B$3:$B$722,$B1307)*SUMIFS(Calculations!$E$3:$E$53,Calculations!$A$3:$A$53,$B1307)</f>
        <v/>
      </c>
      <c r="M1307" s="50">
        <f>M581/SUMIFS(M$3:M$722,$B$3:$B$722,$B1307)*SUMIFS(Calculations!$E$3:$E$53,Calculations!$A$3:$A$53,$B1307)</f>
        <v/>
      </c>
      <c r="N1307" s="50">
        <f>N581/SUMIFS(N$3:N$722,$B$3:$B$722,$B1307)*SUMIFS(Calculations!$E$3:$E$53,Calculations!$A$3:$A$53,$B1307)</f>
        <v/>
      </c>
      <c r="O1307" s="50">
        <f>O581/SUMIFS(O$3:O$722,$B$3:$B$722,$B1307)*SUMIFS(Calculations!$E$3:$E$53,Calculations!$A$3:$A$53,$B1307)</f>
        <v/>
      </c>
      <c r="P1307" s="50">
        <f>P581/SUMIFS(P$3:P$722,$B$3:$B$722,$B1307)*SUMIFS(Calculations!$E$3:$E$53,Calculations!$A$3:$A$53,$B1307)</f>
        <v/>
      </c>
      <c r="Q1307" s="50">
        <f>Q581/SUMIFS(Q$3:Q$722,$B$3:$B$722,$B1307)*SUMIFS(Calculations!$E$3:$E$53,Calculations!$A$3:$A$53,$B1307)</f>
        <v/>
      </c>
      <c r="R1307" s="50">
        <f>R581/SUMIFS(R$3:R$722,$B$3:$B$722,$B1307)*SUMIFS(Calculations!$E$3:$E$53,Calculations!$A$3:$A$53,$B1307)</f>
        <v/>
      </c>
    </row>
    <row r="1308" ht="15.75" customHeight="1">
      <c r="B1308" s="50" t="inlineStr">
        <is>
          <t>SD</t>
        </is>
      </c>
      <c r="C1308" s="50" t="inlineStr">
        <is>
          <t>Generation</t>
        </is>
      </c>
      <c r="D1308" s="50" t="inlineStr">
        <is>
          <t>Nuclear</t>
        </is>
      </c>
      <c r="E1308" s="50">
        <f>LOOKUP(D1308,$U$2:$V$15,$V$2:$V$15)</f>
        <v/>
      </c>
      <c r="F1308" s="50">
        <f>F582/SUMIFS(F$3:F$722,$B$3:$B$722,$B1308)*SUMIFS(Calculations!$E$3:$E$53,Calculations!$A$3:$A$53,$B1308)</f>
        <v/>
      </c>
      <c r="G1308" s="50">
        <f>G582/SUMIFS(G$3:G$722,$B$3:$B$722,$B1308)*SUMIFS(Calculations!$E$3:$E$53,Calculations!$A$3:$A$53,$B1308)</f>
        <v/>
      </c>
      <c r="H1308" s="50">
        <f>H582/SUMIFS(H$3:H$722,$B$3:$B$722,$B1308)*SUMIFS(Calculations!$E$3:$E$53,Calculations!$A$3:$A$53,$B1308)</f>
        <v/>
      </c>
      <c r="I1308" s="50">
        <f>I582/SUMIFS(I$3:I$722,$B$3:$B$722,$B1308)*SUMIFS(Calculations!$E$3:$E$53,Calculations!$A$3:$A$53,$B1308)</f>
        <v/>
      </c>
      <c r="J1308" s="50">
        <f>J582/SUMIFS(J$3:J$722,$B$3:$B$722,$B1308)*SUMIFS(Calculations!$E$3:$E$53,Calculations!$A$3:$A$53,$B1308)</f>
        <v/>
      </c>
      <c r="K1308" s="50">
        <f>K582/SUMIFS(K$3:K$722,$B$3:$B$722,$B1308)*SUMIFS(Calculations!$E$3:$E$53,Calculations!$A$3:$A$53,$B1308)</f>
        <v/>
      </c>
      <c r="L1308" s="50">
        <f>L582/SUMIFS(L$3:L$722,$B$3:$B$722,$B1308)*SUMIFS(Calculations!$E$3:$E$53,Calculations!$A$3:$A$53,$B1308)</f>
        <v/>
      </c>
      <c r="M1308" s="50">
        <f>M582/SUMIFS(M$3:M$722,$B$3:$B$722,$B1308)*SUMIFS(Calculations!$E$3:$E$53,Calculations!$A$3:$A$53,$B1308)</f>
        <v/>
      </c>
      <c r="N1308" s="50">
        <f>N582/SUMIFS(N$3:N$722,$B$3:$B$722,$B1308)*SUMIFS(Calculations!$E$3:$E$53,Calculations!$A$3:$A$53,$B1308)</f>
        <v/>
      </c>
      <c r="O1308" s="50">
        <f>O582/SUMIFS(O$3:O$722,$B$3:$B$722,$B1308)*SUMIFS(Calculations!$E$3:$E$53,Calculations!$A$3:$A$53,$B1308)</f>
        <v/>
      </c>
      <c r="P1308" s="50">
        <f>P582/SUMIFS(P$3:P$722,$B$3:$B$722,$B1308)*SUMIFS(Calculations!$E$3:$E$53,Calculations!$A$3:$A$53,$B1308)</f>
        <v/>
      </c>
      <c r="Q1308" s="50">
        <f>Q582/SUMIFS(Q$3:Q$722,$B$3:$B$722,$B1308)*SUMIFS(Calculations!$E$3:$E$53,Calculations!$A$3:$A$53,$B1308)</f>
        <v/>
      </c>
      <c r="R1308" s="50">
        <f>R582/SUMIFS(R$3:R$722,$B$3:$B$722,$B1308)*SUMIFS(Calculations!$E$3:$E$53,Calculations!$A$3:$A$53,$B1308)</f>
        <v/>
      </c>
    </row>
    <row r="1309" ht="15.75" customHeight="1">
      <c r="B1309" s="50" t="inlineStr">
        <is>
          <t>SD</t>
        </is>
      </c>
      <c r="C1309" s="50" t="inlineStr">
        <is>
          <t>Generation</t>
        </is>
      </c>
      <c r="D1309" s="50" t="inlineStr">
        <is>
          <t>Offshore Wind</t>
        </is>
      </c>
      <c r="E1309" s="50">
        <f>LOOKUP(D1309,$U$2:$V$15,$V$2:$V$15)</f>
        <v/>
      </c>
      <c r="F1309" s="50">
        <f>F583/SUMIFS(F$3:F$722,$B$3:$B$722,$B1309)*SUMIFS(Calculations!$E$3:$E$53,Calculations!$A$3:$A$53,$B1309)</f>
        <v/>
      </c>
      <c r="G1309" s="50">
        <f>G583/SUMIFS(G$3:G$722,$B$3:$B$722,$B1309)*SUMIFS(Calculations!$E$3:$E$53,Calculations!$A$3:$A$53,$B1309)</f>
        <v/>
      </c>
      <c r="H1309" s="50">
        <f>H583/SUMIFS(H$3:H$722,$B$3:$B$722,$B1309)*SUMIFS(Calculations!$E$3:$E$53,Calculations!$A$3:$A$53,$B1309)</f>
        <v/>
      </c>
      <c r="I1309" s="50">
        <f>I583/SUMIFS(I$3:I$722,$B$3:$B$722,$B1309)*SUMIFS(Calculations!$E$3:$E$53,Calculations!$A$3:$A$53,$B1309)</f>
        <v/>
      </c>
      <c r="J1309" s="50">
        <f>J583/SUMIFS(J$3:J$722,$B$3:$B$722,$B1309)*SUMIFS(Calculations!$E$3:$E$53,Calculations!$A$3:$A$53,$B1309)</f>
        <v/>
      </c>
      <c r="K1309" s="50">
        <f>K583/SUMIFS(K$3:K$722,$B$3:$B$722,$B1309)*SUMIFS(Calculations!$E$3:$E$53,Calculations!$A$3:$A$53,$B1309)</f>
        <v/>
      </c>
      <c r="L1309" s="50">
        <f>L583/SUMIFS(L$3:L$722,$B$3:$B$722,$B1309)*SUMIFS(Calculations!$E$3:$E$53,Calculations!$A$3:$A$53,$B1309)</f>
        <v/>
      </c>
      <c r="M1309" s="50">
        <f>M583/SUMIFS(M$3:M$722,$B$3:$B$722,$B1309)*SUMIFS(Calculations!$E$3:$E$53,Calculations!$A$3:$A$53,$B1309)</f>
        <v/>
      </c>
      <c r="N1309" s="50">
        <f>N583/SUMIFS(N$3:N$722,$B$3:$B$722,$B1309)*SUMIFS(Calculations!$E$3:$E$53,Calculations!$A$3:$A$53,$B1309)</f>
        <v/>
      </c>
      <c r="O1309" s="50">
        <f>O583/SUMIFS(O$3:O$722,$B$3:$B$722,$B1309)*SUMIFS(Calculations!$E$3:$E$53,Calculations!$A$3:$A$53,$B1309)</f>
        <v/>
      </c>
      <c r="P1309" s="50">
        <f>P583/SUMIFS(P$3:P$722,$B$3:$B$722,$B1309)*SUMIFS(Calculations!$E$3:$E$53,Calculations!$A$3:$A$53,$B1309)</f>
        <v/>
      </c>
      <c r="Q1309" s="50">
        <f>Q583/SUMIFS(Q$3:Q$722,$B$3:$B$722,$B1309)*SUMIFS(Calculations!$E$3:$E$53,Calculations!$A$3:$A$53,$B1309)</f>
        <v/>
      </c>
      <c r="R1309" s="50">
        <f>R583/SUMIFS(R$3:R$722,$B$3:$B$722,$B1309)*SUMIFS(Calculations!$E$3:$E$53,Calculations!$A$3:$A$53,$B1309)</f>
        <v/>
      </c>
    </row>
    <row r="1310" ht="15.75" customHeight="1">
      <c r="B1310" s="50" t="inlineStr">
        <is>
          <t>SD</t>
        </is>
      </c>
      <c r="C1310" s="50" t="inlineStr">
        <is>
          <t>Generation</t>
        </is>
      </c>
      <c r="D1310" s="50" t="inlineStr">
        <is>
          <t>Oil-Gas-Steam</t>
        </is>
      </c>
      <c r="E1310" s="50">
        <f>LOOKUP(D1310,$U$2:$V$15,$V$2:$V$15)</f>
        <v/>
      </c>
      <c r="F1310" s="50">
        <f>F584/SUMIFS(F$3:F$722,$B$3:$B$722,$B1310)*SUMIFS(Calculations!$E$3:$E$53,Calculations!$A$3:$A$53,$B1310)</f>
        <v/>
      </c>
      <c r="G1310" s="50">
        <f>G584/SUMIFS(G$3:G$722,$B$3:$B$722,$B1310)*SUMIFS(Calculations!$E$3:$E$53,Calculations!$A$3:$A$53,$B1310)</f>
        <v/>
      </c>
      <c r="H1310" s="50">
        <f>H584/SUMIFS(H$3:H$722,$B$3:$B$722,$B1310)*SUMIFS(Calculations!$E$3:$E$53,Calculations!$A$3:$A$53,$B1310)</f>
        <v/>
      </c>
      <c r="I1310" s="50">
        <f>I584/SUMIFS(I$3:I$722,$B$3:$B$722,$B1310)*SUMIFS(Calculations!$E$3:$E$53,Calculations!$A$3:$A$53,$B1310)</f>
        <v/>
      </c>
      <c r="J1310" s="50">
        <f>J584/SUMIFS(J$3:J$722,$B$3:$B$722,$B1310)*SUMIFS(Calculations!$E$3:$E$53,Calculations!$A$3:$A$53,$B1310)</f>
        <v/>
      </c>
      <c r="K1310" s="50">
        <f>K584/SUMIFS(K$3:K$722,$B$3:$B$722,$B1310)*SUMIFS(Calculations!$E$3:$E$53,Calculations!$A$3:$A$53,$B1310)</f>
        <v/>
      </c>
      <c r="L1310" s="50">
        <f>L584/SUMIFS(L$3:L$722,$B$3:$B$722,$B1310)*SUMIFS(Calculations!$E$3:$E$53,Calculations!$A$3:$A$53,$B1310)</f>
        <v/>
      </c>
      <c r="M1310" s="50">
        <f>M584/SUMIFS(M$3:M$722,$B$3:$B$722,$B1310)*SUMIFS(Calculations!$E$3:$E$53,Calculations!$A$3:$A$53,$B1310)</f>
        <v/>
      </c>
      <c r="N1310" s="50">
        <f>N584/SUMIFS(N$3:N$722,$B$3:$B$722,$B1310)*SUMIFS(Calculations!$E$3:$E$53,Calculations!$A$3:$A$53,$B1310)</f>
        <v/>
      </c>
      <c r="O1310" s="50">
        <f>O584/SUMIFS(O$3:O$722,$B$3:$B$722,$B1310)*SUMIFS(Calculations!$E$3:$E$53,Calculations!$A$3:$A$53,$B1310)</f>
        <v/>
      </c>
      <c r="P1310" s="50">
        <f>P584/SUMIFS(P$3:P$722,$B$3:$B$722,$B1310)*SUMIFS(Calculations!$E$3:$E$53,Calculations!$A$3:$A$53,$B1310)</f>
        <v/>
      </c>
      <c r="Q1310" s="50">
        <f>Q584/SUMIFS(Q$3:Q$722,$B$3:$B$722,$B1310)*SUMIFS(Calculations!$E$3:$E$53,Calculations!$A$3:$A$53,$B1310)</f>
        <v/>
      </c>
      <c r="R1310" s="50">
        <f>R584/SUMIFS(R$3:R$722,$B$3:$B$722,$B1310)*SUMIFS(Calculations!$E$3:$E$53,Calculations!$A$3:$A$53,$B1310)</f>
        <v/>
      </c>
    </row>
    <row r="1311" ht="15.75" customHeight="1">
      <c r="B1311" s="50" t="inlineStr">
        <is>
          <t>SD</t>
        </is>
      </c>
      <c r="C1311" s="50" t="inlineStr">
        <is>
          <t>Generation</t>
        </is>
      </c>
      <c r="D1311" s="50" t="inlineStr">
        <is>
          <t>Rooftop PV</t>
        </is>
      </c>
      <c r="E1311" s="50">
        <f>LOOKUP(D1311,$U$2:$V$15,$V$2:$V$15)</f>
        <v/>
      </c>
      <c r="F1311" s="50">
        <f>F585/SUMIFS(F$3:F$722,$B$3:$B$722,$B1311)*SUMIFS(Calculations!$E$3:$E$53,Calculations!$A$3:$A$53,$B1311)</f>
        <v/>
      </c>
      <c r="G1311" s="50">
        <f>G585/SUMIFS(G$3:G$722,$B$3:$B$722,$B1311)*SUMIFS(Calculations!$E$3:$E$53,Calculations!$A$3:$A$53,$B1311)</f>
        <v/>
      </c>
      <c r="H1311" s="50">
        <f>H585/SUMIFS(H$3:H$722,$B$3:$B$722,$B1311)*SUMIFS(Calculations!$E$3:$E$53,Calculations!$A$3:$A$53,$B1311)</f>
        <v/>
      </c>
      <c r="I1311" s="50">
        <f>I585/SUMIFS(I$3:I$722,$B$3:$B$722,$B1311)*SUMIFS(Calculations!$E$3:$E$53,Calculations!$A$3:$A$53,$B1311)</f>
        <v/>
      </c>
      <c r="J1311" s="50">
        <f>J585/SUMIFS(J$3:J$722,$B$3:$B$722,$B1311)*SUMIFS(Calculations!$E$3:$E$53,Calculations!$A$3:$A$53,$B1311)</f>
        <v/>
      </c>
      <c r="K1311" s="50">
        <f>K585/SUMIFS(K$3:K$722,$B$3:$B$722,$B1311)*SUMIFS(Calculations!$E$3:$E$53,Calculations!$A$3:$A$53,$B1311)</f>
        <v/>
      </c>
      <c r="L1311" s="50">
        <f>L585/SUMIFS(L$3:L$722,$B$3:$B$722,$B1311)*SUMIFS(Calculations!$E$3:$E$53,Calculations!$A$3:$A$53,$B1311)</f>
        <v/>
      </c>
      <c r="M1311" s="50">
        <f>M585/SUMIFS(M$3:M$722,$B$3:$B$722,$B1311)*SUMIFS(Calculations!$E$3:$E$53,Calculations!$A$3:$A$53,$B1311)</f>
        <v/>
      </c>
      <c r="N1311" s="50">
        <f>N585/SUMIFS(N$3:N$722,$B$3:$B$722,$B1311)*SUMIFS(Calculations!$E$3:$E$53,Calculations!$A$3:$A$53,$B1311)</f>
        <v/>
      </c>
      <c r="O1311" s="50">
        <f>O585/SUMIFS(O$3:O$722,$B$3:$B$722,$B1311)*SUMIFS(Calculations!$E$3:$E$53,Calculations!$A$3:$A$53,$B1311)</f>
        <v/>
      </c>
      <c r="P1311" s="50">
        <f>P585/SUMIFS(P$3:P$722,$B$3:$B$722,$B1311)*SUMIFS(Calculations!$E$3:$E$53,Calculations!$A$3:$A$53,$B1311)</f>
        <v/>
      </c>
      <c r="Q1311" s="50">
        <f>Q585/SUMIFS(Q$3:Q$722,$B$3:$B$722,$B1311)*SUMIFS(Calculations!$E$3:$E$53,Calculations!$A$3:$A$53,$B1311)</f>
        <v/>
      </c>
      <c r="R1311" s="50">
        <f>R585/SUMIFS(R$3:R$722,$B$3:$B$722,$B1311)*SUMIFS(Calculations!$E$3:$E$53,Calculations!$A$3:$A$53,$B1311)</f>
        <v/>
      </c>
    </row>
    <row r="1312" ht="15.75" customHeight="1">
      <c r="B1312" s="50" t="inlineStr">
        <is>
          <t>SD</t>
        </is>
      </c>
      <c r="C1312" s="50" t="inlineStr">
        <is>
          <t>Generation</t>
        </is>
      </c>
      <c r="D1312" s="50" t="inlineStr">
        <is>
          <t>Storage</t>
        </is>
      </c>
      <c r="E1312" s="50">
        <f>LOOKUP(D1312,$U$2:$V$15,$V$2:$V$15)</f>
        <v/>
      </c>
      <c r="F1312" s="50">
        <f>F586/SUMIFS(F$3:F$722,$B$3:$B$722,$B1312)*SUMIFS(Calculations!$E$3:$E$53,Calculations!$A$3:$A$53,$B1312)</f>
        <v/>
      </c>
      <c r="G1312" s="50">
        <f>G586/SUMIFS(G$3:G$722,$B$3:$B$722,$B1312)*SUMIFS(Calculations!$E$3:$E$53,Calculations!$A$3:$A$53,$B1312)</f>
        <v/>
      </c>
      <c r="H1312" s="50">
        <f>H586/SUMIFS(H$3:H$722,$B$3:$B$722,$B1312)*SUMIFS(Calculations!$E$3:$E$53,Calculations!$A$3:$A$53,$B1312)</f>
        <v/>
      </c>
      <c r="I1312" s="50">
        <f>I586/SUMIFS(I$3:I$722,$B$3:$B$722,$B1312)*SUMIFS(Calculations!$E$3:$E$53,Calculations!$A$3:$A$53,$B1312)</f>
        <v/>
      </c>
      <c r="J1312" s="50">
        <f>J586/SUMIFS(J$3:J$722,$B$3:$B$722,$B1312)*SUMIFS(Calculations!$E$3:$E$53,Calculations!$A$3:$A$53,$B1312)</f>
        <v/>
      </c>
      <c r="K1312" s="50">
        <f>K586/SUMIFS(K$3:K$722,$B$3:$B$722,$B1312)*SUMIFS(Calculations!$E$3:$E$53,Calculations!$A$3:$A$53,$B1312)</f>
        <v/>
      </c>
      <c r="L1312" s="50">
        <f>L586/SUMIFS(L$3:L$722,$B$3:$B$722,$B1312)*SUMIFS(Calculations!$E$3:$E$53,Calculations!$A$3:$A$53,$B1312)</f>
        <v/>
      </c>
      <c r="M1312" s="50">
        <f>M586/SUMIFS(M$3:M$722,$B$3:$B$722,$B1312)*SUMIFS(Calculations!$E$3:$E$53,Calculations!$A$3:$A$53,$B1312)</f>
        <v/>
      </c>
      <c r="N1312" s="50">
        <f>N586/SUMIFS(N$3:N$722,$B$3:$B$722,$B1312)*SUMIFS(Calculations!$E$3:$E$53,Calculations!$A$3:$A$53,$B1312)</f>
        <v/>
      </c>
      <c r="O1312" s="50">
        <f>O586/SUMIFS(O$3:O$722,$B$3:$B$722,$B1312)*SUMIFS(Calculations!$E$3:$E$53,Calculations!$A$3:$A$53,$B1312)</f>
        <v/>
      </c>
      <c r="P1312" s="50">
        <f>P586/SUMIFS(P$3:P$722,$B$3:$B$722,$B1312)*SUMIFS(Calculations!$E$3:$E$53,Calculations!$A$3:$A$53,$B1312)</f>
        <v/>
      </c>
      <c r="Q1312" s="50">
        <f>Q586/SUMIFS(Q$3:Q$722,$B$3:$B$722,$B1312)*SUMIFS(Calculations!$E$3:$E$53,Calculations!$A$3:$A$53,$B1312)</f>
        <v/>
      </c>
      <c r="R1312" s="50">
        <f>R586/SUMIFS(R$3:R$722,$B$3:$B$722,$B1312)*SUMIFS(Calculations!$E$3:$E$53,Calculations!$A$3:$A$53,$B1312)</f>
        <v/>
      </c>
    </row>
    <row r="1313" ht="15.75" customHeight="1">
      <c r="B1313" s="50" t="inlineStr">
        <is>
          <t>SD</t>
        </is>
      </c>
      <c r="C1313" s="50" t="inlineStr">
        <is>
          <t>Generation</t>
        </is>
      </c>
      <c r="D1313" s="50" t="inlineStr">
        <is>
          <t>Utility PV</t>
        </is>
      </c>
      <c r="E1313" s="50">
        <f>LOOKUP(D1313,$U$2:$V$15,$V$2:$V$15)</f>
        <v/>
      </c>
      <c r="F1313" s="50">
        <f>F587/SUMIFS(F$3:F$722,$B$3:$B$722,$B1313)*SUMIFS(Calculations!$E$3:$E$53,Calculations!$A$3:$A$53,$B1313)</f>
        <v/>
      </c>
      <c r="G1313" s="50">
        <f>G587/SUMIFS(G$3:G$722,$B$3:$B$722,$B1313)*SUMIFS(Calculations!$E$3:$E$53,Calculations!$A$3:$A$53,$B1313)</f>
        <v/>
      </c>
      <c r="H1313" s="50">
        <f>H587/SUMIFS(H$3:H$722,$B$3:$B$722,$B1313)*SUMIFS(Calculations!$E$3:$E$53,Calculations!$A$3:$A$53,$B1313)</f>
        <v/>
      </c>
      <c r="I1313" s="50">
        <f>I587/SUMIFS(I$3:I$722,$B$3:$B$722,$B1313)*SUMIFS(Calculations!$E$3:$E$53,Calculations!$A$3:$A$53,$B1313)</f>
        <v/>
      </c>
      <c r="J1313" s="50">
        <f>J587/SUMIFS(J$3:J$722,$B$3:$B$722,$B1313)*SUMIFS(Calculations!$E$3:$E$53,Calculations!$A$3:$A$53,$B1313)</f>
        <v/>
      </c>
      <c r="K1313" s="50">
        <f>K587/SUMIFS(K$3:K$722,$B$3:$B$722,$B1313)*SUMIFS(Calculations!$E$3:$E$53,Calculations!$A$3:$A$53,$B1313)</f>
        <v/>
      </c>
      <c r="L1313" s="50">
        <f>L587/SUMIFS(L$3:L$722,$B$3:$B$722,$B1313)*SUMIFS(Calculations!$E$3:$E$53,Calculations!$A$3:$A$53,$B1313)</f>
        <v/>
      </c>
      <c r="M1313" s="50">
        <f>M587/SUMIFS(M$3:M$722,$B$3:$B$722,$B1313)*SUMIFS(Calculations!$E$3:$E$53,Calculations!$A$3:$A$53,$B1313)</f>
        <v/>
      </c>
      <c r="N1313" s="50">
        <f>N587/SUMIFS(N$3:N$722,$B$3:$B$722,$B1313)*SUMIFS(Calculations!$E$3:$E$53,Calculations!$A$3:$A$53,$B1313)</f>
        <v/>
      </c>
      <c r="O1313" s="50">
        <f>O587/SUMIFS(O$3:O$722,$B$3:$B$722,$B1313)*SUMIFS(Calculations!$E$3:$E$53,Calculations!$A$3:$A$53,$B1313)</f>
        <v/>
      </c>
      <c r="P1313" s="50">
        <f>P587/SUMIFS(P$3:P$722,$B$3:$B$722,$B1313)*SUMIFS(Calculations!$E$3:$E$53,Calculations!$A$3:$A$53,$B1313)</f>
        <v/>
      </c>
      <c r="Q1313" s="50">
        <f>Q587/SUMIFS(Q$3:Q$722,$B$3:$B$722,$B1313)*SUMIFS(Calculations!$E$3:$E$53,Calculations!$A$3:$A$53,$B1313)</f>
        <v/>
      </c>
      <c r="R1313" s="50">
        <f>R587/SUMIFS(R$3:R$722,$B$3:$B$722,$B1313)*SUMIFS(Calculations!$E$3:$E$53,Calculations!$A$3:$A$53,$B1313)</f>
        <v/>
      </c>
    </row>
    <row r="1314" ht="15.75" customHeight="1">
      <c r="B1314" s="50" t="inlineStr">
        <is>
          <t>TN</t>
        </is>
      </c>
      <c r="C1314" s="50" t="inlineStr">
        <is>
          <t>Generation</t>
        </is>
      </c>
      <c r="D1314" s="50" t="inlineStr">
        <is>
          <t>Biopower</t>
        </is>
      </c>
      <c r="E1314" s="50">
        <f>LOOKUP(D1314,$U$2:$V$15,$V$2:$V$15)</f>
        <v/>
      </c>
      <c r="F1314" s="50">
        <f>F588/SUMIFS(F$3:F$722,$B$3:$B$722,$B1314)*SUMIFS(Calculations!$E$3:$E$53,Calculations!$A$3:$A$53,$B1314)</f>
        <v/>
      </c>
      <c r="G1314" s="50">
        <f>G588/SUMIFS(G$3:G$722,$B$3:$B$722,$B1314)*SUMIFS(Calculations!$E$3:$E$53,Calculations!$A$3:$A$53,$B1314)</f>
        <v/>
      </c>
      <c r="H1314" s="50">
        <f>H588/SUMIFS(H$3:H$722,$B$3:$B$722,$B1314)*SUMIFS(Calculations!$E$3:$E$53,Calculations!$A$3:$A$53,$B1314)</f>
        <v/>
      </c>
      <c r="I1314" s="50">
        <f>I588/SUMIFS(I$3:I$722,$B$3:$B$722,$B1314)*SUMIFS(Calculations!$E$3:$E$53,Calculations!$A$3:$A$53,$B1314)</f>
        <v/>
      </c>
      <c r="J1314" s="50">
        <f>J588/SUMIFS(J$3:J$722,$B$3:$B$722,$B1314)*SUMIFS(Calculations!$E$3:$E$53,Calculations!$A$3:$A$53,$B1314)</f>
        <v/>
      </c>
      <c r="K1314" s="50">
        <f>K588/SUMIFS(K$3:K$722,$B$3:$B$722,$B1314)*SUMIFS(Calculations!$E$3:$E$53,Calculations!$A$3:$A$53,$B1314)</f>
        <v/>
      </c>
      <c r="L1314" s="50">
        <f>L588/SUMIFS(L$3:L$722,$B$3:$B$722,$B1314)*SUMIFS(Calculations!$E$3:$E$53,Calculations!$A$3:$A$53,$B1314)</f>
        <v/>
      </c>
      <c r="M1314" s="50">
        <f>M588/SUMIFS(M$3:M$722,$B$3:$B$722,$B1314)*SUMIFS(Calculations!$E$3:$E$53,Calculations!$A$3:$A$53,$B1314)</f>
        <v/>
      </c>
      <c r="N1314" s="50">
        <f>N588/SUMIFS(N$3:N$722,$B$3:$B$722,$B1314)*SUMIFS(Calculations!$E$3:$E$53,Calculations!$A$3:$A$53,$B1314)</f>
        <v/>
      </c>
      <c r="O1314" s="50">
        <f>O588/SUMIFS(O$3:O$722,$B$3:$B$722,$B1314)*SUMIFS(Calculations!$E$3:$E$53,Calculations!$A$3:$A$53,$B1314)</f>
        <v/>
      </c>
      <c r="P1314" s="50">
        <f>P588/SUMIFS(P$3:P$722,$B$3:$B$722,$B1314)*SUMIFS(Calculations!$E$3:$E$53,Calculations!$A$3:$A$53,$B1314)</f>
        <v/>
      </c>
      <c r="Q1314" s="50">
        <f>Q588/SUMIFS(Q$3:Q$722,$B$3:$B$722,$B1314)*SUMIFS(Calculations!$E$3:$E$53,Calculations!$A$3:$A$53,$B1314)</f>
        <v/>
      </c>
      <c r="R1314" s="50">
        <f>R588/SUMIFS(R$3:R$722,$B$3:$B$722,$B1314)*SUMIFS(Calculations!$E$3:$E$53,Calculations!$A$3:$A$53,$B1314)</f>
        <v/>
      </c>
    </row>
    <row r="1315" ht="15.75" customHeight="1">
      <c r="B1315" s="50" t="inlineStr">
        <is>
          <t>TN</t>
        </is>
      </c>
      <c r="C1315" s="50" t="inlineStr">
        <is>
          <t>Generation</t>
        </is>
      </c>
      <c r="D1315" s="50" t="inlineStr">
        <is>
          <t>Coal</t>
        </is>
      </c>
      <c r="E1315" s="50">
        <f>LOOKUP(D1315,$U$2:$V$15,$V$2:$V$15)</f>
        <v/>
      </c>
      <c r="F1315" s="50">
        <f>F589/SUMIFS(F$3:F$722,$B$3:$B$722,$B1315)*SUMIFS(Calculations!$E$3:$E$53,Calculations!$A$3:$A$53,$B1315)</f>
        <v/>
      </c>
      <c r="G1315" s="50">
        <f>G589/SUMIFS(G$3:G$722,$B$3:$B$722,$B1315)*SUMIFS(Calculations!$E$3:$E$53,Calculations!$A$3:$A$53,$B1315)</f>
        <v/>
      </c>
      <c r="H1315" s="50">
        <f>H589/SUMIFS(H$3:H$722,$B$3:$B$722,$B1315)*SUMIFS(Calculations!$E$3:$E$53,Calculations!$A$3:$A$53,$B1315)</f>
        <v/>
      </c>
      <c r="I1315" s="50">
        <f>I589/SUMIFS(I$3:I$722,$B$3:$B$722,$B1315)*SUMIFS(Calculations!$E$3:$E$53,Calculations!$A$3:$A$53,$B1315)</f>
        <v/>
      </c>
      <c r="J1315" s="50">
        <f>J589/SUMIFS(J$3:J$722,$B$3:$B$722,$B1315)*SUMIFS(Calculations!$E$3:$E$53,Calculations!$A$3:$A$53,$B1315)</f>
        <v/>
      </c>
      <c r="K1315" s="50">
        <f>K589/SUMIFS(K$3:K$722,$B$3:$B$722,$B1315)*SUMIFS(Calculations!$E$3:$E$53,Calculations!$A$3:$A$53,$B1315)</f>
        <v/>
      </c>
      <c r="L1315" s="50">
        <f>L589/SUMIFS(L$3:L$722,$B$3:$B$722,$B1315)*SUMIFS(Calculations!$E$3:$E$53,Calculations!$A$3:$A$53,$B1315)</f>
        <v/>
      </c>
      <c r="M1315" s="50">
        <f>M589/SUMIFS(M$3:M$722,$B$3:$B$722,$B1315)*SUMIFS(Calculations!$E$3:$E$53,Calculations!$A$3:$A$53,$B1315)</f>
        <v/>
      </c>
      <c r="N1315" s="50">
        <f>N589/SUMIFS(N$3:N$722,$B$3:$B$722,$B1315)*SUMIFS(Calculations!$E$3:$E$53,Calculations!$A$3:$A$53,$B1315)</f>
        <v/>
      </c>
      <c r="O1315" s="50">
        <f>O589/SUMIFS(O$3:O$722,$B$3:$B$722,$B1315)*SUMIFS(Calculations!$E$3:$E$53,Calculations!$A$3:$A$53,$B1315)</f>
        <v/>
      </c>
      <c r="P1315" s="50">
        <f>P589/SUMIFS(P$3:P$722,$B$3:$B$722,$B1315)*SUMIFS(Calculations!$E$3:$E$53,Calculations!$A$3:$A$53,$B1315)</f>
        <v/>
      </c>
      <c r="Q1315" s="50">
        <f>Q589/SUMIFS(Q$3:Q$722,$B$3:$B$722,$B1315)*SUMIFS(Calculations!$E$3:$E$53,Calculations!$A$3:$A$53,$B1315)</f>
        <v/>
      </c>
      <c r="R1315" s="50">
        <f>R589/SUMIFS(R$3:R$722,$B$3:$B$722,$B1315)*SUMIFS(Calculations!$E$3:$E$53,Calculations!$A$3:$A$53,$B1315)</f>
        <v/>
      </c>
    </row>
    <row r="1316" ht="15.75" customHeight="1">
      <c r="B1316" s="50" t="inlineStr">
        <is>
          <t>TN</t>
        </is>
      </c>
      <c r="C1316" s="50" t="inlineStr">
        <is>
          <t>Generation</t>
        </is>
      </c>
      <c r="D1316" s="50" t="inlineStr">
        <is>
          <t>CSP</t>
        </is>
      </c>
      <c r="E1316" s="50">
        <f>LOOKUP(D1316,$U$2:$V$15,$V$2:$V$15)</f>
        <v/>
      </c>
      <c r="F1316" s="50">
        <f>F590/SUMIFS(F$3:F$722,$B$3:$B$722,$B1316)*SUMIFS(Calculations!$E$3:$E$53,Calculations!$A$3:$A$53,$B1316)</f>
        <v/>
      </c>
      <c r="G1316" s="50">
        <f>G590/SUMIFS(G$3:G$722,$B$3:$B$722,$B1316)*SUMIFS(Calculations!$E$3:$E$53,Calculations!$A$3:$A$53,$B1316)</f>
        <v/>
      </c>
      <c r="H1316" s="50">
        <f>H590/SUMIFS(H$3:H$722,$B$3:$B$722,$B1316)*SUMIFS(Calculations!$E$3:$E$53,Calculations!$A$3:$A$53,$B1316)</f>
        <v/>
      </c>
      <c r="I1316" s="50">
        <f>I590/SUMIFS(I$3:I$722,$B$3:$B$722,$B1316)*SUMIFS(Calculations!$E$3:$E$53,Calculations!$A$3:$A$53,$B1316)</f>
        <v/>
      </c>
      <c r="J1316" s="50">
        <f>J590/SUMIFS(J$3:J$722,$B$3:$B$722,$B1316)*SUMIFS(Calculations!$E$3:$E$53,Calculations!$A$3:$A$53,$B1316)</f>
        <v/>
      </c>
      <c r="K1316" s="50">
        <f>K590/SUMIFS(K$3:K$722,$B$3:$B$722,$B1316)*SUMIFS(Calculations!$E$3:$E$53,Calculations!$A$3:$A$53,$B1316)</f>
        <v/>
      </c>
      <c r="L1316" s="50">
        <f>L590/SUMIFS(L$3:L$722,$B$3:$B$722,$B1316)*SUMIFS(Calculations!$E$3:$E$53,Calculations!$A$3:$A$53,$B1316)</f>
        <v/>
      </c>
      <c r="M1316" s="50">
        <f>M590/SUMIFS(M$3:M$722,$B$3:$B$722,$B1316)*SUMIFS(Calculations!$E$3:$E$53,Calculations!$A$3:$A$53,$B1316)</f>
        <v/>
      </c>
      <c r="N1316" s="50">
        <f>N590/SUMIFS(N$3:N$722,$B$3:$B$722,$B1316)*SUMIFS(Calculations!$E$3:$E$53,Calculations!$A$3:$A$53,$B1316)</f>
        <v/>
      </c>
      <c r="O1316" s="50">
        <f>O590/SUMIFS(O$3:O$722,$B$3:$B$722,$B1316)*SUMIFS(Calculations!$E$3:$E$53,Calculations!$A$3:$A$53,$B1316)</f>
        <v/>
      </c>
      <c r="P1316" s="50">
        <f>P590/SUMIFS(P$3:P$722,$B$3:$B$722,$B1316)*SUMIFS(Calculations!$E$3:$E$53,Calculations!$A$3:$A$53,$B1316)</f>
        <v/>
      </c>
      <c r="Q1316" s="50">
        <f>Q590/SUMIFS(Q$3:Q$722,$B$3:$B$722,$B1316)*SUMIFS(Calculations!$E$3:$E$53,Calculations!$A$3:$A$53,$B1316)</f>
        <v/>
      </c>
      <c r="R1316" s="50">
        <f>R590/SUMIFS(R$3:R$722,$B$3:$B$722,$B1316)*SUMIFS(Calculations!$E$3:$E$53,Calculations!$A$3:$A$53,$B1316)</f>
        <v/>
      </c>
    </row>
    <row r="1317" ht="15.75" customHeight="1">
      <c r="B1317" s="50" t="inlineStr">
        <is>
          <t>TN</t>
        </is>
      </c>
      <c r="C1317" s="50" t="inlineStr">
        <is>
          <t>Generation</t>
        </is>
      </c>
      <c r="D1317" s="50" t="inlineStr">
        <is>
          <t>Geothermal</t>
        </is>
      </c>
      <c r="E1317" s="50">
        <f>LOOKUP(D1317,$U$2:$V$15,$V$2:$V$15)</f>
        <v/>
      </c>
      <c r="F1317" s="50">
        <f>F591/SUMIFS(F$3:F$722,$B$3:$B$722,$B1317)*SUMIFS(Calculations!$E$3:$E$53,Calculations!$A$3:$A$53,$B1317)</f>
        <v/>
      </c>
      <c r="G1317" s="50">
        <f>G591/SUMIFS(G$3:G$722,$B$3:$B$722,$B1317)*SUMIFS(Calculations!$E$3:$E$53,Calculations!$A$3:$A$53,$B1317)</f>
        <v/>
      </c>
      <c r="H1317" s="50">
        <f>H591/SUMIFS(H$3:H$722,$B$3:$B$722,$B1317)*SUMIFS(Calculations!$E$3:$E$53,Calculations!$A$3:$A$53,$B1317)</f>
        <v/>
      </c>
      <c r="I1317" s="50">
        <f>I591/SUMIFS(I$3:I$722,$B$3:$B$722,$B1317)*SUMIFS(Calculations!$E$3:$E$53,Calculations!$A$3:$A$53,$B1317)</f>
        <v/>
      </c>
      <c r="J1317" s="50">
        <f>J591/SUMIFS(J$3:J$722,$B$3:$B$722,$B1317)*SUMIFS(Calculations!$E$3:$E$53,Calculations!$A$3:$A$53,$B1317)</f>
        <v/>
      </c>
      <c r="K1317" s="50">
        <f>K591/SUMIFS(K$3:K$722,$B$3:$B$722,$B1317)*SUMIFS(Calculations!$E$3:$E$53,Calculations!$A$3:$A$53,$B1317)</f>
        <v/>
      </c>
      <c r="L1317" s="50">
        <f>L591/SUMIFS(L$3:L$722,$B$3:$B$722,$B1317)*SUMIFS(Calculations!$E$3:$E$53,Calculations!$A$3:$A$53,$B1317)</f>
        <v/>
      </c>
      <c r="M1317" s="50">
        <f>M591/SUMIFS(M$3:M$722,$B$3:$B$722,$B1317)*SUMIFS(Calculations!$E$3:$E$53,Calculations!$A$3:$A$53,$B1317)</f>
        <v/>
      </c>
      <c r="N1317" s="50">
        <f>N591/SUMIFS(N$3:N$722,$B$3:$B$722,$B1317)*SUMIFS(Calculations!$E$3:$E$53,Calculations!$A$3:$A$53,$B1317)</f>
        <v/>
      </c>
      <c r="O1317" s="50">
        <f>O591/SUMIFS(O$3:O$722,$B$3:$B$722,$B1317)*SUMIFS(Calculations!$E$3:$E$53,Calculations!$A$3:$A$53,$B1317)</f>
        <v/>
      </c>
      <c r="P1317" s="50">
        <f>P591/SUMIFS(P$3:P$722,$B$3:$B$722,$B1317)*SUMIFS(Calculations!$E$3:$E$53,Calculations!$A$3:$A$53,$B1317)</f>
        <v/>
      </c>
      <c r="Q1317" s="50">
        <f>Q591/SUMIFS(Q$3:Q$722,$B$3:$B$722,$B1317)*SUMIFS(Calculations!$E$3:$E$53,Calculations!$A$3:$A$53,$B1317)</f>
        <v/>
      </c>
      <c r="R1317" s="50">
        <f>R591/SUMIFS(R$3:R$722,$B$3:$B$722,$B1317)*SUMIFS(Calculations!$E$3:$E$53,Calculations!$A$3:$A$53,$B1317)</f>
        <v/>
      </c>
    </row>
    <row r="1318" ht="15.75" customHeight="1">
      <c r="B1318" s="50" t="inlineStr">
        <is>
          <t>TN</t>
        </is>
      </c>
      <c r="C1318" s="50" t="inlineStr">
        <is>
          <t>Generation</t>
        </is>
      </c>
      <c r="D1318" s="50" t="inlineStr">
        <is>
          <t>Hydro</t>
        </is>
      </c>
      <c r="E1318" s="50">
        <f>LOOKUP(D1318,$U$2:$V$15,$V$2:$V$15)</f>
        <v/>
      </c>
      <c r="F1318" s="50">
        <f>F592/SUMIFS(F$3:F$722,$B$3:$B$722,$B1318)*SUMIFS(Calculations!$E$3:$E$53,Calculations!$A$3:$A$53,$B1318)</f>
        <v/>
      </c>
      <c r="G1318" s="50">
        <f>G592/SUMIFS(G$3:G$722,$B$3:$B$722,$B1318)*SUMIFS(Calculations!$E$3:$E$53,Calculations!$A$3:$A$53,$B1318)</f>
        <v/>
      </c>
      <c r="H1318" s="50">
        <f>H592/SUMIFS(H$3:H$722,$B$3:$B$722,$B1318)*SUMIFS(Calculations!$E$3:$E$53,Calculations!$A$3:$A$53,$B1318)</f>
        <v/>
      </c>
      <c r="I1318" s="50">
        <f>I592/SUMIFS(I$3:I$722,$B$3:$B$722,$B1318)*SUMIFS(Calculations!$E$3:$E$53,Calculations!$A$3:$A$53,$B1318)</f>
        <v/>
      </c>
      <c r="J1318" s="50">
        <f>J592/SUMIFS(J$3:J$722,$B$3:$B$722,$B1318)*SUMIFS(Calculations!$E$3:$E$53,Calculations!$A$3:$A$53,$B1318)</f>
        <v/>
      </c>
      <c r="K1318" s="50">
        <f>K592/SUMIFS(K$3:K$722,$B$3:$B$722,$B1318)*SUMIFS(Calculations!$E$3:$E$53,Calculations!$A$3:$A$53,$B1318)</f>
        <v/>
      </c>
      <c r="L1318" s="50">
        <f>L592/SUMIFS(L$3:L$722,$B$3:$B$722,$B1318)*SUMIFS(Calculations!$E$3:$E$53,Calculations!$A$3:$A$53,$B1318)</f>
        <v/>
      </c>
      <c r="M1318" s="50">
        <f>M592/SUMIFS(M$3:M$722,$B$3:$B$722,$B1318)*SUMIFS(Calculations!$E$3:$E$53,Calculations!$A$3:$A$53,$B1318)</f>
        <v/>
      </c>
      <c r="N1318" s="50">
        <f>N592/SUMIFS(N$3:N$722,$B$3:$B$722,$B1318)*SUMIFS(Calculations!$E$3:$E$53,Calculations!$A$3:$A$53,$B1318)</f>
        <v/>
      </c>
      <c r="O1318" s="50">
        <f>O592/SUMIFS(O$3:O$722,$B$3:$B$722,$B1318)*SUMIFS(Calculations!$E$3:$E$53,Calculations!$A$3:$A$53,$B1318)</f>
        <v/>
      </c>
      <c r="P1318" s="50">
        <f>P592/SUMIFS(P$3:P$722,$B$3:$B$722,$B1318)*SUMIFS(Calculations!$E$3:$E$53,Calculations!$A$3:$A$53,$B1318)</f>
        <v/>
      </c>
      <c r="Q1318" s="50">
        <f>Q592/SUMIFS(Q$3:Q$722,$B$3:$B$722,$B1318)*SUMIFS(Calculations!$E$3:$E$53,Calculations!$A$3:$A$53,$B1318)</f>
        <v/>
      </c>
      <c r="R1318" s="50">
        <f>R592/SUMIFS(R$3:R$722,$B$3:$B$722,$B1318)*SUMIFS(Calculations!$E$3:$E$53,Calculations!$A$3:$A$53,$B1318)</f>
        <v/>
      </c>
    </row>
    <row r="1319" ht="15.75" customHeight="1">
      <c r="B1319" s="50" t="inlineStr">
        <is>
          <t>TN</t>
        </is>
      </c>
      <c r="C1319" s="50" t="inlineStr">
        <is>
          <t>Generation</t>
        </is>
      </c>
      <c r="D1319" s="50" t="inlineStr">
        <is>
          <t>Imports</t>
        </is>
      </c>
      <c r="E1319" s="50">
        <f>LOOKUP(D1319,$U$2:$V$15,$V$2:$V$15)</f>
        <v/>
      </c>
      <c r="F1319" s="50">
        <f>F593/SUMIFS(F$3:F$722,$B$3:$B$722,$B1319)*SUMIFS(Calculations!$E$3:$E$53,Calculations!$A$3:$A$53,$B1319)</f>
        <v/>
      </c>
      <c r="G1319" s="50">
        <f>G593/SUMIFS(G$3:G$722,$B$3:$B$722,$B1319)*SUMIFS(Calculations!$E$3:$E$53,Calculations!$A$3:$A$53,$B1319)</f>
        <v/>
      </c>
      <c r="H1319" s="50">
        <f>H593/SUMIFS(H$3:H$722,$B$3:$B$722,$B1319)*SUMIFS(Calculations!$E$3:$E$53,Calculations!$A$3:$A$53,$B1319)</f>
        <v/>
      </c>
      <c r="I1319" s="50">
        <f>I593/SUMIFS(I$3:I$722,$B$3:$B$722,$B1319)*SUMIFS(Calculations!$E$3:$E$53,Calculations!$A$3:$A$53,$B1319)</f>
        <v/>
      </c>
      <c r="J1319" s="50">
        <f>J593/SUMIFS(J$3:J$722,$B$3:$B$722,$B1319)*SUMIFS(Calculations!$E$3:$E$53,Calculations!$A$3:$A$53,$B1319)</f>
        <v/>
      </c>
      <c r="K1319" s="50">
        <f>K593/SUMIFS(K$3:K$722,$B$3:$B$722,$B1319)*SUMIFS(Calculations!$E$3:$E$53,Calculations!$A$3:$A$53,$B1319)</f>
        <v/>
      </c>
      <c r="L1319" s="50">
        <f>L593/SUMIFS(L$3:L$722,$B$3:$B$722,$B1319)*SUMIFS(Calculations!$E$3:$E$53,Calculations!$A$3:$A$53,$B1319)</f>
        <v/>
      </c>
      <c r="M1319" s="50">
        <f>M593/SUMIFS(M$3:M$722,$B$3:$B$722,$B1319)*SUMIFS(Calculations!$E$3:$E$53,Calculations!$A$3:$A$53,$B1319)</f>
        <v/>
      </c>
      <c r="N1319" s="50">
        <f>N593/SUMIFS(N$3:N$722,$B$3:$B$722,$B1319)*SUMIFS(Calculations!$E$3:$E$53,Calculations!$A$3:$A$53,$B1319)</f>
        <v/>
      </c>
      <c r="O1319" s="50">
        <f>O593/SUMIFS(O$3:O$722,$B$3:$B$722,$B1319)*SUMIFS(Calculations!$E$3:$E$53,Calculations!$A$3:$A$53,$B1319)</f>
        <v/>
      </c>
      <c r="P1319" s="50">
        <f>P593/SUMIFS(P$3:P$722,$B$3:$B$722,$B1319)*SUMIFS(Calculations!$E$3:$E$53,Calculations!$A$3:$A$53,$B1319)</f>
        <v/>
      </c>
      <c r="Q1319" s="50">
        <f>Q593/SUMIFS(Q$3:Q$722,$B$3:$B$722,$B1319)*SUMIFS(Calculations!$E$3:$E$53,Calculations!$A$3:$A$53,$B1319)</f>
        <v/>
      </c>
      <c r="R1319" s="50">
        <f>R593/SUMIFS(R$3:R$722,$B$3:$B$722,$B1319)*SUMIFS(Calculations!$E$3:$E$53,Calculations!$A$3:$A$53,$B1319)</f>
        <v/>
      </c>
    </row>
    <row r="1320" ht="15.75" customHeight="1">
      <c r="B1320" s="50" t="inlineStr">
        <is>
          <t>TN</t>
        </is>
      </c>
      <c r="C1320" s="50" t="inlineStr">
        <is>
          <t>Generation</t>
        </is>
      </c>
      <c r="D1320" s="50" t="inlineStr">
        <is>
          <t>Land-based Wind</t>
        </is>
      </c>
      <c r="E1320" s="50">
        <f>LOOKUP(D1320,$U$2:$V$15,$V$2:$V$15)</f>
        <v/>
      </c>
      <c r="F1320" s="50">
        <f>F594/SUMIFS(F$3:F$722,$B$3:$B$722,$B1320)*SUMIFS(Calculations!$E$3:$E$53,Calculations!$A$3:$A$53,$B1320)</f>
        <v/>
      </c>
      <c r="G1320" s="50">
        <f>G594/SUMIFS(G$3:G$722,$B$3:$B$722,$B1320)*SUMIFS(Calculations!$E$3:$E$53,Calculations!$A$3:$A$53,$B1320)</f>
        <v/>
      </c>
      <c r="H1320" s="50">
        <f>H594/SUMIFS(H$3:H$722,$B$3:$B$722,$B1320)*SUMIFS(Calculations!$E$3:$E$53,Calculations!$A$3:$A$53,$B1320)</f>
        <v/>
      </c>
      <c r="I1320" s="50">
        <f>I594/SUMIFS(I$3:I$722,$B$3:$B$722,$B1320)*SUMIFS(Calculations!$E$3:$E$53,Calculations!$A$3:$A$53,$B1320)</f>
        <v/>
      </c>
      <c r="J1320" s="50">
        <f>J594/SUMIFS(J$3:J$722,$B$3:$B$722,$B1320)*SUMIFS(Calculations!$E$3:$E$53,Calculations!$A$3:$A$53,$B1320)</f>
        <v/>
      </c>
      <c r="K1320" s="50">
        <f>K594/SUMIFS(K$3:K$722,$B$3:$B$722,$B1320)*SUMIFS(Calculations!$E$3:$E$53,Calculations!$A$3:$A$53,$B1320)</f>
        <v/>
      </c>
      <c r="L1320" s="50">
        <f>L594/SUMIFS(L$3:L$722,$B$3:$B$722,$B1320)*SUMIFS(Calculations!$E$3:$E$53,Calculations!$A$3:$A$53,$B1320)</f>
        <v/>
      </c>
      <c r="M1320" s="50">
        <f>M594/SUMIFS(M$3:M$722,$B$3:$B$722,$B1320)*SUMIFS(Calculations!$E$3:$E$53,Calculations!$A$3:$A$53,$B1320)</f>
        <v/>
      </c>
      <c r="N1320" s="50">
        <f>N594/SUMIFS(N$3:N$722,$B$3:$B$722,$B1320)*SUMIFS(Calculations!$E$3:$E$53,Calculations!$A$3:$A$53,$B1320)</f>
        <v/>
      </c>
      <c r="O1320" s="50">
        <f>O594/SUMIFS(O$3:O$722,$B$3:$B$722,$B1320)*SUMIFS(Calculations!$E$3:$E$53,Calculations!$A$3:$A$53,$B1320)</f>
        <v/>
      </c>
      <c r="P1320" s="50">
        <f>P594/SUMIFS(P$3:P$722,$B$3:$B$722,$B1320)*SUMIFS(Calculations!$E$3:$E$53,Calculations!$A$3:$A$53,$B1320)</f>
        <v/>
      </c>
      <c r="Q1320" s="50">
        <f>Q594/SUMIFS(Q$3:Q$722,$B$3:$B$722,$B1320)*SUMIFS(Calculations!$E$3:$E$53,Calculations!$A$3:$A$53,$B1320)</f>
        <v/>
      </c>
      <c r="R1320" s="50">
        <f>R594/SUMIFS(R$3:R$722,$B$3:$B$722,$B1320)*SUMIFS(Calculations!$E$3:$E$53,Calculations!$A$3:$A$53,$B1320)</f>
        <v/>
      </c>
    </row>
    <row r="1321" ht="15.75" customHeight="1">
      <c r="B1321" s="50" t="inlineStr">
        <is>
          <t>TN</t>
        </is>
      </c>
      <c r="C1321" s="50" t="inlineStr">
        <is>
          <t>Generation</t>
        </is>
      </c>
      <c r="D1321" s="50" t="inlineStr">
        <is>
          <t>NG-CC</t>
        </is>
      </c>
      <c r="E1321" s="50">
        <f>LOOKUP(D1321,$U$2:$V$15,$V$2:$V$15)</f>
        <v/>
      </c>
      <c r="F1321" s="50">
        <f>F595/SUMIFS(F$3:F$722,$B$3:$B$722,$B1321)*SUMIFS(Calculations!$E$3:$E$53,Calculations!$A$3:$A$53,$B1321)</f>
        <v/>
      </c>
      <c r="G1321" s="50">
        <f>G595/SUMIFS(G$3:G$722,$B$3:$B$722,$B1321)*SUMIFS(Calculations!$E$3:$E$53,Calculations!$A$3:$A$53,$B1321)</f>
        <v/>
      </c>
      <c r="H1321" s="50">
        <f>H595/SUMIFS(H$3:H$722,$B$3:$B$722,$B1321)*SUMIFS(Calculations!$E$3:$E$53,Calculations!$A$3:$A$53,$B1321)</f>
        <v/>
      </c>
      <c r="I1321" s="50">
        <f>I595/SUMIFS(I$3:I$722,$B$3:$B$722,$B1321)*SUMIFS(Calculations!$E$3:$E$53,Calculations!$A$3:$A$53,$B1321)</f>
        <v/>
      </c>
      <c r="J1321" s="50">
        <f>J595/SUMIFS(J$3:J$722,$B$3:$B$722,$B1321)*SUMIFS(Calculations!$E$3:$E$53,Calculations!$A$3:$A$53,$B1321)</f>
        <v/>
      </c>
      <c r="K1321" s="50">
        <f>K595/SUMIFS(K$3:K$722,$B$3:$B$722,$B1321)*SUMIFS(Calculations!$E$3:$E$53,Calculations!$A$3:$A$53,$B1321)</f>
        <v/>
      </c>
      <c r="L1321" s="50">
        <f>L595/SUMIFS(L$3:L$722,$B$3:$B$722,$B1321)*SUMIFS(Calculations!$E$3:$E$53,Calculations!$A$3:$A$53,$B1321)</f>
        <v/>
      </c>
      <c r="M1321" s="50">
        <f>M595/SUMIFS(M$3:M$722,$B$3:$B$722,$B1321)*SUMIFS(Calculations!$E$3:$E$53,Calculations!$A$3:$A$53,$B1321)</f>
        <v/>
      </c>
      <c r="N1321" s="50">
        <f>N595/SUMIFS(N$3:N$722,$B$3:$B$722,$B1321)*SUMIFS(Calculations!$E$3:$E$53,Calculations!$A$3:$A$53,$B1321)</f>
        <v/>
      </c>
      <c r="O1321" s="50">
        <f>O595/SUMIFS(O$3:O$722,$B$3:$B$722,$B1321)*SUMIFS(Calculations!$E$3:$E$53,Calculations!$A$3:$A$53,$B1321)</f>
        <v/>
      </c>
      <c r="P1321" s="50">
        <f>P595/SUMIFS(P$3:P$722,$B$3:$B$722,$B1321)*SUMIFS(Calculations!$E$3:$E$53,Calculations!$A$3:$A$53,$B1321)</f>
        <v/>
      </c>
      <c r="Q1321" s="50">
        <f>Q595/SUMIFS(Q$3:Q$722,$B$3:$B$722,$B1321)*SUMIFS(Calculations!$E$3:$E$53,Calculations!$A$3:$A$53,$B1321)</f>
        <v/>
      </c>
      <c r="R1321" s="50">
        <f>R595/SUMIFS(R$3:R$722,$B$3:$B$722,$B1321)*SUMIFS(Calculations!$E$3:$E$53,Calculations!$A$3:$A$53,$B1321)</f>
        <v/>
      </c>
    </row>
    <row r="1322" ht="15.75" customHeight="1">
      <c r="B1322" s="50" t="inlineStr">
        <is>
          <t>TN</t>
        </is>
      </c>
      <c r="C1322" s="50" t="inlineStr">
        <is>
          <t>Generation</t>
        </is>
      </c>
      <c r="D1322" s="50" t="inlineStr">
        <is>
          <t>NG-CT</t>
        </is>
      </c>
      <c r="E1322" s="50">
        <f>LOOKUP(D1322,$U$2:$V$15,$V$2:$V$15)</f>
        <v/>
      </c>
      <c r="F1322" s="50">
        <f>F596/SUMIFS(F$3:F$722,$B$3:$B$722,$B1322)*SUMIFS(Calculations!$E$3:$E$53,Calculations!$A$3:$A$53,$B1322)</f>
        <v/>
      </c>
      <c r="G1322" s="50">
        <f>G596/SUMIFS(G$3:G$722,$B$3:$B$722,$B1322)*SUMIFS(Calculations!$E$3:$E$53,Calculations!$A$3:$A$53,$B1322)</f>
        <v/>
      </c>
      <c r="H1322" s="50">
        <f>H596/SUMIFS(H$3:H$722,$B$3:$B$722,$B1322)*SUMIFS(Calculations!$E$3:$E$53,Calculations!$A$3:$A$53,$B1322)</f>
        <v/>
      </c>
      <c r="I1322" s="50">
        <f>I596/SUMIFS(I$3:I$722,$B$3:$B$722,$B1322)*SUMIFS(Calculations!$E$3:$E$53,Calculations!$A$3:$A$53,$B1322)</f>
        <v/>
      </c>
      <c r="J1322" s="50">
        <f>J596/SUMIFS(J$3:J$722,$B$3:$B$722,$B1322)*SUMIFS(Calculations!$E$3:$E$53,Calculations!$A$3:$A$53,$B1322)</f>
        <v/>
      </c>
      <c r="K1322" s="50">
        <f>K596/SUMIFS(K$3:K$722,$B$3:$B$722,$B1322)*SUMIFS(Calculations!$E$3:$E$53,Calculations!$A$3:$A$53,$B1322)</f>
        <v/>
      </c>
      <c r="L1322" s="50">
        <f>L596/SUMIFS(L$3:L$722,$B$3:$B$722,$B1322)*SUMIFS(Calculations!$E$3:$E$53,Calculations!$A$3:$A$53,$B1322)</f>
        <v/>
      </c>
      <c r="M1322" s="50">
        <f>M596/SUMIFS(M$3:M$722,$B$3:$B$722,$B1322)*SUMIFS(Calculations!$E$3:$E$53,Calculations!$A$3:$A$53,$B1322)</f>
        <v/>
      </c>
      <c r="N1322" s="50">
        <f>N596/SUMIFS(N$3:N$722,$B$3:$B$722,$B1322)*SUMIFS(Calculations!$E$3:$E$53,Calculations!$A$3:$A$53,$B1322)</f>
        <v/>
      </c>
      <c r="O1322" s="50">
        <f>O596/SUMIFS(O$3:O$722,$B$3:$B$722,$B1322)*SUMIFS(Calculations!$E$3:$E$53,Calculations!$A$3:$A$53,$B1322)</f>
        <v/>
      </c>
      <c r="P1322" s="50">
        <f>P596/SUMIFS(P$3:P$722,$B$3:$B$722,$B1322)*SUMIFS(Calculations!$E$3:$E$53,Calculations!$A$3:$A$53,$B1322)</f>
        <v/>
      </c>
      <c r="Q1322" s="50">
        <f>Q596/SUMIFS(Q$3:Q$722,$B$3:$B$722,$B1322)*SUMIFS(Calculations!$E$3:$E$53,Calculations!$A$3:$A$53,$B1322)</f>
        <v/>
      </c>
      <c r="R1322" s="50">
        <f>R596/SUMIFS(R$3:R$722,$B$3:$B$722,$B1322)*SUMIFS(Calculations!$E$3:$E$53,Calculations!$A$3:$A$53,$B1322)</f>
        <v/>
      </c>
    </row>
    <row r="1323" ht="15.75" customHeight="1">
      <c r="B1323" s="50" t="inlineStr">
        <is>
          <t>TN</t>
        </is>
      </c>
      <c r="C1323" s="50" t="inlineStr">
        <is>
          <t>Generation</t>
        </is>
      </c>
      <c r="D1323" s="50" t="inlineStr">
        <is>
          <t>Nuclear</t>
        </is>
      </c>
      <c r="E1323" s="50">
        <f>LOOKUP(D1323,$U$2:$V$15,$V$2:$V$15)</f>
        <v/>
      </c>
      <c r="F1323" s="50">
        <f>F597/SUMIFS(F$3:F$722,$B$3:$B$722,$B1323)*SUMIFS(Calculations!$E$3:$E$53,Calculations!$A$3:$A$53,$B1323)</f>
        <v/>
      </c>
      <c r="G1323" s="50">
        <f>G597/SUMIFS(G$3:G$722,$B$3:$B$722,$B1323)*SUMIFS(Calculations!$E$3:$E$53,Calculations!$A$3:$A$53,$B1323)</f>
        <v/>
      </c>
      <c r="H1323" s="50">
        <f>H597/SUMIFS(H$3:H$722,$B$3:$B$722,$B1323)*SUMIFS(Calculations!$E$3:$E$53,Calculations!$A$3:$A$53,$B1323)</f>
        <v/>
      </c>
      <c r="I1323" s="50">
        <f>I597/SUMIFS(I$3:I$722,$B$3:$B$722,$B1323)*SUMIFS(Calculations!$E$3:$E$53,Calculations!$A$3:$A$53,$B1323)</f>
        <v/>
      </c>
      <c r="J1323" s="50">
        <f>J597/SUMIFS(J$3:J$722,$B$3:$B$722,$B1323)*SUMIFS(Calculations!$E$3:$E$53,Calculations!$A$3:$A$53,$B1323)</f>
        <v/>
      </c>
      <c r="K1323" s="50">
        <f>K597/SUMIFS(K$3:K$722,$B$3:$B$722,$B1323)*SUMIFS(Calculations!$E$3:$E$53,Calculations!$A$3:$A$53,$B1323)</f>
        <v/>
      </c>
      <c r="L1323" s="50">
        <f>L597/SUMIFS(L$3:L$722,$B$3:$B$722,$B1323)*SUMIFS(Calculations!$E$3:$E$53,Calculations!$A$3:$A$53,$B1323)</f>
        <v/>
      </c>
      <c r="M1323" s="50">
        <f>M597/SUMIFS(M$3:M$722,$B$3:$B$722,$B1323)*SUMIFS(Calculations!$E$3:$E$53,Calculations!$A$3:$A$53,$B1323)</f>
        <v/>
      </c>
      <c r="N1323" s="50">
        <f>N597/SUMIFS(N$3:N$722,$B$3:$B$722,$B1323)*SUMIFS(Calculations!$E$3:$E$53,Calculations!$A$3:$A$53,$B1323)</f>
        <v/>
      </c>
      <c r="O1323" s="50">
        <f>O597/SUMIFS(O$3:O$722,$B$3:$B$722,$B1323)*SUMIFS(Calculations!$E$3:$E$53,Calculations!$A$3:$A$53,$B1323)</f>
        <v/>
      </c>
      <c r="P1323" s="50">
        <f>P597/SUMIFS(P$3:P$722,$B$3:$B$722,$B1323)*SUMIFS(Calculations!$E$3:$E$53,Calculations!$A$3:$A$53,$B1323)</f>
        <v/>
      </c>
      <c r="Q1323" s="50">
        <f>Q597/SUMIFS(Q$3:Q$722,$B$3:$B$722,$B1323)*SUMIFS(Calculations!$E$3:$E$53,Calculations!$A$3:$A$53,$B1323)</f>
        <v/>
      </c>
      <c r="R1323" s="50">
        <f>R597/SUMIFS(R$3:R$722,$B$3:$B$722,$B1323)*SUMIFS(Calculations!$E$3:$E$53,Calculations!$A$3:$A$53,$B1323)</f>
        <v/>
      </c>
    </row>
    <row r="1324" ht="15.75" customHeight="1">
      <c r="B1324" s="50" t="inlineStr">
        <is>
          <t>TN</t>
        </is>
      </c>
      <c r="C1324" s="50" t="inlineStr">
        <is>
          <t>Generation</t>
        </is>
      </c>
      <c r="D1324" s="50" t="inlineStr">
        <is>
          <t>Offshore Wind</t>
        </is>
      </c>
      <c r="E1324" s="50">
        <f>LOOKUP(D1324,$U$2:$V$15,$V$2:$V$15)</f>
        <v/>
      </c>
      <c r="F1324" s="50">
        <f>F598/SUMIFS(F$3:F$722,$B$3:$B$722,$B1324)*SUMIFS(Calculations!$E$3:$E$53,Calculations!$A$3:$A$53,$B1324)</f>
        <v/>
      </c>
      <c r="G1324" s="50">
        <f>G598/SUMIFS(G$3:G$722,$B$3:$B$722,$B1324)*SUMIFS(Calculations!$E$3:$E$53,Calculations!$A$3:$A$53,$B1324)</f>
        <v/>
      </c>
      <c r="H1324" s="50">
        <f>H598/SUMIFS(H$3:H$722,$B$3:$B$722,$B1324)*SUMIFS(Calculations!$E$3:$E$53,Calculations!$A$3:$A$53,$B1324)</f>
        <v/>
      </c>
      <c r="I1324" s="50">
        <f>I598/SUMIFS(I$3:I$722,$B$3:$B$722,$B1324)*SUMIFS(Calculations!$E$3:$E$53,Calculations!$A$3:$A$53,$B1324)</f>
        <v/>
      </c>
      <c r="J1324" s="50">
        <f>J598/SUMIFS(J$3:J$722,$B$3:$B$722,$B1324)*SUMIFS(Calculations!$E$3:$E$53,Calculations!$A$3:$A$53,$B1324)</f>
        <v/>
      </c>
      <c r="K1324" s="50">
        <f>K598/SUMIFS(K$3:K$722,$B$3:$B$722,$B1324)*SUMIFS(Calculations!$E$3:$E$53,Calculations!$A$3:$A$53,$B1324)</f>
        <v/>
      </c>
      <c r="L1324" s="50">
        <f>L598/SUMIFS(L$3:L$722,$B$3:$B$722,$B1324)*SUMIFS(Calculations!$E$3:$E$53,Calculations!$A$3:$A$53,$B1324)</f>
        <v/>
      </c>
      <c r="M1324" s="50">
        <f>M598/SUMIFS(M$3:M$722,$B$3:$B$722,$B1324)*SUMIFS(Calculations!$E$3:$E$53,Calculations!$A$3:$A$53,$B1324)</f>
        <v/>
      </c>
      <c r="N1324" s="50">
        <f>N598/SUMIFS(N$3:N$722,$B$3:$B$722,$B1324)*SUMIFS(Calculations!$E$3:$E$53,Calculations!$A$3:$A$53,$B1324)</f>
        <v/>
      </c>
      <c r="O1324" s="50">
        <f>O598/SUMIFS(O$3:O$722,$B$3:$B$722,$B1324)*SUMIFS(Calculations!$E$3:$E$53,Calculations!$A$3:$A$53,$B1324)</f>
        <v/>
      </c>
      <c r="P1324" s="50">
        <f>P598/SUMIFS(P$3:P$722,$B$3:$B$722,$B1324)*SUMIFS(Calculations!$E$3:$E$53,Calculations!$A$3:$A$53,$B1324)</f>
        <v/>
      </c>
      <c r="Q1324" s="50">
        <f>Q598/SUMIFS(Q$3:Q$722,$B$3:$B$722,$B1324)*SUMIFS(Calculations!$E$3:$E$53,Calculations!$A$3:$A$53,$B1324)</f>
        <v/>
      </c>
      <c r="R1324" s="50">
        <f>R598/SUMIFS(R$3:R$722,$B$3:$B$722,$B1324)*SUMIFS(Calculations!$E$3:$E$53,Calculations!$A$3:$A$53,$B1324)</f>
        <v/>
      </c>
    </row>
    <row r="1325" ht="15.75" customHeight="1">
      <c r="B1325" s="50" t="inlineStr">
        <is>
          <t>TN</t>
        </is>
      </c>
      <c r="C1325" s="50" t="inlineStr">
        <is>
          <t>Generation</t>
        </is>
      </c>
      <c r="D1325" s="50" t="inlineStr">
        <is>
          <t>Oil-Gas-Steam</t>
        </is>
      </c>
      <c r="E1325" s="50">
        <f>LOOKUP(D1325,$U$2:$V$15,$V$2:$V$15)</f>
        <v/>
      </c>
      <c r="F1325" s="50">
        <f>F599/SUMIFS(F$3:F$722,$B$3:$B$722,$B1325)*SUMIFS(Calculations!$E$3:$E$53,Calculations!$A$3:$A$53,$B1325)</f>
        <v/>
      </c>
      <c r="G1325" s="50">
        <f>G599/SUMIFS(G$3:G$722,$B$3:$B$722,$B1325)*SUMIFS(Calculations!$E$3:$E$53,Calculations!$A$3:$A$53,$B1325)</f>
        <v/>
      </c>
      <c r="H1325" s="50">
        <f>H599/SUMIFS(H$3:H$722,$B$3:$B$722,$B1325)*SUMIFS(Calculations!$E$3:$E$53,Calculations!$A$3:$A$53,$B1325)</f>
        <v/>
      </c>
      <c r="I1325" s="50">
        <f>I599/SUMIFS(I$3:I$722,$B$3:$B$722,$B1325)*SUMIFS(Calculations!$E$3:$E$53,Calculations!$A$3:$A$53,$B1325)</f>
        <v/>
      </c>
      <c r="J1325" s="50">
        <f>J599/SUMIFS(J$3:J$722,$B$3:$B$722,$B1325)*SUMIFS(Calculations!$E$3:$E$53,Calculations!$A$3:$A$53,$B1325)</f>
        <v/>
      </c>
      <c r="K1325" s="50">
        <f>K599/SUMIFS(K$3:K$722,$B$3:$B$722,$B1325)*SUMIFS(Calculations!$E$3:$E$53,Calculations!$A$3:$A$53,$B1325)</f>
        <v/>
      </c>
      <c r="L1325" s="50">
        <f>L599/SUMIFS(L$3:L$722,$B$3:$B$722,$B1325)*SUMIFS(Calculations!$E$3:$E$53,Calculations!$A$3:$A$53,$B1325)</f>
        <v/>
      </c>
      <c r="M1325" s="50">
        <f>M599/SUMIFS(M$3:M$722,$B$3:$B$722,$B1325)*SUMIFS(Calculations!$E$3:$E$53,Calculations!$A$3:$A$53,$B1325)</f>
        <v/>
      </c>
      <c r="N1325" s="50">
        <f>N599/SUMIFS(N$3:N$722,$B$3:$B$722,$B1325)*SUMIFS(Calculations!$E$3:$E$53,Calculations!$A$3:$A$53,$B1325)</f>
        <v/>
      </c>
      <c r="O1325" s="50">
        <f>O599/SUMIFS(O$3:O$722,$B$3:$B$722,$B1325)*SUMIFS(Calculations!$E$3:$E$53,Calculations!$A$3:$A$53,$B1325)</f>
        <v/>
      </c>
      <c r="P1325" s="50">
        <f>P599/SUMIFS(P$3:P$722,$B$3:$B$722,$B1325)*SUMIFS(Calculations!$E$3:$E$53,Calculations!$A$3:$A$53,$B1325)</f>
        <v/>
      </c>
      <c r="Q1325" s="50">
        <f>Q599/SUMIFS(Q$3:Q$722,$B$3:$B$722,$B1325)*SUMIFS(Calculations!$E$3:$E$53,Calculations!$A$3:$A$53,$B1325)</f>
        <v/>
      </c>
      <c r="R1325" s="50">
        <f>R599/SUMIFS(R$3:R$722,$B$3:$B$722,$B1325)*SUMIFS(Calculations!$E$3:$E$53,Calculations!$A$3:$A$53,$B1325)</f>
        <v/>
      </c>
    </row>
    <row r="1326" ht="15.75" customHeight="1">
      <c r="B1326" s="50" t="inlineStr">
        <is>
          <t>TN</t>
        </is>
      </c>
      <c r="C1326" s="50" t="inlineStr">
        <is>
          <t>Generation</t>
        </is>
      </c>
      <c r="D1326" s="50" t="inlineStr">
        <is>
          <t>Rooftop PV</t>
        </is>
      </c>
      <c r="E1326" s="50">
        <f>LOOKUP(D1326,$U$2:$V$15,$V$2:$V$15)</f>
        <v/>
      </c>
      <c r="F1326" s="50">
        <f>F600/SUMIFS(F$3:F$722,$B$3:$B$722,$B1326)*SUMIFS(Calculations!$E$3:$E$53,Calculations!$A$3:$A$53,$B1326)</f>
        <v/>
      </c>
      <c r="G1326" s="50">
        <f>G600/SUMIFS(G$3:G$722,$B$3:$B$722,$B1326)*SUMIFS(Calculations!$E$3:$E$53,Calculations!$A$3:$A$53,$B1326)</f>
        <v/>
      </c>
      <c r="H1326" s="50">
        <f>H600/SUMIFS(H$3:H$722,$B$3:$B$722,$B1326)*SUMIFS(Calculations!$E$3:$E$53,Calculations!$A$3:$A$53,$B1326)</f>
        <v/>
      </c>
      <c r="I1326" s="50">
        <f>I600/SUMIFS(I$3:I$722,$B$3:$B$722,$B1326)*SUMIFS(Calculations!$E$3:$E$53,Calculations!$A$3:$A$53,$B1326)</f>
        <v/>
      </c>
      <c r="J1326" s="50">
        <f>J600/SUMIFS(J$3:J$722,$B$3:$B$722,$B1326)*SUMIFS(Calculations!$E$3:$E$53,Calculations!$A$3:$A$53,$B1326)</f>
        <v/>
      </c>
      <c r="K1326" s="50">
        <f>K600/SUMIFS(K$3:K$722,$B$3:$B$722,$B1326)*SUMIFS(Calculations!$E$3:$E$53,Calculations!$A$3:$A$53,$B1326)</f>
        <v/>
      </c>
      <c r="L1326" s="50">
        <f>L600/SUMIFS(L$3:L$722,$B$3:$B$722,$B1326)*SUMIFS(Calculations!$E$3:$E$53,Calculations!$A$3:$A$53,$B1326)</f>
        <v/>
      </c>
      <c r="M1326" s="50">
        <f>M600/SUMIFS(M$3:M$722,$B$3:$B$722,$B1326)*SUMIFS(Calculations!$E$3:$E$53,Calculations!$A$3:$A$53,$B1326)</f>
        <v/>
      </c>
      <c r="N1326" s="50">
        <f>N600/SUMIFS(N$3:N$722,$B$3:$B$722,$B1326)*SUMIFS(Calculations!$E$3:$E$53,Calculations!$A$3:$A$53,$B1326)</f>
        <v/>
      </c>
      <c r="O1326" s="50">
        <f>O600/SUMIFS(O$3:O$722,$B$3:$B$722,$B1326)*SUMIFS(Calculations!$E$3:$E$53,Calculations!$A$3:$A$53,$B1326)</f>
        <v/>
      </c>
      <c r="P1326" s="50">
        <f>P600/SUMIFS(P$3:P$722,$B$3:$B$722,$B1326)*SUMIFS(Calculations!$E$3:$E$53,Calculations!$A$3:$A$53,$B1326)</f>
        <v/>
      </c>
      <c r="Q1326" s="50">
        <f>Q600/SUMIFS(Q$3:Q$722,$B$3:$B$722,$B1326)*SUMIFS(Calculations!$E$3:$E$53,Calculations!$A$3:$A$53,$B1326)</f>
        <v/>
      </c>
      <c r="R1326" s="50">
        <f>R600/SUMIFS(R$3:R$722,$B$3:$B$722,$B1326)*SUMIFS(Calculations!$E$3:$E$53,Calculations!$A$3:$A$53,$B1326)</f>
        <v/>
      </c>
    </row>
    <row r="1327" ht="15.75" customHeight="1">
      <c r="B1327" s="50" t="inlineStr">
        <is>
          <t>TN</t>
        </is>
      </c>
      <c r="C1327" s="50" t="inlineStr">
        <is>
          <t>Generation</t>
        </is>
      </c>
      <c r="D1327" s="50" t="inlineStr">
        <is>
          <t>Storage</t>
        </is>
      </c>
      <c r="E1327" s="50">
        <f>LOOKUP(D1327,$U$2:$V$15,$V$2:$V$15)</f>
        <v/>
      </c>
      <c r="F1327" s="50">
        <f>F601/SUMIFS(F$3:F$722,$B$3:$B$722,$B1327)*SUMIFS(Calculations!$E$3:$E$53,Calculations!$A$3:$A$53,$B1327)</f>
        <v/>
      </c>
      <c r="G1327" s="50">
        <f>G601/SUMIFS(G$3:G$722,$B$3:$B$722,$B1327)*SUMIFS(Calculations!$E$3:$E$53,Calculations!$A$3:$A$53,$B1327)</f>
        <v/>
      </c>
      <c r="H1327" s="50">
        <f>H601/SUMIFS(H$3:H$722,$B$3:$B$722,$B1327)*SUMIFS(Calculations!$E$3:$E$53,Calculations!$A$3:$A$53,$B1327)</f>
        <v/>
      </c>
      <c r="I1327" s="50">
        <f>I601/SUMIFS(I$3:I$722,$B$3:$B$722,$B1327)*SUMIFS(Calculations!$E$3:$E$53,Calculations!$A$3:$A$53,$B1327)</f>
        <v/>
      </c>
      <c r="J1327" s="50">
        <f>J601/SUMIFS(J$3:J$722,$B$3:$B$722,$B1327)*SUMIFS(Calculations!$E$3:$E$53,Calculations!$A$3:$A$53,$B1327)</f>
        <v/>
      </c>
      <c r="K1327" s="50">
        <f>K601/SUMIFS(K$3:K$722,$B$3:$B$722,$B1327)*SUMIFS(Calculations!$E$3:$E$53,Calculations!$A$3:$A$53,$B1327)</f>
        <v/>
      </c>
      <c r="L1327" s="50">
        <f>L601/SUMIFS(L$3:L$722,$B$3:$B$722,$B1327)*SUMIFS(Calculations!$E$3:$E$53,Calculations!$A$3:$A$53,$B1327)</f>
        <v/>
      </c>
      <c r="M1327" s="50">
        <f>M601/SUMIFS(M$3:M$722,$B$3:$B$722,$B1327)*SUMIFS(Calculations!$E$3:$E$53,Calculations!$A$3:$A$53,$B1327)</f>
        <v/>
      </c>
      <c r="N1327" s="50">
        <f>N601/SUMIFS(N$3:N$722,$B$3:$B$722,$B1327)*SUMIFS(Calculations!$E$3:$E$53,Calculations!$A$3:$A$53,$B1327)</f>
        <v/>
      </c>
      <c r="O1327" s="50">
        <f>O601/SUMIFS(O$3:O$722,$B$3:$B$722,$B1327)*SUMIFS(Calculations!$E$3:$E$53,Calculations!$A$3:$A$53,$B1327)</f>
        <v/>
      </c>
      <c r="P1327" s="50">
        <f>P601/SUMIFS(P$3:P$722,$B$3:$B$722,$B1327)*SUMIFS(Calculations!$E$3:$E$53,Calculations!$A$3:$A$53,$B1327)</f>
        <v/>
      </c>
      <c r="Q1327" s="50">
        <f>Q601/SUMIFS(Q$3:Q$722,$B$3:$B$722,$B1327)*SUMIFS(Calculations!$E$3:$E$53,Calculations!$A$3:$A$53,$B1327)</f>
        <v/>
      </c>
      <c r="R1327" s="50">
        <f>R601/SUMIFS(R$3:R$722,$B$3:$B$722,$B1327)*SUMIFS(Calculations!$E$3:$E$53,Calculations!$A$3:$A$53,$B1327)</f>
        <v/>
      </c>
    </row>
    <row r="1328" ht="15.75" customHeight="1">
      <c r="B1328" s="50" t="inlineStr">
        <is>
          <t>TN</t>
        </is>
      </c>
      <c r="C1328" s="50" t="inlineStr">
        <is>
          <t>Generation</t>
        </is>
      </c>
      <c r="D1328" s="50" t="inlineStr">
        <is>
          <t>Utility PV</t>
        </is>
      </c>
      <c r="E1328" s="50">
        <f>LOOKUP(D1328,$U$2:$V$15,$V$2:$V$15)</f>
        <v/>
      </c>
      <c r="F1328" s="50">
        <f>F602/SUMIFS(F$3:F$722,$B$3:$B$722,$B1328)*SUMIFS(Calculations!$E$3:$E$53,Calculations!$A$3:$A$53,$B1328)</f>
        <v/>
      </c>
      <c r="G1328" s="50">
        <f>G602/SUMIFS(G$3:G$722,$B$3:$B$722,$B1328)*SUMIFS(Calculations!$E$3:$E$53,Calculations!$A$3:$A$53,$B1328)</f>
        <v/>
      </c>
      <c r="H1328" s="50">
        <f>H602/SUMIFS(H$3:H$722,$B$3:$B$722,$B1328)*SUMIFS(Calculations!$E$3:$E$53,Calculations!$A$3:$A$53,$B1328)</f>
        <v/>
      </c>
      <c r="I1328" s="50">
        <f>I602/SUMIFS(I$3:I$722,$B$3:$B$722,$B1328)*SUMIFS(Calculations!$E$3:$E$53,Calculations!$A$3:$A$53,$B1328)</f>
        <v/>
      </c>
      <c r="J1328" s="50">
        <f>J602/SUMIFS(J$3:J$722,$B$3:$B$722,$B1328)*SUMIFS(Calculations!$E$3:$E$53,Calculations!$A$3:$A$53,$B1328)</f>
        <v/>
      </c>
      <c r="K1328" s="50">
        <f>K602/SUMIFS(K$3:K$722,$B$3:$B$722,$B1328)*SUMIFS(Calculations!$E$3:$E$53,Calculations!$A$3:$A$53,$B1328)</f>
        <v/>
      </c>
      <c r="L1328" s="50">
        <f>L602/SUMIFS(L$3:L$722,$B$3:$B$722,$B1328)*SUMIFS(Calculations!$E$3:$E$53,Calculations!$A$3:$A$53,$B1328)</f>
        <v/>
      </c>
      <c r="M1328" s="50">
        <f>M602/SUMIFS(M$3:M$722,$B$3:$B$722,$B1328)*SUMIFS(Calculations!$E$3:$E$53,Calculations!$A$3:$A$53,$B1328)</f>
        <v/>
      </c>
      <c r="N1328" s="50">
        <f>N602/SUMIFS(N$3:N$722,$B$3:$B$722,$B1328)*SUMIFS(Calculations!$E$3:$E$53,Calculations!$A$3:$A$53,$B1328)</f>
        <v/>
      </c>
      <c r="O1328" s="50">
        <f>O602/SUMIFS(O$3:O$722,$B$3:$B$722,$B1328)*SUMIFS(Calculations!$E$3:$E$53,Calculations!$A$3:$A$53,$B1328)</f>
        <v/>
      </c>
      <c r="P1328" s="50">
        <f>P602/SUMIFS(P$3:P$722,$B$3:$B$722,$B1328)*SUMIFS(Calculations!$E$3:$E$53,Calculations!$A$3:$A$53,$B1328)</f>
        <v/>
      </c>
      <c r="Q1328" s="50">
        <f>Q602/SUMIFS(Q$3:Q$722,$B$3:$B$722,$B1328)*SUMIFS(Calculations!$E$3:$E$53,Calculations!$A$3:$A$53,$B1328)</f>
        <v/>
      </c>
      <c r="R1328" s="50">
        <f>R602/SUMIFS(R$3:R$722,$B$3:$B$722,$B1328)*SUMIFS(Calculations!$E$3:$E$53,Calculations!$A$3:$A$53,$B1328)</f>
        <v/>
      </c>
    </row>
    <row r="1329" ht="15.75" customHeight="1">
      <c r="B1329" s="50" t="inlineStr">
        <is>
          <t>TX</t>
        </is>
      </c>
      <c r="C1329" s="50" t="inlineStr">
        <is>
          <t>Generation</t>
        </is>
      </c>
      <c r="D1329" s="50" t="inlineStr">
        <is>
          <t>Biopower</t>
        </is>
      </c>
      <c r="E1329" s="50">
        <f>LOOKUP(D1329,$U$2:$V$15,$V$2:$V$15)</f>
        <v/>
      </c>
      <c r="F1329" s="50">
        <f>F603/SUMIFS(F$3:F$722,$B$3:$B$722,$B1329)*SUMIFS(Calculations!$E$3:$E$53,Calculations!$A$3:$A$53,$B1329)</f>
        <v/>
      </c>
      <c r="G1329" s="50">
        <f>G603/SUMIFS(G$3:G$722,$B$3:$B$722,$B1329)*SUMIFS(Calculations!$E$3:$E$53,Calculations!$A$3:$A$53,$B1329)</f>
        <v/>
      </c>
      <c r="H1329" s="50">
        <f>H603/SUMIFS(H$3:H$722,$B$3:$B$722,$B1329)*SUMIFS(Calculations!$E$3:$E$53,Calculations!$A$3:$A$53,$B1329)</f>
        <v/>
      </c>
      <c r="I1329" s="50">
        <f>I603/SUMIFS(I$3:I$722,$B$3:$B$722,$B1329)*SUMIFS(Calculations!$E$3:$E$53,Calculations!$A$3:$A$53,$B1329)</f>
        <v/>
      </c>
      <c r="J1329" s="50">
        <f>J603/SUMIFS(J$3:J$722,$B$3:$B$722,$B1329)*SUMIFS(Calculations!$E$3:$E$53,Calculations!$A$3:$A$53,$B1329)</f>
        <v/>
      </c>
      <c r="K1329" s="50">
        <f>K603/SUMIFS(K$3:K$722,$B$3:$B$722,$B1329)*SUMIFS(Calculations!$E$3:$E$53,Calculations!$A$3:$A$53,$B1329)</f>
        <v/>
      </c>
      <c r="L1329" s="50">
        <f>L603/SUMIFS(L$3:L$722,$B$3:$B$722,$B1329)*SUMIFS(Calculations!$E$3:$E$53,Calculations!$A$3:$A$53,$B1329)</f>
        <v/>
      </c>
      <c r="M1329" s="50">
        <f>M603/SUMIFS(M$3:M$722,$B$3:$B$722,$B1329)*SUMIFS(Calculations!$E$3:$E$53,Calculations!$A$3:$A$53,$B1329)</f>
        <v/>
      </c>
      <c r="N1329" s="50">
        <f>N603/SUMIFS(N$3:N$722,$B$3:$B$722,$B1329)*SUMIFS(Calculations!$E$3:$E$53,Calculations!$A$3:$A$53,$B1329)</f>
        <v/>
      </c>
      <c r="O1329" s="50">
        <f>O603/SUMIFS(O$3:O$722,$B$3:$B$722,$B1329)*SUMIFS(Calculations!$E$3:$E$53,Calculations!$A$3:$A$53,$B1329)</f>
        <v/>
      </c>
      <c r="P1329" s="50">
        <f>P603/SUMIFS(P$3:P$722,$B$3:$B$722,$B1329)*SUMIFS(Calculations!$E$3:$E$53,Calculations!$A$3:$A$53,$B1329)</f>
        <v/>
      </c>
      <c r="Q1329" s="50">
        <f>Q603/SUMIFS(Q$3:Q$722,$B$3:$B$722,$B1329)*SUMIFS(Calculations!$E$3:$E$53,Calculations!$A$3:$A$53,$B1329)</f>
        <v/>
      </c>
      <c r="R1329" s="50">
        <f>R603/SUMIFS(R$3:R$722,$B$3:$B$722,$B1329)*SUMIFS(Calculations!$E$3:$E$53,Calculations!$A$3:$A$53,$B1329)</f>
        <v/>
      </c>
    </row>
    <row r="1330" ht="15.75" customHeight="1">
      <c r="B1330" s="50" t="inlineStr">
        <is>
          <t>TX</t>
        </is>
      </c>
      <c r="C1330" s="50" t="inlineStr">
        <is>
          <t>Generation</t>
        </is>
      </c>
      <c r="D1330" s="50" t="inlineStr">
        <is>
          <t>Coal</t>
        </is>
      </c>
      <c r="E1330" s="50">
        <f>LOOKUP(D1330,$U$2:$V$15,$V$2:$V$15)</f>
        <v/>
      </c>
      <c r="F1330" s="50">
        <f>F604/SUMIFS(F$3:F$722,$B$3:$B$722,$B1330)*SUMIFS(Calculations!$E$3:$E$53,Calculations!$A$3:$A$53,$B1330)</f>
        <v/>
      </c>
      <c r="G1330" s="50">
        <f>G604/SUMIFS(G$3:G$722,$B$3:$B$722,$B1330)*SUMIFS(Calculations!$E$3:$E$53,Calculations!$A$3:$A$53,$B1330)</f>
        <v/>
      </c>
      <c r="H1330" s="50">
        <f>H604/SUMIFS(H$3:H$722,$B$3:$B$722,$B1330)*SUMIFS(Calculations!$E$3:$E$53,Calculations!$A$3:$A$53,$B1330)</f>
        <v/>
      </c>
      <c r="I1330" s="50">
        <f>I604/SUMIFS(I$3:I$722,$B$3:$B$722,$B1330)*SUMIFS(Calculations!$E$3:$E$53,Calculations!$A$3:$A$53,$B1330)</f>
        <v/>
      </c>
      <c r="J1330" s="50">
        <f>J604/SUMIFS(J$3:J$722,$B$3:$B$722,$B1330)*SUMIFS(Calculations!$E$3:$E$53,Calculations!$A$3:$A$53,$B1330)</f>
        <v/>
      </c>
      <c r="K1330" s="50">
        <f>K604/SUMIFS(K$3:K$722,$B$3:$B$722,$B1330)*SUMIFS(Calculations!$E$3:$E$53,Calculations!$A$3:$A$53,$B1330)</f>
        <v/>
      </c>
      <c r="L1330" s="50">
        <f>L604/SUMIFS(L$3:L$722,$B$3:$B$722,$B1330)*SUMIFS(Calculations!$E$3:$E$53,Calculations!$A$3:$A$53,$B1330)</f>
        <v/>
      </c>
      <c r="M1330" s="50">
        <f>M604/SUMIFS(M$3:M$722,$B$3:$B$722,$B1330)*SUMIFS(Calculations!$E$3:$E$53,Calculations!$A$3:$A$53,$B1330)</f>
        <v/>
      </c>
      <c r="N1330" s="50">
        <f>N604/SUMIFS(N$3:N$722,$B$3:$B$722,$B1330)*SUMIFS(Calculations!$E$3:$E$53,Calculations!$A$3:$A$53,$B1330)</f>
        <v/>
      </c>
      <c r="O1330" s="50">
        <f>O604/SUMIFS(O$3:O$722,$B$3:$B$722,$B1330)*SUMIFS(Calculations!$E$3:$E$53,Calculations!$A$3:$A$53,$B1330)</f>
        <v/>
      </c>
      <c r="P1330" s="50">
        <f>P604/SUMIFS(P$3:P$722,$B$3:$B$722,$B1330)*SUMIFS(Calculations!$E$3:$E$53,Calculations!$A$3:$A$53,$B1330)</f>
        <v/>
      </c>
      <c r="Q1330" s="50">
        <f>Q604/SUMIFS(Q$3:Q$722,$B$3:$B$722,$B1330)*SUMIFS(Calculations!$E$3:$E$53,Calculations!$A$3:$A$53,$B1330)</f>
        <v/>
      </c>
      <c r="R1330" s="50">
        <f>R604/SUMIFS(R$3:R$722,$B$3:$B$722,$B1330)*SUMIFS(Calculations!$E$3:$E$53,Calculations!$A$3:$A$53,$B1330)</f>
        <v/>
      </c>
    </row>
    <row r="1331" ht="15.75" customHeight="1">
      <c r="B1331" s="50" t="inlineStr">
        <is>
          <t>TX</t>
        </is>
      </c>
      <c r="C1331" s="50" t="inlineStr">
        <is>
          <t>Generation</t>
        </is>
      </c>
      <c r="D1331" s="50" t="inlineStr">
        <is>
          <t>CSP</t>
        </is>
      </c>
      <c r="E1331" s="50">
        <f>LOOKUP(D1331,$U$2:$V$15,$V$2:$V$15)</f>
        <v/>
      </c>
      <c r="F1331" s="50">
        <f>F605/SUMIFS(F$3:F$722,$B$3:$B$722,$B1331)*SUMIFS(Calculations!$E$3:$E$53,Calculations!$A$3:$A$53,$B1331)</f>
        <v/>
      </c>
      <c r="G1331" s="50">
        <f>G605/SUMIFS(G$3:G$722,$B$3:$B$722,$B1331)*SUMIFS(Calculations!$E$3:$E$53,Calculations!$A$3:$A$53,$B1331)</f>
        <v/>
      </c>
      <c r="H1331" s="50">
        <f>H605/SUMIFS(H$3:H$722,$B$3:$B$722,$B1331)*SUMIFS(Calculations!$E$3:$E$53,Calculations!$A$3:$A$53,$B1331)</f>
        <v/>
      </c>
      <c r="I1331" s="50">
        <f>I605/SUMIFS(I$3:I$722,$B$3:$B$722,$B1331)*SUMIFS(Calculations!$E$3:$E$53,Calculations!$A$3:$A$53,$B1331)</f>
        <v/>
      </c>
      <c r="J1331" s="50">
        <f>J605/SUMIFS(J$3:J$722,$B$3:$B$722,$B1331)*SUMIFS(Calculations!$E$3:$E$53,Calculations!$A$3:$A$53,$B1331)</f>
        <v/>
      </c>
      <c r="K1331" s="50">
        <f>K605/SUMIFS(K$3:K$722,$B$3:$B$722,$B1331)*SUMIFS(Calculations!$E$3:$E$53,Calculations!$A$3:$A$53,$B1331)</f>
        <v/>
      </c>
      <c r="L1331" s="50">
        <f>L605/SUMIFS(L$3:L$722,$B$3:$B$722,$B1331)*SUMIFS(Calculations!$E$3:$E$53,Calculations!$A$3:$A$53,$B1331)</f>
        <v/>
      </c>
      <c r="M1331" s="50">
        <f>M605/SUMIFS(M$3:M$722,$B$3:$B$722,$B1331)*SUMIFS(Calculations!$E$3:$E$53,Calculations!$A$3:$A$53,$B1331)</f>
        <v/>
      </c>
      <c r="N1331" s="50">
        <f>N605/SUMIFS(N$3:N$722,$B$3:$B$722,$B1331)*SUMIFS(Calculations!$E$3:$E$53,Calculations!$A$3:$A$53,$B1331)</f>
        <v/>
      </c>
      <c r="O1331" s="50">
        <f>O605/SUMIFS(O$3:O$722,$B$3:$B$722,$B1331)*SUMIFS(Calculations!$E$3:$E$53,Calculations!$A$3:$A$53,$B1331)</f>
        <v/>
      </c>
      <c r="P1331" s="50">
        <f>P605/SUMIFS(P$3:P$722,$B$3:$B$722,$B1331)*SUMIFS(Calculations!$E$3:$E$53,Calculations!$A$3:$A$53,$B1331)</f>
        <v/>
      </c>
      <c r="Q1331" s="50">
        <f>Q605/SUMIFS(Q$3:Q$722,$B$3:$B$722,$B1331)*SUMIFS(Calculations!$E$3:$E$53,Calculations!$A$3:$A$53,$B1331)</f>
        <v/>
      </c>
      <c r="R1331" s="50">
        <f>R605/SUMIFS(R$3:R$722,$B$3:$B$722,$B1331)*SUMIFS(Calculations!$E$3:$E$53,Calculations!$A$3:$A$53,$B1331)</f>
        <v/>
      </c>
    </row>
    <row r="1332" ht="15.75" customHeight="1">
      <c r="B1332" s="50" t="inlineStr">
        <is>
          <t>TX</t>
        </is>
      </c>
      <c r="C1332" s="50" t="inlineStr">
        <is>
          <t>Generation</t>
        </is>
      </c>
      <c r="D1332" s="50" t="inlineStr">
        <is>
          <t>Geothermal</t>
        </is>
      </c>
      <c r="E1332" s="50">
        <f>LOOKUP(D1332,$U$2:$V$15,$V$2:$V$15)</f>
        <v/>
      </c>
      <c r="F1332" s="50">
        <f>F606/SUMIFS(F$3:F$722,$B$3:$B$722,$B1332)*SUMIFS(Calculations!$E$3:$E$53,Calculations!$A$3:$A$53,$B1332)</f>
        <v/>
      </c>
      <c r="G1332" s="50">
        <f>G606/SUMIFS(G$3:G$722,$B$3:$B$722,$B1332)*SUMIFS(Calculations!$E$3:$E$53,Calculations!$A$3:$A$53,$B1332)</f>
        <v/>
      </c>
      <c r="H1332" s="50">
        <f>H606/SUMIFS(H$3:H$722,$B$3:$B$722,$B1332)*SUMIFS(Calculations!$E$3:$E$53,Calculations!$A$3:$A$53,$B1332)</f>
        <v/>
      </c>
      <c r="I1332" s="50">
        <f>I606/SUMIFS(I$3:I$722,$B$3:$B$722,$B1332)*SUMIFS(Calculations!$E$3:$E$53,Calculations!$A$3:$A$53,$B1332)</f>
        <v/>
      </c>
      <c r="J1332" s="50">
        <f>J606/SUMIFS(J$3:J$722,$B$3:$B$722,$B1332)*SUMIFS(Calculations!$E$3:$E$53,Calculations!$A$3:$A$53,$B1332)</f>
        <v/>
      </c>
      <c r="K1332" s="50">
        <f>K606/SUMIFS(K$3:K$722,$B$3:$B$722,$B1332)*SUMIFS(Calculations!$E$3:$E$53,Calculations!$A$3:$A$53,$B1332)</f>
        <v/>
      </c>
      <c r="L1332" s="50">
        <f>L606/SUMIFS(L$3:L$722,$B$3:$B$722,$B1332)*SUMIFS(Calculations!$E$3:$E$53,Calculations!$A$3:$A$53,$B1332)</f>
        <v/>
      </c>
      <c r="M1332" s="50">
        <f>M606/SUMIFS(M$3:M$722,$B$3:$B$722,$B1332)*SUMIFS(Calculations!$E$3:$E$53,Calculations!$A$3:$A$53,$B1332)</f>
        <v/>
      </c>
      <c r="N1332" s="50">
        <f>N606/SUMIFS(N$3:N$722,$B$3:$B$722,$B1332)*SUMIFS(Calculations!$E$3:$E$53,Calculations!$A$3:$A$53,$B1332)</f>
        <v/>
      </c>
      <c r="O1332" s="50">
        <f>O606/SUMIFS(O$3:O$722,$B$3:$B$722,$B1332)*SUMIFS(Calculations!$E$3:$E$53,Calculations!$A$3:$A$53,$B1332)</f>
        <v/>
      </c>
      <c r="P1332" s="50">
        <f>P606/SUMIFS(P$3:P$722,$B$3:$B$722,$B1332)*SUMIFS(Calculations!$E$3:$E$53,Calculations!$A$3:$A$53,$B1332)</f>
        <v/>
      </c>
      <c r="Q1332" s="50">
        <f>Q606/SUMIFS(Q$3:Q$722,$B$3:$B$722,$B1332)*SUMIFS(Calculations!$E$3:$E$53,Calculations!$A$3:$A$53,$B1332)</f>
        <v/>
      </c>
      <c r="R1332" s="50">
        <f>R606/SUMIFS(R$3:R$722,$B$3:$B$722,$B1332)*SUMIFS(Calculations!$E$3:$E$53,Calculations!$A$3:$A$53,$B1332)</f>
        <v/>
      </c>
    </row>
    <row r="1333" ht="15.75" customHeight="1">
      <c r="B1333" s="50" t="inlineStr">
        <is>
          <t>TX</t>
        </is>
      </c>
      <c r="C1333" s="50" t="inlineStr">
        <is>
          <t>Generation</t>
        </is>
      </c>
      <c r="D1333" s="50" t="inlineStr">
        <is>
          <t>Hydro</t>
        </is>
      </c>
      <c r="E1333" s="50">
        <f>LOOKUP(D1333,$U$2:$V$15,$V$2:$V$15)</f>
        <v/>
      </c>
      <c r="F1333" s="50">
        <f>F607/SUMIFS(F$3:F$722,$B$3:$B$722,$B1333)*SUMIFS(Calculations!$E$3:$E$53,Calculations!$A$3:$A$53,$B1333)</f>
        <v/>
      </c>
      <c r="G1333" s="50">
        <f>G607/SUMIFS(G$3:G$722,$B$3:$B$722,$B1333)*SUMIFS(Calculations!$E$3:$E$53,Calculations!$A$3:$A$53,$B1333)</f>
        <v/>
      </c>
      <c r="H1333" s="50">
        <f>H607/SUMIFS(H$3:H$722,$B$3:$B$722,$B1333)*SUMIFS(Calculations!$E$3:$E$53,Calculations!$A$3:$A$53,$B1333)</f>
        <v/>
      </c>
      <c r="I1333" s="50">
        <f>I607/SUMIFS(I$3:I$722,$B$3:$B$722,$B1333)*SUMIFS(Calculations!$E$3:$E$53,Calculations!$A$3:$A$53,$B1333)</f>
        <v/>
      </c>
      <c r="J1333" s="50">
        <f>J607/SUMIFS(J$3:J$722,$B$3:$B$722,$B1333)*SUMIFS(Calculations!$E$3:$E$53,Calculations!$A$3:$A$53,$B1333)</f>
        <v/>
      </c>
      <c r="K1333" s="50">
        <f>K607/SUMIFS(K$3:K$722,$B$3:$B$722,$B1333)*SUMIFS(Calculations!$E$3:$E$53,Calculations!$A$3:$A$53,$B1333)</f>
        <v/>
      </c>
      <c r="L1333" s="50">
        <f>L607/SUMIFS(L$3:L$722,$B$3:$B$722,$B1333)*SUMIFS(Calculations!$E$3:$E$53,Calculations!$A$3:$A$53,$B1333)</f>
        <v/>
      </c>
      <c r="M1333" s="50">
        <f>M607/SUMIFS(M$3:M$722,$B$3:$B$722,$B1333)*SUMIFS(Calculations!$E$3:$E$53,Calculations!$A$3:$A$53,$B1333)</f>
        <v/>
      </c>
      <c r="N1333" s="50">
        <f>N607/SUMIFS(N$3:N$722,$B$3:$B$722,$B1333)*SUMIFS(Calculations!$E$3:$E$53,Calculations!$A$3:$A$53,$B1333)</f>
        <v/>
      </c>
      <c r="O1333" s="50">
        <f>O607/SUMIFS(O$3:O$722,$B$3:$B$722,$B1333)*SUMIFS(Calculations!$E$3:$E$53,Calculations!$A$3:$A$53,$B1333)</f>
        <v/>
      </c>
      <c r="P1333" s="50">
        <f>P607/SUMIFS(P$3:P$722,$B$3:$B$722,$B1333)*SUMIFS(Calculations!$E$3:$E$53,Calculations!$A$3:$A$53,$B1333)</f>
        <v/>
      </c>
      <c r="Q1333" s="50">
        <f>Q607/SUMIFS(Q$3:Q$722,$B$3:$B$722,$B1333)*SUMIFS(Calculations!$E$3:$E$53,Calculations!$A$3:$A$53,$B1333)</f>
        <v/>
      </c>
      <c r="R1333" s="50">
        <f>R607/SUMIFS(R$3:R$722,$B$3:$B$722,$B1333)*SUMIFS(Calculations!$E$3:$E$53,Calculations!$A$3:$A$53,$B1333)</f>
        <v/>
      </c>
    </row>
    <row r="1334" ht="15.75" customHeight="1">
      <c r="B1334" s="50" t="inlineStr">
        <is>
          <t>TX</t>
        </is>
      </c>
      <c r="C1334" s="50" t="inlineStr">
        <is>
          <t>Generation</t>
        </is>
      </c>
      <c r="D1334" s="50" t="inlineStr">
        <is>
          <t>Imports</t>
        </is>
      </c>
      <c r="E1334" s="50">
        <f>LOOKUP(D1334,$U$2:$V$15,$V$2:$V$15)</f>
        <v/>
      </c>
      <c r="F1334" s="50">
        <f>F608/SUMIFS(F$3:F$722,$B$3:$B$722,$B1334)*SUMIFS(Calculations!$E$3:$E$53,Calculations!$A$3:$A$53,$B1334)</f>
        <v/>
      </c>
      <c r="G1334" s="50">
        <f>G608/SUMIFS(G$3:G$722,$B$3:$B$722,$B1334)*SUMIFS(Calculations!$E$3:$E$53,Calculations!$A$3:$A$53,$B1334)</f>
        <v/>
      </c>
      <c r="H1334" s="50">
        <f>H608/SUMIFS(H$3:H$722,$B$3:$B$722,$B1334)*SUMIFS(Calculations!$E$3:$E$53,Calculations!$A$3:$A$53,$B1334)</f>
        <v/>
      </c>
      <c r="I1334" s="50">
        <f>I608/SUMIFS(I$3:I$722,$B$3:$B$722,$B1334)*SUMIFS(Calculations!$E$3:$E$53,Calculations!$A$3:$A$53,$B1334)</f>
        <v/>
      </c>
      <c r="J1334" s="50">
        <f>J608/SUMIFS(J$3:J$722,$B$3:$B$722,$B1334)*SUMIFS(Calculations!$E$3:$E$53,Calculations!$A$3:$A$53,$B1334)</f>
        <v/>
      </c>
      <c r="K1334" s="50">
        <f>K608/SUMIFS(K$3:K$722,$B$3:$B$722,$B1334)*SUMIFS(Calculations!$E$3:$E$53,Calculations!$A$3:$A$53,$B1334)</f>
        <v/>
      </c>
      <c r="L1334" s="50">
        <f>L608/SUMIFS(L$3:L$722,$B$3:$B$722,$B1334)*SUMIFS(Calculations!$E$3:$E$53,Calculations!$A$3:$A$53,$B1334)</f>
        <v/>
      </c>
      <c r="M1334" s="50">
        <f>M608/SUMIFS(M$3:M$722,$B$3:$B$722,$B1334)*SUMIFS(Calculations!$E$3:$E$53,Calculations!$A$3:$A$53,$B1334)</f>
        <v/>
      </c>
      <c r="N1334" s="50">
        <f>N608/SUMIFS(N$3:N$722,$B$3:$B$722,$B1334)*SUMIFS(Calculations!$E$3:$E$53,Calculations!$A$3:$A$53,$B1334)</f>
        <v/>
      </c>
      <c r="O1334" s="50">
        <f>O608/SUMIFS(O$3:O$722,$B$3:$B$722,$B1334)*SUMIFS(Calculations!$E$3:$E$53,Calculations!$A$3:$A$53,$B1334)</f>
        <v/>
      </c>
      <c r="P1334" s="50">
        <f>P608/SUMIFS(P$3:P$722,$B$3:$B$722,$B1334)*SUMIFS(Calculations!$E$3:$E$53,Calculations!$A$3:$A$53,$B1334)</f>
        <v/>
      </c>
      <c r="Q1334" s="50">
        <f>Q608/SUMIFS(Q$3:Q$722,$B$3:$B$722,$B1334)*SUMIFS(Calculations!$E$3:$E$53,Calculations!$A$3:$A$53,$B1334)</f>
        <v/>
      </c>
      <c r="R1334" s="50">
        <f>R608/SUMIFS(R$3:R$722,$B$3:$B$722,$B1334)*SUMIFS(Calculations!$E$3:$E$53,Calculations!$A$3:$A$53,$B1334)</f>
        <v/>
      </c>
    </row>
    <row r="1335" ht="15.75" customHeight="1">
      <c r="B1335" s="50" t="inlineStr">
        <is>
          <t>TX</t>
        </is>
      </c>
      <c r="C1335" s="50" t="inlineStr">
        <is>
          <t>Generation</t>
        </is>
      </c>
      <c r="D1335" s="50" t="inlineStr">
        <is>
          <t>Land-based Wind</t>
        </is>
      </c>
      <c r="E1335" s="50">
        <f>LOOKUP(D1335,$U$2:$V$15,$V$2:$V$15)</f>
        <v/>
      </c>
      <c r="F1335" s="50">
        <f>F609/SUMIFS(F$3:F$722,$B$3:$B$722,$B1335)*SUMIFS(Calculations!$E$3:$E$53,Calculations!$A$3:$A$53,$B1335)</f>
        <v/>
      </c>
      <c r="G1335" s="50">
        <f>G609/SUMIFS(G$3:G$722,$B$3:$B$722,$B1335)*SUMIFS(Calculations!$E$3:$E$53,Calculations!$A$3:$A$53,$B1335)</f>
        <v/>
      </c>
      <c r="H1335" s="50">
        <f>H609/SUMIFS(H$3:H$722,$B$3:$B$722,$B1335)*SUMIFS(Calculations!$E$3:$E$53,Calculations!$A$3:$A$53,$B1335)</f>
        <v/>
      </c>
      <c r="I1335" s="50">
        <f>I609/SUMIFS(I$3:I$722,$B$3:$B$722,$B1335)*SUMIFS(Calculations!$E$3:$E$53,Calculations!$A$3:$A$53,$B1335)</f>
        <v/>
      </c>
      <c r="J1335" s="50">
        <f>J609/SUMIFS(J$3:J$722,$B$3:$B$722,$B1335)*SUMIFS(Calculations!$E$3:$E$53,Calculations!$A$3:$A$53,$B1335)</f>
        <v/>
      </c>
      <c r="K1335" s="50">
        <f>K609/SUMIFS(K$3:K$722,$B$3:$B$722,$B1335)*SUMIFS(Calculations!$E$3:$E$53,Calculations!$A$3:$A$53,$B1335)</f>
        <v/>
      </c>
      <c r="L1335" s="50">
        <f>L609/SUMIFS(L$3:L$722,$B$3:$B$722,$B1335)*SUMIFS(Calculations!$E$3:$E$53,Calculations!$A$3:$A$53,$B1335)</f>
        <v/>
      </c>
      <c r="M1335" s="50">
        <f>M609/SUMIFS(M$3:M$722,$B$3:$B$722,$B1335)*SUMIFS(Calculations!$E$3:$E$53,Calculations!$A$3:$A$53,$B1335)</f>
        <v/>
      </c>
      <c r="N1335" s="50">
        <f>N609/SUMIFS(N$3:N$722,$B$3:$B$722,$B1335)*SUMIFS(Calculations!$E$3:$E$53,Calculations!$A$3:$A$53,$B1335)</f>
        <v/>
      </c>
      <c r="O1335" s="50">
        <f>O609/SUMIFS(O$3:O$722,$B$3:$B$722,$B1335)*SUMIFS(Calculations!$E$3:$E$53,Calculations!$A$3:$A$53,$B1335)</f>
        <v/>
      </c>
      <c r="P1335" s="50">
        <f>P609/SUMIFS(P$3:P$722,$B$3:$B$722,$B1335)*SUMIFS(Calculations!$E$3:$E$53,Calculations!$A$3:$A$53,$B1335)</f>
        <v/>
      </c>
      <c r="Q1335" s="50">
        <f>Q609/SUMIFS(Q$3:Q$722,$B$3:$B$722,$B1335)*SUMIFS(Calculations!$E$3:$E$53,Calculations!$A$3:$A$53,$B1335)</f>
        <v/>
      </c>
      <c r="R1335" s="50">
        <f>R609/SUMIFS(R$3:R$722,$B$3:$B$722,$B1335)*SUMIFS(Calculations!$E$3:$E$53,Calculations!$A$3:$A$53,$B1335)</f>
        <v/>
      </c>
    </row>
    <row r="1336" ht="15.75" customHeight="1">
      <c r="B1336" s="50" t="inlineStr">
        <is>
          <t>TX</t>
        </is>
      </c>
      <c r="C1336" s="50" t="inlineStr">
        <is>
          <t>Generation</t>
        </is>
      </c>
      <c r="D1336" s="50" t="inlineStr">
        <is>
          <t>NG-CC</t>
        </is>
      </c>
      <c r="E1336" s="50">
        <f>LOOKUP(D1336,$U$2:$V$15,$V$2:$V$15)</f>
        <v/>
      </c>
      <c r="F1336" s="50">
        <f>F610/SUMIFS(F$3:F$722,$B$3:$B$722,$B1336)*SUMIFS(Calculations!$E$3:$E$53,Calculations!$A$3:$A$53,$B1336)</f>
        <v/>
      </c>
      <c r="G1336" s="50">
        <f>G610/SUMIFS(G$3:G$722,$B$3:$B$722,$B1336)*SUMIFS(Calculations!$E$3:$E$53,Calculations!$A$3:$A$53,$B1336)</f>
        <v/>
      </c>
      <c r="H1336" s="50">
        <f>H610/SUMIFS(H$3:H$722,$B$3:$B$722,$B1336)*SUMIFS(Calculations!$E$3:$E$53,Calculations!$A$3:$A$53,$B1336)</f>
        <v/>
      </c>
      <c r="I1336" s="50">
        <f>I610/SUMIFS(I$3:I$722,$B$3:$B$722,$B1336)*SUMIFS(Calculations!$E$3:$E$53,Calculations!$A$3:$A$53,$B1336)</f>
        <v/>
      </c>
      <c r="J1336" s="50">
        <f>J610/SUMIFS(J$3:J$722,$B$3:$B$722,$B1336)*SUMIFS(Calculations!$E$3:$E$53,Calculations!$A$3:$A$53,$B1336)</f>
        <v/>
      </c>
      <c r="K1336" s="50">
        <f>K610/SUMIFS(K$3:K$722,$B$3:$B$722,$B1336)*SUMIFS(Calculations!$E$3:$E$53,Calculations!$A$3:$A$53,$B1336)</f>
        <v/>
      </c>
      <c r="L1336" s="50">
        <f>L610/SUMIFS(L$3:L$722,$B$3:$B$722,$B1336)*SUMIFS(Calculations!$E$3:$E$53,Calculations!$A$3:$A$53,$B1336)</f>
        <v/>
      </c>
      <c r="M1336" s="50">
        <f>M610/SUMIFS(M$3:M$722,$B$3:$B$722,$B1336)*SUMIFS(Calculations!$E$3:$E$53,Calculations!$A$3:$A$53,$B1336)</f>
        <v/>
      </c>
      <c r="N1336" s="50">
        <f>N610/SUMIFS(N$3:N$722,$B$3:$B$722,$B1336)*SUMIFS(Calculations!$E$3:$E$53,Calculations!$A$3:$A$53,$B1336)</f>
        <v/>
      </c>
      <c r="O1336" s="50">
        <f>O610/SUMIFS(O$3:O$722,$B$3:$B$722,$B1336)*SUMIFS(Calculations!$E$3:$E$53,Calculations!$A$3:$A$53,$B1336)</f>
        <v/>
      </c>
      <c r="P1336" s="50">
        <f>P610/SUMIFS(P$3:P$722,$B$3:$B$722,$B1336)*SUMIFS(Calculations!$E$3:$E$53,Calculations!$A$3:$A$53,$B1336)</f>
        <v/>
      </c>
      <c r="Q1336" s="50">
        <f>Q610/SUMIFS(Q$3:Q$722,$B$3:$B$722,$B1336)*SUMIFS(Calculations!$E$3:$E$53,Calculations!$A$3:$A$53,$B1336)</f>
        <v/>
      </c>
      <c r="R1336" s="50">
        <f>R610/SUMIFS(R$3:R$722,$B$3:$B$722,$B1336)*SUMIFS(Calculations!$E$3:$E$53,Calculations!$A$3:$A$53,$B1336)</f>
        <v/>
      </c>
    </row>
    <row r="1337" ht="15.75" customHeight="1">
      <c r="B1337" s="50" t="inlineStr">
        <is>
          <t>TX</t>
        </is>
      </c>
      <c r="C1337" s="50" t="inlineStr">
        <is>
          <t>Generation</t>
        </is>
      </c>
      <c r="D1337" s="50" t="inlineStr">
        <is>
          <t>NG-CT</t>
        </is>
      </c>
      <c r="E1337" s="50">
        <f>LOOKUP(D1337,$U$2:$V$15,$V$2:$V$15)</f>
        <v/>
      </c>
      <c r="F1337" s="50">
        <f>F611/SUMIFS(F$3:F$722,$B$3:$B$722,$B1337)*SUMIFS(Calculations!$E$3:$E$53,Calculations!$A$3:$A$53,$B1337)</f>
        <v/>
      </c>
      <c r="G1337" s="50">
        <f>G611/SUMIFS(G$3:G$722,$B$3:$B$722,$B1337)*SUMIFS(Calculations!$E$3:$E$53,Calculations!$A$3:$A$53,$B1337)</f>
        <v/>
      </c>
      <c r="H1337" s="50">
        <f>H611/SUMIFS(H$3:H$722,$B$3:$B$722,$B1337)*SUMIFS(Calculations!$E$3:$E$53,Calculations!$A$3:$A$53,$B1337)</f>
        <v/>
      </c>
      <c r="I1337" s="50">
        <f>I611/SUMIFS(I$3:I$722,$B$3:$B$722,$B1337)*SUMIFS(Calculations!$E$3:$E$53,Calculations!$A$3:$A$53,$B1337)</f>
        <v/>
      </c>
      <c r="J1337" s="50">
        <f>J611/SUMIFS(J$3:J$722,$B$3:$B$722,$B1337)*SUMIFS(Calculations!$E$3:$E$53,Calculations!$A$3:$A$53,$B1337)</f>
        <v/>
      </c>
      <c r="K1337" s="50">
        <f>K611/SUMIFS(K$3:K$722,$B$3:$B$722,$B1337)*SUMIFS(Calculations!$E$3:$E$53,Calculations!$A$3:$A$53,$B1337)</f>
        <v/>
      </c>
      <c r="L1337" s="50">
        <f>L611/SUMIFS(L$3:L$722,$B$3:$B$722,$B1337)*SUMIFS(Calculations!$E$3:$E$53,Calculations!$A$3:$A$53,$B1337)</f>
        <v/>
      </c>
      <c r="M1337" s="50">
        <f>M611/SUMIFS(M$3:M$722,$B$3:$B$722,$B1337)*SUMIFS(Calculations!$E$3:$E$53,Calculations!$A$3:$A$53,$B1337)</f>
        <v/>
      </c>
      <c r="N1337" s="50">
        <f>N611/SUMIFS(N$3:N$722,$B$3:$B$722,$B1337)*SUMIFS(Calculations!$E$3:$E$53,Calculations!$A$3:$A$53,$B1337)</f>
        <v/>
      </c>
      <c r="O1337" s="50">
        <f>O611/SUMIFS(O$3:O$722,$B$3:$B$722,$B1337)*SUMIFS(Calculations!$E$3:$E$53,Calculations!$A$3:$A$53,$B1337)</f>
        <v/>
      </c>
      <c r="P1337" s="50">
        <f>P611/SUMIFS(P$3:P$722,$B$3:$B$722,$B1337)*SUMIFS(Calculations!$E$3:$E$53,Calculations!$A$3:$A$53,$B1337)</f>
        <v/>
      </c>
      <c r="Q1337" s="50">
        <f>Q611/SUMIFS(Q$3:Q$722,$B$3:$B$722,$B1337)*SUMIFS(Calculations!$E$3:$E$53,Calculations!$A$3:$A$53,$B1337)</f>
        <v/>
      </c>
      <c r="R1337" s="50">
        <f>R611/SUMIFS(R$3:R$722,$B$3:$B$722,$B1337)*SUMIFS(Calculations!$E$3:$E$53,Calculations!$A$3:$A$53,$B1337)</f>
        <v/>
      </c>
    </row>
    <row r="1338" ht="15.75" customHeight="1">
      <c r="B1338" s="50" t="inlineStr">
        <is>
          <t>TX</t>
        </is>
      </c>
      <c r="C1338" s="50" t="inlineStr">
        <is>
          <t>Generation</t>
        </is>
      </c>
      <c r="D1338" s="50" t="inlineStr">
        <is>
          <t>Nuclear</t>
        </is>
      </c>
      <c r="E1338" s="50">
        <f>LOOKUP(D1338,$U$2:$V$15,$V$2:$V$15)</f>
        <v/>
      </c>
      <c r="F1338" s="50">
        <f>F612/SUMIFS(F$3:F$722,$B$3:$B$722,$B1338)*SUMIFS(Calculations!$E$3:$E$53,Calculations!$A$3:$A$53,$B1338)</f>
        <v/>
      </c>
      <c r="G1338" s="50">
        <f>G612/SUMIFS(G$3:G$722,$B$3:$B$722,$B1338)*SUMIFS(Calculations!$E$3:$E$53,Calculations!$A$3:$A$53,$B1338)</f>
        <v/>
      </c>
      <c r="H1338" s="50">
        <f>H612/SUMIFS(H$3:H$722,$B$3:$B$722,$B1338)*SUMIFS(Calculations!$E$3:$E$53,Calculations!$A$3:$A$53,$B1338)</f>
        <v/>
      </c>
      <c r="I1338" s="50">
        <f>I612/SUMIFS(I$3:I$722,$B$3:$B$722,$B1338)*SUMIFS(Calculations!$E$3:$E$53,Calculations!$A$3:$A$53,$B1338)</f>
        <v/>
      </c>
      <c r="J1338" s="50">
        <f>J612/SUMIFS(J$3:J$722,$B$3:$B$722,$B1338)*SUMIFS(Calculations!$E$3:$E$53,Calculations!$A$3:$A$53,$B1338)</f>
        <v/>
      </c>
      <c r="K1338" s="50">
        <f>K612/SUMIFS(K$3:K$722,$B$3:$B$722,$B1338)*SUMIFS(Calculations!$E$3:$E$53,Calculations!$A$3:$A$53,$B1338)</f>
        <v/>
      </c>
      <c r="L1338" s="50">
        <f>L612/SUMIFS(L$3:L$722,$B$3:$B$722,$B1338)*SUMIFS(Calculations!$E$3:$E$53,Calculations!$A$3:$A$53,$B1338)</f>
        <v/>
      </c>
      <c r="M1338" s="50">
        <f>M612/SUMIFS(M$3:M$722,$B$3:$B$722,$B1338)*SUMIFS(Calculations!$E$3:$E$53,Calculations!$A$3:$A$53,$B1338)</f>
        <v/>
      </c>
      <c r="N1338" s="50">
        <f>N612/SUMIFS(N$3:N$722,$B$3:$B$722,$B1338)*SUMIFS(Calculations!$E$3:$E$53,Calculations!$A$3:$A$53,$B1338)</f>
        <v/>
      </c>
      <c r="O1338" s="50">
        <f>O612/SUMIFS(O$3:O$722,$B$3:$B$722,$B1338)*SUMIFS(Calculations!$E$3:$E$53,Calculations!$A$3:$A$53,$B1338)</f>
        <v/>
      </c>
      <c r="P1338" s="50">
        <f>P612/SUMIFS(P$3:P$722,$B$3:$B$722,$B1338)*SUMIFS(Calculations!$E$3:$E$53,Calculations!$A$3:$A$53,$B1338)</f>
        <v/>
      </c>
      <c r="Q1338" s="50">
        <f>Q612/SUMIFS(Q$3:Q$722,$B$3:$B$722,$B1338)*SUMIFS(Calculations!$E$3:$E$53,Calculations!$A$3:$A$53,$B1338)</f>
        <v/>
      </c>
      <c r="R1338" s="50">
        <f>R612/SUMIFS(R$3:R$722,$B$3:$B$722,$B1338)*SUMIFS(Calculations!$E$3:$E$53,Calculations!$A$3:$A$53,$B1338)</f>
        <v/>
      </c>
    </row>
    <row r="1339" ht="15.75" customHeight="1">
      <c r="B1339" s="50" t="inlineStr">
        <is>
          <t>TX</t>
        </is>
      </c>
      <c r="C1339" s="50" t="inlineStr">
        <is>
          <t>Generation</t>
        </is>
      </c>
      <c r="D1339" s="50" t="inlineStr">
        <is>
          <t>Offshore Wind</t>
        </is>
      </c>
      <c r="E1339" s="50">
        <f>LOOKUP(D1339,$U$2:$V$15,$V$2:$V$15)</f>
        <v/>
      </c>
      <c r="F1339" s="50">
        <f>F613/SUMIFS(F$3:F$722,$B$3:$B$722,$B1339)*SUMIFS(Calculations!$E$3:$E$53,Calculations!$A$3:$A$53,$B1339)</f>
        <v/>
      </c>
      <c r="G1339" s="50">
        <f>G613/SUMIFS(G$3:G$722,$B$3:$B$722,$B1339)*SUMIFS(Calculations!$E$3:$E$53,Calculations!$A$3:$A$53,$B1339)</f>
        <v/>
      </c>
      <c r="H1339" s="50">
        <f>H613/SUMIFS(H$3:H$722,$B$3:$B$722,$B1339)*SUMIFS(Calculations!$E$3:$E$53,Calculations!$A$3:$A$53,$B1339)</f>
        <v/>
      </c>
      <c r="I1339" s="50">
        <f>I613/SUMIFS(I$3:I$722,$B$3:$B$722,$B1339)*SUMIFS(Calculations!$E$3:$E$53,Calculations!$A$3:$A$53,$B1339)</f>
        <v/>
      </c>
      <c r="J1339" s="50">
        <f>J613/SUMIFS(J$3:J$722,$B$3:$B$722,$B1339)*SUMIFS(Calculations!$E$3:$E$53,Calculations!$A$3:$A$53,$B1339)</f>
        <v/>
      </c>
      <c r="K1339" s="50">
        <f>K613/SUMIFS(K$3:K$722,$B$3:$B$722,$B1339)*SUMIFS(Calculations!$E$3:$E$53,Calculations!$A$3:$A$53,$B1339)</f>
        <v/>
      </c>
      <c r="L1339" s="50">
        <f>L613/SUMIFS(L$3:L$722,$B$3:$B$722,$B1339)*SUMIFS(Calculations!$E$3:$E$53,Calculations!$A$3:$A$53,$B1339)</f>
        <v/>
      </c>
      <c r="M1339" s="50">
        <f>M613/SUMIFS(M$3:M$722,$B$3:$B$722,$B1339)*SUMIFS(Calculations!$E$3:$E$53,Calculations!$A$3:$A$53,$B1339)</f>
        <v/>
      </c>
      <c r="N1339" s="50">
        <f>N613/SUMIFS(N$3:N$722,$B$3:$B$722,$B1339)*SUMIFS(Calculations!$E$3:$E$53,Calculations!$A$3:$A$53,$B1339)</f>
        <v/>
      </c>
      <c r="O1339" s="50">
        <f>O613/SUMIFS(O$3:O$722,$B$3:$B$722,$B1339)*SUMIFS(Calculations!$E$3:$E$53,Calculations!$A$3:$A$53,$B1339)</f>
        <v/>
      </c>
      <c r="P1339" s="50">
        <f>P613/SUMIFS(P$3:P$722,$B$3:$B$722,$B1339)*SUMIFS(Calculations!$E$3:$E$53,Calculations!$A$3:$A$53,$B1339)</f>
        <v/>
      </c>
      <c r="Q1339" s="50">
        <f>Q613/SUMIFS(Q$3:Q$722,$B$3:$B$722,$B1339)*SUMIFS(Calculations!$E$3:$E$53,Calculations!$A$3:$A$53,$B1339)</f>
        <v/>
      </c>
      <c r="R1339" s="50">
        <f>R613/SUMIFS(R$3:R$722,$B$3:$B$722,$B1339)*SUMIFS(Calculations!$E$3:$E$53,Calculations!$A$3:$A$53,$B1339)</f>
        <v/>
      </c>
    </row>
    <row r="1340" ht="15.75" customHeight="1">
      <c r="B1340" s="50" t="inlineStr">
        <is>
          <t>TX</t>
        </is>
      </c>
      <c r="C1340" s="50" t="inlineStr">
        <is>
          <t>Generation</t>
        </is>
      </c>
      <c r="D1340" s="50" t="inlineStr">
        <is>
          <t>Oil-Gas-Steam</t>
        </is>
      </c>
      <c r="E1340" s="50">
        <f>LOOKUP(D1340,$U$2:$V$15,$V$2:$V$15)</f>
        <v/>
      </c>
      <c r="F1340" s="50">
        <f>F614/SUMIFS(F$3:F$722,$B$3:$B$722,$B1340)*SUMIFS(Calculations!$E$3:$E$53,Calculations!$A$3:$A$53,$B1340)</f>
        <v/>
      </c>
      <c r="G1340" s="50">
        <f>G614/SUMIFS(G$3:G$722,$B$3:$B$722,$B1340)*SUMIFS(Calculations!$E$3:$E$53,Calculations!$A$3:$A$53,$B1340)</f>
        <v/>
      </c>
      <c r="H1340" s="50">
        <f>H614/SUMIFS(H$3:H$722,$B$3:$B$722,$B1340)*SUMIFS(Calculations!$E$3:$E$53,Calculations!$A$3:$A$53,$B1340)</f>
        <v/>
      </c>
      <c r="I1340" s="50">
        <f>I614/SUMIFS(I$3:I$722,$B$3:$B$722,$B1340)*SUMIFS(Calculations!$E$3:$E$53,Calculations!$A$3:$A$53,$B1340)</f>
        <v/>
      </c>
      <c r="J1340" s="50">
        <f>J614/SUMIFS(J$3:J$722,$B$3:$B$722,$B1340)*SUMIFS(Calculations!$E$3:$E$53,Calculations!$A$3:$A$53,$B1340)</f>
        <v/>
      </c>
      <c r="K1340" s="50">
        <f>K614/SUMIFS(K$3:K$722,$B$3:$B$722,$B1340)*SUMIFS(Calculations!$E$3:$E$53,Calculations!$A$3:$A$53,$B1340)</f>
        <v/>
      </c>
      <c r="L1340" s="50">
        <f>L614/SUMIFS(L$3:L$722,$B$3:$B$722,$B1340)*SUMIFS(Calculations!$E$3:$E$53,Calculations!$A$3:$A$53,$B1340)</f>
        <v/>
      </c>
      <c r="M1340" s="50">
        <f>M614/SUMIFS(M$3:M$722,$B$3:$B$722,$B1340)*SUMIFS(Calculations!$E$3:$E$53,Calculations!$A$3:$A$53,$B1340)</f>
        <v/>
      </c>
      <c r="N1340" s="50">
        <f>N614/SUMIFS(N$3:N$722,$B$3:$B$722,$B1340)*SUMIFS(Calculations!$E$3:$E$53,Calculations!$A$3:$A$53,$B1340)</f>
        <v/>
      </c>
      <c r="O1340" s="50">
        <f>O614/SUMIFS(O$3:O$722,$B$3:$B$722,$B1340)*SUMIFS(Calculations!$E$3:$E$53,Calculations!$A$3:$A$53,$B1340)</f>
        <v/>
      </c>
      <c r="P1340" s="50">
        <f>P614/SUMIFS(P$3:P$722,$B$3:$B$722,$B1340)*SUMIFS(Calculations!$E$3:$E$53,Calculations!$A$3:$A$53,$B1340)</f>
        <v/>
      </c>
      <c r="Q1340" s="50">
        <f>Q614/SUMIFS(Q$3:Q$722,$B$3:$B$722,$B1340)*SUMIFS(Calculations!$E$3:$E$53,Calculations!$A$3:$A$53,$B1340)</f>
        <v/>
      </c>
      <c r="R1340" s="50">
        <f>R614/SUMIFS(R$3:R$722,$B$3:$B$722,$B1340)*SUMIFS(Calculations!$E$3:$E$53,Calculations!$A$3:$A$53,$B1340)</f>
        <v/>
      </c>
    </row>
    <row r="1341" ht="15.75" customHeight="1">
      <c r="B1341" s="50" t="inlineStr">
        <is>
          <t>TX</t>
        </is>
      </c>
      <c r="C1341" s="50" t="inlineStr">
        <is>
          <t>Generation</t>
        </is>
      </c>
      <c r="D1341" s="50" t="inlineStr">
        <is>
          <t>Rooftop PV</t>
        </is>
      </c>
      <c r="E1341" s="50">
        <f>LOOKUP(D1341,$U$2:$V$15,$V$2:$V$15)</f>
        <v/>
      </c>
      <c r="F1341" s="50">
        <f>F615/SUMIFS(F$3:F$722,$B$3:$B$722,$B1341)*SUMIFS(Calculations!$E$3:$E$53,Calculations!$A$3:$A$53,$B1341)</f>
        <v/>
      </c>
      <c r="G1341" s="50">
        <f>G615/SUMIFS(G$3:G$722,$B$3:$B$722,$B1341)*SUMIFS(Calculations!$E$3:$E$53,Calculations!$A$3:$A$53,$B1341)</f>
        <v/>
      </c>
      <c r="H1341" s="50">
        <f>H615/SUMIFS(H$3:H$722,$B$3:$B$722,$B1341)*SUMIFS(Calculations!$E$3:$E$53,Calculations!$A$3:$A$53,$B1341)</f>
        <v/>
      </c>
      <c r="I1341" s="50">
        <f>I615/SUMIFS(I$3:I$722,$B$3:$B$722,$B1341)*SUMIFS(Calculations!$E$3:$E$53,Calculations!$A$3:$A$53,$B1341)</f>
        <v/>
      </c>
      <c r="J1341" s="50">
        <f>J615/SUMIFS(J$3:J$722,$B$3:$B$722,$B1341)*SUMIFS(Calculations!$E$3:$E$53,Calculations!$A$3:$A$53,$B1341)</f>
        <v/>
      </c>
      <c r="K1341" s="50">
        <f>K615/SUMIFS(K$3:K$722,$B$3:$B$722,$B1341)*SUMIFS(Calculations!$E$3:$E$53,Calculations!$A$3:$A$53,$B1341)</f>
        <v/>
      </c>
      <c r="L1341" s="50">
        <f>L615/SUMIFS(L$3:L$722,$B$3:$B$722,$B1341)*SUMIFS(Calculations!$E$3:$E$53,Calculations!$A$3:$A$53,$B1341)</f>
        <v/>
      </c>
      <c r="M1341" s="50">
        <f>M615/SUMIFS(M$3:M$722,$B$3:$B$722,$B1341)*SUMIFS(Calculations!$E$3:$E$53,Calculations!$A$3:$A$53,$B1341)</f>
        <v/>
      </c>
      <c r="N1341" s="50">
        <f>N615/SUMIFS(N$3:N$722,$B$3:$B$722,$B1341)*SUMIFS(Calculations!$E$3:$E$53,Calculations!$A$3:$A$53,$B1341)</f>
        <v/>
      </c>
      <c r="O1341" s="50">
        <f>O615/SUMIFS(O$3:O$722,$B$3:$B$722,$B1341)*SUMIFS(Calculations!$E$3:$E$53,Calculations!$A$3:$A$53,$B1341)</f>
        <v/>
      </c>
      <c r="P1341" s="50">
        <f>P615/SUMIFS(P$3:P$722,$B$3:$B$722,$B1341)*SUMIFS(Calculations!$E$3:$E$53,Calculations!$A$3:$A$53,$B1341)</f>
        <v/>
      </c>
      <c r="Q1341" s="50">
        <f>Q615/SUMIFS(Q$3:Q$722,$B$3:$B$722,$B1341)*SUMIFS(Calculations!$E$3:$E$53,Calculations!$A$3:$A$53,$B1341)</f>
        <v/>
      </c>
      <c r="R1341" s="50">
        <f>R615/SUMIFS(R$3:R$722,$B$3:$B$722,$B1341)*SUMIFS(Calculations!$E$3:$E$53,Calculations!$A$3:$A$53,$B1341)</f>
        <v/>
      </c>
    </row>
    <row r="1342" ht="15.75" customHeight="1">
      <c r="B1342" s="50" t="inlineStr">
        <is>
          <t>TX</t>
        </is>
      </c>
      <c r="C1342" s="50" t="inlineStr">
        <is>
          <t>Generation</t>
        </is>
      </c>
      <c r="D1342" s="50" t="inlineStr">
        <is>
          <t>Storage</t>
        </is>
      </c>
      <c r="E1342" s="50">
        <f>LOOKUP(D1342,$U$2:$V$15,$V$2:$V$15)</f>
        <v/>
      </c>
      <c r="F1342" s="50">
        <f>F616/SUMIFS(F$3:F$722,$B$3:$B$722,$B1342)*SUMIFS(Calculations!$E$3:$E$53,Calculations!$A$3:$A$53,$B1342)</f>
        <v/>
      </c>
      <c r="G1342" s="50">
        <f>G616/SUMIFS(G$3:G$722,$B$3:$B$722,$B1342)*SUMIFS(Calculations!$E$3:$E$53,Calculations!$A$3:$A$53,$B1342)</f>
        <v/>
      </c>
      <c r="H1342" s="50">
        <f>H616/SUMIFS(H$3:H$722,$B$3:$B$722,$B1342)*SUMIFS(Calculations!$E$3:$E$53,Calculations!$A$3:$A$53,$B1342)</f>
        <v/>
      </c>
      <c r="I1342" s="50">
        <f>I616/SUMIFS(I$3:I$722,$B$3:$B$722,$B1342)*SUMIFS(Calculations!$E$3:$E$53,Calculations!$A$3:$A$53,$B1342)</f>
        <v/>
      </c>
      <c r="J1342" s="50">
        <f>J616/SUMIFS(J$3:J$722,$B$3:$B$722,$B1342)*SUMIFS(Calculations!$E$3:$E$53,Calculations!$A$3:$A$53,$B1342)</f>
        <v/>
      </c>
      <c r="K1342" s="50">
        <f>K616/SUMIFS(K$3:K$722,$B$3:$B$722,$B1342)*SUMIFS(Calculations!$E$3:$E$53,Calculations!$A$3:$A$53,$B1342)</f>
        <v/>
      </c>
      <c r="L1342" s="50">
        <f>L616/SUMIFS(L$3:L$722,$B$3:$B$722,$B1342)*SUMIFS(Calculations!$E$3:$E$53,Calculations!$A$3:$A$53,$B1342)</f>
        <v/>
      </c>
      <c r="M1342" s="50">
        <f>M616/SUMIFS(M$3:M$722,$B$3:$B$722,$B1342)*SUMIFS(Calculations!$E$3:$E$53,Calculations!$A$3:$A$53,$B1342)</f>
        <v/>
      </c>
      <c r="N1342" s="50">
        <f>N616/SUMIFS(N$3:N$722,$B$3:$B$722,$B1342)*SUMIFS(Calculations!$E$3:$E$53,Calculations!$A$3:$A$53,$B1342)</f>
        <v/>
      </c>
      <c r="O1342" s="50">
        <f>O616/SUMIFS(O$3:O$722,$B$3:$B$722,$B1342)*SUMIFS(Calculations!$E$3:$E$53,Calculations!$A$3:$A$53,$B1342)</f>
        <v/>
      </c>
      <c r="P1342" s="50">
        <f>P616/SUMIFS(P$3:P$722,$B$3:$B$722,$B1342)*SUMIFS(Calculations!$E$3:$E$53,Calculations!$A$3:$A$53,$B1342)</f>
        <v/>
      </c>
      <c r="Q1342" s="50">
        <f>Q616/SUMIFS(Q$3:Q$722,$B$3:$B$722,$B1342)*SUMIFS(Calculations!$E$3:$E$53,Calculations!$A$3:$A$53,$B1342)</f>
        <v/>
      </c>
      <c r="R1342" s="50">
        <f>R616/SUMIFS(R$3:R$722,$B$3:$B$722,$B1342)*SUMIFS(Calculations!$E$3:$E$53,Calculations!$A$3:$A$53,$B1342)</f>
        <v/>
      </c>
    </row>
    <row r="1343" ht="15.75" customHeight="1">
      <c r="B1343" s="50" t="inlineStr">
        <is>
          <t>TX</t>
        </is>
      </c>
      <c r="C1343" s="50" t="inlineStr">
        <is>
          <t>Generation</t>
        </is>
      </c>
      <c r="D1343" s="50" t="inlineStr">
        <is>
          <t>Utility PV</t>
        </is>
      </c>
      <c r="E1343" s="50">
        <f>LOOKUP(D1343,$U$2:$V$15,$V$2:$V$15)</f>
        <v/>
      </c>
      <c r="F1343" s="50">
        <f>F617/SUMIFS(F$3:F$722,$B$3:$B$722,$B1343)*SUMIFS(Calculations!$E$3:$E$53,Calculations!$A$3:$A$53,$B1343)</f>
        <v/>
      </c>
      <c r="G1343" s="50">
        <f>G617/SUMIFS(G$3:G$722,$B$3:$B$722,$B1343)*SUMIFS(Calculations!$E$3:$E$53,Calculations!$A$3:$A$53,$B1343)</f>
        <v/>
      </c>
      <c r="H1343" s="50">
        <f>H617/SUMIFS(H$3:H$722,$B$3:$B$722,$B1343)*SUMIFS(Calculations!$E$3:$E$53,Calculations!$A$3:$A$53,$B1343)</f>
        <v/>
      </c>
      <c r="I1343" s="50">
        <f>I617/SUMIFS(I$3:I$722,$B$3:$B$722,$B1343)*SUMIFS(Calculations!$E$3:$E$53,Calculations!$A$3:$A$53,$B1343)</f>
        <v/>
      </c>
      <c r="J1343" s="50">
        <f>J617/SUMIFS(J$3:J$722,$B$3:$B$722,$B1343)*SUMIFS(Calculations!$E$3:$E$53,Calculations!$A$3:$A$53,$B1343)</f>
        <v/>
      </c>
      <c r="K1343" s="50">
        <f>K617/SUMIFS(K$3:K$722,$B$3:$B$722,$B1343)*SUMIFS(Calculations!$E$3:$E$53,Calculations!$A$3:$A$53,$B1343)</f>
        <v/>
      </c>
      <c r="L1343" s="50">
        <f>L617/SUMIFS(L$3:L$722,$B$3:$B$722,$B1343)*SUMIFS(Calculations!$E$3:$E$53,Calculations!$A$3:$A$53,$B1343)</f>
        <v/>
      </c>
      <c r="M1343" s="50">
        <f>M617/SUMIFS(M$3:M$722,$B$3:$B$722,$B1343)*SUMIFS(Calculations!$E$3:$E$53,Calculations!$A$3:$A$53,$B1343)</f>
        <v/>
      </c>
      <c r="N1343" s="50">
        <f>N617/SUMIFS(N$3:N$722,$B$3:$B$722,$B1343)*SUMIFS(Calculations!$E$3:$E$53,Calculations!$A$3:$A$53,$B1343)</f>
        <v/>
      </c>
      <c r="O1343" s="50">
        <f>O617/SUMIFS(O$3:O$722,$B$3:$B$722,$B1343)*SUMIFS(Calculations!$E$3:$E$53,Calculations!$A$3:$A$53,$B1343)</f>
        <v/>
      </c>
      <c r="P1343" s="50">
        <f>P617/SUMIFS(P$3:P$722,$B$3:$B$722,$B1343)*SUMIFS(Calculations!$E$3:$E$53,Calculations!$A$3:$A$53,$B1343)</f>
        <v/>
      </c>
      <c r="Q1343" s="50">
        <f>Q617/SUMIFS(Q$3:Q$722,$B$3:$B$722,$B1343)*SUMIFS(Calculations!$E$3:$E$53,Calculations!$A$3:$A$53,$B1343)</f>
        <v/>
      </c>
      <c r="R1343" s="50">
        <f>R617/SUMIFS(R$3:R$722,$B$3:$B$722,$B1343)*SUMIFS(Calculations!$E$3:$E$53,Calculations!$A$3:$A$53,$B1343)</f>
        <v/>
      </c>
    </row>
    <row r="1344" ht="15.75" customHeight="1">
      <c r="B1344" s="50" t="inlineStr">
        <is>
          <t>UT</t>
        </is>
      </c>
      <c r="C1344" s="50" t="inlineStr">
        <is>
          <t>Generation</t>
        </is>
      </c>
      <c r="D1344" s="50" t="inlineStr">
        <is>
          <t>Biopower</t>
        </is>
      </c>
      <c r="E1344" s="50">
        <f>LOOKUP(D1344,$U$2:$V$15,$V$2:$V$15)</f>
        <v/>
      </c>
      <c r="F1344" s="50">
        <f>F618/SUMIFS(F$3:F$722,$B$3:$B$722,$B1344)*SUMIFS(Calculations!$E$3:$E$53,Calculations!$A$3:$A$53,$B1344)</f>
        <v/>
      </c>
      <c r="G1344" s="50">
        <f>G618/SUMIFS(G$3:G$722,$B$3:$B$722,$B1344)*SUMIFS(Calculations!$E$3:$E$53,Calculations!$A$3:$A$53,$B1344)</f>
        <v/>
      </c>
      <c r="H1344" s="50">
        <f>H618/SUMIFS(H$3:H$722,$B$3:$B$722,$B1344)*SUMIFS(Calculations!$E$3:$E$53,Calculations!$A$3:$A$53,$B1344)</f>
        <v/>
      </c>
      <c r="I1344" s="50">
        <f>I618/SUMIFS(I$3:I$722,$B$3:$B$722,$B1344)*SUMIFS(Calculations!$E$3:$E$53,Calculations!$A$3:$A$53,$B1344)</f>
        <v/>
      </c>
      <c r="J1344" s="50">
        <f>J618/SUMIFS(J$3:J$722,$B$3:$B$722,$B1344)*SUMIFS(Calculations!$E$3:$E$53,Calculations!$A$3:$A$53,$B1344)</f>
        <v/>
      </c>
      <c r="K1344" s="50">
        <f>K618/SUMIFS(K$3:K$722,$B$3:$B$722,$B1344)*SUMIFS(Calculations!$E$3:$E$53,Calculations!$A$3:$A$53,$B1344)</f>
        <v/>
      </c>
      <c r="L1344" s="50">
        <f>L618/SUMIFS(L$3:L$722,$B$3:$B$722,$B1344)*SUMIFS(Calculations!$E$3:$E$53,Calculations!$A$3:$A$53,$B1344)</f>
        <v/>
      </c>
      <c r="M1344" s="50">
        <f>M618/SUMIFS(M$3:M$722,$B$3:$B$722,$B1344)*SUMIFS(Calculations!$E$3:$E$53,Calculations!$A$3:$A$53,$B1344)</f>
        <v/>
      </c>
      <c r="N1344" s="50">
        <f>N618/SUMIFS(N$3:N$722,$B$3:$B$722,$B1344)*SUMIFS(Calculations!$E$3:$E$53,Calculations!$A$3:$A$53,$B1344)</f>
        <v/>
      </c>
      <c r="O1344" s="50">
        <f>O618/SUMIFS(O$3:O$722,$B$3:$B$722,$B1344)*SUMIFS(Calculations!$E$3:$E$53,Calculations!$A$3:$A$53,$B1344)</f>
        <v/>
      </c>
      <c r="P1344" s="50">
        <f>P618/SUMIFS(P$3:P$722,$B$3:$B$722,$B1344)*SUMIFS(Calculations!$E$3:$E$53,Calculations!$A$3:$A$53,$B1344)</f>
        <v/>
      </c>
      <c r="Q1344" s="50">
        <f>Q618/SUMIFS(Q$3:Q$722,$B$3:$B$722,$B1344)*SUMIFS(Calculations!$E$3:$E$53,Calculations!$A$3:$A$53,$B1344)</f>
        <v/>
      </c>
      <c r="R1344" s="50">
        <f>R618/SUMIFS(R$3:R$722,$B$3:$B$722,$B1344)*SUMIFS(Calculations!$E$3:$E$53,Calculations!$A$3:$A$53,$B1344)</f>
        <v/>
      </c>
    </row>
    <row r="1345" ht="15.75" customHeight="1">
      <c r="B1345" s="50" t="inlineStr">
        <is>
          <t>UT</t>
        </is>
      </c>
      <c r="C1345" s="50" t="inlineStr">
        <is>
          <t>Generation</t>
        </is>
      </c>
      <c r="D1345" s="50" t="inlineStr">
        <is>
          <t>Coal</t>
        </is>
      </c>
      <c r="E1345" s="50">
        <f>LOOKUP(D1345,$U$2:$V$15,$V$2:$V$15)</f>
        <v/>
      </c>
      <c r="F1345" s="50">
        <f>F619/SUMIFS(F$3:F$722,$B$3:$B$722,$B1345)*SUMIFS(Calculations!$E$3:$E$53,Calculations!$A$3:$A$53,$B1345)</f>
        <v/>
      </c>
      <c r="G1345" s="50">
        <f>G619/SUMIFS(G$3:G$722,$B$3:$B$722,$B1345)*SUMIFS(Calculations!$E$3:$E$53,Calculations!$A$3:$A$53,$B1345)</f>
        <v/>
      </c>
      <c r="H1345" s="50">
        <f>H619/SUMIFS(H$3:H$722,$B$3:$B$722,$B1345)*SUMIFS(Calculations!$E$3:$E$53,Calculations!$A$3:$A$53,$B1345)</f>
        <v/>
      </c>
      <c r="I1345" s="50">
        <f>I619/SUMIFS(I$3:I$722,$B$3:$B$722,$B1345)*SUMIFS(Calculations!$E$3:$E$53,Calculations!$A$3:$A$53,$B1345)</f>
        <v/>
      </c>
      <c r="J1345" s="50">
        <f>J619/SUMIFS(J$3:J$722,$B$3:$B$722,$B1345)*SUMIFS(Calculations!$E$3:$E$53,Calculations!$A$3:$A$53,$B1345)</f>
        <v/>
      </c>
      <c r="K1345" s="50">
        <f>K619/SUMIFS(K$3:K$722,$B$3:$B$722,$B1345)*SUMIFS(Calculations!$E$3:$E$53,Calculations!$A$3:$A$53,$B1345)</f>
        <v/>
      </c>
      <c r="L1345" s="50">
        <f>L619/SUMIFS(L$3:L$722,$B$3:$B$722,$B1345)*SUMIFS(Calculations!$E$3:$E$53,Calculations!$A$3:$A$53,$B1345)</f>
        <v/>
      </c>
      <c r="M1345" s="50">
        <f>M619/SUMIFS(M$3:M$722,$B$3:$B$722,$B1345)*SUMIFS(Calculations!$E$3:$E$53,Calculations!$A$3:$A$53,$B1345)</f>
        <v/>
      </c>
      <c r="N1345" s="50">
        <f>N619/SUMIFS(N$3:N$722,$B$3:$B$722,$B1345)*SUMIFS(Calculations!$E$3:$E$53,Calculations!$A$3:$A$53,$B1345)</f>
        <v/>
      </c>
      <c r="O1345" s="50">
        <f>O619/SUMIFS(O$3:O$722,$B$3:$B$722,$B1345)*SUMIFS(Calculations!$E$3:$E$53,Calculations!$A$3:$A$53,$B1345)</f>
        <v/>
      </c>
      <c r="P1345" s="50">
        <f>P619/SUMIFS(P$3:P$722,$B$3:$B$722,$B1345)*SUMIFS(Calculations!$E$3:$E$53,Calculations!$A$3:$A$53,$B1345)</f>
        <v/>
      </c>
      <c r="Q1345" s="50">
        <f>Q619/SUMIFS(Q$3:Q$722,$B$3:$B$722,$B1345)*SUMIFS(Calculations!$E$3:$E$53,Calculations!$A$3:$A$53,$B1345)</f>
        <v/>
      </c>
      <c r="R1345" s="50">
        <f>R619/SUMIFS(R$3:R$722,$B$3:$B$722,$B1345)*SUMIFS(Calculations!$E$3:$E$53,Calculations!$A$3:$A$53,$B1345)</f>
        <v/>
      </c>
    </row>
    <row r="1346" ht="15.75" customHeight="1">
      <c r="B1346" s="50" t="inlineStr">
        <is>
          <t>UT</t>
        </is>
      </c>
      <c r="C1346" s="50" t="inlineStr">
        <is>
          <t>Generation</t>
        </is>
      </c>
      <c r="D1346" s="50" t="inlineStr">
        <is>
          <t>CSP</t>
        </is>
      </c>
      <c r="E1346" s="50">
        <f>LOOKUP(D1346,$U$2:$V$15,$V$2:$V$15)</f>
        <v/>
      </c>
      <c r="F1346" s="50">
        <f>F620/SUMIFS(F$3:F$722,$B$3:$B$722,$B1346)*SUMIFS(Calculations!$E$3:$E$53,Calculations!$A$3:$A$53,$B1346)</f>
        <v/>
      </c>
      <c r="G1346" s="50">
        <f>G620/SUMIFS(G$3:G$722,$B$3:$B$722,$B1346)*SUMIFS(Calculations!$E$3:$E$53,Calculations!$A$3:$A$53,$B1346)</f>
        <v/>
      </c>
      <c r="H1346" s="50">
        <f>H620/SUMIFS(H$3:H$722,$B$3:$B$722,$B1346)*SUMIFS(Calculations!$E$3:$E$53,Calculations!$A$3:$A$53,$B1346)</f>
        <v/>
      </c>
      <c r="I1346" s="50">
        <f>I620/SUMIFS(I$3:I$722,$B$3:$B$722,$B1346)*SUMIFS(Calculations!$E$3:$E$53,Calculations!$A$3:$A$53,$B1346)</f>
        <v/>
      </c>
      <c r="J1346" s="50">
        <f>J620/SUMIFS(J$3:J$722,$B$3:$B$722,$B1346)*SUMIFS(Calculations!$E$3:$E$53,Calculations!$A$3:$A$53,$B1346)</f>
        <v/>
      </c>
      <c r="K1346" s="50">
        <f>K620/SUMIFS(K$3:K$722,$B$3:$B$722,$B1346)*SUMIFS(Calculations!$E$3:$E$53,Calculations!$A$3:$A$53,$B1346)</f>
        <v/>
      </c>
      <c r="L1346" s="50">
        <f>L620/SUMIFS(L$3:L$722,$B$3:$B$722,$B1346)*SUMIFS(Calculations!$E$3:$E$53,Calculations!$A$3:$A$53,$B1346)</f>
        <v/>
      </c>
      <c r="M1346" s="50">
        <f>M620/SUMIFS(M$3:M$722,$B$3:$B$722,$B1346)*SUMIFS(Calculations!$E$3:$E$53,Calculations!$A$3:$A$53,$B1346)</f>
        <v/>
      </c>
      <c r="N1346" s="50">
        <f>N620/SUMIFS(N$3:N$722,$B$3:$B$722,$B1346)*SUMIFS(Calculations!$E$3:$E$53,Calculations!$A$3:$A$53,$B1346)</f>
        <v/>
      </c>
      <c r="O1346" s="50">
        <f>O620/SUMIFS(O$3:O$722,$B$3:$B$722,$B1346)*SUMIFS(Calculations!$E$3:$E$53,Calculations!$A$3:$A$53,$B1346)</f>
        <v/>
      </c>
      <c r="P1346" s="50">
        <f>P620/SUMIFS(P$3:P$722,$B$3:$B$722,$B1346)*SUMIFS(Calculations!$E$3:$E$53,Calculations!$A$3:$A$53,$B1346)</f>
        <v/>
      </c>
      <c r="Q1346" s="50">
        <f>Q620/SUMIFS(Q$3:Q$722,$B$3:$B$722,$B1346)*SUMIFS(Calculations!$E$3:$E$53,Calculations!$A$3:$A$53,$B1346)</f>
        <v/>
      </c>
      <c r="R1346" s="50">
        <f>R620/SUMIFS(R$3:R$722,$B$3:$B$722,$B1346)*SUMIFS(Calculations!$E$3:$E$53,Calculations!$A$3:$A$53,$B1346)</f>
        <v/>
      </c>
    </row>
    <row r="1347" ht="15.75" customHeight="1">
      <c r="B1347" s="50" t="inlineStr">
        <is>
          <t>UT</t>
        </is>
      </c>
      <c r="C1347" s="50" t="inlineStr">
        <is>
          <t>Generation</t>
        </is>
      </c>
      <c r="D1347" s="50" t="inlineStr">
        <is>
          <t>Geothermal</t>
        </is>
      </c>
      <c r="E1347" s="50">
        <f>LOOKUP(D1347,$U$2:$V$15,$V$2:$V$15)</f>
        <v/>
      </c>
      <c r="F1347" s="50">
        <f>F621/SUMIFS(F$3:F$722,$B$3:$B$722,$B1347)*SUMIFS(Calculations!$E$3:$E$53,Calculations!$A$3:$A$53,$B1347)</f>
        <v/>
      </c>
      <c r="G1347" s="50">
        <f>G621/SUMIFS(G$3:G$722,$B$3:$B$722,$B1347)*SUMIFS(Calculations!$E$3:$E$53,Calculations!$A$3:$A$53,$B1347)</f>
        <v/>
      </c>
      <c r="H1347" s="50">
        <f>H621/SUMIFS(H$3:H$722,$B$3:$B$722,$B1347)*SUMIFS(Calculations!$E$3:$E$53,Calculations!$A$3:$A$53,$B1347)</f>
        <v/>
      </c>
      <c r="I1347" s="50">
        <f>I621/SUMIFS(I$3:I$722,$B$3:$B$722,$B1347)*SUMIFS(Calculations!$E$3:$E$53,Calculations!$A$3:$A$53,$B1347)</f>
        <v/>
      </c>
      <c r="J1347" s="50">
        <f>J621/SUMIFS(J$3:J$722,$B$3:$B$722,$B1347)*SUMIFS(Calculations!$E$3:$E$53,Calculations!$A$3:$A$53,$B1347)</f>
        <v/>
      </c>
      <c r="K1347" s="50">
        <f>K621/SUMIFS(K$3:K$722,$B$3:$B$722,$B1347)*SUMIFS(Calculations!$E$3:$E$53,Calculations!$A$3:$A$53,$B1347)</f>
        <v/>
      </c>
      <c r="L1347" s="50">
        <f>L621/SUMIFS(L$3:L$722,$B$3:$B$722,$B1347)*SUMIFS(Calculations!$E$3:$E$53,Calculations!$A$3:$A$53,$B1347)</f>
        <v/>
      </c>
      <c r="M1347" s="50">
        <f>M621/SUMIFS(M$3:M$722,$B$3:$B$722,$B1347)*SUMIFS(Calculations!$E$3:$E$53,Calculations!$A$3:$A$53,$B1347)</f>
        <v/>
      </c>
      <c r="N1347" s="50">
        <f>N621/SUMIFS(N$3:N$722,$B$3:$B$722,$B1347)*SUMIFS(Calculations!$E$3:$E$53,Calculations!$A$3:$A$53,$B1347)</f>
        <v/>
      </c>
      <c r="O1347" s="50">
        <f>O621/SUMIFS(O$3:O$722,$B$3:$B$722,$B1347)*SUMIFS(Calculations!$E$3:$E$53,Calculations!$A$3:$A$53,$B1347)</f>
        <v/>
      </c>
      <c r="P1347" s="50">
        <f>P621/SUMIFS(P$3:P$722,$B$3:$B$722,$B1347)*SUMIFS(Calculations!$E$3:$E$53,Calculations!$A$3:$A$53,$B1347)</f>
        <v/>
      </c>
      <c r="Q1347" s="50">
        <f>Q621/SUMIFS(Q$3:Q$722,$B$3:$B$722,$B1347)*SUMIFS(Calculations!$E$3:$E$53,Calculations!$A$3:$A$53,$B1347)</f>
        <v/>
      </c>
      <c r="R1347" s="50">
        <f>R621/SUMIFS(R$3:R$722,$B$3:$B$722,$B1347)*SUMIFS(Calculations!$E$3:$E$53,Calculations!$A$3:$A$53,$B1347)</f>
        <v/>
      </c>
    </row>
    <row r="1348" ht="15.75" customHeight="1">
      <c r="B1348" s="50" t="inlineStr">
        <is>
          <t>UT</t>
        </is>
      </c>
      <c r="C1348" s="50" t="inlineStr">
        <is>
          <t>Generation</t>
        </is>
      </c>
      <c r="D1348" s="50" t="inlineStr">
        <is>
          <t>Hydro</t>
        </is>
      </c>
      <c r="E1348" s="50">
        <f>LOOKUP(D1348,$U$2:$V$15,$V$2:$V$15)</f>
        <v/>
      </c>
      <c r="F1348" s="50">
        <f>F622/SUMIFS(F$3:F$722,$B$3:$B$722,$B1348)*SUMIFS(Calculations!$E$3:$E$53,Calculations!$A$3:$A$53,$B1348)</f>
        <v/>
      </c>
      <c r="G1348" s="50">
        <f>G622/SUMIFS(G$3:G$722,$B$3:$B$722,$B1348)*SUMIFS(Calculations!$E$3:$E$53,Calculations!$A$3:$A$53,$B1348)</f>
        <v/>
      </c>
      <c r="H1348" s="50">
        <f>H622/SUMIFS(H$3:H$722,$B$3:$B$722,$B1348)*SUMIFS(Calculations!$E$3:$E$53,Calculations!$A$3:$A$53,$B1348)</f>
        <v/>
      </c>
      <c r="I1348" s="50">
        <f>I622/SUMIFS(I$3:I$722,$B$3:$B$722,$B1348)*SUMIFS(Calculations!$E$3:$E$53,Calculations!$A$3:$A$53,$B1348)</f>
        <v/>
      </c>
      <c r="J1348" s="50">
        <f>J622/SUMIFS(J$3:J$722,$B$3:$B$722,$B1348)*SUMIFS(Calculations!$E$3:$E$53,Calculations!$A$3:$A$53,$B1348)</f>
        <v/>
      </c>
      <c r="K1348" s="50">
        <f>K622/SUMIFS(K$3:K$722,$B$3:$B$722,$B1348)*SUMIFS(Calculations!$E$3:$E$53,Calculations!$A$3:$A$53,$B1348)</f>
        <v/>
      </c>
      <c r="L1348" s="50">
        <f>L622/SUMIFS(L$3:L$722,$B$3:$B$722,$B1348)*SUMIFS(Calculations!$E$3:$E$53,Calculations!$A$3:$A$53,$B1348)</f>
        <v/>
      </c>
      <c r="M1348" s="50">
        <f>M622/SUMIFS(M$3:M$722,$B$3:$B$722,$B1348)*SUMIFS(Calculations!$E$3:$E$53,Calculations!$A$3:$A$53,$B1348)</f>
        <v/>
      </c>
      <c r="N1348" s="50">
        <f>N622/SUMIFS(N$3:N$722,$B$3:$B$722,$B1348)*SUMIFS(Calculations!$E$3:$E$53,Calculations!$A$3:$A$53,$B1348)</f>
        <v/>
      </c>
      <c r="O1348" s="50">
        <f>O622/SUMIFS(O$3:O$722,$B$3:$B$722,$B1348)*SUMIFS(Calculations!$E$3:$E$53,Calculations!$A$3:$A$53,$B1348)</f>
        <v/>
      </c>
      <c r="P1348" s="50">
        <f>P622/SUMIFS(P$3:P$722,$B$3:$B$722,$B1348)*SUMIFS(Calculations!$E$3:$E$53,Calculations!$A$3:$A$53,$B1348)</f>
        <v/>
      </c>
      <c r="Q1348" s="50">
        <f>Q622/SUMIFS(Q$3:Q$722,$B$3:$B$722,$B1348)*SUMIFS(Calculations!$E$3:$E$53,Calculations!$A$3:$A$53,$B1348)</f>
        <v/>
      </c>
      <c r="R1348" s="50">
        <f>R622/SUMIFS(R$3:R$722,$B$3:$B$722,$B1348)*SUMIFS(Calculations!$E$3:$E$53,Calculations!$A$3:$A$53,$B1348)</f>
        <v/>
      </c>
    </row>
    <row r="1349" ht="15.75" customHeight="1">
      <c r="B1349" s="50" t="inlineStr">
        <is>
          <t>UT</t>
        </is>
      </c>
      <c r="C1349" s="50" t="inlineStr">
        <is>
          <t>Generation</t>
        </is>
      </c>
      <c r="D1349" s="50" t="inlineStr">
        <is>
          <t>Imports</t>
        </is>
      </c>
      <c r="E1349" s="50">
        <f>LOOKUP(D1349,$U$2:$V$15,$V$2:$V$15)</f>
        <v/>
      </c>
      <c r="F1349" s="50">
        <f>F623/SUMIFS(F$3:F$722,$B$3:$B$722,$B1349)*SUMIFS(Calculations!$E$3:$E$53,Calculations!$A$3:$A$53,$B1349)</f>
        <v/>
      </c>
      <c r="G1349" s="50">
        <f>G623/SUMIFS(G$3:G$722,$B$3:$B$722,$B1349)*SUMIFS(Calculations!$E$3:$E$53,Calculations!$A$3:$A$53,$B1349)</f>
        <v/>
      </c>
      <c r="H1349" s="50">
        <f>H623/SUMIFS(H$3:H$722,$B$3:$B$722,$B1349)*SUMIFS(Calculations!$E$3:$E$53,Calculations!$A$3:$A$53,$B1349)</f>
        <v/>
      </c>
      <c r="I1349" s="50">
        <f>I623/SUMIFS(I$3:I$722,$B$3:$B$722,$B1349)*SUMIFS(Calculations!$E$3:$E$53,Calculations!$A$3:$A$53,$B1349)</f>
        <v/>
      </c>
      <c r="J1349" s="50">
        <f>J623/SUMIFS(J$3:J$722,$B$3:$B$722,$B1349)*SUMIFS(Calculations!$E$3:$E$53,Calculations!$A$3:$A$53,$B1349)</f>
        <v/>
      </c>
      <c r="K1349" s="50">
        <f>K623/SUMIFS(K$3:K$722,$B$3:$B$722,$B1349)*SUMIFS(Calculations!$E$3:$E$53,Calculations!$A$3:$A$53,$B1349)</f>
        <v/>
      </c>
      <c r="L1349" s="50">
        <f>L623/SUMIFS(L$3:L$722,$B$3:$B$722,$B1349)*SUMIFS(Calculations!$E$3:$E$53,Calculations!$A$3:$A$53,$B1349)</f>
        <v/>
      </c>
      <c r="M1349" s="50">
        <f>M623/SUMIFS(M$3:M$722,$B$3:$B$722,$B1349)*SUMIFS(Calculations!$E$3:$E$53,Calculations!$A$3:$A$53,$B1349)</f>
        <v/>
      </c>
      <c r="N1349" s="50">
        <f>N623/SUMIFS(N$3:N$722,$B$3:$B$722,$B1349)*SUMIFS(Calculations!$E$3:$E$53,Calculations!$A$3:$A$53,$B1349)</f>
        <v/>
      </c>
      <c r="O1349" s="50">
        <f>O623/SUMIFS(O$3:O$722,$B$3:$B$722,$B1349)*SUMIFS(Calculations!$E$3:$E$53,Calculations!$A$3:$A$53,$B1349)</f>
        <v/>
      </c>
      <c r="P1349" s="50">
        <f>P623/SUMIFS(P$3:P$722,$B$3:$B$722,$B1349)*SUMIFS(Calculations!$E$3:$E$53,Calculations!$A$3:$A$53,$B1349)</f>
        <v/>
      </c>
      <c r="Q1349" s="50">
        <f>Q623/SUMIFS(Q$3:Q$722,$B$3:$B$722,$B1349)*SUMIFS(Calculations!$E$3:$E$53,Calculations!$A$3:$A$53,$B1349)</f>
        <v/>
      </c>
      <c r="R1349" s="50">
        <f>R623/SUMIFS(R$3:R$722,$B$3:$B$722,$B1349)*SUMIFS(Calculations!$E$3:$E$53,Calculations!$A$3:$A$53,$B1349)</f>
        <v/>
      </c>
    </row>
    <row r="1350" ht="15.75" customHeight="1">
      <c r="B1350" s="50" t="inlineStr">
        <is>
          <t>UT</t>
        </is>
      </c>
      <c r="C1350" s="50" t="inlineStr">
        <is>
          <t>Generation</t>
        </is>
      </c>
      <c r="D1350" s="50" t="inlineStr">
        <is>
          <t>Land-based Wind</t>
        </is>
      </c>
      <c r="E1350" s="50">
        <f>LOOKUP(D1350,$U$2:$V$15,$V$2:$V$15)</f>
        <v/>
      </c>
      <c r="F1350" s="50">
        <f>F624/SUMIFS(F$3:F$722,$B$3:$B$722,$B1350)*SUMIFS(Calculations!$E$3:$E$53,Calculations!$A$3:$A$53,$B1350)</f>
        <v/>
      </c>
      <c r="G1350" s="50">
        <f>G624/SUMIFS(G$3:G$722,$B$3:$B$722,$B1350)*SUMIFS(Calculations!$E$3:$E$53,Calculations!$A$3:$A$53,$B1350)</f>
        <v/>
      </c>
      <c r="H1350" s="50">
        <f>H624/SUMIFS(H$3:H$722,$B$3:$B$722,$B1350)*SUMIFS(Calculations!$E$3:$E$53,Calculations!$A$3:$A$53,$B1350)</f>
        <v/>
      </c>
      <c r="I1350" s="50">
        <f>I624/SUMIFS(I$3:I$722,$B$3:$B$722,$B1350)*SUMIFS(Calculations!$E$3:$E$53,Calculations!$A$3:$A$53,$B1350)</f>
        <v/>
      </c>
      <c r="J1350" s="50">
        <f>J624/SUMIFS(J$3:J$722,$B$3:$B$722,$B1350)*SUMIFS(Calculations!$E$3:$E$53,Calculations!$A$3:$A$53,$B1350)</f>
        <v/>
      </c>
      <c r="K1350" s="50">
        <f>K624/SUMIFS(K$3:K$722,$B$3:$B$722,$B1350)*SUMIFS(Calculations!$E$3:$E$53,Calculations!$A$3:$A$53,$B1350)</f>
        <v/>
      </c>
      <c r="L1350" s="50">
        <f>L624/SUMIFS(L$3:L$722,$B$3:$B$722,$B1350)*SUMIFS(Calculations!$E$3:$E$53,Calculations!$A$3:$A$53,$B1350)</f>
        <v/>
      </c>
      <c r="M1350" s="50">
        <f>M624/SUMIFS(M$3:M$722,$B$3:$B$722,$B1350)*SUMIFS(Calculations!$E$3:$E$53,Calculations!$A$3:$A$53,$B1350)</f>
        <v/>
      </c>
      <c r="N1350" s="50">
        <f>N624/SUMIFS(N$3:N$722,$B$3:$B$722,$B1350)*SUMIFS(Calculations!$E$3:$E$53,Calculations!$A$3:$A$53,$B1350)</f>
        <v/>
      </c>
      <c r="O1350" s="50">
        <f>O624/SUMIFS(O$3:O$722,$B$3:$B$722,$B1350)*SUMIFS(Calculations!$E$3:$E$53,Calculations!$A$3:$A$53,$B1350)</f>
        <v/>
      </c>
      <c r="P1350" s="50">
        <f>P624/SUMIFS(P$3:P$722,$B$3:$B$722,$B1350)*SUMIFS(Calculations!$E$3:$E$53,Calculations!$A$3:$A$53,$B1350)</f>
        <v/>
      </c>
      <c r="Q1350" s="50">
        <f>Q624/SUMIFS(Q$3:Q$722,$B$3:$B$722,$B1350)*SUMIFS(Calculations!$E$3:$E$53,Calculations!$A$3:$A$53,$B1350)</f>
        <v/>
      </c>
      <c r="R1350" s="50">
        <f>R624/SUMIFS(R$3:R$722,$B$3:$B$722,$B1350)*SUMIFS(Calculations!$E$3:$E$53,Calculations!$A$3:$A$53,$B1350)</f>
        <v/>
      </c>
    </row>
    <row r="1351" ht="15.75" customHeight="1">
      <c r="B1351" s="50" t="inlineStr">
        <is>
          <t>UT</t>
        </is>
      </c>
      <c r="C1351" s="50" t="inlineStr">
        <is>
          <t>Generation</t>
        </is>
      </c>
      <c r="D1351" s="50" t="inlineStr">
        <is>
          <t>NG-CC</t>
        </is>
      </c>
      <c r="E1351" s="50">
        <f>LOOKUP(D1351,$U$2:$V$15,$V$2:$V$15)</f>
        <v/>
      </c>
      <c r="F1351" s="50">
        <f>F625/SUMIFS(F$3:F$722,$B$3:$B$722,$B1351)*SUMIFS(Calculations!$E$3:$E$53,Calculations!$A$3:$A$53,$B1351)</f>
        <v/>
      </c>
      <c r="G1351" s="50">
        <f>G625/SUMIFS(G$3:G$722,$B$3:$B$722,$B1351)*SUMIFS(Calculations!$E$3:$E$53,Calculations!$A$3:$A$53,$B1351)</f>
        <v/>
      </c>
      <c r="H1351" s="50">
        <f>H625/SUMIFS(H$3:H$722,$B$3:$B$722,$B1351)*SUMIFS(Calculations!$E$3:$E$53,Calculations!$A$3:$A$53,$B1351)</f>
        <v/>
      </c>
      <c r="I1351" s="50">
        <f>I625/SUMIFS(I$3:I$722,$B$3:$B$722,$B1351)*SUMIFS(Calculations!$E$3:$E$53,Calculations!$A$3:$A$53,$B1351)</f>
        <v/>
      </c>
      <c r="J1351" s="50">
        <f>J625/SUMIFS(J$3:J$722,$B$3:$B$722,$B1351)*SUMIFS(Calculations!$E$3:$E$53,Calculations!$A$3:$A$53,$B1351)</f>
        <v/>
      </c>
      <c r="K1351" s="50">
        <f>K625/SUMIFS(K$3:K$722,$B$3:$B$722,$B1351)*SUMIFS(Calculations!$E$3:$E$53,Calculations!$A$3:$A$53,$B1351)</f>
        <v/>
      </c>
      <c r="L1351" s="50">
        <f>L625/SUMIFS(L$3:L$722,$B$3:$B$722,$B1351)*SUMIFS(Calculations!$E$3:$E$53,Calculations!$A$3:$A$53,$B1351)</f>
        <v/>
      </c>
      <c r="M1351" s="50">
        <f>M625/SUMIFS(M$3:M$722,$B$3:$B$722,$B1351)*SUMIFS(Calculations!$E$3:$E$53,Calculations!$A$3:$A$53,$B1351)</f>
        <v/>
      </c>
      <c r="N1351" s="50">
        <f>N625/SUMIFS(N$3:N$722,$B$3:$B$722,$B1351)*SUMIFS(Calculations!$E$3:$E$53,Calculations!$A$3:$A$53,$B1351)</f>
        <v/>
      </c>
      <c r="O1351" s="50">
        <f>O625/SUMIFS(O$3:O$722,$B$3:$B$722,$B1351)*SUMIFS(Calculations!$E$3:$E$53,Calculations!$A$3:$A$53,$B1351)</f>
        <v/>
      </c>
      <c r="P1351" s="50">
        <f>P625/SUMIFS(P$3:P$722,$B$3:$B$722,$B1351)*SUMIFS(Calculations!$E$3:$E$53,Calculations!$A$3:$A$53,$B1351)</f>
        <v/>
      </c>
      <c r="Q1351" s="50">
        <f>Q625/SUMIFS(Q$3:Q$722,$B$3:$B$722,$B1351)*SUMIFS(Calculations!$E$3:$E$53,Calculations!$A$3:$A$53,$B1351)</f>
        <v/>
      </c>
      <c r="R1351" s="50">
        <f>R625/SUMIFS(R$3:R$722,$B$3:$B$722,$B1351)*SUMIFS(Calculations!$E$3:$E$53,Calculations!$A$3:$A$53,$B1351)</f>
        <v/>
      </c>
    </row>
    <row r="1352" ht="15.75" customHeight="1">
      <c r="B1352" s="50" t="inlineStr">
        <is>
          <t>UT</t>
        </is>
      </c>
      <c r="C1352" s="50" t="inlineStr">
        <is>
          <t>Generation</t>
        </is>
      </c>
      <c r="D1352" s="50" t="inlineStr">
        <is>
          <t>NG-CT</t>
        </is>
      </c>
      <c r="E1352" s="50">
        <f>LOOKUP(D1352,$U$2:$V$15,$V$2:$V$15)</f>
        <v/>
      </c>
      <c r="F1352" s="50">
        <f>F626/SUMIFS(F$3:F$722,$B$3:$B$722,$B1352)*SUMIFS(Calculations!$E$3:$E$53,Calculations!$A$3:$A$53,$B1352)</f>
        <v/>
      </c>
      <c r="G1352" s="50">
        <f>G626/SUMIFS(G$3:G$722,$B$3:$B$722,$B1352)*SUMIFS(Calculations!$E$3:$E$53,Calculations!$A$3:$A$53,$B1352)</f>
        <v/>
      </c>
      <c r="H1352" s="50">
        <f>H626/SUMIFS(H$3:H$722,$B$3:$B$722,$B1352)*SUMIFS(Calculations!$E$3:$E$53,Calculations!$A$3:$A$53,$B1352)</f>
        <v/>
      </c>
      <c r="I1352" s="50">
        <f>I626/SUMIFS(I$3:I$722,$B$3:$B$722,$B1352)*SUMIFS(Calculations!$E$3:$E$53,Calculations!$A$3:$A$53,$B1352)</f>
        <v/>
      </c>
      <c r="J1352" s="50">
        <f>J626/SUMIFS(J$3:J$722,$B$3:$B$722,$B1352)*SUMIFS(Calculations!$E$3:$E$53,Calculations!$A$3:$A$53,$B1352)</f>
        <v/>
      </c>
      <c r="K1352" s="50">
        <f>K626/SUMIFS(K$3:K$722,$B$3:$B$722,$B1352)*SUMIFS(Calculations!$E$3:$E$53,Calculations!$A$3:$A$53,$B1352)</f>
        <v/>
      </c>
      <c r="L1352" s="50">
        <f>L626/SUMIFS(L$3:L$722,$B$3:$B$722,$B1352)*SUMIFS(Calculations!$E$3:$E$53,Calculations!$A$3:$A$53,$B1352)</f>
        <v/>
      </c>
      <c r="M1352" s="50">
        <f>M626/SUMIFS(M$3:M$722,$B$3:$B$722,$B1352)*SUMIFS(Calculations!$E$3:$E$53,Calculations!$A$3:$A$53,$B1352)</f>
        <v/>
      </c>
      <c r="N1352" s="50">
        <f>N626/SUMIFS(N$3:N$722,$B$3:$B$722,$B1352)*SUMIFS(Calculations!$E$3:$E$53,Calculations!$A$3:$A$53,$B1352)</f>
        <v/>
      </c>
      <c r="O1352" s="50">
        <f>O626/SUMIFS(O$3:O$722,$B$3:$B$722,$B1352)*SUMIFS(Calculations!$E$3:$E$53,Calculations!$A$3:$A$53,$B1352)</f>
        <v/>
      </c>
      <c r="P1352" s="50">
        <f>P626/SUMIFS(P$3:P$722,$B$3:$B$722,$B1352)*SUMIFS(Calculations!$E$3:$E$53,Calculations!$A$3:$A$53,$B1352)</f>
        <v/>
      </c>
      <c r="Q1352" s="50">
        <f>Q626/SUMIFS(Q$3:Q$722,$B$3:$B$722,$B1352)*SUMIFS(Calculations!$E$3:$E$53,Calculations!$A$3:$A$53,$B1352)</f>
        <v/>
      </c>
      <c r="R1352" s="50">
        <f>R626/SUMIFS(R$3:R$722,$B$3:$B$722,$B1352)*SUMIFS(Calculations!$E$3:$E$53,Calculations!$A$3:$A$53,$B1352)</f>
        <v/>
      </c>
    </row>
    <row r="1353" ht="15.75" customHeight="1">
      <c r="B1353" s="50" t="inlineStr">
        <is>
          <t>UT</t>
        </is>
      </c>
      <c r="C1353" s="50" t="inlineStr">
        <is>
          <t>Generation</t>
        </is>
      </c>
      <c r="D1353" s="50" t="inlineStr">
        <is>
          <t>Nuclear</t>
        </is>
      </c>
      <c r="E1353" s="50">
        <f>LOOKUP(D1353,$U$2:$V$15,$V$2:$V$15)</f>
        <v/>
      </c>
      <c r="F1353" s="50">
        <f>F627/SUMIFS(F$3:F$722,$B$3:$B$722,$B1353)*SUMIFS(Calculations!$E$3:$E$53,Calculations!$A$3:$A$53,$B1353)</f>
        <v/>
      </c>
      <c r="G1353" s="50">
        <f>G627/SUMIFS(G$3:G$722,$B$3:$B$722,$B1353)*SUMIFS(Calculations!$E$3:$E$53,Calculations!$A$3:$A$53,$B1353)</f>
        <v/>
      </c>
      <c r="H1353" s="50">
        <f>H627/SUMIFS(H$3:H$722,$B$3:$B$722,$B1353)*SUMIFS(Calculations!$E$3:$E$53,Calculations!$A$3:$A$53,$B1353)</f>
        <v/>
      </c>
      <c r="I1353" s="50">
        <f>I627/SUMIFS(I$3:I$722,$B$3:$B$722,$B1353)*SUMIFS(Calculations!$E$3:$E$53,Calculations!$A$3:$A$53,$B1353)</f>
        <v/>
      </c>
      <c r="J1353" s="50">
        <f>J627/SUMIFS(J$3:J$722,$B$3:$B$722,$B1353)*SUMIFS(Calculations!$E$3:$E$53,Calculations!$A$3:$A$53,$B1353)</f>
        <v/>
      </c>
      <c r="K1353" s="50">
        <f>K627/SUMIFS(K$3:K$722,$B$3:$B$722,$B1353)*SUMIFS(Calculations!$E$3:$E$53,Calculations!$A$3:$A$53,$B1353)</f>
        <v/>
      </c>
      <c r="L1353" s="50">
        <f>L627/SUMIFS(L$3:L$722,$B$3:$B$722,$B1353)*SUMIFS(Calculations!$E$3:$E$53,Calculations!$A$3:$A$53,$B1353)</f>
        <v/>
      </c>
      <c r="M1353" s="50">
        <f>M627/SUMIFS(M$3:M$722,$B$3:$B$722,$B1353)*SUMIFS(Calculations!$E$3:$E$53,Calculations!$A$3:$A$53,$B1353)</f>
        <v/>
      </c>
      <c r="N1353" s="50">
        <f>N627/SUMIFS(N$3:N$722,$B$3:$B$722,$B1353)*SUMIFS(Calculations!$E$3:$E$53,Calculations!$A$3:$A$53,$B1353)</f>
        <v/>
      </c>
      <c r="O1353" s="50">
        <f>O627/SUMIFS(O$3:O$722,$B$3:$B$722,$B1353)*SUMIFS(Calculations!$E$3:$E$53,Calculations!$A$3:$A$53,$B1353)</f>
        <v/>
      </c>
      <c r="P1353" s="50">
        <f>P627/SUMIFS(P$3:P$722,$B$3:$B$722,$B1353)*SUMIFS(Calculations!$E$3:$E$53,Calculations!$A$3:$A$53,$B1353)</f>
        <v/>
      </c>
      <c r="Q1353" s="50">
        <f>Q627/SUMIFS(Q$3:Q$722,$B$3:$B$722,$B1353)*SUMIFS(Calculations!$E$3:$E$53,Calculations!$A$3:$A$53,$B1353)</f>
        <v/>
      </c>
      <c r="R1353" s="50">
        <f>R627/SUMIFS(R$3:R$722,$B$3:$B$722,$B1353)*SUMIFS(Calculations!$E$3:$E$53,Calculations!$A$3:$A$53,$B1353)</f>
        <v/>
      </c>
    </row>
    <row r="1354" ht="15.75" customHeight="1">
      <c r="B1354" s="50" t="inlineStr">
        <is>
          <t>UT</t>
        </is>
      </c>
      <c r="C1354" s="50" t="inlineStr">
        <is>
          <t>Generation</t>
        </is>
      </c>
      <c r="D1354" s="50" t="inlineStr">
        <is>
          <t>Offshore Wind</t>
        </is>
      </c>
      <c r="E1354" s="50">
        <f>LOOKUP(D1354,$U$2:$V$15,$V$2:$V$15)</f>
        <v/>
      </c>
      <c r="F1354" s="50">
        <f>F628/SUMIFS(F$3:F$722,$B$3:$B$722,$B1354)*SUMIFS(Calculations!$E$3:$E$53,Calculations!$A$3:$A$53,$B1354)</f>
        <v/>
      </c>
      <c r="G1354" s="50">
        <f>G628/SUMIFS(G$3:G$722,$B$3:$B$722,$B1354)*SUMIFS(Calculations!$E$3:$E$53,Calculations!$A$3:$A$53,$B1354)</f>
        <v/>
      </c>
      <c r="H1354" s="50">
        <f>H628/SUMIFS(H$3:H$722,$B$3:$B$722,$B1354)*SUMIFS(Calculations!$E$3:$E$53,Calculations!$A$3:$A$53,$B1354)</f>
        <v/>
      </c>
      <c r="I1354" s="50">
        <f>I628/SUMIFS(I$3:I$722,$B$3:$B$722,$B1354)*SUMIFS(Calculations!$E$3:$E$53,Calculations!$A$3:$A$53,$B1354)</f>
        <v/>
      </c>
      <c r="J1354" s="50">
        <f>J628/SUMIFS(J$3:J$722,$B$3:$B$722,$B1354)*SUMIFS(Calculations!$E$3:$E$53,Calculations!$A$3:$A$53,$B1354)</f>
        <v/>
      </c>
      <c r="K1354" s="50">
        <f>K628/SUMIFS(K$3:K$722,$B$3:$B$722,$B1354)*SUMIFS(Calculations!$E$3:$E$53,Calculations!$A$3:$A$53,$B1354)</f>
        <v/>
      </c>
      <c r="L1354" s="50">
        <f>L628/SUMIFS(L$3:L$722,$B$3:$B$722,$B1354)*SUMIFS(Calculations!$E$3:$E$53,Calculations!$A$3:$A$53,$B1354)</f>
        <v/>
      </c>
      <c r="M1354" s="50">
        <f>M628/SUMIFS(M$3:M$722,$B$3:$B$722,$B1354)*SUMIFS(Calculations!$E$3:$E$53,Calculations!$A$3:$A$53,$B1354)</f>
        <v/>
      </c>
      <c r="N1354" s="50">
        <f>N628/SUMIFS(N$3:N$722,$B$3:$B$722,$B1354)*SUMIFS(Calculations!$E$3:$E$53,Calculations!$A$3:$A$53,$B1354)</f>
        <v/>
      </c>
      <c r="O1354" s="50">
        <f>O628/SUMIFS(O$3:O$722,$B$3:$B$722,$B1354)*SUMIFS(Calculations!$E$3:$E$53,Calculations!$A$3:$A$53,$B1354)</f>
        <v/>
      </c>
      <c r="P1354" s="50">
        <f>P628/SUMIFS(P$3:P$722,$B$3:$B$722,$B1354)*SUMIFS(Calculations!$E$3:$E$53,Calculations!$A$3:$A$53,$B1354)</f>
        <v/>
      </c>
      <c r="Q1354" s="50">
        <f>Q628/SUMIFS(Q$3:Q$722,$B$3:$B$722,$B1354)*SUMIFS(Calculations!$E$3:$E$53,Calculations!$A$3:$A$53,$B1354)</f>
        <v/>
      </c>
      <c r="R1354" s="50">
        <f>R628/SUMIFS(R$3:R$722,$B$3:$B$722,$B1354)*SUMIFS(Calculations!$E$3:$E$53,Calculations!$A$3:$A$53,$B1354)</f>
        <v/>
      </c>
    </row>
    <row r="1355" ht="15.75" customHeight="1">
      <c r="B1355" s="50" t="inlineStr">
        <is>
          <t>UT</t>
        </is>
      </c>
      <c r="C1355" s="50" t="inlineStr">
        <is>
          <t>Generation</t>
        </is>
      </c>
      <c r="D1355" s="50" t="inlineStr">
        <is>
          <t>Oil-Gas-Steam</t>
        </is>
      </c>
      <c r="E1355" s="50">
        <f>LOOKUP(D1355,$U$2:$V$15,$V$2:$V$15)</f>
        <v/>
      </c>
      <c r="F1355" s="50">
        <f>F629/SUMIFS(F$3:F$722,$B$3:$B$722,$B1355)*SUMIFS(Calculations!$E$3:$E$53,Calculations!$A$3:$A$53,$B1355)</f>
        <v/>
      </c>
      <c r="G1355" s="50">
        <f>G629/SUMIFS(G$3:G$722,$B$3:$B$722,$B1355)*SUMIFS(Calculations!$E$3:$E$53,Calculations!$A$3:$A$53,$B1355)</f>
        <v/>
      </c>
      <c r="H1355" s="50">
        <f>H629/SUMIFS(H$3:H$722,$B$3:$B$722,$B1355)*SUMIFS(Calculations!$E$3:$E$53,Calculations!$A$3:$A$53,$B1355)</f>
        <v/>
      </c>
      <c r="I1355" s="50">
        <f>I629/SUMIFS(I$3:I$722,$B$3:$B$722,$B1355)*SUMIFS(Calculations!$E$3:$E$53,Calculations!$A$3:$A$53,$B1355)</f>
        <v/>
      </c>
      <c r="J1355" s="50">
        <f>J629/SUMIFS(J$3:J$722,$B$3:$B$722,$B1355)*SUMIFS(Calculations!$E$3:$E$53,Calculations!$A$3:$A$53,$B1355)</f>
        <v/>
      </c>
      <c r="K1355" s="50">
        <f>K629/SUMIFS(K$3:K$722,$B$3:$B$722,$B1355)*SUMIFS(Calculations!$E$3:$E$53,Calculations!$A$3:$A$53,$B1355)</f>
        <v/>
      </c>
      <c r="L1355" s="50">
        <f>L629/SUMIFS(L$3:L$722,$B$3:$B$722,$B1355)*SUMIFS(Calculations!$E$3:$E$53,Calculations!$A$3:$A$53,$B1355)</f>
        <v/>
      </c>
      <c r="M1355" s="50">
        <f>M629/SUMIFS(M$3:M$722,$B$3:$B$722,$B1355)*SUMIFS(Calculations!$E$3:$E$53,Calculations!$A$3:$A$53,$B1355)</f>
        <v/>
      </c>
      <c r="N1355" s="50">
        <f>N629/SUMIFS(N$3:N$722,$B$3:$B$722,$B1355)*SUMIFS(Calculations!$E$3:$E$53,Calculations!$A$3:$A$53,$B1355)</f>
        <v/>
      </c>
      <c r="O1355" s="50">
        <f>O629/SUMIFS(O$3:O$722,$B$3:$B$722,$B1355)*SUMIFS(Calculations!$E$3:$E$53,Calculations!$A$3:$A$53,$B1355)</f>
        <v/>
      </c>
      <c r="P1355" s="50">
        <f>P629/SUMIFS(P$3:P$722,$B$3:$B$722,$B1355)*SUMIFS(Calculations!$E$3:$E$53,Calculations!$A$3:$A$53,$B1355)</f>
        <v/>
      </c>
      <c r="Q1355" s="50">
        <f>Q629/SUMIFS(Q$3:Q$722,$B$3:$B$722,$B1355)*SUMIFS(Calculations!$E$3:$E$53,Calculations!$A$3:$A$53,$B1355)</f>
        <v/>
      </c>
      <c r="R1355" s="50">
        <f>R629/SUMIFS(R$3:R$722,$B$3:$B$722,$B1355)*SUMIFS(Calculations!$E$3:$E$53,Calculations!$A$3:$A$53,$B1355)</f>
        <v/>
      </c>
    </row>
    <row r="1356" ht="15.75" customHeight="1">
      <c r="B1356" s="50" t="inlineStr">
        <is>
          <t>UT</t>
        </is>
      </c>
      <c r="C1356" s="50" t="inlineStr">
        <is>
          <t>Generation</t>
        </is>
      </c>
      <c r="D1356" s="50" t="inlineStr">
        <is>
          <t>Rooftop PV</t>
        </is>
      </c>
      <c r="E1356" s="50">
        <f>LOOKUP(D1356,$U$2:$V$15,$V$2:$V$15)</f>
        <v/>
      </c>
      <c r="F1356" s="50">
        <f>F630/SUMIFS(F$3:F$722,$B$3:$B$722,$B1356)*SUMIFS(Calculations!$E$3:$E$53,Calculations!$A$3:$A$53,$B1356)</f>
        <v/>
      </c>
      <c r="G1356" s="50">
        <f>G630/SUMIFS(G$3:G$722,$B$3:$B$722,$B1356)*SUMIFS(Calculations!$E$3:$E$53,Calculations!$A$3:$A$53,$B1356)</f>
        <v/>
      </c>
      <c r="H1356" s="50">
        <f>H630/SUMIFS(H$3:H$722,$B$3:$B$722,$B1356)*SUMIFS(Calculations!$E$3:$E$53,Calculations!$A$3:$A$53,$B1356)</f>
        <v/>
      </c>
      <c r="I1356" s="50">
        <f>I630/SUMIFS(I$3:I$722,$B$3:$B$722,$B1356)*SUMIFS(Calculations!$E$3:$E$53,Calculations!$A$3:$A$53,$B1356)</f>
        <v/>
      </c>
      <c r="J1356" s="50">
        <f>J630/SUMIFS(J$3:J$722,$B$3:$B$722,$B1356)*SUMIFS(Calculations!$E$3:$E$53,Calculations!$A$3:$A$53,$B1356)</f>
        <v/>
      </c>
      <c r="K1356" s="50">
        <f>K630/SUMIFS(K$3:K$722,$B$3:$B$722,$B1356)*SUMIFS(Calculations!$E$3:$E$53,Calculations!$A$3:$A$53,$B1356)</f>
        <v/>
      </c>
      <c r="L1356" s="50">
        <f>L630/SUMIFS(L$3:L$722,$B$3:$B$722,$B1356)*SUMIFS(Calculations!$E$3:$E$53,Calculations!$A$3:$A$53,$B1356)</f>
        <v/>
      </c>
      <c r="M1356" s="50">
        <f>M630/SUMIFS(M$3:M$722,$B$3:$B$722,$B1356)*SUMIFS(Calculations!$E$3:$E$53,Calculations!$A$3:$A$53,$B1356)</f>
        <v/>
      </c>
      <c r="N1356" s="50">
        <f>N630/SUMIFS(N$3:N$722,$B$3:$B$722,$B1356)*SUMIFS(Calculations!$E$3:$E$53,Calculations!$A$3:$A$53,$B1356)</f>
        <v/>
      </c>
      <c r="O1356" s="50">
        <f>O630/SUMIFS(O$3:O$722,$B$3:$B$722,$B1356)*SUMIFS(Calculations!$E$3:$E$53,Calculations!$A$3:$A$53,$B1356)</f>
        <v/>
      </c>
      <c r="P1356" s="50">
        <f>P630/SUMIFS(P$3:P$722,$B$3:$B$722,$B1356)*SUMIFS(Calculations!$E$3:$E$53,Calculations!$A$3:$A$53,$B1356)</f>
        <v/>
      </c>
      <c r="Q1356" s="50">
        <f>Q630/SUMIFS(Q$3:Q$722,$B$3:$B$722,$B1356)*SUMIFS(Calculations!$E$3:$E$53,Calculations!$A$3:$A$53,$B1356)</f>
        <v/>
      </c>
      <c r="R1356" s="50">
        <f>R630/SUMIFS(R$3:R$722,$B$3:$B$722,$B1356)*SUMIFS(Calculations!$E$3:$E$53,Calculations!$A$3:$A$53,$B1356)</f>
        <v/>
      </c>
    </row>
    <row r="1357" ht="15.75" customHeight="1">
      <c r="B1357" s="50" t="inlineStr">
        <is>
          <t>UT</t>
        </is>
      </c>
      <c r="C1357" s="50" t="inlineStr">
        <is>
          <t>Generation</t>
        </is>
      </c>
      <c r="D1357" s="50" t="inlineStr">
        <is>
          <t>Storage</t>
        </is>
      </c>
      <c r="E1357" s="50">
        <f>LOOKUP(D1357,$U$2:$V$15,$V$2:$V$15)</f>
        <v/>
      </c>
      <c r="F1357" s="50">
        <f>F631/SUMIFS(F$3:F$722,$B$3:$B$722,$B1357)*SUMIFS(Calculations!$E$3:$E$53,Calculations!$A$3:$A$53,$B1357)</f>
        <v/>
      </c>
      <c r="G1357" s="50">
        <f>G631/SUMIFS(G$3:G$722,$B$3:$B$722,$B1357)*SUMIFS(Calculations!$E$3:$E$53,Calculations!$A$3:$A$53,$B1357)</f>
        <v/>
      </c>
      <c r="H1357" s="50">
        <f>H631/SUMIFS(H$3:H$722,$B$3:$B$722,$B1357)*SUMIFS(Calculations!$E$3:$E$53,Calculations!$A$3:$A$53,$B1357)</f>
        <v/>
      </c>
      <c r="I1357" s="50">
        <f>I631/SUMIFS(I$3:I$722,$B$3:$B$722,$B1357)*SUMIFS(Calculations!$E$3:$E$53,Calculations!$A$3:$A$53,$B1357)</f>
        <v/>
      </c>
      <c r="J1357" s="50">
        <f>J631/SUMIFS(J$3:J$722,$B$3:$B$722,$B1357)*SUMIFS(Calculations!$E$3:$E$53,Calculations!$A$3:$A$53,$B1357)</f>
        <v/>
      </c>
      <c r="K1357" s="50">
        <f>K631/SUMIFS(K$3:K$722,$B$3:$B$722,$B1357)*SUMIFS(Calculations!$E$3:$E$53,Calculations!$A$3:$A$53,$B1357)</f>
        <v/>
      </c>
      <c r="L1357" s="50">
        <f>L631/SUMIFS(L$3:L$722,$B$3:$B$722,$B1357)*SUMIFS(Calculations!$E$3:$E$53,Calculations!$A$3:$A$53,$B1357)</f>
        <v/>
      </c>
      <c r="M1357" s="50">
        <f>M631/SUMIFS(M$3:M$722,$B$3:$B$722,$B1357)*SUMIFS(Calculations!$E$3:$E$53,Calculations!$A$3:$A$53,$B1357)</f>
        <v/>
      </c>
      <c r="N1357" s="50">
        <f>N631/SUMIFS(N$3:N$722,$B$3:$B$722,$B1357)*SUMIFS(Calculations!$E$3:$E$53,Calculations!$A$3:$A$53,$B1357)</f>
        <v/>
      </c>
      <c r="O1357" s="50">
        <f>O631/SUMIFS(O$3:O$722,$B$3:$B$722,$B1357)*SUMIFS(Calculations!$E$3:$E$53,Calculations!$A$3:$A$53,$B1357)</f>
        <v/>
      </c>
      <c r="P1357" s="50">
        <f>P631/SUMIFS(P$3:P$722,$B$3:$B$722,$B1357)*SUMIFS(Calculations!$E$3:$E$53,Calculations!$A$3:$A$53,$B1357)</f>
        <v/>
      </c>
      <c r="Q1357" s="50">
        <f>Q631/SUMIFS(Q$3:Q$722,$B$3:$B$722,$B1357)*SUMIFS(Calculations!$E$3:$E$53,Calculations!$A$3:$A$53,$B1357)</f>
        <v/>
      </c>
      <c r="R1357" s="50">
        <f>R631/SUMIFS(R$3:R$722,$B$3:$B$722,$B1357)*SUMIFS(Calculations!$E$3:$E$53,Calculations!$A$3:$A$53,$B1357)</f>
        <v/>
      </c>
    </row>
    <row r="1358" ht="15.75" customHeight="1">
      <c r="B1358" s="50" t="inlineStr">
        <is>
          <t>UT</t>
        </is>
      </c>
      <c r="C1358" s="50" t="inlineStr">
        <is>
          <t>Generation</t>
        </is>
      </c>
      <c r="D1358" s="50" t="inlineStr">
        <is>
          <t>Utility PV</t>
        </is>
      </c>
      <c r="E1358" s="50">
        <f>LOOKUP(D1358,$U$2:$V$15,$V$2:$V$15)</f>
        <v/>
      </c>
      <c r="F1358" s="50">
        <f>F632/SUMIFS(F$3:F$722,$B$3:$B$722,$B1358)*SUMIFS(Calculations!$E$3:$E$53,Calculations!$A$3:$A$53,$B1358)</f>
        <v/>
      </c>
      <c r="G1358" s="50">
        <f>G632/SUMIFS(G$3:G$722,$B$3:$B$722,$B1358)*SUMIFS(Calculations!$E$3:$E$53,Calculations!$A$3:$A$53,$B1358)</f>
        <v/>
      </c>
      <c r="H1358" s="50">
        <f>H632/SUMIFS(H$3:H$722,$B$3:$B$722,$B1358)*SUMIFS(Calculations!$E$3:$E$53,Calculations!$A$3:$A$53,$B1358)</f>
        <v/>
      </c>
      <c r="I1358" s="50">
        <f>I632/SUMIFS(I$3:I$722,$B$3:$B$722,$B1358)*SUMIFS(Calculations!$E$3:$E$53,Calculations!$A$3:$A$53,$B1358)</f>
        <v/>
      </c>
      <c r="J1358" s="50">
        <f>J632/SUMIFS(J$3:J$722,$B$3:$B$722,$B1358)*SUMIFS(Calculations!$E$3:$E$53,Calculations!$A$3:$A$53,$B1358)</f>
        <v/>
      </c>
      <c r="K1358" s="50">
        <f>K632/SUMIFS(K$3:K$722,$B$3:$B$722,$B1358)*SUMIFS(Calculations!$E$3:$E$53,Calculations!$A$3:$A$53,$B1358)</f>
        <v/>
      </c>
      <c r="L1358" s="50">
        <f>L632/SUMIFS(L$3:L$722,$B$3:$B$722,$B1358)*SUMIFS(Calculations!$E$3:$E$53,Calculations!$A$3:$A$53,$B1358)</f>
        <v/>
      </c>
      <c r="M1358" s="50">
        <f>M632/SUMIFS(M$3:M$722,$B$3:$B$722,$B1358)*SUMIFS(Calculations!$E$3:$E$53,Calculations!$A$3:$A$53,$B1358)</f>
        <v/>
      </c>
      <c r="N1358" s="50">
        <f>N632/SUMIFS(N$3:N$722,$B$3:$B$722,$B1358)*SUMIFS(Calculations!$E$3:$E$53,Calculations!$A$3:$A$53,$B1358)</f>
        <v/>
      </c>
      <c r="O1358" s="50">
        <f>O632/SUMIFS(O$3:O$722,$B$3:$B$722,$B1358)*SUMIFS(Calculations!$E$3:$E$53,Calculations!$A$3:$A$53,$B1358)</f>
        <v/>
      </c>
      <c r="P1358" s="50">
        <f>P632/SUMIFS(P$3:P$722,$B$3:$B$722,$B1358)*SUMIFS(Calculations!$E$3:$E$53,Calculations!$A$3:$A$53,$B1358)</f>
        <v/>
      </c>
      <c r="Q1358" s="50">
        <f>Q632/SUMIFS(Q$3:Q$722,$B$3:$B$722,$B1358)*SUMIFS(Calculations!$E$3:$E$53,Calculations!$A$3:$A$53,$B1358)</f>
        <v/>
      </c>
      <c r="R1358" s="50">
        <f>R632/SUMIFS(R$3:R$722,$B$3:$B$722,$B1358)*SUMIFS(Calculations!$E$3:$E$53,Calculations!$A$3:$A$53,$B1358)</f>
        <v/>
      </c>
    </row>
    <row r="1359" ht="15.75" customHeight="1">
      <c r="B1359" s="50" t="inlineStr">
        <is>
          <t>VA</t>
        </is>
      </c>
      <c r="C1359" s="50" t="inlineStr">
        <is>
          <t>Generation</t>
        </is>
      </c>
      <c r="D1359" s="50" t="inlineStr">
        <is>
          <t>Biopower</t>
        </is>
      </c>
      <c r="E1359" s="50">
        <f>LOOKUP(D1359,$U$2:$V$15,$V$2:$V$15)</f>
        <v/>
      </c>
      <c r="F1359" s="50">
        <f>F633/SUMIFS(F$3:F$722,$B$3:$B$722,$B1359)*SUMIFS(Calculations!$E$3:$E$53,Calculations!$A$3:$A$53,$B1359)</f>
        <v/>
      </c>
      <c r="G1359" s="50">
        <f>G633/SUMIFS(G$3:G$722,$B$3:$B$722,$B1359)*SUMIFS(Calculations!$E$3:$E$53,Calculations!$A$3:$A$53,$B1359)</f>
        <v/>
      </c>
      <c r="H1359" s="50">
        <f>H633/SUMIFS(H$3:H$722,$B$3:$B$722,$B1359)*SUMIFS(Calculations!$E$3:$E$53,Calculations!$A$3:$A$53,$B1359)</f>
        <v/>
      </c>
      <c r="I1359" s="50">
        <f>I633/SUMIFS(I$3:I$722,$B$3:$B$722,$B1359)*SUMIFS(Calculations!$E$3:$E$53,Calculations!$A$3:$A$53,$B1359)</f>
        <v/>
      </c>
      <c r="J1359" s="50">
        <f>J633/SUMIFS(J$3:J$722,$B$3:$B$722,$B1359)*SUMIFS(Calculations!$E$3:$E$53,Calculations!$A$3:$A$53,$B1359)</f>
        <v/>
      </c>
      <c r="K1359" s="50">
        <f>K633/SUMIFS(K$3:K$722,$B$3:$B$722,$B1359)*SUMIFS(Calculations!$E$3:$E$53,Calculations!$A$3:$A$53,$B1359)</f>
        <v/>
      </c>
      <c r="L1359" s="50">
        <f>L633/SUMIFS(L$3:L$722,$B$3:$B$722,$B1359)*SUMIFS(Calculations!$E$3:$E$53,Calculations!$A$3:$A$53,$B1359)</f>
        <v/>
      </c>
      <c r="M1359" s="50">
        <f>M633/SUMIFS(M$3:M$722,$B$3:$B$722,$B1359)*SUMIFS(Calculations!$E$3:$E$53,Calculations!$A$3:$A$53,$B1359)</f>
        <v/>
      </c>
      <c r="N1359" s="50">
        <f>N633/SUMIFS(N$3:N$722,$B$3:$B$722,$B1359)*SUMIFS(Calculations!$E$3:$E$53,Calculations!$A$3:$A$53,$B1359)</f>
        <v/>
      </c>
      <c r="O1359" s="50">
        <f>O633/SUMIFS(O$3:O$722,$B$3:$B$722,$B1359)*SUMIFS(Calculations!$E$3:$E$53,Calculations!$A$3:$A$53,$B1359)</f>
        <v/>
      </c>
      <c r="P1359" s="50">
        <f>P633/SUMIFS(P$3:P$722,$B$3:$B$722,$B1359)*SUMIFS(Calculations!$E$3:$E$53,Calculations!$A$3:$A$53,$B1359)</f>
        <v/>
      </c>
      <c r="Q1359" s="50">
        <f>Q633/SUMIFS(Q$3:Q$722,$B$3:$B$722,$B1359)*SUMIFS(Calculations!$E$3:$E$53,Calculations!$A$3:$A$53,$B1359)</f>
        <v/>
      </c>
      <c r="R1359" s="50">
        <f>R633/SUMIFS(R$3:R$722,$B$3:$B$722,$B1359)*SUMIFS(Calculations!$E$3:$E$53,Calculations!$A$3:$A$53,$B1359)</f>
        <v/>
      </c>
    </row>
    <row r="1360" ht="15.75" customHeight="1">
      <c r="B1360" s="50" t="inlineStr">
        <is>
          <t>VA</t>
        </is>
      </c>
      <c r="C1360" s="50" t="inlineStr">
        <is>
          <t>Generation</t>
        </is>
      </c>
      <c r="D1360" s="50" t="inlineStr">
        <is>
          <t>Coal</t>
        </is>
      </c>
      <c r="E1360" s="50">
        <f>LOOKUP(D1360,$U$2:$V$15,$V$2:$V$15)</f>
        <v/>
      </c>
      <c r="F1360" s="50">
        <f>F634/SUMIFS(F$3:F$722,$B$3:$B$722,$B1360)*SUMIFS(Calculations!$E$3:$E$53,Calculations!$A$3:$A$53,$B1360)</f>
        <v/>
      </c>
      <c r="G1360" s="50">
        <f>G634/SUMIFS(G$3:G$722,$B$3:$B$722,$B1360)*SUMIFS(Calculations!$E$3:$E$53,Calculations!$A$3:$A$53,$B1360)</f>
        <v/>
      </c>
      <c r="H1360" s="50">
        <f>H634/SUMIFS(H$3:H$722,$B$3:$B$722,$B1360)*SUMIFS(Calculations!$E$3:$E$53,Calculations!$A$3:$A$53,$B1360)</f>
        <v/>
      </c>
      <c r="I1360" s="50">
        <f>I634/SUMIFS(I$3:I$722,$B$3:$B$722,$B1360)*SUMIFS(Calculations!$E$3:$E$53,Calculations!$A$3:$A$53,$B1360)</f>
        <v/>
      </c>
      <c r="J1360" s="50">
        <f>J634/SUMIFS(J$3:J$722,$B$3:$B$722,$B1360)*SUMIFS(Calculations!$E$3:$E$53,Calculations!$A$3:$A$53,$B1360)</f>
        <v/>
      </c>
      <c r="K1360" s="50">
        <f>K634/SUMIFS(K$3:K$722,$B$3:$B$722,$B1360)*SUMIFS(Calculations!$E$3:$E$53,Calculations!$A$3:$A$53,$B1360)</f>
        <v/>
      </c>
      <c r="L1360" s="50">
        <f>L634/SUMIFS(L$3:L$722,$B$3:$B$722,$B1360)*SUMIFS(Calculations!$E$3:$E$53,Calculations!$A$3:$A$53,$B1360)</f>
        <v/>
      </c>
      <c r="M1360" s="50">
        <f>M634/SUMIFS(M$3:M$722,$B$3:$B$722,$B1360)*SUMIFS(Calculations!$E$3:$E$53,Calculations!$A$3:$A$53,$B1360)</f>
        <v/>
      </c>
      <c r="N1360" s="50">
        <f>N634/SUMIFS(N$3:N$722,$B$3:$B$722,$B1360)*SUMIFS(Calculations!$E$3:$E$53,Calculations!$A$3:$A$53,$B1360)</f>
        <v/>
      </c>
      <c r="O1360" s="50">
        <f>O634/SUMIFS(O$3:O$722,$B$3:$B$722,$B1360)*SUMIFS(Calculations!$E$3:$E$53,Calculations!$A$3:$A$53,$B1360)</f>
        <v/>
      </c>
      <c r="P1360" s="50">
        <f>P634/SUMIFS(P$3:P$722,$B$3:$B$722,$B1360)*SUMIFS(Calculations!$E$3:$E$53,Calculations!$A$3:$A$53,$B1360)</f>
        <v/>
      </c>
      <c r="Q1360" s="50">
        <f>Q634/SUMIFS(Q$3:Q$722,$B$3:$B$722,$B1360)*SUMIFS(Calculations!$E$3:$E$53,Calculations!$A$3:$A$53,$B1360)</f>
        <v/>
      </c>
      <c r="R1360" s="50">
        <f>R634/SUMIFS(R$3:R$722,$B$3:$B$722,$B1360)*SUMIFS(Calculations!$E$3:$E$53,Calculations!$A$3:$A$53,$B1360)</f>
        <v/>
      </c>
    </row>
    <row r="1361" ht="15.75" customHeight="1">
      <c r="B1361" s="50" t="inlineStr">
        <is>
          <t>VA</t>
        </is>
      </c>
      <c r="C1361" s="50" t="inlineStr">
        <is>
          <t>Generation</t>
        </is>
      </c>
      <c r="D1361" s="50" t="inlineStr">
        <is>
          <t>CSP</t>
        </is>
      </c>
      <c r="E1361" s="50">
        <f>LOOKUP(D1361,$U$2:$V$15,$V$2:$V$15)</f>
        <v/>
      </c>
      <c r="F1361" s="50">
        <f>F635/SUMIFS(F$3:F$722,$B$3:$B$722,$B1361)*SUMIFS(Calculations!$E$3:$E$53,Calculations!$A$3:$A$53,$B1361)</f>
        <v/>
      </c>
      <c r="G1361" s="50">
        <f>G635/SUMIFS(G$3:G$722,$B$3:$B$722,$B1361)*SUMIFS(Calculations!$E$3:$E$53,Calculations!$A$3:$A$53,$B1361)</f>
        <v/>
      </c>
      <c r="H1361" s="50">
        <f>H635/SUMIFS(H$3:H$722,$B$3:$B$722,$B1361)*SUMIFS(Calculations!$E$3:$E$53,Calculations!$A$3:$A$53,$B1361)</f>
        <v/>
      </c>
      <c r="I1361" s="50">
        <f>I635/SUMIFS(I$3:I$722,$B$3:$B$722,$B1361)*SUMIFS(Calculations!$E$3:$E$53,Calculations!$A$3:$A$53,$B1361)</f>
        <v/>
      </c>
      <c r="J1361" s="50">
        <f>J635/SUMIFS(J$3:J$722,$B$3:$B$722,$B1361)*SUMIFS(Calculations!$E$3:$E$53,Calculations!$A$3:$A$53,$B1361)</f>
        <v/>
      </c>
      <c r="K1361" s="50">
        <f>K635/SUMIFS(K$3:K$722,$B$3:$B$722,$B1361)*SUMIFS(Calculations!$E$3:$E$53,Calculations!$A$3:$A$53,$B1361)</f>
        <v/>
      </c>
      <c r="L1361" s="50">
        <f>L635/SUMIFS(L$3:L$722,$B$3:$B$722,$B1361)*SUMIFS(Calculations!$E$3:$E$53,Calculations!$A$3:$A$53,$B1361)</f>
        <v/>
      </c>
      <c r="M1361" s="50">
        <f>M635/SUMIFS(M$3:M$722,$B$3:$B$722,$B1361)*SUMIFS(Calculations!$E$3:$E$53,Calculations!$A$3:$A$53,$B1361)</f>
        <v/>
      </c>
      <c r="N1361" s="50">
        <f>N635/SUMIFS(N$3:N$722,$B$3:$B$722,$B1361)*SUMIFS(Calculations!$E$3:$E$53,Calculations!$A$3:$A$53,$B1361)</f>
        <v/>
      </c>
      <c r="O1361" s="50">
        <f>O635/SUMIFS(O$3:O$722,$B$3:$B$722,$B1361)*SUMIFS(Calculations!$E$3:$E$53,Calculations!$A$3:$A$53,$B1361)</f>
        <v/>
      </c>
      <c r="P1361" s="50">
        <f>P635/SUMIFS(P$3:P$722,$B$3:$B$722,$B1361)*SUMIFS(Calculations!$E$3:$E$53,Calculations!$A$3:$A$53,$B1361)</f>
        <v/>
      </c>
      <c r="Q1361" s="50">
        <f>Q635/SUMIFS(Q$3:Q$722,$B$3:$B$722,$B1361)*SUMIFS(Calculations!$E$3:$E$53,Calculations!$A$3:$A$53,$B1361)</f>
        <v/>
      </c>
      <c r="R1361" s="50">
        <f>R635/SUMIFS(R$3:R$722,$B$3:$B$722,$B1361)*SUMIFS(Calculations!$E$3:$E$53,Calculations!$A$3:$A$53,$B1361)</f>
        <v/>
      </c>
    </row>
    <row r="1362" ht="15.75" customHeight="1">
      <c r="B1362" s="50" t="inlineStr">
        <is>
          <t>VA</t>
        </is>
      </c>
      <c r="C1362" s="50" t="inlineStr">
        <is>
          <t>Generation</t>
        </is>
      </c>
      <c r="D1362" s="50" t="inlineStr">
        <is>
          <t>Geothermal</t>
        </is>
      </c>
      <c r="E1362" s="50">
        <f>LOOKUP(D1362,$U$2:$V$15,$V$2:$V$15)</f>
        <v/>
      </c>
      <c r="F1362" s="50">
        <f>F636/SUMIFS(F$3:F$722,$B$3:$B$722,$B1362)*SUMIFS(Calculations!$E$3:$E$53,Calculations!$A$3:$A$53,$B1362)</f>
        <v/>
      </c>
      <c r="G1362" s="50">
        <f>G636/SUMIFS(G$3:G$722,$B$3:$B$722,$B1362)*SUMIFS(Calculations!$E$3:$E$53,Calculations!$A$3:$A$53,$B1362)</f>
        <v/>
      </c>
      <c r="H1362" s="50">
        <f>H636/SUMIFS(H$3:H$722,$B$3:$B$722,$B1362)*SUMIFS(Calculations!$E$3:$E$53,Calculations!$A$3:$A$53,$B1362)</f>
        <v/>
      </c>
      <c r="I1362" s="50">
        <f>I636/SUMIFS(I$3:I$722,$B$3:$B$722,$B1362)*SUMIFS(Calculations!$E$3:$E$53,Calculations!$A$3:$A$53,$B1362)</f>
        <v/>
      </c>
      <c r="J1362" s="50">
        <f>J636/SUMIFS(J$3:J$722,$B$3:$B$722,$B1362)*SUMIFS(Calculations!$E$3:$E$53,Calculations!$A$3:$A$53,$B1362)</f>
        <v/>
      </c>
      <c r="K1362" s="50">
        <f>K636/SUMIFS(K$3:K$722,$B$3:$B$722,$B1362)*SUMIFS(Calculations!$E$3:$E$53,Calculations!$A$3:$A$53,$B1362)</f>
        <v/>
      </c>
      <c r="L1362" s="50">
        <f>L636/SUMIFS(L$3:L$722,$B$3:$B$722,$B1362)*SUMIFS(Calculations!$E$3:$E$53,Calculations!$A$3:$A$53,$B1362)</f>
        <v/>
      </c>
      <c r="M1362" s="50">
        <f>M636/SUMIFS(M$3:M$722,$B$3:$B$722,$B1362)*SUMIFS(Calculations!$E$3:$E$53,Calculations!$A$3:$A$53,$B1362)</f>
        <v/>
      </c>
      <c r="N1362" s="50">
        <f>N636/SUMIFS(N$3:N$722,$B$3:$B$722,$B1362)*SUMIFS(Calculations!$E$3:$E$53,Calculations!$A$3:$A$53,$B1362)</f>
        <v/>
      </c>
      <c r="O1362" s="50">
        <f>O636/SUMIFS(O$3:O$722,$B$3:$B$722,$B1362)*SUMIFS(Calculations!$E$3:$E$53,Calculations!$A$3:$A$53,$B1362)</f>
        <v/>
      </c>
      <c r="P1362" s="50">
        <f>P636/SUMIFS(P$3:P$722,$B$3:$B$722,$B1362)*SUMIFS(Calculations!$E$3:$E$53,Calculations!$A$3:$A$53,$B1362)</f>
        <v/>
      </c>
      <c r="Q1362" s="50">
        <f>Q636/SUMIFS(Q$3:Q$722,$B$3:$B$722,$B1362)*SUMIFS(Calculations!$E$3:$E$53,Calculations!$A$3:$A$53,$B1362)</f>
        <v/>
      </c>
      <c r="R1362" s="50">
        <f>R636/SUMIFS(R$3:R$722,$B$3:$B$722,$B1362)*SUMIFS(Calculations!$E$3:$E$53,Calculations!$A$3:$A$53,$B1362)</f>
        <v/>
      </c>
    </row>
    <row r="1363" ht="15.75" customHeight="1">
      <c r="B1363" s="50" t="inlineStr">
        <is>
          <t>VA</t>
        </is>
      </c>
      <c r="C1363" s="50" t="inlineStr">
        <is>
          <t>Generation</t>
        </is>
      </c>
      <c r="D1363" s="50" t="inlineStr">
        <is>
          <t>Hydro</t>
        </is>
      </c>
      <c r="E1363" s="50">
        <f>LOOKUP(D1363,$U$2:$V$15,$V$2:$V$15)</f>
        <v/>
      </c>
      <c r="F1363" s="50">
        <f>F637/SUMIFS(F$3:F$722,$B$3:$B$722,$B1363)*SUMIFS(Calculations!$E$3:$E$53,Calculations!$A$3:$A$53,$B1363)</f>
        <v/>
      </c>
      <c r="G1363" s="50">
        <f>G637/SUMIFS(G$3:G$722,$B$3:$B$722,$B1363)*SUMIFS(Calculations!$E$3:$E$53,Calculations!$A$3:$A$53,$B1363)</f>
        <v/>
      </c>
      <c r="H1363" s="50">
        <f>H637/SUMIFS(H$3:H$722,$B$3:$B$722,$B1363)*SUMIFS(Calculations!$E$3:$E$53,Calculations!$A$3:$A$53,$B1363)</f>
        <v/>
      </c>
      <c r="I1363" s="50">
        <f>I637/SUMIFS(I$3:I$722,$B$3:$B$722,$B1363)*SUMIFS(Calculations!$E$3:$E$53,Calculations!$A$3:$A$53,$B1363)</f>
        <v/>
      </c>
      <c r="J1363" s="50">
        <f>J637/SUMIFS(J$3:J$722,$B$3:$B$722,$B1363)*SUMIFS(Calculations!$E$3:$E$53,Calculations!$A$3:$A$53,$B1363)</f>
        <v/>
      </c>
      <c r="K1363" s="50">
        <f>K637/SUMIFS(K$3:K$722,$B$3:$B$722,$B1363)*SUMIFS(Calculations!$E$3:$E$53,Calculations!$A$3:$A$53,$B1363)</f>
        <v/>
      </c>
      <c r="L1363" s="50">
        <f>L637/SUMIFS(L$3:L$722,$B$3:$B$722,$B1363)*SUMIFS(Calculations!$E$3:$E$53,Calculations!$A$3:$A$53,$B1363)</f>
        <v/>
      </c>
      <c r="M1363" s="50">
        <f>M637/SUMIFS(M$3:M$722,$B$3:$B$722,$B1363)*SUMIFS(Calculations!$E$3:$E$53,Calculations!$A$3:$A$53,$B1363)</f>
        <v/>
      </c>
      <c r="N1363" s="50">
        <f>N637/SUMIFS(N$3:N$722,$B$3:$B$722,$B1363)*SUMIFS(Calculations!$E$3:$E$53,Calculations!$A$3:$A$53,$B1363)</f>
        <v/>
      </c>
      <c r="O1363" s="50">
        <f>O637/SUMIFS(O$3:O$722,$B$3:$B$722,$B1363)*SUMIFS(Calculations!$E$3:$E$53,Calculations!$A$3:$A$53,$B1363)</f>
        <v/>
      </c>
      <c r="P1363" s="50">
        <f>P637/SUMIFS(P$3:P$722,$B$3:$B$722,$B1363)*SUMIFS(Calculations!$E$3:$E$53,Calculations!$A$3:$A$53,$B1363)</f>
        <v/>
      </c>
      <c r="Q1363" s="50">
        <f>Q637/SUMIFS(Q$3:Q$722,$B$3:$B$722,$B1363)*SUMIFS(Calculations!$E$3:$E$53,Calculations!$A$3:$A$53,$B1363)</f>
        <v/>
      </c>
      <c r="R1363" s="50">
        <f>R637/SUMIFS(R$3:R$722,$B$3:$B$722,$B1363)*SUMIFS(Calculations!$E$3:$E$53,Calculations!$A$3:$A$53,$B1363)</f>
        <v/>
      </c>
    </row>
    <row r="1364" ht="15.75" customHeight="1">
      <c r="B1364" s="50" t="inlineStr">
        <is>
          <t>VA</t>
        </is>
      </c>
      <c r="C1364" s="50" t="inlineStr">
        <is>
          <t>Generation</t>
        </is>
      </c>
      <c r="D1364" s="50" t="inlineStr">
        <is>
          <t>Imports</t>
        </is>
      </c>
      <c r="E1364" s="50">
        <f>LOOKUP(D1364,$U$2:$V$15,$V$2:$V$15)</f>
        <v/>
      </c>
      <c r="F1364" s="50">
        <f>F638/SUMIFS(F$3:F$722,$B$3:$B$722,$B1364)*SUMIFS(Calculations!$E$3:$E$53,Calculations!$A$3:$A$53,$B1364)</f>
        <v/>
      </c>
      <c r="G1364" s="50">
        <f>G638/SUMIFS(G$3:G$722,$B$3:$B$722,$B1364)*SUMIFS(Calculations!$E$3:$E$53,Calculations!$A$3:$A$53,$B1364)</f>
        <v/>
      </c>
      <c r="H1364" s="50">
        <f>H638/SUMIFS(H$3:H$722,$B$3:$B$722,$B1364)*SUMIFS(Calculations!$E$3:$E$53,Calculations!$A$3:$A$53,$B1364)</f>
        <v/>
      </c>
      <c r="I1364" s="50">
        <f>I638/SUMIFS(I$3:I$722,$B$3:$B$722,$B1364)*SUMIFS(Calculations!$E$3:$E$53,Calculations!$A$3:$A$53,$B1364)</f>
        <v/>
      </c>
      <c r="J1364" s="50">
        <f>J638/SUMIFS(J$3:J$722,$B$3:$B$722,$B1364)*SUMIFS(Calculations!$E$3:$E$53,Calculations!$A$3:$A$53,$B1364)</f>
        <v/>
      </c>
      <c r="K1364" s="50">
        <f>K638/SUMIFS(K$3:K$722,$B$3:$B$722,$B1364)*SUMIFS(Calculations!$E$3:$E$53,Calculations!$A$3:$A$53,$B1364)</f>
        <v/>
      </c>
      <c r="L1364" s="50">
        <f>L638/SUMIFS(L$3:L$722,$B$3:$B$722,$B1364)*SUMIFS(Calculations!$E$3:$E$53,Calculations!$A$3:$A$53,$B1364)</f>
        <v/>
      </c>
      <c r="M1364" s="50">
        <f>M638/SUMIFS(M$3:M$722,$B$3:$B$722,$B1364)*SUMIFS(Calculations!$E$3:$E$53,Calculations!$A$3:$A$53,$B1364)</f>
        <v/>
      </c>
      <c r="N1364" s="50">
        <f>N638/SUMIFS(N$3:N$722,$B$3:$B$722,$B1364)*SUMIFS(Calculations!$E$3:$E$53,Calculations!$A$3:$A$53,$B1364)</f>
        <v/>
      </c>
      <c r="O1364" s="50">
        <f>O638/SUMIFS(O$3:O$722,$B$3:$B$722,$B1364)*SUMIFS(Calculations!$E$3:$E$53,Calculations!$A$3:$A$53,$B1364)</f>
        <v/>
      </c>
      <c r="P1364" s="50">
        <f>P638/SUMIFS(P$3:P$722,$B$3:$B$722,$B1364)*SUMIFS(Calculations!$E$3:$E$53,Calculations!$A$3:$A$53,$B1364)</f>
        <v/>
      </c>
      <c r="Q1364" s="50">
        <f>Q638/SUMIFS(Q$3:Q$722,$B$3:$B$722,$B1364)*SUMIFS(Calculations!$E$3:$E$53,Calculations!$A$3:$A$53,$B1364)</f>
        <v/>
      </c>
      <c r="R1364" s="50">
        <f>R638/SUMIFS(R$3:R$722,$B$3:$B$722,$B1364)*SUMIFS(Calculations!$E$3:$E$53,Calculations!$A$3:$A$53,$B1364)</f>
        <v/>
      </c>
    </row>
    <row r="1365" ht="15.75" customHeight="1">
      <c r="B1365" s="50" t="inlineStr">
        <is>
          <t>VA</t>
        </is>
      </c>
      <c r="C1365" s="50" t="inlineStr">
        <is>
          <t>Generation</t>
        </is>
      </c>
      <c r="D1365" s="50" t="inlineStr">
        <is>
          <t>Land-based Wind</t>
        </is>
      </c>
      <c r="E1365" s="50">
        <f>LOOKUP(D1365,$U$2:$V$15,$V$2:$V$15)</f>
        <v/>
      </c>
      <c r="F1365" s="50">
        <f>F639/SUMIFS(F$3:F$722,$B$3:$B$722,$B1365)*SUMIFS(Calculations!$E$3:$E$53,Calculations!$A$3:$A$53,$B1365)</f>
        <v/>
      </c>
      <c r="G1365" s="50">
        <f>G639/SUMIFS(G$3:G$722,$B$3:$B$722,$B1365)*SUMIFS(Calculations!$E$3:$E$53,Calculations!$A$3:$A$53,$B1365)</f>
        <v/>
      </c>
      <c r="H1365" s="50">
        <f>H639/SUMIFS(H$3:H$722,$B$3:$B$722,$B1365)*SUMIFS(Calculations!$E$3:$E$53,Calculations!$A$3:$A$53,$B1365)</f>
        <v/>
      </c>
      <c r="I1365" s="50">
        <f>I639/SUMIFS(I$3:I$722,$B$3:$B$722,$B1365)*SUMIFS(Calculations!$E$3:$E$53,Calculations!$A$3:$A$53,$B1365)</f>
        <v/>
      </c>
      <c r="J1365" s="50">
        <f>J639/SUMIFS(J$3:J$722,$B$3:$B$722,$B1365)*SUMIFS(Calculations!$E$3:$E$53,Calculations!$A$3:$A$53,$B1365)</f>
        <v/>
      </c>
      <c r="K1365" s="50">
        <f>K639/SUMIFS(K$3:K$722,$B$3:$B$722,$B1365)*SUMIFS(Calculations!$E$3:$E$53,Calculations!$A$3:$A$53,$B1365)</f>
        <v/>
      </c>
      <c r="L1365" s="50">
        <f>L639/SUMIFS(L$3:L$722,$B$3:$B$722,$B1365)*SUMIFS(Calculations!$E$3:$E$53,Calculations!$A$3:$A$53,$B1365)</f>
        <v/>
      </c>
      <c r="M1365" s="50">
        <f>M639/SUMIFS(M$3:M$722,$B$3:$B$722,$B1365)*SUMIFS(Calculations!$E$3:$E$53,Calculations!$A$3:$A$53,$B1365)</f>
        <v/>
      </c>
      <c r="N1365" s="50">
        <f>N639/SUMIFS(N$3:N$722,$B$3:$B$722,$B1365)*SUMIFS(Calculations!$E$3:$E$53,Calculations!$A$3:$A$53,$B1365)</f>
        <v/>
      </c>
      <c r="O1365" s="50">
        <f>O639/SUMIFS(O$3:O$722,$B$3:$B$722,$B1365)*SUMIFS(Calculations!$E$3:$E$53,Calculations!$A$3:$A$53,$B1365)</f>
        <v/>
      </c>
      <c r="P1365" s="50">
        <f>P639/SUMIFS(P$3:P$722,$B$3:$B$722,$B1365)*SUMIFS(Calculations!$E$3:$E$53,Calculations!$A$3:$A$53,$B1365)</f>
        <v/>
      </c>
      <c r="Q1365" s="50">
        <f>Q639/SUMIFS(Q$3:Q$722,$B$3:$B$722,$B1365)*SUMIFS(Calculations!$E$3:$E$53,Calculations!$A$3:$A$53,$B1365)</f>
        <v/>
      </c>
      <c r="R1365" s="50">
        <f>R639/SUMIFS(R$3:R$722,$B$3:$B$722,$B1365)*SUMIFS(Calculations!$E$3:$E$53,Calculations!$A$3:$A$53,$B1365)</f>
        <v/>
      </c>
    </row>
    <row r="1366" ht="15.75" customHeight="1">
      <c r="B1366" s="50" t="inlineStr">
        <is>
          <t>VA</t>
        </is>
      </c>
      <c r="C1366" s="50" t="inlineStr">
        <is>
          <t>Generation</t>
        </is>
      </c>
      <c r="D1366" s="50" t="inlineStr">
        <is>
          <t>NG-CC</t>
        </is>
      </c>
      <c r="E1366" s="50">
        <f>LOOKUP(D1366,$U$2:$V$15,$V$2:$V$15)</f>
        <v/>
      </c>
      <c r="F1366" s="50">
        <f>F640/SUMIFS(F$3:F$722,$B$3:$B$722,$B1366)*SUMIFS(Calculations!$E$3:$E$53,Calculations!$A$3:$A$53,$B1366)</f>
        <v/>
      </c>
      <c r="G1366" s="50">
        <f>G640/SUMIFS(G$3:G$722,$B$3:$B$722,$B1366)*SUMIFS(Calculations!$E$3:$E$53,Calculations!$A$3:$A$53,$B1366)</f>
        <v/>
      </c>
      <c r="H1366" s="50">
        <f>H640/SUMIFS(H$3:H$722,$B$3:$B$722,$B1366)*SUMIFS(Calculations!$E$3:$E$53,Calculations!$A$3:$A$53,$B1366)</f>
        <v/>
      </c>
      <c r="I1366" s="50">
        <f>I640/SUMIFS(I$3:I$722,$B$3:$B$722,$B1366)*SUMIFS(Calculations!$E$3:$E$53,Calculations!$A$3:$A$53,$B1366)</f>
        <v/>
      </c>
      <c r="J1366" s="50">
        <f>J640/SUMIFS(J$3:J$722,$B$3:$B$722,$B1366)*SUMIFS(Calculations!$E$3:$E$53,Calculations!$A$3:$A$53,$B1366)</f>
        <v/>
      </c>
      <c r="K1366" s="50">
        <f>K640/SUMIFS(K$3:K$722,$B$3:$B$722,$B1366)*SUMIFS(Calculations!$E$3:$E$53,Calculations!$A$3:$A$53,$B1366)</f>
        <v/>
      </c>
      <c r="L1366" s="50">
        <f>L640/SUMIFS(L$3:L$722,$B$3:$B$722,$B1366)*SUMIFS(Calculations!$E$3:$E$53,Calculations!$A$3:$A$53,$B1366)</f>
        <v/>
      </c>
      <c r="M1366" s="50">
        <f>M640/SUMIFS(M$3:M$722,$B$3:$B$722,$B1366)*SUMIFS(Calculations!$E$3:$E$53,Calculations!$A$3:$A$53,$B1366)</f>
        <v/>
      </c>
      <c r="N1366" s="50">
        <f>N640/SUMIFS(N$3:N$722,$B$3:$B$722,$B1366)*SUMIFS(Calculations!$E$3:$E$53,Calculations!$A$3:$A$53,$B1366)</f>
        <v/>
      </c>
      <c r="O1366" s="50">
        <f>O640/SUMIFS(O$3:O$722,$B$3:$B$722,$B1366)*SUMIFS(Calculations!$E$3:$E$53,Calculations!$A$3:$A$53,$B1366)</f>
        <v/>
      </c>
      <c r="P1366" s="50">
        <f>P640/SUMIFS(P$3:P$722,$B$3:$B$722,$B1366)*SUMIFS(Calculations!$E$3:$E$53,Calculations!$A$3:$A$53,$B1366)</f>
        <v/>
      </c>
      <c r="Q1366" s="50">
        <f>Q640/SUMIFS(Q$3:Q$722,$B$3:$B$722,$B1366)*SUMIFS(Calculations!$E$3:$E$53,Calculations!$A$3:$A$53,$B1366)</f>
        <v/>
      </c>
      <c r="R1366" s="50">
        <f>R640/SUMIFS(R$3:R$722,$B$3:$B$722,$B1366)*SUMIFS(Calculations!$E$3:$E$53,Calculations!$A$3:$A$53,$B1366)</f>
        <v/>
      </c>
    </row>
    <row r="1367" ht="15.75" customHeight="1">
      <c r="B1367" s="50" t="inlineStr">
        <is>
          <t>VA</t>
        </is>
      </c>
      <c r="C1367" s="50" t="inlineStr">
        <is>
          <t>Generation</t>
        </is>
      </c>
      <c r="D1367" s="50" t="inlineStr">
        <is>
          <t>NG-CT</t>
        </is>
      </c>
      <c r="E1367" s="50">
        <f>LOOKUP(D1367,$U$2:$V$15,$V$2:$V$15)</f>
        <v/>
      </c>
      <c r="F1367" s="50">
        <f>F641/SUMIFS(F$3:F$722,$B$3:$B$722,$B1367)*SUMIFS(Calculations!$E$3:$E$53,Calculations!$A$3:$A$53,$B1367)</f>
        <v/>
      </c>
      <c r="G1367" s="50">
        <f>G641/SUMIFS(G$3:G$722,$B$3:$B$722,$B1367)*SUMIFS(Calculations!$E$3:$E$53,Calculations!$A$3:$A$53,$B1367)</f>
        <v/>
      </c>
      <c r="H1367" s="50">
        <f>H641/SUMIFS(H$3:H$722,$B$3:$B$722,$B1367)*SUMIFS(Calculations!$E$3:$E$53,Calculations!$A$3:$A$53,$B1367)</f>
        <v/>
      </c>
      <c r="I1367" s="50">
        <f>I641/SUMIFS(I$3:I$722,$B$3:$B$722,$B1367)*SUMIFS(Calculations!$E$3:$E$53,Calculations!$A$3:$A$53,$B1367)</f>
        <v/>
      </c>
      <c r="J1367" s="50">
        <f>J641/SUMIFS(J$3:J$722,$B$3:$B$722,$B1367)*SUMIFS(Calculations!$E$3:$E$53,Calculations!$A$3:$A$53,$B1367)</f>
        <v/>
      </c>
      <c r="K1367" s="50">
        <f>K641/SUMIFS(K$3:K$722,$B$3:$B$722,$B1367)*SUMIFS(Calculations!$E$3:$E$53,Calculations!$A$3:$A$53,$B1367)</f>
        <v/>
      </c>
      <c r="L1367" s="50">
        <f>L641/SUMIFS(L$3:L$722,$B$3:$B$722,$B1367)*SUMIFS(Calculations!$E$3:$E$53,Calculations!$A$3:$A$53,$B1367)</f>
        <v/>
      </c>
      <c r="M1367" s="50">
        <f>M641/SUMIFS(M$3:M$722,$B$3:$B$722,$B1367)*SUMIFS(Calculations!$E$3:$E$53,Calculations!$A$3:$A$53,$B1367)</f>
        <v/>
      </c>
      <c r="N1367" s="50">
        <f>N641/SUMIFS(N$3:N$722,$B$3:$B$722,$B1367)*SUMIFS(Calculations!$E$3:$E$53,Calculations!$A$3:$A$53,$B1367)</f>
        <v/>
      </c>
      <c r="O1367" s="50">
        <f>O641/SUMIFS(O$3:O$722,$B$3:$B$722,$B1367)*SUMIFS(Calculations!$E$3:$E$53,Calculations!$A$3:$A$53,$B1367)</f>
        <v/>
      </c>
      <c r="P1367" s="50">
        <f>P641/SUMIFS(P$3:P$722,$B$3:$B$722,$B1367)*SUMIFS(Calculations!$E$3:$E$53,Calculations!$A$3:$A$53,$B1367)</f>
        <v/>
      </c>
      <c r="Q1367" s="50">
        <f>Q641/SUMIFS(Q$3:Q$722,$B$3:$B$722,$B1367)*SUMIFS(Calculations!$E$3:$E$53,Calculations!$A$3:$A$53,$B1367)</f>
        <v/>
      </c>
      <c r="R1367" s="50">
        <f>R641/SUMIFS(R$3:R$722,$B$3:$B$722,$B1367)*SUMIFS(Calculations!$E$3:$E$53,Calculations!$A$3:$A$53,$B1367)</f>
        <v/>
      </c>
    </row>
    <row r="1368" ht="15.75" customHeight="1">
      <c r="B1368" s="50" t="inlineStr">
        <is>
          <t>VA</t>
        </is>
      </c>
      <c r="C1368" s="50" t="inlineStr">
        <is>
          <t>Generation</t>
        </is>
      </c>
      <c r="D1368" s="50" t="inlineStr">
        <is>
          <t>Nuclear</t>
        </is>
      </c>
      <c r="E1368" s="50">
        <f>LOOKUP(D1368,$U$2:$V$15,$V$2:$V$15)</f>
        <v/>
      </c>
      <c r="F1368" s="50">
        <f>F642/SUMIFS(F$3:F$722,$B$3:$B$722,$B1368)*SUMIFS(Calculations!$E$3:$E$53,Calculations!$A$3:$A$53,$B1368)</f>
        <v/>
      </c>
      <c r="G1368" s="50">
        <f>G642/SUMIFS(G$3:G$722,$B$3:$B$722,$B1368)*SUMIFS(Calculations!$E$3:$E$53,Calculations!$A$3:$A$53,$B1368)</f>
        <v/>
      </c>
      <c r="H1368" s="50">
        <f>H642/SUMIFS(H$3:H$722,$B$3:$B$722,$B1368)*SUMIFS(Calculations!$E$3:$E$53,Calculations!$A$3:$A$53,$B1368)</f>
        <v/>
      </c>
      <c r="I1368" s="50">
        <f>I642/SUMIFS(I$3:I$722,$B$3:$B$722,$B1368)*SUMIFS(Calculations!$E$3:$E$53,Calculations!$A$3:$A$53,$B1368)</f>
        <v/>
      </c>
      <c r="J1368" s="50">
        <f>J642/SUMIFS(J$3:J$722,$B$3:$B$722,$B1368)*SUMIFS(Calculations!$E$3:$E$53,Calculations!$A$3:$A$53,$B1368)</f>
        <v/>
      </c>
      <c r="K1368" s="50">
        <f>K642/SUMIFS(K$3:K$722,$B$3:$B$722,$B1368)*SUMIFS(Calculations!$E$3:$E$53,Calculations!$A$3:$A$53,$B1368)</f>
        <v/>
      </c>
      <c r="L1368" s="50">
        <f>L642/SUMIFS(L$3:L$722,$B$3:$B$722,$B1368)*SUMIFS(Calculations!$E$3:$E$53,Calculations!$A$3:$A$53,$B1368)</f>
        <v/>
      </c>
      <c r="M1368" s="50">
        <f>M642/SUMIFS(M$3:M$722,$B$3:$B$722,$B1368)*SUMIFS(Calculations!$E$3:$E$53,Calculations!$A$3:$A$53,$B1368)</f>
        <v/>
      </c>
      <c r="N1368" s="50">
        <f>N642/SUMIFS(N$3:N$722,$B$3:$B$722,$B1368)*SUMIFS(Calculations!$E$3:$E$53,Calculations!$A$3:$A$53,$B1368)</f>
        <v/>
      </c>
      <c r="O1368" s="50">
        <f>O642/SUMIFS(O$3:O$722,$B$3:$B$722,$B1368)*SUMIFS(Calculations!$E$3:$E$53,Calculations!$A$3:$A$53,$B1368)</f>
        <v/>
      </c>
      <c r="P1368" s="50">
        <f>P642/SUMIFS(P$3:P$722,$B$3:$B$722,$B1368)*SUMIFS(Calculations!$E$3:$E$53,Calculations!$A$3:$A$53,$B1368)</f>
        <v/>
      </c>
      <c r="Q1368" s="50">
        <f>Q642/SUMIFS(Q$3:Q$722,$B$3:$B$722,$B1368)*SUMIFS(Calculations!$E$3:$E$53,Calculations!$A$3:$A$53,$B1368)</f>
        <v/>
      </c>
      <c r="R1368" s="50">
        <f>R642/SUMIFS(R$3:R$722,$B$3:$B$722,$B1368)*SUMIFS(Calculations!$E$3:$E$53,Calculations!$A$3:$A$53,$B1368)</f>
        <v/>
      </c>
    </row>
    <row r="1369" ht="15.75" customHeight="1">
      <c r="B1369" s="50" t="inlineStr">
        <is>
          <t>VA</t>
        </is>
      </c>
      <c r="C1369" s="50" t="inlineStr">
        <is>
          <t>Generation</t>
        </is>
      </c>
      <c r="D1369" s="50" t="inlineStr">
        <is>
          <t>Offshore Wind</t>
        </is>
      </c>
      <c r="E1369" s="50">
        <f>LOOKUP(D1369,$U$2:$V$15,$V$2:$V$15)</f>
        <v/>
      </c>
      <c r="F1369" s="50">
        <f>F643/SUMIFS(F$3:F$722,$B$3:$B$722,$B1369)*SUMIFS(Calculations!$E$3:$E$53,Calculations!$A$3:$A$53,$B1369)</f>
        <v/>
      </c>
      <c r="G1369" s="50">
        <f>G643/SUMIFS(G$3:G$722,$B$3:$B$722,$B1369)*SUMIFS(Calculations!$E$3:$E$53,Calculations!$A$3:$A$53,$B1369)</f>
        <v/>
      </c>
      <c r="H1369" s="50">
        <f>H643/SUMIFS(H$3:H$722,$B$3:$B$722,$B1369)*SUMIFS(Calculations!$E$3:$E$53,Calculations!$A$3:$A$53,$B1369)</f>
        <v/>
      </c>
      <c r="I1369" s="50">
        <f>I643/SUMIFS(I$3:I$722,$B$3:$B$722,$B1369)*SUMIFS(Calculations!$E$3:$E$53,Calculations!$A$3:$A$53,$B1369)</f>
        <v/>
      </c>
      <c r="J1369" s="50">
        <f>J643/SUMIFS(J$3:J$722,$B$3:$B$722,$B1369)*SUMIFS(Calculations!$E$3:$E$53,Calculations!$A$3:$A$53,$B1369)</f>
        <v/>
      </c>
      <c r="K1369" s="50">
        <f>K643/SUMIFS(K$3:K$722,$B$3:$B$722,$B1369)*SUMIFS(Calculations!$E$3:$E$53,Calculations!$A$3:$A$53,$B1369)</f>
        <v/>
      </c>
      <c r="L1369" s="50">
        <f>L643/SUMIFS(L$3:L$722,$B$3:$B$722,$B1369)*SUMIFS(Calculations!$E$3:$E$53,Calculations!$A$3:$A$53,$B1369)</f>
        <v/>
      </c>
      <c r="M1369" s="50">
        <f>M643/SUMIFS(M$3:M$722,$B$3:$B$722,$B1369)*SUMIFS(Calculations!$E$3:$E$53,Calculations!$A$3:$A$53,$B1369)</f>
        <v/>
      </c>
      <c r="N1369" s="50">
        <f>N643/SUMIFS(N$3:N$722,$B$3:$B$722,$B1369)*SUMIFS(Calculations!$E$3:$E$53,Calculations!$A$3:$A$53,$B1369)</f>
        <v/>
      </c>
      <c r="O1369" s="50">
        <f>O643/SUMIFS(O$3:O$722,$B$3:$B$722,$B1369)*SUMIFS(Calculations!$E$3:$E$53,Calculations!$A$3:$A$53,$B1369)</f>
        <v/>
      </c>
      <c r="P1369" s="50">
        <f>P643/SUMIFS(P$3:P$722,$B$3:$B$722,$B1369)*SUMIFS(Calculations!$E$3:$E$53,Calculations!$A$3:$A$53,$B1369)</f>
        <v/>
      </c>
      <c r="Q1369" s="50">
        <f>Q643/SUMIFS(Q$3:Q$722,$B$3:$B$722,$B1369)*SUMIFS(Calculations!$E$3:$E$53,Calculations!$A$3:$A$53,$B1369)</f>
        <v/>
      </c>
      <c r="R1369" s="50">
        <f>R643/SUMIFS(R$3:R$722,$B$3:$B$722,$B1369)*SUMIFS(Calculations!$E$3:$E$53,Calculations!$A$3:$A$53,$B1369)</f>
        <v/>
      </c>
    </row>
    <row r="1370" ht="15.75" customHeight="1">
      <c r="B1370" s="50" t="inlineStr">
        <is>
          <t>VA</t>
        </is>
      </c>
      <c r="C1370" s="50" t="inlineStr">
        <is>
          <t>Generation</t>
        </is>
      </c>
      <c r="D1370" s="50" t="inlineStr">
        <is>
          <t>Oil-Gas-Steam</t>
        </is>
      </c>
      <c r="E1370" s="50">
        <f>LOOKUP(D1370,$U$2:$V$15,$V$2:$V$15)</f>
        <v/>
      </c>
      <c r="F1370" s="50">
        <f>F644/SUMIFS(F$3:F$722,$B$3:$B$722,$B1370)*SUMIFS(Calculations!$E$3:$E$53,Calculations!$A$3:$A$53,$B1370)</f>
        <v/>
      </c>
      <c r="G1370" s="50">
        <f>G644/SUMIFS(G$3:G$722,$B$3:$B$722,$B1370)*SUMIFS(Calculations!$E$3:$E$53,Calculations!$A$3:$A$53,$B1370)</f>
        <v/>
      </c>
      <c r="H1370" s="50">
        <f>H644/SUMIFS(H$3:H$722,$B$3:$B$722,$B1370)*SUMIFS(Calculations!$E$3:$E$53,Calculations!$A$3:$A$53,$B1370)</f>
        <v/>
      </c>
      <c r="I1370" s="50">
        <f>I644/SUMIFS(I$3:I$722,$B$3:$B$722,$B1370)*SUMIFS(Calculations!$E$3:$E$53,Calculations!$A$3:$A$53,$B1370)</f>
        <v/>
      </c>
      <c r="J1370" s="50">
        <f>J644/SUMIFS(J$3:J$722,$B$3:$B$722,$B1370)*SUMIFS(Calculations!$E$3:$E$53,Calculations!$A$3:$A$53,$B1370)</f>
        <v/>
      </c>
      <c r="K1370" s="50">
        <f>K644/SUMIFS(K$3:K$722,$B$3:$B$722,$B1370)*SUMIFS(Calculations!$E$3:$E$53,Calculations!$A$3:$A$53,$B1370)</f>
        <v/>
      </c>
      <c r="L1370" s="50">
        <f>L644/SUMIFS(L$3:L$722,$B$3:$B$722,$B1370)*SUMIFS(Calculations!$E$3:$E$53,Calculations!$A$3:$A$53,$B1370)</f>
        <v/>
      </c>
      <c r="M1370" s="50">
        <f>M644/SUMIFS(M$3:M$722,$B$3:$B$722,$B1370)*SUMIFS(Calculations!$E$3:$E$53,Calculations!$A$3:$A$53,$B1370)</f>
        <v/>
      </c>
      <c r="N1370" s="50">
        <f>N644/SUMIFS(N$3:N$722,$B$3:$B$722,$B1370)*SUMIFS(Calculations!$E$3:$E$53,Calculations!$A$3:$A$53,$B1370)</f>
        <v/>
      </c>
      <c r="O1370" s="50">
        <f>O644/SUMIFS(O$3:O$722,$B$3:$B$722,$B1370)*SUMIFS(Calculations!$E$3:$E$53,Calculations!$A$3:$A$53,$B1370)</f>
        <v/>
      </c>
      <c r="P1370" s="50">
        <f>P644/SUMIFS(P$3:P$722,$B$3:$B$722,$B1370)*SUMIFS(Calculations!$E$3:$E$53,Calculations!$A$3:$A$53,$B1370)</f>
        <v/>
      </c>
      <c r="Q1370" s="50">
        <f>Q644/SUMIFS(Q$3:Q$722,$B$3:$B$722,$B1370)*SUMIFS(Calculations!$E$3:$E$53,Calculations!$A$3:$A$53,$B1370)</f>
        <v/>
      </c>
      <c r="R1370" s="50">
        <f>R644/SUMIFS(R$3:R$722,$B$3:$B$722,$B1370)*SUMIFS(Calculations!$E$3:$E$53,Calculations!$A$3:$A$53,$B1370)</f>
        <v/>
      </c>
    </row>
    <row r="1371" ht="15.75" customHeight="1">
      <c r="B1371" s="50" t="inlineStr">
        <is>
          <t>VA</t>
        </is>
      </c>
      <c r="C1371" s="50" t="inlineStr">
        <is>
          <t>Generation</t>
        </is>
      </c>
      <c r="D1371" s="50" t="inlineStr">
        <is>
          <t>Rooftop PV</t>
        </is>
      </c>
      <c r="E1371" s="50">
        <f>LOOKUP(D1371,$U$2:$V$15,$V$2:$V$15)</f>
        <v/>
      </c>
      <c r="F1371" s="50">
        <f>F645/SUMIFS(F$3:F$722,$B$3:$B$722,$B1371)*SUMIFS(Calculations!$E$3:$E$53,Calculations!$A$3:$A$53,$B1371)</f>
        <v/>
      </c>
      <c r="G1371" s="50">
        <f>G645/SUMIFS(G$3:G$722,$B$3:$B$722,$B1371)*SUMIFS(Calculations!$E$3:$E$53,Calculations!$A$3:$A$53,$B1371)</f>
        <v/>
      </c>
      <c r="H1371" s="50">
        <f>H645/SUMIFS(H$3:H$722,$B$3:$B$722,$B1371)*SUMIFS(Calculations!$E$3:$E$53,Calculations!$A$3:$A$53,$B1371)</f>
        <v/>
      </c>
      <c r="I1371" s="50">
        <f>I645/SUMIFS(I$3:I$722,$B$3:$B$722,$B1371)*SUMIFS(Calculations!$E$3:$E$53,Calculations!$A$3:$A$53,$B1371)</f>
        <v/>
      </c>
      <c r="J1371" s="50">
        <f>J645/SUMIFS(J$3:J$722,$B$3:$B$722,$B1371)*SUMIFS(Calculations!$E$3:$E$53,Calculations!$A$3:$A$53,$B1371)</f>
        <v/>
      </c>
      <c r="K1371" s="50">
        <f>K645/SUMIFS(K$3:K$722,$B$3:$B$722,$B1371)*SUMIFS(Calculations!$E$3:$E$53,Calculations!$A$3:$A$53,$B1371)</f>
        <v/>
      </c>
      <c r="L1371" s="50">
        <f>L645/SUMIFS(L$3:L$722,$B$3:$B$722,$B1371)*SUMIFS(Calculations!$E$3:$E$53,Calculations!$A$3:$A$53,$B1371)</f>
        <v/>
      </c>
      <c r="M1371" s="50">
        <f>M645/SUMIFS(M$3:M$722,$B$3:$B$722,$B1371)*SUMIFS(Calculations!$E$3:$E$53,Calculations!$A$3:$A$53,$B1371)</f>
        <v/>
      </c>
      <c r="N1371" s="50">
        <f>N645/SUMIFS(N$3:N$722,$B$3:$B$722,$B1371)*SUMIFS(Calculations!$E$3:$E$53,Calculations!$A$3:$A$53,$B1371)</f>
        <v/>
      </c>
      <c r="O1371" s="50">
        <f>O645/SUMIFS(O$3:O$722,$B$3:$B$722,$B1371)*SUMIFS(Calculations!$E$3:$E$53,Calculations!$A$3:$A$53,$B1371)</f>
        <v/>
      </c>
      <c r="P1371" s="50">
        <f>P645/SUMIFS(P$3:P$722,$B$3:$B$722,$B1371)*SUMIFS(Calculations!$E$3:$E$53,Calculations!$A$3:$A$53,$B1371)</f>
        <v/>
      </c>
      <c r="Q1371" s="50">
        <f>Q645/SUMIFS(Q$3:Q$722,$B$3:$B$722,$B1371)*SUMIFS(Calculations!$E$3:$E$53,Calculations!$A$3:$A$53,$B1371)</f>
        <v/>
      </c>
      <c r="R1371" s="50">
        <f>R645/SUMIFS(R$3:R$722,$B$3:$B$722,$B1371)*SUMIFS(Calculations!$E$3:$E$53,Calculations!$A$3:$A$53,$B1371)</f>
        <v/>
      </c>
    </row>
    <row r="1372" ht="15.75" customHeight="1">
      <c r="B1372" s="50" t="inlineStr">
        <is>
          <t>VA</t>
        </is>
      </c>
      <c r="C1372" s="50" t="inlineStr">
        <is>
          <t>Generation</t>
        </is>
      </c>
      <c r="D1372" s="50" t="inlineStr">
        <is>
          <t>Storage</t>
        </is>
      </c>
      <c r="E1372" s="50">
        <f>LOOKUP(D1372,$U$2:$V$15,$V$2:$V$15)</f>
        <v/>
      </c>
      <c r="F1372" s="50">
        <f>F646/SUMIFS(F$3:F$722,$B$3:$B$722,$B1372)*SUMIFS(Calculations!$E$3:$E$53,Calculations!$A$3:$A$53,$B1372)</f>
        <v/>
      </c>
      <c r="G1372" s="50">
        <f>G646/SUMIFS(G$3:G$722,$B$3:$B$722,$B1372)*SUMIFS(Calculations!$E$3:$E$53,Calculations!$A$3:$A$53,$B1372)</f>
        <v/>
      </c>
      <c r="H1372" s="50">
        <f>H646/SUMIFS(H$3:H$722,$B$3:$B$722,$B1372)*SUMIFS(Calculations!$E$3:$E$53,Calculations!$A$3:$A$53,$B1372)</f>
        <v/>
      </c>
      <c r="I1372" s="50">
        <f>I646/SUMIFS(I$3:I$722,$B$3:$B$722,$B1372)*SUMIFS(Calculations!$E$3:$E$53,Calculations!$A$3:$A$53,$B1372)</f>
        <v/>
      </c>
      <c r="J1372" s="50">
        <f>J646/SUMIFS(J$3:J$722,$B$3:$B$722,$B1372)*SUMIFS(Calculations!$E$3:$E$53,Calculations!$A$3:$A$53,$B1372)</f>
        <v/>
      </c>
      <c r="K1372" s="50">
        <f>K646/SUMIFS(K$3:K$722,$B$3:$B$722,$B1372)*SUMIFS(Calculations!$E$3:$E$53,Calculations!$A$3:$A$53,$B1372)</f>
        <v/>
      </c>
      <c r="L1372" s="50">
        <f>L646/SUMIFS(L$3:L$722,$B$3:$B$722,$B1372)*SUMIFS(Calculations!$E$3:$E$53,Calculations!$A$3:$A$53,$B1372)</f>
        <v/>
      </c>
      <c r="M1372" s="50">
        <f>M646/SUMIFS(M$3:M$722,$B$3:$B$722,$B1372)*SUMIFS(Calculations!$E$3:$E$53,Calculations!$A$3:$A$53,$B1372)</f>
        <v/>
      </c>
      <c r="N1372" s="50">
        <f>N646/SUMIFS(N$3:N$722,$B$3:$B$722,$B1372)*SUMIFS(Calculations!$E$3:$E$53,Calculations!$A$3:$A$53,$B1372)</f>
        <v/>
      </c>
      <c r="O1372" s="50">
        <f>O646/SUMIFS(O$3:O$722,$B$3:$B$722,$B1372)*SUMIFS(Calculations!$E$3:$E$53,Calculations!$A$3:$A$53,$B1372)</f>
        <v/>
      </c>
      <c r="P1372" s="50">
        <f>P646/SUMIFS(P$3:P$722,$B$3:$B$722,$B1372)*SUMIFS(Calculations!$E$3:$E$53,Calculations!$A$3:$A$53,$B1372)</f>
        <v/>
      </c>
      <c r="Q1372" s="50">
        <f>Q646/SUMIFS(Q$3:Q$722,$B$3:$B$722,$B1372)*SUMIFS(Calculations!$E$3:$E$53,Calculations!$A$3:$A$53,$B1372)</f>
        <v/>
      </c>
      <c r="R1372" s="50">
        <f>R646/SUMIFS(R$3:R$722,$B$3:$B$722,$B1372)*SUMIFS(Calculations!$E$3:$E$53,Calculations!$A$3:$A$53,$B1372)</f>
        <v/>
      </c>
    </row>
    <row r="1373" ht="15.75" customHeight="1">
      <c r="B1373" s="50" t="inlineStr">
        <is>
          <t>VA</t>
        </is>
      </c>
      <c r="C1373" s="50" t="inlineStr">
        <is>
          <t>Generation</t>
        </is>
      </c>
      <c r="D1373" s="50" t="inlineStr">
        <is>
          <t>Utility PV</t>
        </is>
      </c>
      <c r="E1373" s="50">
        <f>LOOKUP(D1373,$U$2:$V$15,$V$2:$V$15)</f>
        <v/>
      </c>
      <c r="F1373" s="50">
        <f>F647/SUMIFS(F$3:F$722,$B$3:$B$722,$B1373)*SUMIFS(Calculations!$E$3:$E$53,Calculations!$A$3:$A$53,$B1373)</f>
        <v/>
      </c>
      <c r="G1373" s="50">
        <f>G647/SUMIFS(G$3:G$722,$B$3:$B$722,$B1373)*SUMIFS(Calculations!$E$3:$E$53,Calculations!$A$3:$A$53,$B1373)</f>
        <v/>
      </c>
      <c r="H1373" s="50">
        <f>H647/SUMIFS(H$3:H$722,$B$3:$B$722,$B1373)*SUMIFS(Calculations!$E$3:$E$53,Calculations!$A$3:$A$53,$B1373)</f>
        <v/>
      </c>
      <c r="I1373" s="50">
        <f>I647/SUMIFS(I$3:I$722,$B$3:$B$722,$B1373)*SUMIFS(Calculations!$E$3:$E$53,Calculations!$A$3:$A$53,$B1373)</f>
        <v/>
      </c>
      <c r="J1373" s="50">
        <f>J647/SUMIFS(J$3:J$722,$B$3:$B$722,$B1373)*SUMIFS(Calculations!$E$3:$E$53,Calculations!$A$3:$A$53,$B1373)</f>
        <v/>
      </c>
      <c r="K1373" s="50">
        <f>K647/SUMIFS(K$3:K$722,$B$3:$B$722,$B1373)*SUMIFS(Calculations!$E$3:$E$53,Calculations!$A$3:$A$53,$B1373)</f>
        <v/>
      </c>
      <c r="L1373" s="50">
        <f>L647/SUMIFS(L$3:L$722,$B$3:$B$722,$B1373)*SUMIFS(Calculations!$E$3:$E$53,Calculations!$A$3:$A$53,$B1373)</f>
        <v/>
      </c>
      <c r="M1373" s="50">
        <f>M647/SUMIFS(M$3:M$722,$B$3:$B$722,$B1373)*SUMIFS(Calculations!$E$3:$E$53,Calculations!$A$3:$A$53,$B1373)</f>
        <v/>
      </c>
      <c r="N1373" s="50">
        <f>N647/SUMIFS(N$3:N$722,$B$3:$B$722,$B1373)*SUMIFS(Calculations!$E$3:$E$53,Calculations!$A$3:$A$53,$B1373)</f>
        <v/>
      </c>
      <c r="O1373" s="50">
        <f>O647/SUMIFS(O$3:O$722,$B$3:$B$722,$B1373)*SUMIFS(Calculations!$E$3:$E$53,Calculations!$A$3:$A$53,$B1373)</f>
        <v/>
      </c>
      <c r="P1373" s="50">
        <f>P647/SUMIFS(P$3:P$722,$B$3:$B$722,$B1373)*SUMIFS(Calculations!$E$3:$E$53,Calculations!$A$3:$A$53,$B1373)</f>
        <v/>
      </c>
      <c r="Q1373" s="50">
        <f>Q647/SUMIFS(Q$3:Q$722,$B$3:$B$722,$B1373)*SUMIFS(Calculations!$E$3:$E$53,Calculations!$A$3:$A$53,$B1373)</f>
        <v/>
      </c>
      <c r="R1373" s="50">
        <f>R647/SUMIFS(R$3:R$722,$B$3:$B$722,$B1373)*SUMIFS(Calculations!$E$3:$E$53,Calculations!$A$3:$A$53,$B1373)</f>
        <v/>
      </c>
    </row>
    <row r="1374" ht="15.75" customHeight="1">
      <c r="B1374" s="50" t="inlineStr">
        <is>
          <t>VT</t>
        </is>
      </c>
      <c r="C1374" s="50" t="inlineStr">
        <is>
          <t>Generation</t>
        </is>
      </c>
      <c r="D1374" s="50" t="inlineStr">
        <is>
          <t>Biopower</t>
        </is>
      </c>
      <c r="E1374" s="50">
        <f>LOOKUP(D1374,$U$2:$V$15,$V$2:$V$15)</f>
        <v/>
      </c>
      <c r="F1374" s="50">
        <f>F648/SUMIFS(F$3:F$722,$B$3:$B$722,$B1374)*SUMIFS(Calculations!$E$3:$E$53,Calculations!$A$3:$A$53,$B1374)</f>
        <v/>
      </c>
      <c r="G1374" s="50">
        <f>G648/SUMIFS(G$3:G$722,$B$3:$B$722,$B1374)*SUMIFS(Calculations!$E$3:$E$53,Calculations!$A$3:$A$53,$B1374)</f>
        <v/>
      </c>
      <c r="H1374" s="50">
        <f>H648/SUMIFS(H$3:H$722,$B$3:$B$722,$B1374)*SUMIFS(Calculations!$E$3:$E$53,Calculations!$A$3:$A$53,$B1374)</f>
        <v/>
      </c>
      <c r="I1374" s="50">
        <f>I648/SUMIFS(I$3:I$722,$B$3:$B$722,$B1374)*SUMIFS(Calculations!$E$3:$E$53,Calculations!$A$3:$A$53,$B1374)</f>
        <v/>
      </c>
      <c r="J1374" s="50">
        <f>J648/SUMIFS(J$3:J$722,$B$3:$B$722,$B1374)*SUMIFS(Calculations!$E$3:$E$53,Calculations!$A$3:$A$53,$B1374)</f>
        <v/>
      </c>
      <c r="K1374" s="50">
        <f>K648/SUMIFS(K$3:K$722,$B$3:$B$722,$B1374)*SUMIFS(Calculations!$E$3:$E$53,Calculations!$A$3:$A$53,$B1374)</f>
        <v/>
      </c>
      <c r="L1374" s="50">
        <f>L648/SUMIFS(L$3:L$722,$B$3:$B$722,$B1374)*SUMIFS(Calculations!$E$3:$E$53,Calculations!$A$3:$A$53,$B1374)</f>
        <v/>
      </c>
      <c r="M1374" s="50">
        <f>M648/SUMIFS(M$3:M$722,$B$3:$B$722,$B1374)*SUMIFS(Calculations!$E$3:$E$53,Calculations!$A$3:$A$53,$B1374)</f>
        <v/>
      </c>
      <c r="N1374" s="50">
        <f>N648/SUMIFS(N$3:N$722,$B$3:$B$722,$B1374)*SUMIFS(Calculations!$E$3:$E$53,Calculations!$A$3:$A$53,$B1374)</f>
        <v/>
      </c>
      <c r="O1374" s="50">
        <f>O648/SUMIFS(O$3:O$722,$B$3:$B$722,$B1374)*SUMIFS(Calculations!$E$3:$E$53,Calculations!$A$3:$A$53,$B1374)</f>
        <v/>
      </c>
      <c r="P1374" s="50">
        <f>P648/SUMIFS(P$3:P$722,$B$3:$B$722,$B1374)*SUMIFS(Calculations!$E$3:$E$53,Calculations!$A$3:$A$53,$B1374)</f>
        <v/>
      </c>
      <c r="Q1374" s="50">
        <f>Q648/SUMIFS(Q$3:Q$722,$B$3:$B$722,$B1374)*SUMIFS(Calculations!$E$3:$E$53,Calculations!$A$3:$A$53,$B1374)</f>
        <v/>
      </c>
      <c r="R1374" s="50">
        <f>R648/SUMIFS(R$3:R$722,$B$3:$B$722,$B1374)*SUMIFS(Calculations!$E$3:$E$53,Calculations!$A$3:$A$53,$B1374)</f>
        <v/>
      </c>
    </row>
    <row r="1375" ht="15.75" customHeight="1">
      <c r="B1375" s="50" t="inlineStr">
        <is>
          <t>VT</t>
        </is>
      </c>
      <c r="C1375" s="50" t="inlineStr">
        <is>
          <t>Generation</t>
        </is>
      </c>
      <c r="D1375" s="50" t="inlineStr">
        <is>
          <t>Coal</t>
        </is>
      </c>
      <c r="E1375" s="50">
        <f>LOOKUP(D1375,$U$2:$V$15,$V$2:$V$15)</f>
        <v/>
      </c>
      <c r="F1375" s="50">
        <f>F649/SUMIFS(F$3:F$722,$B$3:$B$722,$B1375)*SUMIFS(Calculations!$E$3:$E$53,Calculations!$A$3:$A$53,$B1375)</f>
        <v/>
      </c>
      <c r="G1375" s="50">
        <f>G649/SUMIFS(G$3:G$722,$B$3:$B$722,$B1375)*SUMIFS(Calculations!$E$3:$E$53,Calculations!$A$3:$A$53,$B1375)</f>
        <v/>
      </c>
      <c r="H1375" s="50">
        <f>H649/SUMIFS(H$3:H$722,$B$3:$B$722,$B1375)*SUMIFS(Calculations!$E$3:$E$53,Calculations!$A$3:$A$53,$B1375)</f>
        <v/>
      </c>
      <c r="I1375" s="50">
        <f>I649/SUMIFS(I$3:I$722,$B$3:$B$722,$B1375)*SUMIFS(Calculations!$E$3:$E$53,Calculations!$A$3:$A$53,$B1375)</f>
        <v/>
      </c>
      <c r="J1375" s="50">
        <f>J649/SUMIFS(J$3:J$722,$B$3:$B$722,$B1375)*SUMIFS(Calculations!$E$3:$E$53,Calculations!$A$3:$A$53,$B1375)</f>
        <v/>
      </c>
      <c r="K1375" s="50">
        <f>K649/SUMIFS(K$3:K$722,$B$3:$B$722,$B1375)*SUMIFS(Calculations!$E$3:$E$53,Calculations!$A$3:$A$53,$B1375)</f>
        <v/>
      </c>
      <c r="L1375" s="50">
        <f>L649/SUMIFS(L$3:L$722,$B$3:$B$722,$B1375)*SUMIFS(Calculations!$E$3:$E$53,Calculations!$A$3:$A$53,$B1375)</f>
        <v/>
      </c>
      <c r="M1375" s="50">
        <f>M649/SUMIFS(M$3:M$722,$B$3:$B$722,$B1375)*SUMIFS(Calculations!$E$3:$E$53,Calculations!$A$3:$A$53,$B1375)</f>
        <v/>
      </c>
      <c r="N1375" s="50">
        <f>N649/SUMIFS(N$3:N$722,$B$3:$B$722,$B1375)*SUMIFS(Calculations!$E$3:$E$53,Calculations!$A$3:$A$53,$B1375)</f>
        <v/>
      </c>
      <c r="O1375" s="50">
        <f>O649/SUMIFS(O$3:O$722,$B$3:$B$722,$B1375)*SUMIFS(Calculations!$E$3:$E$53,Calculations!$A$3:$A$53,$B1375)</f>
        <v/>
      </c>
      <c r="P1375" s="50">
        <f>P649/SUMIFS(P$3:P$722,$B$3:$B$722,$B1375)*SUMIFS(Calculations!$E$3:$E$53,Calculations!$A$3:$A$53,$B1375)</f>
        <v/>
      </c>
      <c r="Q1375" s="50">
        <f>Q649/SUMIFS(Q$3:Q$722,$B$3:$B$722,$B1375)*SUMIFS(Calculations!$E$3:$E$53,Calculations!$A$3:$A$53,$B1375)</f>
        <v/>
      </c>
      <c r="R1375" s="50">
        <f>R649/SUMIFS(R$3:R$722,$B$3:$B$722,$B1375)*SUMIFS(Calculations!$E$3:$E$53,Calculations!$A$3:$A$53,$B1375)</f>
        <v/>
      </c>
    </row>
    <row r="1376" ht="15.75" customHeight="1">
      <c r="B1376" s="50" t="inlineStr">
        <is>
          <t>VT</t>
        </is>
      </c>
      <c r="C1376" s="50" t="inlineStr">
        <is>
          <t>Generation</t>
        </is>
      </c>
      <c r="D1376" s="50" t="inlineStr">
        <is>
          <t>CSP</t>
        </is>
      </c>
      <c r="E1376" s="50">
        <f>LOOKUP(D1376,$U$2:$V$15,$V$2:$V$15)</f>
        <v/>
      </c>
      <c r="F1376" s="50">
        <f>F650/SUMIFS(F$3:F$722,$B$3:$B$722,$B1376)*SUMIFS(Calculations!$E$3:$E$53,Calculations!$A$3:$A$53,$B1376)</f>
        <v/>
      </c>
      <c r="G1376" s="50">
        <f>G650/SUMIFS(G$3:G$722,$B$3:$B$722,$B1376)*SUMIFS(Calculations!$E$3:$E$53,Calculations!$A$3:$A$53,$B1376)</f>
        <v/>
      </c>
      <c r="H1376" s="50">
        <f>H650/SUMIFS(H$3:H$722,$B$3:$B$722,$B1376)*SUMIFS(Calculations!$E$3:$E$53,Calculations!$A$3:$A$53,$B1376)</f>
        <v/>
      </c>
      <c r="I1376" s="50">
        <f>I650/SUMIFS(I$3:I$722,$B$3:$B$722,$B1376)*SUMIFS(Calculations!$E$3:$E$53,Calculations!$A$3:$A$53,$B1376)</f>
        <v/>
      </c>
      <c r="J1376" s="50">
        <f>J650/SUMIFS(J$3:J$722,$B$3:$B$722,$B1376)*SUMIFS(Calculations!$E$3:$E$53,Calculations!$A$3:$A$53,$B1376)</f>
        <v/>
      </c>
      <c r="K1376" s="50">
        <f>K650/SUMIFS(K$3:K$722,$B$3:$B$722,$B1376)*SUMIFS(Calculations!$E$3:$E$53,Calculations!$A$3:$A$53,$B1376)</f>
        <v/>
      </c>
      <c r="L1376" s="50">
        <f>L650/SUMIFS(L$3:L$722,$B$3:$B$722,$B1376)*SUMIFS(Calculations!$E$3:$E$53,Calculations!$A$3:$A$53,$B1376)</f>
        <v/>
      </c>
      <c r="M1376" s="50">
        <f>M650/SUMIFS(M$3:M$722,$B$3:$B$722,$B1376)*SUMIFS(Calculations!$E$3:$E$53,Calculations!$A$3:$A$53,$B1376)</f>
        <v/>
      </c>
      <c r="N1376" s="50">
        <f>N650/SUMIFS(N$3:N$722,$B$3:$B$722,$B1376)*SUMIFS(Calculations!$E$3:$E$53,Calculations!$A$3:$A$53,$B1376)</f>
        <v/>
      </c>
      <c r="O1376" s="50">
        <f>O650/SUMIFS(O$3:O$722,$B$3:$B$722,$B1376)*SUMIFS(Calculations!$E$3:$E$53,Calculations!$A$3:$A$53,$B1376)</f>
        <v/>
      </c>
      <c r="P1376" s="50">
        <f>P650/SUMIFS(P$3:P$722,$B$3:$B$722,$B1376)*SUMIFS(Calculations!$E$3:$E$53,Calculations!$A$3:$A$53,$B1376)</f>
        <v/>
      </c>
      <c r="Q1376" s="50">
        <f>Q650/SUMIFS(Q$3:Q$722,$B$3:$B$722,$B1376)*SUMIFS(Calculations!$E$3:$E$53,Calculations!$A$3:$A$53,$B1376)</f>
        <v/>
      </c>
      <c r="R1376" s="50">
        <f>R650/SUMIFS(R$3:R$722,$B$3:$B$722,$B1376)*SUMIFS(Calculations!$E$3:$E$53,Calculations!$A$3:$A$53,$B1376)</f>
        <v/>
      </c>
    </row>
    <row r="1377" ht="15.75" customHeight="1">
      <c r="B1377" s="50" t="inlineStr">
        <is>
          <t>VT</t>
        </is>
      </c>
      <c r="C1377" s="50" t="inlineStr">
        <is>
          <t>Generation</t>
        </is>
      </c>
      <c r="D1377" s="50" t="inlineStr">
        <is>
          <t>Geothermal</t>
        </is>
      </c>
      <c r="E1377" s="50">
        <f>LOOKUP(D1377,$U$2:$V$15,$V$2:$V$15)</f>
        <v/>
      </c>
      <c r="F1377" s="50">
        <f>F651/SUMIFS(F$3:F$722,$B$3:$B$722,$B1377)*SUMIFS(Calculations!$E$3:$E$53,Calculations!$A$3:$A$53,$B1377)</f>
        <v/>
      </c>
      <c r="G1377" s="50">
        <f>G651/SUMIFS(G$3:G$722,$B$3:$B$722,$B1377)*SUMIFS(Calculations!$E$3:$E$53,Calculations!$A$3:$A$53,$B1377)</f>
        <v/>
      </c>
      <c r="H1377" s="50">
        <f>H651/SUMIFS(H$3:H$722,$B$3:$B$722,$B1377)*SUMIFS(Calculations!$E$3:$E$53,Calculations!$A$3:$A$53,$B1377)</f>
        <v/>
      </c>
      <c r="I1377" s="50">
        <f>I651/SUMIFS(I$3:I$722,$B$3:$B$722,$B1377)*SUMIFS(Calculations!$E$3:$E$53,Calculations!$A$3:$A$53,$B1377)</f>
        <v/>
      </c>
      <c r="J1377" s="50">
        <f>J651/SUMIFS(J$3:J$722,$B$3:$B$722,$B1377)*SUMIFS(Calculations!$E$3:$E$53,Calculations!$A$3:$A$53,$B1377)</f>
        <v/>
      </c>
      <c r="K1377" s="50">
        <f>K651/SUMIFS(K$3:K$722,$B$3:$B$722,$B1377)*SUMIFS(Calculations!$E$3:$E$53,Calculations!$A$3:$A$53,$B1377)</f>
        <v/>
      </c>
      <c r="L1377" s="50">
        <f>L651/SUMIFS(L$3:L$722,$B$3:$B$722,$B1377)*SUMIFS(Calculations!$E$3:$E$53,Calculations!$A$3:$A$53,$B1377)</f>
        <v/>
      </c>
      <c r="M1377" s="50">
        <f>M651/SUMIFS(M$3:M$722,$B$3:$B$722,$B1377)*SUMIFS(Calculations!$E$3:$E$53,Calculations!$A$3:$A$53,$B1377)</f>
        <v/>
      </c>
      <c r="N1377" s="50">
        <f>N651/SUMIFS(N$3:N$722,$B$3:$B$722,$B1377)*SUMIFS(Calculations!$E$3:$E$53,Calculations!$A$3:$A$53,$B1377)</f>
        <v/>
      </c>
      <c r="O1377" s="50">
        <f>O651/SUMIFS(O$3:O$722,$B$3:$B$722,$B1377)*SUMIFS(Calculations!$E$3:$E$53,Calculations!$A$3:$A$53,$B1377)</f>
        <v/>
      </c>
      <c r="P1377" s="50">
        <f>P651/SUMIFS(P$3:P$722,$B$3:$B$722,$B1377)*SUMIFS(Calculations!$E$3:$E$53,Calculations!$A$3:$A$53,$B1377)</f>
        <v/>
      </c>
      <c r="Q1377" s="50">
        <f>Q651/SUMIFS(Q$3:Q$722,$B$3:$B$722,$B1377)*SUMIFS(Calculations!$E$3:$E$53,Calculations!$A$3:$A$53,$B1377)</f>
        <v/>
      </c>
      <c r="R1377" s="50">
        <f>R651/SUMIFS(R$3:R$722,$B$3:$B$722,$B1377)*SUMIFS(Calculations!$E$3:$E$53,Calculations!$A$3:$A$53,$B1377)</f>
        <v/>
      </c>
    </row>
    <row r="1378" ht="15.75" customHeight="1">
      <c r="B1378" s="50" t="inlineStr">
        <is>
          <t>VT</t>
        </is>
      </c>
      <c r="C1378" s="50" t="inlineStr">
        <is>
          <t>Generation</t>
        </is>
      </c>
      <c r="D1378" s="50" t="inlineStr">
        <is>
          <t>Hydro</t>
        </is>
      </c>
      <c r="E1378" s="50">
        <f>LOOKUP(D1378,$U$2:$V$15,$V$2:$V$15)</f>
        <v/>
      </c>
      <c r="F1378" s="50">
        <f>F652/SUMIFS(F$3:F$722,$B$3:$B$722,$B1378)*SUMIFS(Calculations!$E$3:$E$53,Calculations!$A$3:$A$53,$B1378)</f>
        <v/>
      </c>
      <c r="G1378" s="50">
        <f>G652/SUMIFS(G$3:G$722,$B$3:$B$722,$B1378)*SUMIFS(Calculations!$E$3:$E$53,Calculations!$A$3:$A$53,$B1378)</f>
        <v/>
      </c>
      <c r="H1378" s="50">
        <f>H652/SUMIFS(H$3:H$722,$B$3:$B$722,$B1378)*SUMIFS(Calculations!$E$3:$E$53,Calculations!$A$3:$A$53,$B1378)</f>
        <v/>
      </c>
      <c r="I1378" s="50">
        <f>I652/SUMIFS(I$3:I$722,$B$3:$B$722,$B1378)*SUMIFS(Calculations!$E$3:$E$53,Calculations!$A$3:$A$53,$B1378)</f>
        <v/>
      </c>
      <c r="J1378" s="50">
        <f>J652/SUMIFS(J$3:J$722,$B$3:$B$722,$B1378)*SUMIFS(Calculations!$E$3:$E$53,Calculations!$A$3:$A$53,$B1378)</f>
        <v/>
      </c>
      <c r="K1378" s="50">
        <f>K652/SUMIFS(K$3:K$722,$B$3:$B$722,$B1378)*SUMIFS(Calculations!$E$3:$E$53,Calculations!$A$3:$A$53,$B1378)</f>
        <v/>
      </c>
      <c r="L1378" s="50">
        <f>L652/SUMIFS(L$3:L$722,$B$3:$B$722,$B1378)*SUMIFS(Calculations!$E$3:$E$53,Calculations!$A$3:$A$53,$B1378)</f>
        <v/>
      </c>
      <c r="M1378" s="50">
        <f>M652/SUMIFS(M$3:M$722,$B$3:$B$722,$B1378)*SUMIFS(Calculations!$E$3:$E$53,Calculations!$A$3:$A$53,$B1378)</f>
        <v/>
      </c>
      <c r="N1378" s="50">
        <f>N652/SUMIFS(N$3:N$722,$B$3:$B$722,$B1378)*SUMIFS(Calculations!$E$3:$E$53,Calculations!$A$3:$A$53,$B1378)</f>
        <v/>
      </c>
      <c r="O1378" s="50">
        <f>O652/SUMIFS(O$3:O$722,$B$3:$B$722,$B1378)*SUMIFS(Calculations!$E$3:$E$53,Calculations!$A$3:$A$53,$B1378)</f>
        <v/>
      </c>
      <c r="P1378" s="50">
        <f>P652/SUMIFS(P$3:P$722,$B$3:$B$722,$B1378)*SUMIFS(Calculations!$E$3:$E$53,Calculations!$A$3:$A$53,$B1378)</f>
        <v/>
      </c>
      <c r="Q1378" s="50">
        <f>Q652/SUMIFS(Q$3:Q$722,$B$3:$B$722,$B1378)*SUMIFS(Calculations!$E$3:$E$53,Calculations!$A$3:$A$53,$B1378)</f>
        <v/>
      </c>
      <c r="R1378" s="50">
        <f>R652/SUMIFS(R$3:R$722,$B$3:$B$722,$B1378)*SUMIFS(Calculations!$E$3:$E$53,Calculations!$A$3:$A$53,$B1378)</f>
        <v/>
      </c>
    </row>
    <row r="1379" ht="15.75" customHeight="1">
      <c r="B1379" s="50" t="inlineStr">
        <is>
          <t>VT</t>
        </is>
      </c>
      <c r="C1379" s="50" t="inlineStr">
        <is>
          <t>Generation</t>
        </is>
      </c>
      <c r="D1379" s="50" t="inlineStr">
        <is>
          <t>Imports</t>
        </is>
      </c>
      <c r="E1379" s="50">
        <f>LOOKUP(D1379,$U$2:$V$15,$V$2:$V$15)</f>
        <v/>
      </c>
      <c r="F1379" s="50">
        <f>F653/SUMIFS(F$3:F$722,$B$3:$B$722,$B1379)*SUMIFS(Calculations!$E$3:$E$53,Calculations!$A$3:$A$53,$B1379)</f>
        <v/>
      </c>
      <c r="G1379" s="50">
        <f>G653/SUMIFS(G$3:G$722,$B$3:$B$722,$B1379)*SUMIFS(Calculations!$E$3:$E$53,Calculations!$A$3:$A$53,$B1379)</f>
        <v/>
      </c>
      <c r="H1379" s="50">
        <f>H653/SUMIFS(H$3:H$722,$B$3:$B$722,$B1379)*SUMIFS(Calculations!$E$3:$E$53,Calculations!$A$3:$A$53,$B1379)</f>
        <v/>
      </c>
      <c r="I1379" s="50">
        <f>I653/SUMIFS(I$3:I$722,$B$3:$B$722,$B1379)*SUMIFS(Calculations!$E$3:$E$53,Calculations!$A$3:$A$53,$B1379)</f>
        <v/>
      </c>
      <c r="J1379" s="50">
        <f>J653/SUMIFS(J$3:J$722,$B$3:$B$722,$B1379)*SUMIFS(Calculations!$E$3:$E$53,Calculations!$A$3:$A$53,$B1379)</f>
        <v/>
      </c>
      <c r="K1379" s="50">
        <f>K653/SUMIFS(K$3:K$722,$B$3:$B$722,$B1379)*SUMIFS(Calculations!$E$3:$E$53,Calculations!$A$3:$A$53,$B1379)</f>
        <v/>
      </c>
      <c r="L1379" s="50">
        <f>L653/SUMIFS(L$3:L$722,$B$3:$B$722,$B1379)*SUMIFS(Calculations!$E$3:$E$53,Calculations!$A$3:$A$53,$B1379)</f>
        <v/>
      </c>
      <c r="M1379" s="50">
        <f>M653/SUMIFS(M$3:M$722,$B$3:$B$722,$B1379)*SUMIFS(Calculations!$E$3:$E$53,Calculations!$A$3:$A$53,$B1379)</f>
        <v/>
      </c>
      <c r="N1379" s="50">
        <f>N653/SUMIFS(N$3:N$722,$B$3:$B$722,$B1379)*SUMIFS(Calculations!$E$3:$E$53,Calculations!$A$3:$A$53,$B1379)</f>
        <v/>
      </c>
      <c r="O1379" s="50">
        <f>O653/SUMIFS(O$3:O$722,$B$3:$B$722,$B1379)*SUMIFS(Calculations!$E$3:$E$53,Calculations!$A$3:$A$53,$B1379)</f>
        <v/>
      </c>
      <c r="P1379" s="50">
        <f>P653/SUMIFS(P$3:P$722,$B$3:$B$722,$B1379)*SUMIFS(Calculations!$E$3:$E$53,Calculations!$A$3:$A$53,$B1379)</f>
        <v/>
      </c>
      <c r="Q1379" s="50">
        <f>Q653/SUMIFS(Q$3:Q$722,$B$3:$B$722,$B1379)*SUMIFS(Calculations!$E$3:$E$53,Calculations!$A$3:$A$53,$B1379)</f>
        <v/>
      </c>
      <c r="R1379" s="50">
        <f>R653/SUMIFS(R$3:R$722,$B$3:$B$722,$B1379)*SUMIFS(Calculations!$E$3:$E$53,Calculations!$A$3:$A$53,$B1379)</f>
        <v/>
      </c>
    </row>
    <row r="1380" ht="15.75" customHeight="1">
      <c r="B1380" s="50" t="inlineStr">
        <is>
          <t>VT</t>
        </is>
      </c>
      <c r="C1380" s="50" t="inlineStr">
        <is>
          <t>Generation</t>
        </is>
      </c>
      <c r="D1380" s="50" t="inlineStr">
        <is>
          <t>Land-based Wind</t>
        </is>
      </c>
      <c r="E1380" s="50">
        <f>LOOKUP(D1380,$U$2:$V$15,$V$2:$V$15)</f>
        <v/>
      </c>
      <c r="F1380" s="50">
        <f>F654/SUMIFS(F$3:F$722,$B$3:$B$722,$B1380)*SUMIFS(Calculations!$E$3:$E$53,Calculations!$A$3:$A$53,$B1380)</f>
        <v/>
      </c>
      <c r="G1380" s="50">
        <f>G654/SUMIFS(G$3:G$722,$B$3:$B$722,$B1380)*SUMIFS(Calculations!$E$3:$E$53,Calculations!$A$3:$A$53,$B1380)</f>
        <v/>
      </c>
      <c r="H1380" s="50">
        <f>H654/SUMIFS(H$3:H$722,$B$3:$B$722,$B1380)*SUMIFS(Calculations!$E$3:$E$53,Calculations!$A$3:$A$53,$B1380)</f>
        <v/>
      </c>
      <c r="I1380" s="50">
        <f>I654/SUMIFS(I$3:I$722,$B$3:$B$722,$B1380)*SUMIFS(Calculations!$E$3:$E$53,Calculations!$A$3:$A$53,$B1380)</f>
        <v/>
      </c>
      <c r="J1380" s="50">
        <f>J654/SUMIFS(J$3:J$722,$B$3:$B$722,$B1380)*SUMIFS(Calculations!$E$3:$E$53,Calculations!$A$3:$A$53,$B1380)</f>
        <v/>
      </c>
      <c r="K1380" s="50">
        <f>K654/SUMIFS(K$3:K$722,$B$3:$B$722,$B1380)*SUMIFS(Calculations!$E$3:$E$53,Calculations!$A$3:$A$53,$B1380)</f>
        <v/>
      </c>
      <c r="L1380" s="50">
        <f>L654/SUMIFS(L$3:L$722,$B$3:$B$722,$B1380)*SUMIFS(Calculations!$E$3:$E$53,Calculations!$A$3:$A$53,$B1380)</f>
        <v/>
      </c>
      <c r="M1380" s="50">
        <f>M654/SUMIFS(M$3:M$722,$B$3:$B$722,$B1380)*SUMIFS(Calculations!$E$3:$E$53,Calculations!$A$3:$A$53,$B1380)</f>
        <v/>
      </c>
      <c r="N1380" s="50">
        <f>N654/SUMIFS(N$3:N$722,$B$3:$B$722,$B1380)*SUMIFS(Calculations!$E$3:$E$53,Calculations!$A$3:$A$53,$B1380)</f>
        <v/>
      </c>
      <c r="O1380" s="50">
        <f>O654/SUMIFS(O$3:O$722,$B$3:$B$722,$B1380)*SUMIFS(Calculations!$E$3:$E$53,Calculations!$A$3:$A$53,$B1380)</f>
        <v/>
      </c>
      <c r="P1380" s="50">
        <f>P654/SUMIFS(P$3:P$722,$B$3:$B$722,$B1380)*SUMIFS(Calculations!$E$3:$E$53,Calculations!$A$3:$A$53,$B1380)</f>
        <v/>
      </c>
      <c r="Q1380" s="50">
        <f>Q654/SUMIFS(Q$3:Q$722,$B$3:$B$722,$B1380)*SUMIFS(Calculations!$E$3:$E$53,Calculations!$A$3:$A$53,$B1380)</f>
        <v/>
      </c>
      <c r="R1380" s="50">
        <f>R654/SUMIFS(R$3:R$722,$B$3:$B$722,$B1380)*SUMIFS(Calculations!$E$3:$E$53,Calculations!$A$3:$A$53,$B1380)</f>
        <v/>
      </c>
    </row>
    <row r="1381" ht="15.75" customHeight="1">
      <c r="B1381" s="50" t="inlineStr">
        <is>
          <t>VT</t>
        </is>
      </c>
      <c r="C1381" s="50" t="inlineStr">
        <is>
          <t>Generation</t>
        </is>
      </c>
      <c r="D1381" s="50" t="inlineStr">
        <is>
          <t>NG-CC</t>
        </is>
      </c>
      <c r="E1381" s="50">
        <f>LOOKUP(D1381,$U$2:$V$15,$V$2:$V$15)</f>
        <v/>
      </c>
      <c r="F1381" s="50">
        <f>F655/SUMIFS(F$3:F$722,$B$3:$B$722,$B1381)*SUMIFS(Calculations!$E$3:$E$53,Calculations!$A$3:$A$53,$B1381)</f>
        <v/>
      </c>
      <c r="G1381" s="50">
        <f>G655/SUMIFS(G$3:G$722,$B$3:$B$722,$B1381)*SUMIFS(Calculations!$E$3:$E$53,Calculations!$A$3:$A$53,$B1381)</f>
        <v/>
      </c>
      <c r="H1381" s="50">
        <f>H655/SUMIFS(H$3:H$722,$B$3:$B$722,$B1381)*SUMIFS(Calculations!$E$3:$E$53,Calculations!$A$3:$A$53,$B1381)</f>
        <v/>
      </c>
      <c r="I1381" s="50">
        <f>I655/SUMIFS(I$3:I$722,$B$3:$B$722,$B1381)*SUMIFS(Calculations!$E$3:$E$53,Calculations!$A$3:$A$53,$B1381)</f>
        <v/>
      </c>
      <c r="J1381" s="50">
        <f>J655/SUMIFS(J$3:J$722,$B$3:$B$722,$B1381)*SUMIFS(Calculations!$E$3:$E$53,Calculations!$A$3:$A$53,$B1381)</f>
        <v/>
      </c>
      <c r="K1381" s="50">
        <f>K655/SUMIFS(K$3:K$722,$B$3:$B$722,$B1381)*SUMIFS(Calculations!$E$3:$E$53,Calculations!$A$3:$A$53,$B1381)</f>
        <v/>
      </c>
      <c r="L1381" s="50">
        <f>L655/SUMIFS(L$3:L$722,$B$3:$B$722,$B1381)*SUMIFS(Calculations!$E$3:$E$53,Calculations!$A$3:$A$53,$B1381)</f>
        <v/>
      </c>
      <c r="M1381" s="50">
        <f>M655/SUMIFS(M$3:M$722,$B$3:$B$722,$B1381)*SUMIFS(Calculations!$E$3:$E$53,Calculations!$A$3:$A$53,$B1381)</f>
        <v/>
      </c>
      <c r="N1381" s="50">
        <f>N655/SUMIFS(N$3:N$722,$B$3:$B$722,$B1381)*SUMIFS(Calculations!$E$3:$E$53,Calculations!$A$3:$A$53,$B1381)</f>
        <v/>
      </c>
      <c r="O1381" s="50">
        <f>O655/SUMIFS(O$3:O$722,$B$3:$B$722,$B1381)*SUMIFS(Calculations!$E$3:$E$53,Calculations!$A$3:$A$53,$B1381)</f>
        <v/>
      </c>
      <c r="P1381" s="50">
        <f>P655/SUMIFS(P$3:P$722,$B$3:$B$722,$B1381)*SUMIFS(Calculations!$E$3:$E$53,Calculations!$A$3:$A$53,$B1381)</f>
        <v/>
      </c>
      <c r="Q1381" s="50">
        <f>Q655/SUMIFS(Q$3:Q$722,$B$3:$B$722,$B1381)*SUMIFS(Calculations!$E$3:$E$53,Calculations!$A$3:$A$53,$B1381)</f>
        <v/>
      </c>
      <c r="R1381" s="50">
        <f>R655/SUMIFS(R$3:R$722,$B$3:$B$722,$B1381)*SUMIFS(Calculations!$E$3:$E$53,Calculations!$A$3:$A$53,$B1381)</f>
        <v/>
      </c>
    </row>
    <row r="1382" ht="15.75" customHeight="1">
      <c r="B1382" s="50" t="inlineStr">
        <is>
          <t>VT</t>
        </is>
      </c>
      <c r="C1382" s="50" t="inlineStr">
        <is>
          <t>Generation</t>
        </is>
      </c>
      <c r="D1382" s="50" t="inlineStr">
        <is>
          <t>NG-CT</t>
        </is>
      </c>
      <c r="E1382" s="50">
        <f>LOOKUP(D1382,$U$2:$V$15,$V$2:$V$15)</f>
        <v/>
      </c>
      <c r="F1382" s="50">
        <f>F656/SUMIFS(F$3:F$722,$B$3:$B$722,$B1382)*SUMIFS(Calculations!$E$3:$E$53,Calculations!$A$3:$A$53,$B1382)</f>
        <v/>
      </c>
      <c r="G1382" s="50">
        <f>G656/SUMIFS(G$3:G$722,$B$3:$B$722,$B1382)*SUMIFS(Calculations!$E$3:$E$53,Calculations!$A$3:$A$53,$B1382)</f>
        <v/>
      </c>
      <c r="H1382" s="50">
        <f>H656/SUMIFS(H$3:H$722,$B$3:$B$722,$B1382)*SUMIFS(Calculations!$E$3:$E$53,Calculations!$A$3:$A$53,$B1382)</f>
        <v/>
      </c>
      <c r="I1382" s="50">
        <f>I656/SUMIFS(I$3:I$722,$B$3:$B$722,$B1382)*SUMIFS(Calculations!$E$3:$E$53,Calculations!$A$3:$A$53,$B1382)</f>
        <v/>
      </c>
      <c r="J1382" s="50">
        <f>J656/SUMIFS(J$3:J$722,$B$3:$B$722,$B1382)*SUMIFS(Calculations!$E$3:$E$53,Calculations!$A$3:$A$53,$B1382)</f>
        <v/>
      </c>
      <c r="K1382" s="50">
        <f>K656/SUMIFS(K$3:K$722,$B$3:$B$722,$B1382)*SUMIFS(Calculations!$E$3:$E$53,Calculations!$A$3:$A$53,$B1382)</f>
        <v/>
      </c>
      <c r="L1382" s="50">
        <f>L656/SUMIFS(L$3:L$722,$B$3:$B$722,$B1382)*SUMIFS(Calculations!$E$3:$E$53,Calculations!$A$3:$A$53,$B1382)</f>
        <v/>
      </c>
      <c r="M1382" s="50">
        <f>M656/SUMIFS(M$3:M$722,$B$3:$B$722,$B1382)*SUMIFS(Calculations!$E$3:$E$53,Calculations!$A$3:$A$53,$B1382)</f>
        <v/>
      </c>
      <c r="N1382" s="50">
        <f>N656/SUMIFS(N$3:N$722,$B$3:$B$722,$B1382)*SUMIFS(Calculations!$E$3:$E$53,Calculations!$A$3:$A$53,$B1382)</f>
        <v/>
      </c>
      <c r="O1382" s="50">
        <f>O656/SUMIFS(O$3:O$722,$B$3:$B$722,$B1382)*SUMIFS(Calculations!$E$3:$E$53,Calculations!$A$3:$A$53,$B1382)</f>
        <v/>
      </c>
      <c r="P1382" s="50">
        <f>P656/SUMIFS(P$3:P$722,$B$3:$B$722,$B1382)*SUMIFS(Calculations!$E$3:$E$53,Calculations!$A$3:$A$53,$B1382)</f>
        <v/>
      </c>
      <c r="Q1382" s="50">
        <f>Q656/SUMIFS(Q$3:Q$722,$B$3:$B$722,$B1382)*SUMIFS(Calculations!$E$3:$E$53,Calculations!$A$3:$A$53,$B1382)</f>
        <v/>
      </c>
      <c r="R1382" s="50">
        <f>R656/SUMIFS(R$3:R$722,$B$3:$B$722,$B1382)*SUMIFS(Calculations!$E$3:$E$53,Calculations!$A$3:$A$53,$B1382)</f>
        <v/>
      </c>
    </row>
    <row r="1383" ht="15.75" customHeight="1">
      <c r="B1383" s="50" t="inlineStr">
        <is>
          <t>VT</t>
        </is>
      </c>
      <c r="C1383" s="50" t="inlineStr">
        <is>
          <t>Generation</t>
        </is>
      </c>
      <c r="D1383" s="50" t="inlineStr">
        <is>
          <t>Nuclear</t>
        </is>
      </c>
      <c r="E1383" s="50">
        <f>LOOKUP(D1383,$U$2:$V$15,$V$2:$V$15)</f>
        <v/>
      </c>
      <c r="F1383" s="50">
        <f>F657/SUMIFS(F$3:F$722,$B$3:$B$722,$B1383)*SUMIFS(Calculations!$E$3:$E$53,Calculations!$A$3:$A$53,$B1383)</f>
        <v/>
      </c>
      <c r="G1383" s="50">
        <f>G657/SUMIFS(G$3:G$722,$B$3:$B$722,$B1383)*SUMIFS(Calculations!$E$3:$E$53,Calculations!$A$3:$A$53,$B1383)</f>
        <v/>
      </c>
      <c r="H1383" s="50">
        <f>H657/SUMIFS(H$3:H$722,$B$3:$B$722,$B1383)*SUMIFS(Calculations!$E$3:$E$53,Calculations!$A$3:$A$53,$B1383)</f>
        <v/>
      </c>
      <c r="I1383" s="50">
        <f>I657/SUMIFS(I$3:I$722,$B$3:$B$722,$B1383)*SUMIFS(Calculations!$E$3:$E$53,Calculations!$A$3:$A$53,$B1383)</f>
        <v/>
      </c>
      <c r="J1383" s="50">
        <f>J657/SUMIFS(J$3:J$722,$B$3:$B$722,$B1383)*SUMIFS(Calculations!$E$3:$E$53,Calculations!$A$3:$A$53,$B1383)</f>
        <v/>
      </c>
      <c r="K1383" s="50">
        <f>K657/SUMIFS(K$3:K$722,$B$3:$B$722,$B1383)*SUMIFS(Calculations!$E$3:$E$53,Calculations!$A$3:$A$53,$B1383)</f>
        <v/>
      </c>
      <c r="L1383" s="50">
        <f>L657/SUMIFS(L$3:L$722,$B$3:$B$722,$B1383)*SUMIFS(Calculations!$E$3:$E$53,Calculations!$A$3:$A$53,$B1383)</f>
        <v/>
      </c>
      <c r="M1383" s="50">
        <f>M657/SUMIFS(M$3:M$722,$B$3:$B$722,$B1383)*SUMIFS(Calculations!$E$3:$E$53,Calculations!$A$3:$A$53,$B1383)</f>
        <v/>
      </c>
      <c r="N1383" s="50">
        <f>N657/SUMIFS(N$3:N$722,$B$3:$B$722,$B1383)*SUMIFS(Calculations!$E$3:$E$53,Calculations!$A$3:$A$53,$B1383)</f>
        <v/>
      </c>
      <c r="O1383" s="50">
        <f>O657/SUMIFS(O$3:O$722,$B$3:$B$722,$B1383)*SUMIFS(Calculations!$E$3:$E$53,Calculations!$A$3:$A$53,$B1383)</f>
        <v/>
      </c>
      <c r="P1383" s="50">
        <f>P657/SUMIFS(P$3:P$722,$B$3:$B$722,$B1383)*SUMIFS(Calculations!$E$3:$E$53,Calculations!$A$3:$A$53,$B1383)</f>
        <v/>
      </c>
      <c r="Q1383" s="50">
        <f>Q657/SUMIFS(Q$3:Q$722,$B$3:$B$722,$B1383)*SUMIFS(Calculations!$E$3:$E$53,Calculations!$A$3:$A$53,$B1383)</f>
        <v/>
      </c>
      <c r="R1383" s="50">
        <f>R657/SUMIFS(R$3:R$722,$B$3:$B$722,$B1383)*SUMIFS(Calculations!$E$3:$E$53,Calculations!$A$3:$A$53,$B1383)</f>
        <v/>
      </c>
    </row>
    <row r="1384" ht="15.75" customHeight="1">
      <c r="B1384" s="50" t="inlineStr">
        <is>
          <t>VT</t>
        </is>
      </c>
      <c r="C1384" s="50" t="inlineStr">
        <is>
          <t>Generation</t>
        </is>
      </c>
      <c r="D1384" s="50" t="inlineStr">
        <is>
          <t>Offshore Wind</t>
        </is>
      </c>
      <c r="E1384" s="50">
        <f>LOOKUP(D1384,$U$2:$V$15,$V$2:$V$15)</f>
        <v/>
      </c>
      <c r="F1384" s="50">
        <f>F658/SUMIFS(F$3:F$722,$B$3:$B$722,$B1384)*SUMIFS(Calculations!$E$3:$E$53,Calculations!$A$3:$A$53,$B1384)</f>
        <v/>
      </c>
      <c r="G1384" s="50">
        <f>G658/SUMIFS(G$3:G$722,$B$3:$B$722,$B1384)*SUMIFS(Calculations!$E$3:$E$53,Calculations!$A$3:$A$53,$B1384)</f>
        <v/>
      </c>
      <c r="H1384" s="50">
        <f>H658/SUMIFS(H$3:H$722,$B$3:$B$722,$B1384)*SUMIFS(Calculations!$E$3:$E$53,Calculations!$A$3:$A$53,$B1384)</f>
        <v/>
      </c>
      <c r="I1384" s="50">
        <f>I658/SUMIFS(I$3:I$722,$B$3:$B$722,$B1384)*SUMIFS(Calculations!$E$3:$E$53,Calculations!$A$3:$A$53,$B1384)</f>
        <v/>
      </c>
      <c r="J1384" s="50">
        <f>J658/SUMIFS(J$3:J$722,$B$3:$B$722,$B1384)*SUMIFS(Calculations!$E$3:$E$53,Calculations!$A$3:$A$53,$B1384)</f>
        <v/>
      </c>
      <c r="K1384" s="50">
        <f>K658/SUMIFS(K$3:K$722,$B$3:$B$722,$B1384)*SUMIFS(Calculations!$E$3:$E$53,Calculations!$A$3:$A$53,$B1384)</f>
        <v/>
      </c>
      <c r="L1384" s="50">
        <f>L658/SUMIFS(L$3:L$722,$B$3:$B$722,$B1384)*SUMIFS(Calculations!$E$3:$E$53,Calculations!$A$3:$A$53,$B1384)</f>
        <v/>
      </c>
      <c r="M1384" s="50">
        <f>M658/SUMIFS(M$3:M$722,$B$3:$B$722,$B1384)*SUMIFS(Calculations!$E$3:$E$53,Calculations!$A$3:$A$53,$B1384)</f>
        <v/>
      </c>
      <c r="N1384" s="50">
        <f>N658/SUMIFS(N$3:N$722,$B$3:$B$722,$B1384)*SUMIFS(Calculations!$E$3:$E$53,Calculations!$A$3:$A$53,$B1384)</f>
        <v/>
      </c>
      <c r="O1384" s="50">
        <f>O658/SUMIFS(O$3:O$722,$B$3:$B$722,$B1384)*SUMIFS(Calculations!$E$3:$E$53,Calculations!$A$3:$A$53,$B1384)</f>
        <v/>
      </c>
      <c r="P1384" s="50">
        <f>P658/SUMIFS(P$3:P$722,$B$3:$B$722,$B1384)*SUMIFS(Calculations!$E$3:$E$53,Calculations!$A$3:$A$53,$B1384)</f>
        <v/>
      </c>
      <c r="Q1384" s="50">
        <f>Q658/SUMIFS(Q$3:Q$722,$B$3:$B$722,$B1384)*SUMIFS(Calculations!$E$3:$E$53,Calculations!$A$3:$A$53,$B1384)</f>
        <v/>
      </c>
      <c r="R1384" s="50">
        <f>R658/SUMIFS(R$3:R$722,$B$3:$B$722,$B1384)*SUMIFS(Calculations!$E$3:$E$53,Calculations!$A$3:$A$53,$B1384)</f>
        <v/>
      </c>
    </row>
    <row r="1385" ht="15.75" customHeight="1">
      <c r="B1385" s="50" t="inlineStr">
        <is>
          <t>VT</t>
        </is>
      </c>
      <c r="C1385" s="50" t="inlineStr">
        <is>
          <t>Generation</t>
        </is>
      </c>
      <c r="D1385" s="50" t="inlineStr">
        <is>
          <t>Oil-Gas-Steam</t>
        </is>
      </c>
      <c r="E1385" s="50">
        <f>LOOKUP(D1385,$U$2:$V$15,$V$2:$V$15)</f>
        <v/>
      </c>
      <c r="F1385" s="50">
        <f>F659/SUMIFS(F$3:F$722,$B$3:$B$722,$B1385)*SUMIFS(Calculations!$E$3:$E$53,Calculations!$A$3:$A$53,$B1385)</f>
        <v/>
      </c>
      <c r="G1385" s="50">
        <f>G659/SUMIFS(G$3:G$722,$B$3:$B$722,$B1385)*SUMIFS(Calculations!$E$3:$E$53,Calculations!$A$3:$A$53,$B1385)</f>
        <v/>
      </c>
      <c r="H1385" s="50">
        <f>H659/SUMIFS(H$3:H$722,$B$3:$B$722,$B1385)*SUMIFS(Calculations!$E$3:$E$53,Calculations!$A$3:$A$53,$B1385)</f>
        <v/>
      </c>
      <c r="I1385" s="50">
        <f>I659/SUMIFS(I$3:I$722,$B$3:$B$722,$B1385)*SUMIFS(Calculations!$E$3:$E$53,Calculations!$A$3:$A$53,$B1385)</f>
        <v/>
      </c>
      <c r="J1385" s="50">
        <f>J659/SUMIFS(J$3:J$722,$B$3:$B$722,$B1385)*SUMIFS(Calculations!$E$3:$E$53,Calculations!$A$3:$A$53,$B1385)</f>
        <v/>
      </c>
      <c r="K1385" s="50">
        <f>K659/SUMIFS(K$3:K$722,$B$3:$B$722,$B1385)*SUMIFS(Calculations!$E$3:$E$53,Calculations!$A$3:$A$53,$B1385)</f>
        <v/>
      </c>
      <c r="L1385" s="50">
        <f>L659/SUMIFS(L$3:L$722,$B$3:$B$722,$B1385)*SUMIFS(Calculations!$E$3:$E$53,Calculations!$A$3:$A$53,$B1385)</f>
        <v/>
      </c>
      <c r="M1385" s="50">
        <f>M659/SUMIFS(M$3:M$722,$B$3:$B$722,$B1385)*SUMIFS(Calculations!$E$3:$E$53,Calculations!$A$3:$A$53,$B1385)</f>
        <v/>
      </c>
      <c r="N1385" s="50">
        <f>N659/SUMIFS(N$3:N$722,$B$3:$B$722,$B1385)*SUMIFS(Calculations!$E$3:$E$53,Calculations!$A$3:$A$53,$B1385)</f>
        <v/>
      </c>
      <c r="O1385" s="50">
        <f>O659/SUMIFS(O$3:O$722,$B$3:$B$722,$B1385)*SUMIFS(Calculations!$E$3:$E$53,Calculations!$A$3:$A$53,$B1385)</f>
        <v/>
      </c>
      <c r="P1385" s="50">
        <f>P659/SUMIFS(P$3:P$722,$B$3:$B$722,$B1385)*SUMIFS(Calculations!$E$3:$E$53,Calculations!$A$3:$A$53,$B1385)</f>
        <v/>
      </c>
      <c r="Q1385" s="50">
        <f>Q659/SUMIFS(Q$3:Q$722,$B$3:$B$722,$B1385)*SUMIFS(Calculations!$E$3:$E$53,Calculations!$A$3:$A$53,$B1385)</f>
        <v/>
      </c>
      <c r="R1385" s="50">
        <f>R659/SUMIFS(R$3:R$722,$B$3:$B$722,$B1385)*SUMIFS(Calculations!$E$3:$E$53,Calculations!$A$3:$A$53,$B1385)</f>
        <v/>
      </c>
    </row>
    <row r="1386" ht="15.75" customHeight="1">
      <c r="B1386" s="50" t="inlineStr">
        <is>
          <t>VT</t>
        </is>
      </c>
      <c r="C1386" s="50" t="inlineStr">
        <is>
          <t>Generation</t>
        </is>
      </c>
      <c r="D1386" s="50" t="inlineStr">
        <is>
          <t>Rooftop PV</t>
        </is>
      </c>
      <c r="E1386" s="50">
        <f>LOOKUP(D1386,$U$2:$V$15,$V$2:$V$15)</f>
        <v/>
      </c>
      <c r="F1386" s="50">
        <f>F660/SUMIFS(F$3:F$722,$B$3:$B$722,$B1386)*SUMIFS(Calculations!$E$3:$E$53,Calculations!$A$3:$A$53,$B1386)</f>
        <v/>
      </c>
      <c r="G1386" s="50">
        <f>G660/SUMIFS(G$3:G$722,$B$3:$B$722,$B1386)*SUMIFS(Calculations!$E$3:$E$53,Calculations!$A$3:$A$53,$B1386)</f>
        <v/>
      </c>
      <c r="H1386" s="50">
        <f>H660/SUMIFS(H$3:H$722,$B$3:$B$722,$B1386)*SUMIFS(Calculations!$E$3:$E$53,Calculations!$A$3:$A$53,$B1386)</f>
        <v/>
      </c>
      <c r="I1386" s="50">
        <f>I660/SUMIFS(I$3:I$722,$B$3:$B$722,$B1386)*SUMIFS(Calculations!$E$3:$E$53,Calculations!$A$3:$A$53,$B1386)</f>
        <v/>
      </c>
      <c r="J1386" s="50">
        <f>J660/SUMIFS(J$3:J$722,$B$3:$B$722,$B1386)*SUMIFS(Calculations!$E$3:$E$53,Calculations!$A$3:$A$53,$B1386)</f>
        <v/>
      </c>
      <c r="K1386" s="50">
        <f>K660/SUMIFS(K$3:K$722,$B$3:$B$722,$B1386)*SUMIFS(Calculations!$E$3:$E$53,Calculations!$A$3:$A$53,$B1386)</f>
        <v/>
      </c>
      <c r="L1386" s="50">
        <f>L660/SUMIFS(L$3:L$722,$B$3:$B$722,$B1386)*SUMIFS(Calculations!$E$3:$E$53,Calculations!$A$3:$A$53,$B1386)</f>
        <v/>
      </c>
      <c r="M1386" s="50">
        <f>M660/SUMIFS(M$3:M$722,$B$3:$B$722,$B1386)*SUMIFS(Calculations!$E$3:$E$53,Calculations!$A$3:$A$53,$B1386)</f>
        <v/>
      </c>
      <c r="N1386" s="50">
        <f>N660/SUMIFS(N$3:N$722,$B$3:$B$722,$B1386)*SUMIFS(Calculations!$E$3:$E$53,Calculations!$A$3:$A$53,$B1386)</f>
        <v/>
      </c>
      <c r="O1386" s="50">
        <f>O660/SUMIFS(O$3:O$722,$B$3:$B$722,$B1386)*SUMIFS(Calculations!$E$3:$E$53,Calculations!$A$3:$A$53,$B1386)</f>
        <v/>
      </c>
      <c r="P1386" s="50">
        <f>P660/SUMIFS(P$3:P$722,$B$3:$B$722,$B1386)*SUMIFS(Calculations!$E$3:$E$53,Calculations!$A$3:$A$53,$B1386)</f>
        <v/>
      </c>
      <c r="Q1386" s="50">
        <f>Q660/SUMIFS(Q$3:Q$722,$B$3:$B$722,$B1386)*SUMIFS(Calculations!$E$3:$E$53,Calculations!$A$3:$A$53,$B1386)</f>
        <v/>
      </c>
      <c r="R1386" s="50">
        <f>R660/SUMIFS(R$3:R$722,$B$3:$B$722,$B1386)*SUMIFS(Calculations!$E$3:$E$53,Calculations!$A$3:$A$53,$B1386)</f>
        <v/>
      </c>
    </row>
    <row r="1387" ht="15.75" customHeight="1">
      <c r="B1387" s="50" t="inlineStr">
        <is>
          <t>VT</t>
        </is>
      </c>
      <c r="C1387" s="50" t="inlineStr">
        <is>
          <t>Generation</t>
        </is>
      </c>
      <c r="D1387" s="50" t="inlineStr">
        <is>
          <t>Storage</t>
        </is>
      </c>
      <c r="E1387" s="50">
        <f>LOOKUP(D1387,$U$2:$V$15,$V$2:$V$15)</f>
        <v/>
      </c>
      <c r="F1387" s="50">
        <f>F661/SUMIFS(F$3:F$722,$B$3:$B$722,$B1387)*SUMIFS(Calculations!$E$3:$E$53,Calculations!$A$3:$A$53,$B1387)</f>
        <v/>
      </c>
      <c r="G1387" s="50">
        <f>G661/SUMIFS(G$3:G$722,$B$3:$B$722,$B1387)*SUMIFS(Calculations!$E$3:$E$53,Calculations!$A$3:$A$53,$B1387)</f>
        <v/>
      </c>
      <c r="H1387" s="50">
        <f>H661/SUMIFS(H$3:H$722,$B$3:$B$722,$B1387)*SUMIFS(Calculations!$E$3:$E$53,Calculations!$A$3:$A$53,$B1387)</f>
        <v/>
      </c>
      <c r="I1387" s="50">
        <f>I661/SUMIFS(I$3:I$722,$B$3:$B$722,$B1387)*SUMIFS(Calculations!$E$3:$E$53,Calculations!$A$3:$A$53,$B1387)</f>
        <v/>
      </c>
      <c r="J1387" s="50">
        <f>J661/SUMIFS(J$3:J$722,$B$3:$B$722,$B1387)*SUMIFS(Calculations!$E$3:$E$53,Calculations!$A$3:$A$53,$B1387)</f>
        <v/>
      </c>
      <c r="K1387" s="50">
        <f>K661/SUMIFS(K$3:K$722,$B$3:$B$722,$B1387)*SUMIFS(Calculations!$E$3:$E$53,Calculations!$A$3:$A$53,$B1387)</f>
        <v/>
      </c>
      <c r="L1387" s="50">
        <f>L661/SUMIFS(L$3:L$722,$B$3:$B$722,$B1387)*SUMIFS(Calculations!$E$3:$E$53,Calculations!$A$3:$A$53,$B1387)</f>
        <v/>
      </c>
      <c r="M1387" s="50">
        <f>M661/SUMIFS(M$3:M$722,$B$3:$B$722,$B1387)*SUMIFS(Calculations!$E$3:$E$53,Calculations!$A$3:$A$53,$B1387)</f>
        <v/>
      </c>
      <c r="N1387" s="50">
        <f>N661/SUMIFS(N$3:N$722,$B$3:$B$722,$B1387)*SUMIFS(Calculations!$E$3:$E$53,Calculations!$A$3:$A$53,$B1387)</f>
        <v/>
      </c>
      <c r="O1387" s="50">
        <f>O661/SUMIFS(O$3:O$722,$B$3:$B$722,$B1387)*SUMIFS(Calculations!$E$3:$E$53,Calculations!$A$3:$A$53,$B1387)</f>
        <v/>
      </c>
      <c r="P1387" s="50">
        <f>P661/SUMIFS(P$3:P$722,$B$3:$B$722,$B1387)*SUMIFS(Calculations!$E$3:$E$53,Calculations!$A$3:$A$53,$B1387)</f>
        <v/>
      </c>
      <c r="Q1387" s="50">
        <f>Q661/SUMIFS(Q$3:Q$722,$B$3:$B$722,$B1387)*SUMIFS(Calculations!$E$3:$E$53,Calculations!$A$3:$A$53,$B1387)</f>
        <v/>
      </c>
      <c r="R1387" s="50">
        <f>R661/SUMIFS(R$3:R$722,$B$3:$B$722,$B1387)*SUMIFS(Calculations!$E$3:$E$53,Calculations!$A$3:$A$53,$B1387)</f>
        <v/>
      </c>
    </row>
    <row r="1388" ht="15.75" customHeight="1">
      <c r="B1388" s="50" t="inlineStr">
        <is>
          <t>VT</t>
        </is>
      </c>
      <c r="C1388" s="50" t="inlineStr">
        <is>
          <t>Generation</t>
        </is>
      </c>
      <c r="D1388" s="50" t="inlineStr">
        <is>
          <t>Utility PV</t>
        </is>
      </c>
      <c r="E1388" s="50">
        <f>LOOKUP(D1388,$U$2:$V$15,$V$2:$V$15)</f>
        <v/>
      </c>
      <c r="F1388" s="50">
        <f>F662/SUMIFS(F$3:F$722,$B$3:$B$722,$B1388)*SUMIFS(Calculations!$E$3:$E$53,Calculations!$A$3:$A$53,$B1388)</f>
        <v/>
      </c>
      <c r="G1388" s="50">
        <f>G662/SUMIFS(G$3:G$722,$B$3:$B$722,$B1388)*SUMIFS(Calculations!$E$3:$E$53,Calculations!$A$3:$A$53,$B1388)</f>
        <v/>
      </c>
      <c r="H1388" s="50">
        <f>H662/SUMIFS(H$3:H$722,$B$3:$B$722,$B1388)*SUMIFS(Calculations!$E$3:$E$53,Calculations!$A$3:$A$53,$B1388)</f>
        <v/>
      </c>
      <c r="I1388" s="50">
        <f>I662/SUMIFS(I$3:I$722,$B$3:$B$722,$B1388)*SUMIFS(Calculations!$E$3:$E$53,Calculations!$A$3:$A$53,$B1388)</f>
        <v/>
      </c>
      <c r="J1388" s="50">
        <f>J662/SUMIFS(J$3:J$722,$B$3:$B$722,$B1388)*SUMIFS(Calculations!$E$3:$E$53,Calculations!$A$3:$A$53,$B1388)</f>
        <v/>
      </c>
      <c r="K1388" s="50">
        <f>K662/SUMIFS(K$3:K$722,$B$3:$B$722,$B1388)*SUMIFS(Calculations!$E$3:$E$53,Calculations!$A$3:$A$53,$B1388)</f>
        <v/>
      </c>
      <c r="L1388" s="50">
        <f>L662/SUMIFS(L$3:L$722,$B$3:$B$722,$B1388)*SUMIFS(Calculations!$E$3:$E$53,Calculations!$A$3:$A$53,$B1388)</f>
        <v/>
      </c>
      <c r="M1388" s="50">
        <f>M662/SUMIFS(M$3:M$722,$B$3:$B$722,$B1388)*SUMIFS(Calculations!$E$3:$E$53,Calculations!$A$3:$A$53,$B1388)</f>
        <v/>
      </c>
      <c r="N1388" s="50">
        <f>N662/SUMIFS(N$3:N$722,$B$3:$B$722,$B1388)*SUMIFS(Calculations!$E$3:$E$53,Calculations!$A$3:$A$53,$B1388)</f>
        <v/>
      </c>
      <c r="O1388" s="50">
        <f>O662/SUMIFS(O$3:O$722,$B$3:$B$722,$B1388)*SUMIFS(Calculations!$E$3:$E$53,Calculations!$A$3:$A$53,$B1388)</f>
        <v/>
      </c>
      <c r="P1388" s="50">
        <f>P662/SUMIFS(P$3:P$722,$B$3:$B$722,$B1388)*SUMIFS(Calculations!$E$3:$E$53,Calculations!$A$3:$A$53,$B1388)</f>
        <v/>
      </c>
      <c r="Q1388" s="50">
        <f>Q662/SUMIFS(Q$3:Q$722,$B$3:$B$722,$B1388)*SUMIFS(Calculations!$E$3:$E$53,Calculations!$A$3:$A$53,$B1388)</f>
        <v/>
      </c>
      <c r="R1388" s="50">
        <f>R662/SUMIFS(R$3:R$722,$B$3:$B$722,$B1388)*SUMIFS(Calculations!$E$3:$E$53,Calculations!$A$3:$A$53,$B1388)</f>
        <v/>
      </c>
    </row>
    <row r="1389" ht="15.75" customHeight="1">
      <c r="B1389" s="50" t="inlineStr">
        <is>
          <t>WA</t>
        </is>
      </c>
      <c r="C1389" s="50" t="inlineStr">
        <is>
          <t>Generation</t>
        </is>
      </c>
      <c r="D1389" s="50" t="inlineStr">
        <is>
          <t>Biopower</t>
        </is>
      </c>
      <c r="E1389" s="50">
        <f>LOOKUP(D1389,$U$2:$V$15,$V$2:$V$15)</f>
        <v/>
      </c>
      <c r="F1389" s="50">
        <f>F663/SUMIFS(F$3:F$722,$B$3:$B$722,$B1389)*SUMIFS(Calculations!$E$3:$E$53,Calculations!$A$3:$A$53,$B1389)</f>
        <v/>
      </c>
      <c r="G1389" s="50">
        <f>G663/SUMIFS(G$3:G$722,$B$3:$B$722,$B1389)*SUMIFS(Calculations!$E$3:$E$53,Calculations!$A$3:$A$53,$B1389)</f>
        <v/>
      </c>
      <c r="H1389" s="50">
        <f>H663/SUMIFS(H$3:H$722,$B$3:$B$722,$B1389)*SUMIFS(Calculations!$E$3:$E$53,Calculations!$A$3:$A$53,$B1389)</f>
        <v/>
      </c>
      <c r="I1389" s="50">
        <f>I663/SUMIFS(I$3:I$722,$B$3:$B$722,$B1389)*SUMIFS(Calculations!$E$3:$E$53,Calculations!$A$3:$A$53,$B1389)</f>
        <v/>
      </c>
      <c r="J1389" s="50">
        <f>J663/SUMIFS(J$3:J$722,$B$3:$B$722,$B1389)*SUMIFS(Calculations!$E$3:$E$53,Calculations!$A$3:$A$53,$B1389)</f>
        <v/>
      </c>
      <c r="K1389" s="50">
        <f>K663/SUMIFS(K$3:K$722,$B$3:$B$722,$B1389)*SUMIFS(Calculations!$E$3:$E$53,Calculations!$A$3:$A$53,$B1389)</f>
        <v/>
      </c>
      <c r="L1389" s="50">
        <f>L663/SUMIFS(L$3:L$722,$B$3:$B$722,$B1389)*SUMIFS(Calculations!$E$3:$E$53,Calculations!$A$3:$A$53,$B1389)</f>
        <v/>
      </c>
      <c r="M1389" s="50">
        <f>M663/SUMIFS(M$3:M$722,$B$3:$B$722,$B1389)*SUMIFS(Calculations!$E$3:$E$53,Calculations!$A$3:$A$53,$B1389)</f>
        <v/>
      </c>
      <c r="N1389" s="50">
        <f>N663/SUMIFS(N$3:N$722,$B$3:$B$722,$B1389)*SUMIFS(Calculations!$E$3:$E$53,Calculations!$A$3:$A$53,$B1389)</f>
        <v/>
      </c>
      <c r="O1389" s="50">
        <f>O663/SUMIFS(O$3:O$722,$B$3:$B$722,$B1389)*SUMIFS(Calculations!$E$3:$E$53,Calculations!$A$3:$A$53,$B1389)</f>
        <v/>
      </c>
      <c r="P1389" s="50">
        <f>P663/SUMIFS(P$3:P$722,$B$3:$B$722,$B1389)*SUMIFS(Calculations!$E$3:$E$53,Calculations!$A$3:$A$53,$B1389)</f>
        <v/>
      </c>
      <c r="Q1389" s="50">
        <f>Q663/SUMIFS(Q$3:Q$722,$B$3:$B$722,$B1389)*SUMIFS(Calculations!$E$3:$E$53,Calculations!$A$3:$A$53,$B1389)</f>
        <v/>
      </c>
      <c r="R1389" s="50">
        <f>R663/SUMIFS(R$3:R$722,$B$3:$B$722,$B1389)*SUMIFS(Calculations!$E$3:$E$53,Calculations!$A$3:$A$53,$B1389)</f>
        <v/>
      </c>
    </row>
    <row r="1390" ht="15.75" customHeight="1">
      <c r="B1390" s="50" t="inlineStr">
        <is>
          <t>WA</t>
        </is>
      </c>
      <c r="C1390" s="50" t="inlineStr">
        <is>
          <t>Generation</t>
        </is>
      </c>
      <c r="D1390" s="50" t="inlineStr">
        <is>
          <t>Coal</t>
        </is>
      </c>
      <c r="E1390" s="50">
        <f>LOOKUP(D1390,$U$2:$V$15,$V$2:$V$15)</f>
        <v/>
      </c>
      <c r="F1390" s="50">
        <f>F664/SUMIFS(F$3:F$722,$B$3:$B$722,$B1390)*SUMIFS(Calculations!$E$3:$E$53,Calculations!$A$3:$A$53,$B1390)</f>
        <v/>
      </c>
      <c r="G1390" s="50">
        <f>G664/SUMIFS(G$3:G$722,$B$3:$B$722,$B1390)*SUMIFS(Calculations!$E$3:$E$53,Calculations!$A$3:$A$53,$B1390)</f>
        <v/>
      </c>
      <c r="H1390" s="50">
        <f>H664/SUMIFS(H$3:H$722,$B$3:$B$722,$B1390)*SUMIFS(Calculations!$E$3:$E$53,Calculations!$A$3:$A$53,$B1390)</f>
        <v/>
      </c>
      <c r="I1390" s="50">
        <f>I664/SUMIFS(I$3:I$722,$B$3:$B$722,$B1390)*SUMIFS(Calculations!$E$3:$E$53,Calculations!$A$3:$A$53,$B1390)</f>
        <v/>
      </c>
      <c r="J1390" s="50">
        <f>J664/SUMIFS(J$3:J$722,$B$3:$B$722,$B1390)*SUMIFS(Calculations!$E$3:$E$53,Calculations!$A$3:$A$53,$B1390)</f>
        <v/>
      </c>
      <c r="K1390" s="50">
        <f>K664/SUMIFS(K$3:K$722,$B$3:$B$722,$B1390)*SUMIFS(Calculations!$E$3:$E$53,Calculations!$A$3:$A$53,$B1390)</f>
        <v/>
      </c>
      <c r="L1390" s="50">
        <f>L664/SUMIFS(L$3:L$722,$B$3:$B$722,$B1390)*SUMIFS(Calculations!$E$3:$E$53,Calculations!$A$3:$A$53,$B1390)</f>
        <v/>
      </c>
      <c r="M1390" s="50">
        <f>M664/SUMIFS(M$3:M$722,$B$3:$B$722,$B1390)*SUMIFS(Calculations!$E$3:$E$53,Calculations!$A$3:$A$53,$B1390)</f>
        <v/>
      </c>
      <c r="N1390" s="50">
        <f>N664/SUMIFS(N$3:N$722,$B$3:$B$722,$B1390)*SUMIFS(Calculations!$E$3:$E$53,Calculations!$A$3:$A$53,$B1390)</f>
        <v/>
      </c>
      <c r="O1390" s="50">
        <f>O664/SUMIFS(O$3:O$722,$B$3:$B$722,$B1390)*SUMIFS(Calculations!$E$3:$E$53,Calculations!$A$3:$A$53,$B1390)</f>
        <v/>
      </c>
      <c r="P1390" s="50">
        <f>P664/SUMIFS(P$3:P$722,$B$3:$B$722,$B1390)*SUMIFS(Calculations!$E$3:$E$53,Calculations!$A$3:$A$53,$B1390)</f>
        <v/>
      </c>
      <c r="Q1390" s="50">
        <f>Q664/SUMIFS(Q$3:Q$722,$B$3:$B$722,$B1390)*SUMIFS(Calculations!$E$3:$E$53,Calculations!$A$3:$A$53,$B1390)</f>
        <v/>
      </c>
      <c r="R1390" s="50">
        <f>R664/SUMIFS(R$3:R$722,$B$3:$B$722,$B1390)*SUMIFS(Calculations!$E$3:$E$53,Calculations!$A$3:$A$53,$B1390)</f>
        <v/>
      </c>
    </row>
    <row r="1391" ht="15.75" customHeight="1">
      <c r="B1391" s="50" t="inlineStr">
        <is>
          <t>WA</t>
        </is>
      </c>
      <c r="C1391" s="50" t="inlineStr">
        <is>
          <t>Generation</t>
        </is>
      </c>
      <c r="D1391" s="50" t="inlineStr">
        <is>
          <t>CSP</t>
        </is>
      </c>
      <c r="E1391" s="50">
        <f>LOOKUP(D1391,$U$2:$V$15,$V$2:$V$15)</f>
        <v/>
      </c>
      <c r="F1391" s="50">
        <f>F665/SUMIFS(F$3:F$722,$B$3:$B$722,$B1391)*SUMIFS(Calculations!$E$3:$E$53,Calculations!$A$3:$A$53,$B1391)</f>
        <v/>
      </c>
      <c r="G1391" s="50">
        <f>G665/SUMIFS(G$3:G$722,$B$3:$B$722,$B1391)*SUMIFS(Calculations!$E$3:$E$53,Calculations!$A$3:$A$53,$B1391)</f>
        <v/>
      </c>
      <c r="H1391" s="50">
        <f>H665/SUMIFS(H$3:H$722,$B$3:$B$722,$B1391)*SUMIFS(Calculations!$E$3:$E$53,Calculations!$A$3:$A$53,$B1391)</f>
        <v/>
      </c>
      <c r="I1391" s="50">
        <f>I665/SUMIFS(I$3:I$722,$B$3:$B$722,$B1391)*SUMIFS(Calculations!$E$3:$E$53,Calculations!$A$3:$A$53,$B1391)</f>
        <v/>
      </c>
      <c r="J1391" s="50">
        <f>J665/SUMIFS(J$3:J$722,$B$3:$B$722,$B1391)*SUMIFS(Calculations!$E$3:$E$53,Calculations!$A$3:$A$53,$B1391)</f>
        <v/>
      </c>
      <c r="K1391" s="50">
        <f>K665/SUMIFS(K$3:K$722,$B$3:$B$722,$B1391)*SUMIFS(Calculations!$E$3:$E$53,Calculations!$A$3:$A$53,$B1391)</f>
        <v/>
      </c>
      <c r="L1391" s="50">
        <f>L665/SUMIFS(L$3:L$722,$B$3:$B$722,$B1391)*SUMIFS(Calculations!$E$3:$E$53,Calculations!$A$3:$A$53,$B1391)</f>
        <v/>
      </c>
      <c r="M1391" s="50">
        <f>M665/SUMIFS(M$3:M$722,$B$3:$B$722,$B1391)*SUMIFS(Calculations!$E$3:$E$53,Calculations!$A$3:$A$53,$B1391)</f>
        <v/>
      </c>
      <c r="N1391" s="50">
        <f>N665/SUMIFS(N$3:N$722,$B$3:$B$722,$B1391)*SUMIFS(Calculations!$E$3:$E$53,Calculations!$A$3:$A$53,$B1391)</f>
        <v/>
      </c>
      <c r="O1391" s="50">
        <f>O665/SUMIFS(O$3:O$722,$B$3:$B$722,$B1391)*SUMIFS(Calculations!$E$3:$E$53,Calculations!$A$3:$A$53,$B1391)</f>
        <v/>
      </c>
      <c r="P1391" s="50">
        <f>P665/SUMIFS(P$3:P$722,$B$3:$B$722,$B1391)*SUMIFS(Calculations!$E$3:$E$53,Calculations!$A$3:$A$53,$B1391)</f>
        <v/>
      </c>
      <c r="Q1391" s="50">
        <f>Q665/SUMIFS(Q$3:Q$722,$B$3:$B$722,$B1391)*SUMIFS(Calculations!$E$3:$E$53,Calculations!$A$3:$A$53,$B1391)</f>
        <v/>
      </c>
      <c r="R1391" s="50">
        <f>R665/SUMIFS(R$3:R$722,$B$3:$B$722,$B1391)*SUMIFS(Calculations!$E$3:$E$53,Calculations!$A$3:$A$53,$B1391)</f>
        <v/>
      </c>
    </row>
    <row r="1392" ht="15.75" customHeight="1">
      <c r="B1392" s="50" t="inlineStr">
        <is>
          <t>WA</t>
        </is>
      </c>
      <c r="C1392" s="50" t="inlineStr">
        <is>
          <t>Generation</t>
        </is>
      </c>
      <c r="D1392" s="50" t="inlineStr">
        <is>
          <t>Geothermal</t>
        </is>
      </c>
      <c r="E1392" s="50">
        <f>LOOKUP(D1392,$U$2:$V$15,$V$2:$V$15)</f>
        <v/>
      </c>
      <c r="F1392" s="50">
        <f>F666/SUMIFS(F$3:F$722,$B$3:$B$722,$B1392)*SUMIFS(Calculations!$E$3:$E$53,Calculations!$A$3:$A$53,$B1392)</f>
        <v/>
      </c>
      <c r="G1392" s="50">
        <f>G666/SUMIFS(G$3:G$722,$B$3:$B$722,$B1392)*SUMIFS(Calculations!$E$3:$E$53,Calculations!$A$3:$A$53,$B1392)</f>
        <v/>
      </c>
      <c r="H1392" s="50">
        <f>H666/SUMIFS(H$3:H$722,$B$3:$B$722,$B1392)*SUMIFS(Calculations!$E$3:$E$53,Calculations!$A$3:$A$53,$B1392)</f>
        <v/>
      </c>
      <c r="I1392" s="50">
        <f>I666/SUMIFS(I$3:I$722,$B$3:$B$722,$B1392)*SUMIFS(Calculations!$E$3:$E$53,Calculations!$A$3:$A$53,$B1392)</f>
        <v/>
      </c>
      <c r="J1392" s="50">
        <f>J666/SUMIFS(J$3:J$722,$B$3:$B$722,$B1392)*SUMIFS(Calculations!$E$3:$E$53,Calculations!$A$3:$A$53,$B1392)</f>
        <v/>
      </c>
      <c r="K1392" s="50">
        <f>K666/SUMIFS(K$3:K$722,$B$3:$B$722,$B1392)*SUMIFS(Calculations!$E$3:$E$53,Calculations!$A$3:$A$53,$B1392)</f>
        <v/>
      </c>
      <c r="L1392" s="50">
        <f>L666/SUMIFS(L$3:L$722,$B$3:$B$722,$B1392)*SUMIFS(Calculations!$E$3:$E$53,Calculations!$A$3:$A$53,$B1392)</f>
        <v/>
      </c>
      <c r="M1392" s="50">
        <f>M666/SUMIFS(M$3:M$722,$B$3:$B$722,$B1392)*SUMIFS(Calculations!$E$3:$E$53,Calculations!$A$3:$A$53,$B1392)</f>
        <v/>
      </c>
      <c r="N1392" s="50">
        <f>N666/SUMIFS(N$3:N$722,$B$3:$B$722,$B1392)*SUMIFS(Calculations!$E$3:$E$53,Calculations!$A$3:$A$53,$B1392)</f>
        <v/>
      </c>
      <c r="O1392" s="50">
        <f>O666/SUMIFS(O$3:O$722,$B$3:$B$722,$B1392)*SUMIFS(Calculations!$E$3:$E$53,Calculations!$A$3:$A$53,$B1392)</f>
        <v/>
      </c>
      <c r="P1392" s="50">
        <f>P666/SUMIFS(P$3:P$722,$B$3:$B$722,$B1392)*SUMIFS(Calculations!$E$3:$E$53,Calculations!$A$3:$A$53,$B1392)</f>
        <v/>
      </c>
      <c r="Q1392" s="50">
        <f>Q666/SUMIFS(Q$3:Q$722,$B$3:$B$722,$B1392)*SUMIFS(Calculations!$E$3:$E$53,Calculations!$A$3:$A$53,$B1392)</f>
        <v/>
      </c>
      <c r="R1392" s="50">
        <f>R666/SUMIFS(R$3:R$722,$B$3:$B$722,$B1392)*SUMIFS(Calculations!$E$3:$E$53,Calculations!$A$3:$A$53,$B1392)</f>
        <v/>
      </c>
    </row>
    <row r="1393" ht="15.75" customHeight="1">
      <c r="B1393" s="50" t="inlineStr">
        <is>
          <t>WA</t>
        </is>
      </c>
      <c r="C1393" s="50" t="inlineStr">
        <is>
          <t>Generation</t>
        </is>
      </c>
      <c r="D1393" s="50" t="inlineStr">
        <is>
          <t>Hydro</t>
        </is>
      </c>
      <c r="E1393" s="50">
        <f>LOOKUP(D1393,$U$2:$V$15,$V$2:$V$15)</f>
        <v/>
      </c>
      <c r="F1393" s="50">
        <f>F667/SUMIFS(F$3:F$722,$B$3:$B$722,$B1393)*SUMIFS(Calculations!$E$3:$E$53,Calculations!$A$3:$A$53,$B1393)</f>
        <v/>
      </c>
      <c r="G1393" s="50">
        <f>G667/SUMIFS(G$3:G$722,$B$3:$B$722,$B1393)*SUMIFS(Calculations!$E$3:$E$53,Calculations!$A$3:$A$53,$B1393)</f>
        <v/>
      </c>
      <c r="H1393" s="50">
        <f>H667/SUMIFS(H$3:H$722,$B$3:$B$722,$B1393)*SUMIFS(Calculations!$E$3:$E$53,Calculations!$A$3:$A$53,$B1393)</f>
        <v/>
      </c>
      <c r="I1393" s="50">
        <f>I667/SUMIFS(I$3:I$722,$B$3:$B$722,$B1393)*SUMIFS(Calculations!$E$3:$E$53,Calculations!$A$3:$A$53,$B1393)</f>
        <v/>
      </c>
      <c r="J1393" s="50">
        <f>J667/SUMIFS(J$3:J$722,$B$3:$B$722,$B1393)*SUMIFS(Calculations!$E$3:$E$53,Calculations!$A$3:$A$53,$B1393)</f>
        <v/>
      </c>
      <c r="K1393" s="50">
        <f>K667/SUMIFS(K$3:K$722,$B$3:$B$722,$B1393)*SUMIFS(Calculations!$E$3:$E$53,Calculations!$A$3:$A$53,$B1393)</f>
        <v/>
      </c>
      <c r="L1393" s="50">
        <f>L667/SUMIFS(L$3:L$722,$B$3:$B$722,$B1393)*SUMIFS(Calculations!$E$3:$E$53,Calculations!$A$3:$A$53,$B1393)</f>
        <v/>
      </c>
      <c r="M1393" s="50">
        <f>M667/SUMIFS(M$3:M$722,$B$3:$B$722,$B1393)*SUMIFS(Calculations!$E$3:$E$53,Calculations!$A$3:$A$53,$B1393)</f>
        <v/>
      </c>
      <c r="N1393" s="50">
        <f>N667/SUMIFS(N$3:N$722,$B$3:$B$722,$B1393)*SUMIFS(Calculations!$E$3:$E$53,Calculations!$A$3:$A$53,$B1393)</f>
        <v/>
      </c>
      <c r="O1393" s="50">
        <f>O667/SUMIFS(O$3:O$722,$B$3:$B$722,$B1393)*SUMIFS(Calculations!$E$3:$E$53,Calculations!$A$3:$A$53,$B1393)</f>
        <v/>
      </c>
      <c r="P1393" s="50">
        <f>P667/SUMIFS(P$3:P$722,$B$3:$B$722,$B1393)*SUMIFS(Calculations!$E$3:$E$53,Calculations!$A$3:$A$53,$B1393)</f>
        <v/>
      </c>
      <c r="Q1393" s="50">
        <f>Q667/SUMIFS(Q$3:Q$722,$B$3:$B$722,$B1393)*SUMIFS(Calculations!$E$3:$E$53,Calculations!$A$3:$A$53,$B1393)</f>
        <v/>
      </c>
      <c r="R1393" s="50">
        <f>R667/SUMIFS(R$3:R$722,$B$3:$B$722,$B1393)*SUMIFS(Calculations!$E$3:$E$53,Calculations!$A$3:$A$53,$B1393)</f>
        <v/>
      </c>
    </row>
    <row r="1394" ht="15.75" customHeight="1">
      <c r="B1394" s="50" t="inlineStr">
        <is>
          <t>WA</t>
        </is>
      </c>
      <c r="C1394" s="50" t="inlineStr">
        <is>
          <t>Generation</t>
        </is>
      </c>
      <c r="D1394" s="50" t="inlineStr">
        <is>
          <t>Imports</t>
        </is>
      </c>
      <c r="E1394" s="50">
        <f>LOOKUP(D1394,$U$2:$V$15,$V$2:$V$15)</f>
        <v/>
      </c>
      <c r="F1394" s="50">
        <f>F668/SUMIFS(F$3:F$722,$B$3:$B$722,$B1394)*SUMIFS(Calculations!$E$3:$E$53,Calculations!$A$3:$A$53,$B1394)</f>
        <v/>
      </c>
      <c r="G1394" s="50">
        <f>G668/SUMIFS(G$3:G$722,$B$3:$B$722,$B1394)*SUMIFS(Calculations!$E$3:$E$53,Calculations!$A$3:$A$53,$B1394)</f>
        <v/>
      </c>
      <c r="H1394" s="50">
        <f>H668/SUMIFS(H$3:H$722,$B$3:$B$722,$B1394)*SUMIFS(Calculations!$E$3:$E$53,Calculations!$A$3:$A$53,$B1394)</f>
        <v/>
      </c>
      <c r="I1394" s="50">
        <f>I668/SUMIFS(I$3:I$722,$B$3:$B$722,$B1394)*SUMIFS(Calculations!$E$3:$E$53,Calculations!$A$3:$A$53,$B1394)</f>
        <v/>
      </c>
      <c r="J1394" s="50">
        <f>J668/SUMIFS(J$3:J$722,$B$3:$B$722,$B1394)*SUMIFS(Calculations!$E$3:$E$53,Calculations!$A$3:$A$53,$B1394)</f>
        <v/>
      </c>
      <c r="K1394" s="50">
        <f>K668/SUMIFS(K$3:K$722,$B$3:$B$722,$B1394)*SUMIFS(Calculations!$E$3:$E$53,Calculations!$A$3:$A$53,$B1394)</f>
        <v/>
      </c>
      <c r="L1394" s="50">
        <f>L668/SUMIFS(L$3:L$722,$B$3:$B$722,$B1394)*SUMIFS(Calculations!$E$3:$E$53,Calculations!$A$3:$A$53,$B1394)</f>
        <v/>
      </c>
      <c r="M1394" s="50">
        <f>M668/SUMIFS(M$3:M$722,$B$3:$B$722,$B1394)*SUMIFS(Calculations!$E$3:$E$53,Calculations!$A$3:$A$53,$B1394)</f>
        <v/>
      </c>
      <c r="N1394" s="50">
        <f>N668/SUMIFS(N$3:N$722,$B$3:$B$722,$B1394)*SUMIFS(Calculations!$E$3:$E$53,Calculations!$A$3:$A$53,$B1394)</f>
        <v/>
      </c>
      <c r="O1394" s="50">
        <f>O668/SUMIFS(O$3:O$722,$B$3:$B$722,$B1394)*SUMIFS(Calculations!$E$3:$E$53,Calculations!$A$3:$A$53,$B1394)</f>
        <v/>
      </c>
      <c r="P1394" s="50">
        <f>P668/SUMIFS(P$3:P$722,$B$3:$B$722,$B1394)*SUMIFS(Calculations!$E$3:$E$53,Calculations!$A$3:$A$53,$B1394)</f>
        <v/>
      </c>
      <c r="Q1394" s="50">
        <f>Q668/SUMIFS(Q$3:Q$722,$B$3:$B$722,$B1394)*SUMIFS(Calculations!$E$3:$E$53,Calculations!$A$3:$A$53,$B1394)</f>
        <v/>
      </c>
      <c r="R1394" s="50">
        <f>R668/SUMIFS(R$3:R$722,$B$3:$B$722,$B1394)*SUMIFS(Calculations!$E$3:$E$53,Calculations!$A$3:$A$53,$B1394)</f>
        <v/>
      </c>
    </row>
    <row r="1395" ht="15.75" customHeight="1">
      <c r="B1395" s="50" t="inlineStr">
        <is>
          <t>WA</t>
        </is>
      </c>
      <c r="C1395" s="50" t="inlineStr">
        <is>
          <t>Generation</t>
        </is>
      </c>
      <c r="D1395" s="50" t="inlineStr">
        <is>
          <t>Land-based Wind</t>
        </is>
      </c>
      <c r="E1395" s="50">
        <f>LOOKUP(D1395,$U$2:$V$15,$V$2:$V$15)</f>
        <v/>
      </c>
      <c r="F1395" s="50">
        <f>F669/SUMIFS(F$3:F$722,$B$3:$B$722,$B1395)*SUMIFS(Calculations!$E$3:$E$53,Calculations!$A$3:$A$53,$B1395)</f>
        <v/>
      </c>
      <c r="G1395" s="50">
        <f>G669/SUMIFS(G$3:G$722,$B$3:$B$722,$B1395)*SUMIFS(Calculations!$E$3:$E$53,Calculations!$A$3:$A$53,$B1395)</f>
        <v/>
      </c>
      <c r="H1395" s="50">
        <f>H669/SUMIFS(H$3:H$722,$B$3:$B$722,$B1395)*SUMIFS(Calculations!$E$3:$E$53,Calculations!$A$3:$A$53,$B1395)</f>
        <v/>
      </c>
      <c r="I1395" s="50">
        <f>I669/SUMIFS(I$3:I$722,$B$3:$B$722,$B1395)*SUMIFS(Calculations!$E$3:$E$53,Calculations!$A$3:$A$53,$B1395)</f>
        <v/>
      </c>
      <c r="J1395" s="50">
        <f>J669/SUMIFS(J$3:J$722,$B$3:$B$722,$B1395)*SUMIFS(Calculations!$E$3:$E$53,Calculations!$A$3:$A$53,$B1395)</f>
        <v/>
      </c>
      <c r="K1395" s="50">
        <f>K669/SUMIFS(K$3:K$722,$B$3:$B$722,$B1395)*SUMIFS(Calculations!$E$3:$E$53,Calculations!$A$3:$A$53,$B1395)</f>
        <v/>
      </c>
      <c r="L1395" s="50">
        <f>L669/SUMIFS(L$3:L$722,$B$3:$B$722,$B1395)*SUMIFS(Calculations!$E$3:$E$53,Calculations!$A$3:$A$53,$B1395)</f>
        <v/>
      </c>
      <c r="M1395" s="50">
        <f>M669/SUMIFS(M$3:M$722,$B$3:$B$722,$B1395)*SUMIFS(Calculations!$E$3:$E$53,Calculations!$A$3:$A$53,$B1395)</f>
        <v/>
      </c>
      <c r="N1395" s="50">
        <f>N669/SUMIFS(N$3:N$722,$B$3:$B$722,$B1395)*SUMIFS(Calculations!$E$3:$E$53,Calculations!$A$3:$A$53,$B1395)</f>
        <v/>
      </c>
      <c r="O1395" s="50">
        <f>O669/SUMIFS(O$3:O$722,$B$3:$B$722,$B1395)*SUMIFS(Calculations!$E$3:$E$53,Calculations!$A$3:$A$53,$B1395)</f>
        <v/>
      </c>
      <c r="P1395" s="50">
        <f>P669/SUMIFS(P$3:P$722,$B$3:$B$722,$B1395)*SUMIFS(Calculations!$E$3:$E$53,Calculations!$A$3:$A$53,$B1395)</f>
        <v/>
      </c>
      <c r="Q1395" s="50">
        <f>Q669/SUMIFS(Q$3:Q$722,$B$3:$B$722,$B1395)*SUMIFS(Calculations!$E$3:$E$53,Calculations!$A$3:$A$53,$B1395)</f>
        <v/>
      </c>
      <c r="R1395" s="50">
        <f>R669/SUMIFS(R$3:R$722,$B$3:$B$722,$B1395)*SUMIFS(Calculations!$E$3:$E$53,Calculations!$A$3:$A$53,$B1395)</f>
        <v/>
      </c>
    </row>
    <row r="1396" ht="15.75" customHeight="1">
      <c r="B1396" s="50" t="inlineStr">
        <is>
          <t>WA</t>
        </is>
      </c>
      <c r="C1396" s="50" t="inlineStr">
        <is>
          <t>Generation</t>
        </is>
      </c>
      <c r="D1396" s="50" t="inlineStr">
        <is>
          <t>NG-CC</t>
        </is>
      </c>
      <c r="E1396" s="50">
        <f>LOOKUP(D1396,$U$2:$V$15,$V$2:$V$15)</f>
        <v/>
      </c>
      <c r="F1396" s="50">
        <f>F670/SUMIFS(F$3:F$722,$B$3:$B$722,$B1396)*SUMIFS(Calculations!$E$3:$E$53,Calculations!$A$3:$A$53,$B1396)</f>
        <v/>
      </c>
      <c r="G1396" s="50">
        <f>G670/SUMIFS(G$3:G$722,$B$3:$B$722,$B1396)*SUMIFS(Calculations!$E$3:$E$53,Calculations!$A$3:$A$53,$B1396)</f>
        <v/>
      </c>
      <c r="H1396" s="50">
        <f>H670/SUMIFS(H$3:H$722,$B$3:$B$722,$B1396)*SUMIFS(Calculations!$E$3:$E$53,Calculations!$A$3:$A$53,$B1396)</f>
        <v/>
      </c>
      <c r="I1396" s="50">
        <f>I670/SUMIFS(I$3:I$722,$B$3:$B$722,$B1396)*SUMIFS(Calculations!$E$3:$E$53,Calculations!$A$3:$A$53,$B1396)</f>
        <v/>
      </c>
      <c r="J1396" s="50">
        <f>J670/SUMIFS(J$3:J$722,$B$3:$B$722,$B1396)*SUMIFS(Calculations!$E$3:$E$53,Calculations!$A$3:$A$53,$B1396)</f>
        <v/>
      </c>
      <c r="K1396" s="50">
        <f>K670/SUMIFS(K$3:K$722,$B$3:$B$722,$B1396)*SUMIFS(Calculations!$E$3:$E$53,Calculations!$A$3:$A$53,$B1396)</f>
        <v/>
      </c>
      <c r="L1396" s="50">
        <f>L670/SUMIFS(L$3:L$722,$B$3:$B$722,$B1396)*SUMIFS(Calculations!$E$3:$E$53,Calculations!$A$3:$A$53,$B1396)</f>
        <v/>
      </c>
      <c r="M1396" s="50">
        <f>M670/SUMIFS(M$3:M$722,$B$3:$B$722,$B1396)*SUMIFS(Calculations!$E$3:$E$53,Calculations!$A$3:$A$53,$B1396)</f>
        <v/>
      </c>
      <c r="N1396" s="50">
        <f>N670/SUMIFS(N$3:N$722,$B$3:$B$722,$B1396)*SUMIFS(Calculations!$E$3:$E$53,Calculations!$A$3:$A$53,$B1396)</f>
        <v/>
      </c>
      <c r="O1396" s="50">
        <f>O670/SUMIFS(O$3:O$722,$B$3:$B$722,$B1396)*SUMIFS(Calculations!$E$3:$E$53,Calculations!$A$3:$A$53,$B1396)</f>
        <v/>
      </c>
      <c r="P1396" s="50">
        <f>P670/SUMIFS(P$3:P$722,$B$3:$B$722,$B1396)*SUMIFS(Calculations!$E$3:$E$53,Calculations!$A$3:$A$53,$B1396)</f>
        <v/>
      </c>
      <c r="Q1396" s="50">
        <f>Q670/SUMIFS(Q$3:Q$722,$B$3:$B$722,$B1396)*SUMIFS(Calculations!$E$3:$E$53,Calculations!$A$3:$A$53,$B1396)</f>
        <v/>
      </c>
      <c r="R1396" s="50">
        <f>R670/SUMIFS(R$3:R$722,$B$3:$B$722,$B1396)*SUMIFS(Calculations!$E$3:$E$53,Calculations!$A$3:$A$53,$B1396)</f>
        <v/>
      </c>
    </row>
    <row r="1397" ht="15.75" customHeight="1">
      <c r="B1397" s="50" t="inlineStr">
        <is>
          <t>WA</t>
        </is>
      </c>
      <c r="C1397" s="50" t="inlineStr">
        <is>
          <t>Generation</t>
        </is>
      </c>
      <c r="D1397" s="50" t="inlineStr">
        <is>
          <t>NG-CT</t>
        </is>
      </c>
      <c r="E1397" s="50">
        <f>LOOKUP(D1397,$U$2:$V$15,$V$2:$V$15)</f>
        <v/>
      </c>
      <c r="F1397" s="50">
        <f>F671/SUMIFS(F$3:F$722,$B$3:$B$722,$B1397)*SUMIFS(Calculations!$E$3:$E$53,Calculations!$A$3:$A$53,$B1397)</f>
        <v/>
      </c>
      <c r="G1397" s="50">
        <f>G671/SUMIFS(G$3:G$722,$B$3:$B$722,$B1397)*SUMIFS(Calculations!$E$3:$E$53,Calculations!$A$3:$A$53,$B1397)</f>
        <v/>
      </c>
      <c r="H1397" s="50">
        <f>H671/SUMIFS(H$3:H$722,$B$3:$B$722,$B1397)*SUMIFS(Calculations!$E$3:$E$53,Calculations!$A$3:$A$53,$B1397)</f>
        <v/>
      </c>
      <c r="I1397" s="50">
        <f>I671/SUMIFS(I$3:I$722,$B$3:$B$722,$B1397)*SUMIFS(Calculations!$E$3:$E$53,Calculations!$A$3:$A$53,$B1397)</f>
        <v/>
      </c>
      <c r="J1397" s="50">
        <f>J671/SUMIFS(J$3:J$722,$B$3:$B$722,$B1397)*SUMIFS(Calculations!$E$3:$E$53,Calculations!$A$3:$A$53,$B1397)</f>
        <v/>
      </c>
      <c r="K1397" s="50">
        <f>K671/SUMIFS(K$3:K$722,$B$3:$B$722,$B1397)*SUMIFS(Calculations!$E$3:$E$53,Calculations!$A$3:$A$53,$B1397)</f>
        <v/>
      </c>
      <c r="L1397" s="50">
        <f>L671/SUMIFS(L$3:L$722,$B$3:$B$722,$B1397)*SUMIFS(Calculations!$E$3:$E$53,Calculations!$A$3:$A$53,$B1397)</f>
        <v/>
      </c>
      <c r="M1397" s="50">
        <f>M671/SUMIFS(M$3:M$722,$B$3:$B$722,$B1397)*SUMIFS(Calculations!$E$3:$E$53,Calculations!$A$3:$A$53,$B1397)</f>
        <v/>
      </c>
      <c r="N1397" s="50">
        <f>N671/SUMIFS(N$3:N$722,$B$3:$B$722,$B1397)*SUMIFS(Calculations!$E$3:$E$53,Calculations!$A$3:$A$53,$B1397)</f>
        <v/>
      </c>
      <c r="O1397" s="50">
        <f>O671/SUMIFS(O$3:O$722,$B$3:$B$722,$B1397)*SUMIFS(Calculations!$E$3:$E$53,Calculations!$A$3:$A$53,$B1397)</f>
        <v/>
      </c>
      <c r="P1397" s="50">
        <f>P671/SUMIFS(P$3:P$722,$B$3:$B$722,$B1397)*SUMIFS(Calculations!$E$3:$E$53,Calculations!$A$3:$A$53,$B1397)</f>
        <v/>
      </c>
      <c r="Q1397" s="50">
        <f>Q671/SUMIFS(Q$3:Q$722,$B$3:$B$722,$B1397)*SUMIFS(Calculations!$E$3:$E$53,Calculations!$A$3:$A$53,$B1397)</f>
        <v/>
      </c>
      <c r="R1397" s="50">
        <f>R671/SUMIFS(R$3:R$722,$B$3:$B$722,$B1397)*SUMIFS(Calculations!$E$3:$E$53,Calculations!$A$3:$A$53,$B1397)</f>
        <v/>
      </c>
    </row>
    <row r="1398" ht="15.75" customHeight="1">
      <c r="B1398" s="50" t="inlineStr">
        <is>
          <t>WA</t>
        </is>
      </c>
      <c r="C1398" s="50" t="inlineStr">
        <is>
          <t>Generation</t>
        </is>
      </c>
      <c r="D1398" s="50" t="inlineStr">
        <is>
          <t>Nuclear</t>
        </is>
      </c>
      <c r="E1398" s="50">
        <f>LOOKUP(D1398,$U$2:$V$15,$V$2:$V$15)</f>
        <v/>
      </c>
      <c r="F1398" s="50">
        <f>F672/SUMIFS(F$3:F$722,$B$3:$B$722,$B1398)*SUMIFS(Calculations!$E$3:$E$53,Calculations!$A$3:$A$53,$B1398)</f>
        <v/>
      </c>
      <c r="G1398" s="50">
        <f>G672/SUMIFS(G$3:G$722,$B$3:$B$722,$B1398)*SUMIFS(Calculations!$E$3:$E$53,Calculations!$A$3:$A$53,$B1398)</f>
        <v/>
      </c>
      <c r="H1398" s="50">
        <f>H672/SUMIFS(H$3:H$722,$B$3:$B$722,$B1398)*SUMIFS(Calculations!$E$3:$E$53,Calculations!$A$3:$A$53,$B1398)</f>
        <v/>
      </c>
      <c r="I1398" s="50">
        <f>I672/SUMIFS(I$3:I$722,$B$3:$B$722,$B1398)*SUMIFS(Calculations!$E$3:$E$53,Calculations!$A$3:$A$53,$B1398)</f>
        <v/>
      </c>
      <c r="J1398" s="50">
        <f>J672/SUMIFS(J$3:J$722,$B$3:$B$722,$B1398)*SUMIFS(Calculations!$E$3:$E$53,Calculations!$A$3:$A$53,$B1398)</f>
        <v/>
      </c>
      <c r="K1398" s="50">
        <f>K672/SUMIFS(K$3:K$722,$B$3:$B$722,$B1398)*SUMIFS(Calculations!$E$3:$E$53,Calculations!$A$3:$A$53,$B1398)</f>
        <v/>
      </c>
      <c r="L1398" s="50">
        <f>L672/SUMIFS(L$3:L$722,$B$3:$B$722,$B1398)*SUMIFS(Calculations!$E$3:$E$53,Calculations!$A$3:$A$53,$B1398)</f>
        <v/>
      </c>
      <c r="M1398" s="50">
        <f>M672/SUMIFS(M$3:M$722,$B$3:$B$722,$B1398)*SUMIFS(Calculations!$E$3:$E$53,Calculations!$A$3:$A$53,$B1398)</f>
        <v/>
      </c>
      <c r="N1398" s="50">
        <f>N672/SUMIFS(N$3:N$722,$B$3:$B$722,$B1398)*SUMIFS(Calculations!$E$3:$E$53,Calculations!$A$3:$A$53,$B1398)</f>
        <v/>
      </c>
      <c r="O1398" s="50">
        <f>O672/SUMIFS(O$3:O$722,$B$3:$B$722,$B1398)*SUMIFS(Calculations!$E$3:$E$53,Calculations!$A$3:$A$53,$B1398)</f>
        <v/>
      </c>
      <c r="P1398" s="50">
        <f>P672/SUMIFS(P$3:P$722,$B$3:$B$722,$B1398)*SUMIFS(Calculations!$E$3:$E$53,Calculations!$A$3:$A$53,$B1398)</f>
        <v/>
      </c>
      <c r="Q1398" s="50">
        <f>Q672/SUMIFS(Q$3:Q$722,$B$3:$B$722,$B1398)*SUMIFS(Calculations!$E$3:$E$53,Calculations!$A$3:$A$53,$B1398)</f>
        <v/>
      </c>
      <c r="R1398" s="50">
        <f>R672/SUMIFS(R$3:R$722,$B$3:$B$722,$B1398)*SUMIFS(Calculations!$E$3:$E$53,Calculations!$A$3:$A$53,$B1398)</f>
        <v/>
      </c>
    </row>
    <row r="1399" ht="15.75" customHeight="1">
      <c r="B1399" s="50" t="inlineStr">
        <is>
          <t>WA</t>
        </is>
      </c>
      <c r="C1399" s="50" t="inlineStr">
        <is>
          <t>Generation</t>
        </is>
      </c>
      <c r="D1399" s="50" t="inlineStr">
        <is>
          <t>Offshore Wind</t>
        </is>
      </c>
      <c r="E1399" s="50">
        <f>LOOKUP(D1399,$U$2:$V$15,$V$2:$V$15)</f>
        <v/>
      </c>
      <c r="F1399" s="50">
        <f>F673/SUMIFS(F$3:F$722,$B$3:$B$722,$B1399)*SUMIFS(Calculations!$E$3:$E$53,Calculations!$A$3:$A$53,$B1399)</f>
        <v/>
      </c>
      <c r="G1399" s="50">
        <f>G673/SUMIFS(G$3:G$722,$B$3:$B$722,$B1399)*SUMIFS(Calculations!$E$3:$E$53,Calculations!$A$3:$A$53,$B1399)</f>
        <v/>
      </c>
      <c r="H1399" s="50">
        <f>H673/SUMIFS(H$3:H$722,$B$3:$B$722,$B1399)*SUMIFS(Calculations!$E$3:$E$53,Calculations!$A$3:$A$53,$B1399)</f>
        <v/>
      </c>
      <c r="I1399" s="50">
        <f>I673/SUMIFS(I$3:I$722,$B$3:$B$722,$B1399)*SUMIFS(Calculations!$E$3:$E$53,Calculations!$A$3:$A$53,$B1399)</f>
        <v/>
      </c>
      <c r="J1399" s="50">
        <f>J673/SUMIFS(J$3:J$722,$B$3:$B$722,$B1399)*SUMIFS(Calculations!$E$3:$E$53,Calculations!$A$3:$A$53,$B1399)</f>
        <v/>
      </c>
      <c r="K1399" s="50">
        <f>K673/SUMIFS(K$3:K$722,$B$3:$B$722,$B1399)*SUMIFS(Calculations!$E$3:$E$53,Calculations!$A$3:$A$53,$B1399)</f>
        <v/>
      </c>
      <c r="L1399" s="50">
        <f>L673/SUMIFS(L$3:L$722,$B$3:$B$722,$B1399)*SUMIFS(Calculations!$E$3:$E$53,Calculations!$A$3:$A$53,$B1399)</f>
        <v/>
      </c>
      <c r="M1399" s="50">
        <f>M673/SUMIFS(M$3:M$722,$B$3:$B$722,$B1399)*SUMIFS(Calculations!$E$3:$E$53,Calculations!$A$3:$A$53,$B1399)</f>
        <v/>
      </c>
      <c r="N1399" s="50">
        <f>N673/SUMIFS(N$3:N$722,$B$3:$B$722,$B1399)*SUMIFS(Calculations!$E$3:$E$53,Calculations!$A$3:$A$53,$B1399)</f>
        <v/>
      </c>
      <c r="O1399" s="50">
        <f>O673/SUMIFS(O$3:O$722,$B$3:$B$722,$B1399)*SUMIFS(Calculations!$E$3:$E$53,Calculations!$A$3:$A$53,$B1399)</f>
        <v/>
      </c>
      <c r="P1399" s="50">
        <f>P673/SUMIFS(P$3:P$722,$B$3:$B$722,$B1399)*SUMIFS(Calculations!$E$3:$E$53,Calculations!$A$3:$A$53,$B1399)</f>
        <v/>
      </c>
      <c r="Q1399" s="50">
        <f>Q673/SUMIFS(Q$3:Q$722,$B$3:$B$722,$B1399)*SUMIFS(Calculations!$E$3:$E$53,Calculations!$A$3:$A$53,$B1399)</f>
        <v/>
      </c>
      <c r="R1399" s="50">
        <f>R673/SUMIFS(R$3:R$722,$B$3:$B$722,$B1399)*SUMIFS(Calculations!$E$3:$E$53,Calculations!$A$3:$A$53,$B1399)</f>
        <v/>
      </c>
    </row>
    <row r="1400" ht="15.75" customHeight="1">
      <c r="B1400" s="50" t="inlineStr">
        <is>
          <t>WA</t>
        </is>
      </c>
      <c r="C1400" s="50" t="inlineStr">
        <is>
          <t>Generation</t>
        </is>
      </c>
      <c r="D1400" s="50" t="inlineStr">
        <is>
          <t>Oil-Gas-Steam</t>
        </is>
      </c>
      <c r="E1400" s="50">
        <f>LOOKUP(D1400,$U$2:$V$15,$V$2:$V$15)</f>
        <v/>
      </c>
      <c r="F1400" s="50">
        <f>F674/SUMIFS(F$3:F$722,$B$3:$B$722,$B1400)*SUMIFS(Calculations!$E$3:$E$53,Calculations!$A$3:$A$53,$B1400)</f>
        <v/>
      </c>
      <c r="G1400" s="50">
        <f>G674/SUMIFS(G$3:G$722,$B$3:$B$722,$B1400)*SUMIFS(Calculations!$E$3:$E$53,Calculations!$A$3:$A$53,$B1400)</f>
        <v/>
      </c>
      <c r="H1400" s="50">
        <f>H674/SUMIFS(H$3:H$722,$B$3:$B$722,$B1400)*SUMIFS(Calculations!$E$3:$E$53,Calculations!$A$3:$A$53,$B1400)</f>
        <v/>
      </c>
      <c r="I1400" s="50">
        <f>I674/SUMIFS(I$3:I$722,$B$3:$B$722,$B1400)*SUMIFS(Calculations!$E$3:$E$53,Calculations!$A$3:$A$53,$B1400)</f>
        <v/>
      </c>
      <c r="J1400" s="50">
        <f>J674/SUMIFS(J$3:J$722,$B$3:$B$722,$B1400)*SUMIFS(Calculations!$E$3:$E$53,Calculations!$A$3:$A$53,$B1400)</f>
        <v/>
      </c>
      <c r="K1400" s="50">
        <f>K674/SUMIFS(K$3:K$722,$B$3:$B$722,$B1400)*SUMIFS(Calculations!$E$3:$E$53,Calculations!$A$3:$A$53,$B1400)</f>
        <v/>
      </c>
      <c r="L1400" s="50">
        <f>L674/SUMIFS(L$3:L$722,$B$3:$B$722,$B1400)*SUMIFS(Calculations!$E$3:$E$53,Calculations!$A$3:$A$53,$B1400)</f>
        <v/>
      </c>
      <c r="M1400" s="50">
        <f>M674/SUMIFS(M$3:M$722,$B$3:$B$722,$B1400)*SUMIFS(Calculations!$E$3:$E$53,Calculations!$A$3:$A$53,$B1400)</f>
        <v/>
      </c>
      <c r="N1400" s="50">
        <f>N674/SUMIFS(N$3:N$722,$B$3:$B$722,$B1400)*SUMIFS(Calculations!$E$3:$E$53,Calculations!$A$3:$A$53,$B1400)</f>
        <v/>
      </c>
      <c r="O1400" s="50">
        <f>O674/SUMIFS(O$3:O$722,$B$3:$B$722,$B1400)*SUMIFS(Calculations!$E$3:$E$53,Calculations!$A$3:$A$53,$B1400)</f>
        <v/>
      </c>
      <c r="P1400" s="50">
        <f>P674/SUMIFS(P$3:P$722,$B$3:$B$722,$B1400)*SUMIFS(Calculations!$E$3:$E$53,Calculations!$A$3:$A$53,$B1400)</f>
        <v/>
      </c>
      <c r="Q1400" s="50">
        <f>Q674/SUMIFS(Q$3:Q$722,$B$3:$B$722,$B1400)*SUMIFS(Calculations!$E$3:$E$53,Calculations!$A$3:$A$53,$B1400)</f>
        <v/>
      </c>
      <c r="R1400" s="50">
        <f>R674/SUMIFS(R$3:R$722,$B$3:$B$722,$B1400)*SUMIFS(Calculations!$E$3:$E$53,Calculations!$A$3:$A$53,$B1400)</f>
        <v/>
      </c>
    </row>
    <row r="1401" ht="15.75" customHeight="1">
      <c r="B1401" s="50" t="inlineStr">
        <is>
          <t>WA</t>
        </is>
      </c>
      <c r="C1401" s="50" t="inlineStr">
        <is>
          <t>Generation</t>
        </is>
      </c>
      <c r="D1401" s="50" t="inlineStr">
        <is>
          <t>Rooftop PV</t>
        </is>
      </c>
      <c r="E1401" s="50">
        <f>LOOKUP(D1401,$U$2:$V$15,$V$2:$V$15)</f>
        <v/>
      </c>
      <c r="F1401" s="50">
        <f>F675/SUMIFS(F$3:F$722,$B$3:$B$722,$B1401)*SUMIFS(Calculations!$E$3:$E$53,Calculations!$A$3:$A$53,$B1401)</f>
        <v/>
      </c>
      <c r="G1401" s="50">
        <f>G675/SUMIFS(G$3:G$722,$B$3:$B$722,$B1401)*SUMIFS(Calculations!$E$3:$E$53,Calculations!$A$3:$A$53,$B1401)</f>
        <v/>
      </c>
      <c r="H1401" s="50">
        <f>H675/SUMIFS(H$3:H$722,$B$3:$B$722,$B1401)*SUMIFS(Calculations!$E$3:$E$53,Calculations!$A$3:$A$53,$B1401)</f>
        <v/>
      </c>
      <c r="I1401" s="50">
        <f>I675/SUMIFS(I$3:I$722,$B$3:$B$722,$B1401)*SUMIFS(Calculations!$E$3:$E$53,Calculations!$A$3:$A$53,$B1401)</f>
        <v/>
      </c>
      <c r="J1401" s="50">
        <f>J675/SUMIFS(J$3:J$722,$B$3:$B$722,$B1401)*SUMIFS(Calculations!$E$3:$E$53,Calculations!$A$3:$A$53,$B1401)</f>
        <v/>
      </c>
      <c r="K1401" s="50">
        <f>K675/SUMIFS(K$3:K$722,$B$3:$B$722,$B1401)*SUMIFS(Calculations!$E$3:$E$53,Calculations!$A$3:$A$53,$B1401)</f>
        <v/>
      </c>
      <c r="L1401" s="50">
        <f>L675/SUMIFS(L$3:L$722,$B$3:$B$722,$B1401)*SUMIFS(Calculations!$E$3:$E$53,Calculations!$A$3:$A$53,$B1401)</f>
        <v/>
      </c>
      <c r="M1401" s="50">
        <f>M675/SUMIFS(M$3:M$722,$B$3:$B$722,$B1401)*SUMIFS(Calculations!$E$3:$E$53,Calculations!$A$3:$A$53,$B1401)</f>
        <v/>
      </c>
      <c r="N1401" s="50">
        <f>N675/SUMIFS(N$3:N$722,$B$3:$B$722,$B1401)*SUMIFS(Calculations!$E$3:$E$53,Calculations!$A$3:$A$53,$B1401)</f>
        <v/>
      </c>
      <c r="O1401" s="50">
        <f>O675/SUMIFS(O$3:O$722,$B$3:$B$722,$B1401)*SUMIFS(Calculations!$E$3:$E$53,Calculations!$A$3:$A$53,$B1401)</f>
        <v/>
      </c>
      <c r="P1401" s="50">
        <f>P675/SUMIFS(P$3:P$722,$B$3:$B$722,$B1401)*SUMIFS(Calculations!$E$3:$E$53,Calculations!$A$3:$A$53,$B1401)</f>
        <v/>
      </c>
      <c r="Q1401" s="50">
        <f>Q675/SUMIFS(Q$3:Q$722,$B$3:$B$722,$B1401)*SUMIFS(Calculations!$E$3:$E$53,Calculations!$A$3:$A$53,$B1401)</f>
        <v/>
      </c>
      <c r="R1401" s="50">
        <f>R675/SUMIFS(R$3:R$722,$B$3:$B$722,$B1401)*SUMIFS(Calculations!$E$3:$E$53,Calculations!$A$3:$A$53,$B1401)</f>
        <v/>
      </c>
    </row>
    <row r="1402" ht="15.75" customHeight="1">
      <c r="B1402" s="50" t="inlineStr">
        <is>
          <t>WA</t>
        </is>
      </c>
      <c r="C1402" s="50" t="inlineStr">
        <is>
          <t>Generation</t>
        </is>
      </c>
      <c r="D1402" s="50" t="inlineStr">
        <is>
          <t>Storage</t>
        </is>
      </c>
      <c r="E1402" s="50">
        <f>LOOKUP(D1402,$U$2:$V$15,$V$2:$V$15)</f>
        <v/>
      </c>
      <c r="F1402" s="50">
        <f>F676/SUMIFS(F$3:F$722,$B$3:$B$722,$B1402)*SUMIFS(Calculations!$E$3:$E$53,Calculations!$A$3:$A$53,$B1402)</f>
        <v/>
      </c>
      <c r="G1402" s="50">
        <f>G676/SUMIFS(G$3:G$722,$B$3:$B$722,$B1402)*SUMIFS(Calculations!$E$3:$E$53,Calculations!$A$3:$A$53,$B1402)</f>
        <v/>
      </c>
      <c r="H1402" s="50">
        <f>H676/SUMIFS(H$3:H$722,$B$3:$B$722,$B1402)*SUMIFS(Calculations!$E$3:$E$53,Calculations!$A$3:$A$53,$B1402)</f>
        <v/>
      </c>
      <c r="I1402" s="50">
        <f>I676/SUMIFS(I$3:I$722,$B$3:$B$722,$B1402)*SUMIFS(Calculations!$E$3:$E$53,Calculations!$A$3:$A$53,$B1402)</f>
        <v/>
      </c>
      <c r="J1402" s="50">
        <f>J676/SUMIFS(J$3:J$722,$B$3:$B$722,$B1402)*SUMIFS(Calculations!$E$3:$E$53,Calculations!$A$3:$A$53,$B1402)</f>
        <v/>
      </c>
      <c r="K1402" s="50">
        <f>K676/SUMIFS(K$3:K$722,$B$3:$B$722,$B1402)*SUMIFS(Calculations!$E$3:$E$53,Calculations!$A$3:$A$53,$B1402)</f>
        <v/>
      </c>
      <c r="L1402" s="50">
        <f>L676/SUMIFS(L$3:L$722,$B$3:$B$722,$B1402)*SUMIFS(Calculations!$E$3:$E$53,Calculations!$A$3:$A$53,$B1402)</f>
        <v/>
      </c>
      <c r="M1402" s="50">
        <f>M676/SUMIFS(M$3:M$722,$B$3:$B$722,$B1402)*SUMIFS(Calculations!$E$3:$E$53,Calculations!$A$3:$A$53,$B1402)</f>
        <v/>
      </c>
      <c r="N1402" s="50">
        <f>N676/SUMIFS(N$3:N$722,$B$3:$B$722,$B1402)*SUMIFS(Calculations!$E$3:$E$53,Calculations!$A$3:$A$53,$B1402)</f>
        <v/>
      </c>
      <c r="O1402" s="50">
        <f>O676/SUMIFS(O$3:O$722,$B$3:$B$722,$B1402)*SUMIFS(Calculations!$E$3:$E$53,Calculations!$A$3:$A$53,$B1402)</f>
        <v/>
      </c>
      <c r="P1402" s="50">
        <f>P676/SUMIFS(P$3:P$722,$B$3:$B$722,$B1402)*SUMIFS(Calculations!$E$3:$E$53,Calculations!$A$3:$A$53,$B1402)</f>
        <v/>
      </c>
      <c r="Q1402" s="50">
        <f>Q676/SUMIFS(Q$3:Q$722,$B$3:$B$722,$B1402)*SUMIFS(Calculations!$E$3:$E$53,Calculations!$A$3:$A$53,$B1402)</f>
        <v/>
      </c>
      <c r="R1402" s="50">
        <f>R676/SUMIFS(R$3:R$722,$B$3:$B$722,$B1402)*SUMIFS(Calculations!$E$3:$E$53,Calculations!$A$3:$A$53,$B1402)</f>
        <v/>
      </c>
    </row>
    <row r="1403" ht="15.75" customHeight="1">
      <c r="B1403" s="50" t="inlineStr">
        <is>
          <t>WA</t>
        </is>
      </c>
      <c r="C1403" s="50" t="inlineStr">
        <is>
          <t>Generation</t>
        </is>
      </c>
      <c r="D1403" s="50" t="inlineStr">
        <is>
          <t>Utility PV</t>
        </is>
      </c>
      <c r="E1403" s="50">
        <f>LOOKUP(D1403,$U$2:$V$15,$V$2:$V$15)</f>
        <v/>
      </c>
      <c r="F1403" s="50">
        <f>F677/SUMIFS(F$3:F$722,$B$3:$B$722,$B1403)*SUMIFS(Calculations!$E$3:$E$53,Calculations!$A$3:$A$53,$B1403)</f>
        <v/>
      </c>
      <c r="G1403" s="50">
        <f>G677/SUMIFS(G$3:G$722,$B$3:$B$722,$B1403)*SUMIFS(Calculations!$E$3:$E$53,Calculations!$A$3:$A$53,$B1403)</f>
        <v/>
      </c>
      <c r="H1403" s="50">
        <f>H677/SUMIFS(H$3:H$722,$B$3:$B$722,$B1403)*SUMIFS(Calculations!$E$3:$E$53,Calculations!$A$3:$A$53,$B1403)</f>
        <v/>
      </c>
      <c r="I1403" s="50">
        <f>I677/SUMIFS(I$3:I$722,$B$3:$B$722,$B1403)*SUMIFS(Calculations!$E$3:$E$53,Calculations!$A$3:$A$53,$B1403)</f>
        <v/>
      </c>
      <c r="J1403" s="50">
        <f>J677/SUMIFS(J$3:J$722,$B$3:$B$722,$B1403)*SUMIFS(Calculations!$E$3:$E$53,Calculations!$A$3:$A$53,$B1403)</f>
        <v/>
      </c>
      <c r="K1403" s="50">
        <f>K677/SUMIFS(K$3:K$722,$B$3:$B$722,$B1403)*SUMIFS(Calculations!$E$3:$E$53,Calculations!$A$3:$A$53,$B1403)</f>
        <v/>
      </c>
      <c r="L1403" s="50">
        <f>L677/SUMIFS(L$3:L$722,$B$3:$B$722,$B1403)*SUMIFS(Calculations!$E$3:$E$53,Calculations!$A$3:$A$53,$B1403)</f>
        <v/>
      </c>
      <c r="M1403" s="50">
        <f>M677/SUMIFS(M$3:M$722,$B$3:$B$722,$B1403)*SUMIFS(Calculations!$E$3:$E$53,Calculations!$A$3:$A$53,$B1403)</f>
        <v/>
      </c>
      <c r="N1403" s="50">
        <f>N677/SUMIFS(N$3:N$722,$B$3:$B$722,$B1403)*SUMIFS(Calculations!$E$3:$E$53,Calculations!$A$3:$A$53,$B1403)</f>
        <v/>
      </c>
      <c r="O1403" s="50">
        <f>O677/SUMIFS(O$3:O$722,$B$3:$B$722,$B1403)*SUMIFS(Calculations!$E$3:$E$53,Calculations!$A$3:$A$53,$B1403)</f>
        <v/>
      </c>
      <c r="P1403" s="50">
        <f>P677/SUMIFS(P$3:P$722,$B$3:$B$722,$B1403)*SUMIFS(Calculations!$E$3:$E$53,Calculations!$A$3:$A$53,$B1403)</f>
        <v/>
      </c>
      <c r="Q1403" s="50">
        <f>Q677/SUMIFS(Q$3:Q$722,$B$3:$B$722,$B1403)*SUMIFS(Calculations!$E$3:$E$53,Calculations!$A$3:$A$53,$B1403)</f>
        <v/>
      </c>
      <c r="R1403" s="50">
        <f>R677/SUMIFS(R$3:R$722,$B$3:$B$722,$B1403)*SUMIFS(Calculations!$E$3:$E$53,Calculations!$A$3:$A$53,$B1403)</f>
        <v/>
      </c>
    </row>
    <row r="1404" ht="15.75" customHeight="1">
      <c r="B1404" s="50" t="inlineStr">
        <is>
          <t>WI</t>
        </is>
      </c>
      <c r="C1404" s="50" t="inlineStr">
        <is>
          <t>Generation</t>
        </is>
      </c>
      <c r="D1404" s="50" t="inlineStr">
        <is>
          <t>Biopower</t>
        </is>
      </c>
      <c r="E1404" s="50">
        <f>LOOKUP(D1404,$U$2:$V$15,$V$2:$V$15)</f>
        <v/>
      </c>
      <c r="F1404" s="50">
        <f>F678/SUMIFS(F$3:F$722,$B$3:$B$722,$B1404)*SUMIFS(Calculations!$E$3:$E$53,Calculations!$A$3:$A$53,$B1404)</f>
        <v/>
      </c>
      <c r="G1404" s="50">
        <f>G678/SUMIFS(G$3:G$722,$B$3:$B$722,$B1404)*SUMIFS(Calculations!$E$3:$E$53,Calculations!$A$3:$A$53,$B1404)</f>
        <v/>
      </c>
      <c r="H1404" s="50">
        <f>H678/SUMIFS(H$3:H$722,$B$3:$B$722,$B1404)*SUMIFS(Calculations!$E$3:$E$53,Calculations!$A$3:$A$53,$B1404)</f>
        <v/>
      </c>
      <c r="I1404" s="50">
        <f>I678/SUMIFS(I$3:I$722,$B$3:$B$722,$B1404)*SUMIFS(Calculations!$E$3:$E$53,Calculations!$A$3:$A$53,$B1404)</f>
        <v/>
      </c>
      <c r="J1404" s="50">
        <f>J678/SUMIFS(J$3:J$722,$B$3:$B$722,$B1404)*SUMIFS(Calculations!$E$3:$E$53,Calculations!$A$3:$A$53,$B1404)</f>
        <v/>
      </c>
      <c r="K1404" s="50">
        <f>K678/SUMIFS(K$3:K$722,$B$3:$B$722,$B1404)*SUMIFS(Calculations!$E$3:$E$53,Calculations!$A$3:$A$53,$B1404)</f>
        <v/>
      </c>
      <c r="L1404" s="50">
        <f>L678/SUMIFS(L$3:L$722,$B$3:$B$722,$B1404)*SUMIFS(Calculations!$E$3:$E$53,Calculations!$A$3:$A$53,$B1404)</f>
        <v/>
      </c>
      <c r="M1404" s="50">
        <f>M678/SUMIFS(M$3:M$722,$B$3:$B$722,$B1404)*SUMIFS(Calculations!$E$3:$E$53,Calculations!$A$3:$A$53,$B1404)</f>
        <v/>
      </c>
      <c r="N1404" s="50">
        <f>N678/SUMIFS(N$3:N$722,$B$3:$B$722,$B1404)*SUMIFS(Calculations!$E$3:$E$53,Calculations!$A$3:$A$53,$B1404)</f>
        <v/>
      </c>
      <c r="O1404" s="50">
        <f>O678/SUMIFS(O$3:O$722,$B$3:$B$722,$B1404)*SUMIFS(Calculations!$E$3:$E$53,Calculations!$A$3:$A$53,$B1404)</f>
        <v/>
      </c>
      <c r="P1404" s="50">
        <f>P678/SUMIFS(P$3:P$722,$B$3:$B$722,$B1404)*SUMIFS(Calculations!$E$3:$E$53,Calculations!$A$3:$A$53,$B1404)</f>
        <v/>
      </c>
      <c r="Q1404" s="50">
        <f>Q678/SUMIFS(Q$3:Q$722,$B$3:$B$722,$B1404)*SUMIFS(Calculations!$E$3:$E$53,Calculations!$A$3:$A$53,$B1404)</f>
        <v/>
      </c>
      <c r="R1404" s="50">
        <f>R678/SUMIFS(R$3:R$722,$B$3:$B$722,$B1404)*SUMIFS(Calculations!$E$3:$E$53,Calculations!$A$3:$A$53,$B1404)</f>
        <v/>
      </c>
    </row>
    <row r="1405" ht="15.75" customHeight="1">
      <c r="B1405" s="50" t="inlineStr">
        <is>
          <t>WI</t>
        </is>
      </c>
      <c r="C1405" s="50" t="inlineStr">
        <is>
          <t>Generation</t>
        </is>
      </c>
      <c r="D1405" s="50" t="inlineStr">
        <is>
          <t>Coal</t>
        </is>
      </c>
      <c r="E1405" s="50">
        <f>LOOKUP(D1405,$U$2:$V$15,$V$2:$V$15)</f>
        <v/>
      </c>
      <c r="F1405" s="50">
        <f>F679/SUMIFS(F$3:F$722,$B$3:$B$722,$B1405)*SUMIFS(Calculations!$E$3:$E$53,Calculations!$A$3:$A$53,$B1405)</f>
        <v/>
      </c>
      <c r="G1405" s="50">
        <f>G679/SUMIFS(G$3:G$722,$B$3:$B$722,$B1405)*SUMIFS(Calculations!$E$3:$E$53,Calculations!$A$3:$A$53,$B1405)</f>
        <v/>
      </c>
      <c r="H1405" s="50">
        <f>H679/SUMIFS(H$3:H$722,$B$3:$B$722,$B1405)*SUMIFS(Calculations!$E$3:$E$53,Calculations!$A$3:$A$53,$B1405)</f>
        <v/>
      </c>
      <c r="I1405" s="50">
        <f>I679/SUMIFS(I$3:I$722,$B$3:$B$722,$B1405)*SUMIFS(Calculations!$E$3:$E$53,Calculations!$A$3:$A$53,$B1405)</f>
        <v/>
      </c>
      <c r="J1405" s="50">
        <f>J679/SUMIFS(J$3:J$722,$B$3:$B$722,$B1405)*SUMIFS(Calculations!$E$3:$E$53,Calculations!$A$3:$A$53,$B1405)</f>
        <v/>
      </c>
      <c r="K1405" s="50">
        <f>K679/SUMIFS(K$3:K$722,$B$3:$B$722,$B1405)*SUMIFS(Calculations!$E$3:$E$53,Calculations!$A$3:$A$53,$B1405)</f>
        <v/>
      </c>
      <c r="L1405" s="50">
        <f>L679/SUMIFS(L$3:L$722,$B$3:$B$722,$B1405)*SUMIFS(Calculations!$E$3:$E$53,Calculations!$A$3:$A$53,$B1405)</f>
        <v/>
      </c>
      <c r="M1405" s="50">
        <f>M679/SUMIFS(M$3:M$722,$B$3:$B$722,$B1405)*SUMIFS(Calculations!$E$3:$E$53,Calculations!$A$3:$A$53,$B1405)</f>
        <v/>
      </c>
      <c r="N1405" s="50">
        <f>N679/SUMIFS(N$3:N$722,$B$3:$B$722,$B1405)*SUMIFS(Calculations!$E$3:$E$53,Calculations!$A$3:$A$53,$B1405)</f>
        <v/>
      </c>
      <c r="O1405" s="50">
        <f>O679/SUMIFS(O$3:O$722,$B$3:$B$722,$B1405)*SUMIFS(Calculations!$E$3:$E$53,Calculations!$A$3:$A$53,$B1405)</f>
        <v/>
      </c>
      <c r="P1405" s="50">
        <f>P679/SUMIFS(P$3:P$722,$B$3:$B$722,$B1405)*SUMIFS(Calculations!$E$3:$E$53,Calculations!$A$3:$A$53,$B1405)</f>
        <v/>
      </c>
      <c r="Q1405" s="50">
        <f>Q679/SUMIFS(Q$3:Q$722,$B$3:$B$722,$B1405)*SUMIFS(Calculations!$E$3:$E$53,Calculations!$A$3:$A$53,$B1405)</f>
        <v/>
      </c>
      <c r="R1405" s="50">
        <f>R679/SUMIFS(R$3:R$722,$B$3:$B$722,$B1405)*SUMIFS(Calculations!$E$3:$E$53,Calculations!$A$3:$A$53,$B1405)</f>
        <v/>
      </c>
    </row>
    <row r="1406" ht="15.75" customHeight="1">
      <c r="B1406" s="50" t="inlineStr">
        <is>
          <t>WI</t>
        </is>
      </c>
      <c r="C1406" s="50" t="inlineStr">
        <is>
          <t>Generation</t>
        </is>
      </c>
      <c r="D1406" s="50" t="inlineStr">
        <is>
          <t>CSP</t>
        </is>
      </c>
      <c r="E1406" s="50">
        <f>LOOKUP(D1406,$U$2:$V$15,$V$2:$V$15)</f>
        <v/>
      </c>
      <c r="F1406" s="50">
        <f>F680/SUMIFS(F$3:F$722,$B$3:$B$722,$B1406)*SUMIFS(Calculations!$E$3:$E$53,Calculations!$A$3:$A$53,$B1406)</f>
        <v/>
      </c>
      <c r="G1406" s="50">
        <f>G680/SUMIFS(G$3:G$722,$B$3:$B$722,$B1406)*SUMIFS(Calculations!$E$3:$E$53,Calculations!$A$3:$A$53,$B1406)</f>
        <v/>
      </c>
      <c r="H1406" s="50">
        <f>H680/SUMIFS(H$3:H$722,$B$3:$B$722,$B1406)*SUMIFS(Calculations!$E$3:$E$53,Calculations!$A$3:$A$53,$B1406)</f>
        <v/>
      </c>
      <c r="I1406" s="50">
        <f>I680/SUMIFS(I$3:I$722,$B$3:$B$722,$B1406)*SUMIFS(Calculations!$E$3:$E$53,Calculations!$A$3:$A$53,$B1406)</f>
        <v/>
      </c>
      <c r="J1406" s="50">
        <f>J680/SUMIFS(J$3:J$722,$B$3:$B$722,$B1406)*SUMIFS(Calculations!$E$3:$E$53,Calculations!$A$3:$A$53,$B1406)</f>
        <v/>
      </c>
      <c r="K1406" s="50">
        <f>K680/SUMIFS(K$3:K$722,$B$3:$B$722,$B1406)*SUMIFS(Calculations!$E$3:$E$53,Calculations!$A$3:$A$53,$B1406)</f>
        <v/>
      </c>
      <c r="L1406" s="50">
        <f>L680/SUMIFS(L$3:L$722,$B$3:$B$722,$B1406)*SUMIFS(Calculations!$E$3:$E$53,Calculations!$A$3:$A$53,$B1406)</f>
        <v/>
      </c>
      <c r="M1406" s="50">
        <f>M680/SUMIFS(M$3:M$722,$B$3:$B$722,$B1406)*SUMIFS(Calculations!$E$3:$E$53,Calculations!$A$3:$A$53,$B1406)</f>
        <v/>
      </c>
      <c r="N1406" s="50">
        <f>N680/SUMIFS(N$3:N$722,$B$3:$B$722,$B1406)*SUMIFS(Calculations!$E$3:$E$53,Calculations!$A$3:$A$53,$B1406)</f>
        <v/>
      </c>
      <c r="O1406" s="50">
        <f>O680/SUMIFS(O$3:O$722,$B$3:$B$722,$B1406)*SUMIFS(Calculations!$E$3:$E$53,Calculations!$A$3:$A$53,$B1406)</f>
        <v/>
      </c>
      <c r="P1406" s="50">
        <f>P680/SUMIFS(P$3:P$722,$B$3:$B$722,$B1406)*SUMIFS(Calculations!$E$3:$E$53,Calculations!$A$3:$A$53,$B1406)</f>
        <v/>
      </c>
      <c r="Q1406" s="50">
        <f>Q680/SUMIFS(Q$3:Q$722,$B$3:$B$722,$B1406)*SUMIFS(Calculations!$E$3:$E$53,Calculations!$A$3:$A$53,$B1406)</f>
        <v/>
      </c>
      <c r="R1406" s="50">
        <f>R680/SUMIFS(R$3:R$722,$B$3:$B$722,$B1406)*SUMIFS(Calculations!$E$3:$E$53,Calculations!$A$3:$A$53,$B1406)</f>
        <v/>
      </c>
    </row>
    <row r="1407" ht="15.75" customHeight="1">
      <c r="B1407" s="50" t="inlineStr">
        <is>
          <t>WI</t>
        </is>
      </c>
      <c r="C1407" s="50" t="inlineStr">
        <is>
          <t>Generation</t>
        </is>
      </c>
      <c r="D1407" s="50" t="inlineStr">
        <is>
          <t>Geothermal</t>
        </is>
      </c>
      <c r="E1407" s="50">
        <f>LOOKUP(D1407,$U$2:$V$15,$V$2:$V$15)</f>
        <v/>
      </c>
      <c r="F1407" s="50">
        <f>F681/SUMIFS(F$3:F$722,$B$3:$B$722,$B1407)*SUMIFS(Calculations!$E$3:$E$53,Calculations!$A$3:$A$53,$B1407)</f>
        <v/>
      </c>
      <c r="G1407" s="50">
        <f>G681/SUMIFS(G$3:G$722,$B$3:$B$722,$B1407)*SUMIFS(Calculations!$E$3:$E$53,Calculations!$A$3:$A$53,$B1407)</f>
        <v/>
      </c>
      <c r="H1407" s="50">
        <f>H681/SUMIFS(H$3:H$722,$B$3:$B$722,$B1407)*SUMIFS(Calculations!$E$3:$E$53,Calculations!$A$3:$A$53,$B1407)</f>
        <v/>
      </c>
      <c r="I1407" s="50">
        <f>I681/SUMIFS(I$3:I$722,$B$3:$B$722,$B1407)*SUMIFS(Calculations!$E$3:$E$53,Calculations!$A$3:$A$53,$B1407)</f>
        <v/>
      </c>
      <c r="J1407" s="50">
        <f>J681/SUMIFS(J$3:J$722,$B$3:$B$722,$B1407)*SUMIFS(Calculations!$E$3:$E$53,Calculations!$A$3:$A$53,$B1407)</f>
        <v/>
      </c>
      <c r="K1407" s="50">
        <f>K681/SUMIFS(K$3:K$722,$B$3:$B$722,$B1407)*SUMIFS(Calculations!$E$3:$E$53,Calculations!$A$3:$A$53,$B1407)</f>
        <v/>
      </c>
      <c r="L1407" s="50">
        <f>L681/SUMIFS(L$3:L$722,$B$3:$B$722,$B1407)*SUMIFS(Calculations!$E$3:$E$53,Calculations!$A$3:$A$53,$B1407)</f>
        <v/>
      </c>
      <c r="M1407" s="50">
        <f>M681/SUMIFS(M$3:M$722,$B$3:$B$722,$B1407)*SUMIFS(Calculations!$E$3:$E$53,Calculations!$A$3:$A$53,$B1407)</f>
        <v/>
      </c>
      <c r="N1407" s="50">
        <f>N681/SUMIFS(N$3:N$722,$B$3:$B$722,$B1407)*SUMIFS(Calculations!$E$3:$E$53,Calculations!$A$3:$A$53,$B1407)</f>
        <v/>
      </c>
      <c r="O1407" s="50">
        <f>O681/SUMIFS(O$3:O$722,$B$3:$B$722,$B1407)*SUMIFS(Calculations!$E$3:$E$53,Calculations!$A$3:$A$53,$B1407)</f>
        <v/>
      </c>
      <c r="P1407" s="50">
        <f>P681/SUMIFS(P$3:P$722,$B$3:$B$722,$B1407)*SUMIFS(Calculations!$E$3:$E$53,Calculations!$A$3:$A$53,$B1407)</f>
        <v/>
      </c>
      <c r="Q1407" s="50">
        <f>Q681/SUMIFS(Q$3:Q$722,$B$3:$B$722,$B1407)*SUMIFS(Calculations!$E$3:$E$53,Calculations!$A$3:$A$53,$B1407)</f>
        <v/>
      </c>
      <c r="R1407" s="50">
        <f>R681/SUMIFS(R$3:R$722,$B$3:$B$722,$B1407)*SUMIFS(Calculations!$E$3:$E$53,Calculations!$A$3:$A$53,$B1407)</f>
        <v/>
      </c>
    </row>
    <row r="1408" ht="15.75" customHeight="1">
      <c r="B1408" s="50" t="inlineStr">
        <is>
          <t>WI</t>
        </is>
      </c>
      <c r="C1408" s="50" t="inlineStr">
        <is>
          <t>Generation</t>
        </is>
      </c>
      <c r="D1408" s="50" t="inlineStr">
        <is>
          <t>Hydro</t>
        </is>
      </c>
      <c r="E1408" s="50">
        <f>LOOKUP(D1408,$U$2:$V$15,$V$2:$V$15)</f>
        <v/>
      </c>
      <c r="F1408" s="50">
        <f>F682/SUMIFS(F$3:F$722,$B$3:$B$722,$B1408)*SUMIFS(Calculations!$E$3:$E$53,Calculations!$A$3:$A$53,$B1408)</f>
        <v/>
      </c>
      <c r="G1408" s="50">
        <f>G682/SUMIFS(G$3:G$722,$B$3:$B$722,$B1408)*SUMIFS(Calculations!$E$3:$E$53,Calculations!$A$3:$A$53,$B1408)</f>
        <v/>
      </c>
      <c r="H1408" s="50">
        <f>H682/SUMIFS(H$3:H$722,$B$3:$B$722,$B1408)*SUMIFS(Calculations!$E$3:$E$53,Calculations!$A$3:$A$53,$B1408)</f>
        <v/>
      </c>
      <c r="I1408" s="50">
        <f>I682/SUMIFS(I$3:I$722,$B$3:$B$722,$B1408)*SUMIFS(Calculations!$E$3:$E$53,Calculations!$A$3:$A$53,$B1408)</f>
        <v/>
      </c>
      <c r="J1408" s="50">
        <f>J682/SUMIFS(J$3:J$722,$B$3:$B$722,$B1408)*SUMIFS(Calculations!$E$3:$E$53,Calculations!$A$3:$A$53,$B1408)</f>
        <v/>
      </c>
      <c r="K1408" s="50">
        <f>K682/SUMIFS(K$3:K$722,$B$3:$B$722,$B1408)*SUMIFS(Calculations!$E$3:$E$53,Calculations!$A$3:$A$53,$B1408)</f>
        <v/>
      </c>
      <c r="L1408" s="50">
        <f>L682/SUMIFS(L$3:L$722,$B$3:$B$722,$B1408)*SUMIFS(Calculations!$E$3:$E$53,Calculations!$A$3:$A$53,$B1408)</f>
        <v/>
      </c>
      <c r="M1408" s="50">
        <f>M682/SUMIFS(M$3:M$722,$B$3:$B$722,$B1408)*SUMIFS(Calculations!$E$3:$E$53,Calculations!$A$3:$A$53,$B1408)</f>
        <v/>
      </c>
      <c r="N1408" s="50">
        <f>N682/SUMIFS(N$3:N$722,$B$3:$B$722,$B1408)*SUMIFS(Calculations!$E$3:$E$53,Calculations!$A$3:$A$53,$B1408)</f>
        <v/>
      </c>
      <c r="O1408" s="50">
        <f>O682/SUMIFS(O$3:O$722,$B$3:$B$722,$B1408)*SUMIFS(Calculations!$E$3:$E$53,Calculations!$A$3:$A$53,$B1408)</f>
        <v/>
      </c>
      <c r="P1408" s="50">
        <f>P682/SUMIFS(P$3:P$722,$B$3:$B$722,$B1408)*SUMIFS(Calculations!$E$3:$E$53,Calculations!$A$3:$A$53,$B1408)</f>
        <v/>
      </c>
      <c r="Q1408" s="50">
        <f>Q682/SUMIFS(Q$3:Q$722,$B$3:$B$722,$B1408)*SUMIFS(Calculations!$E$3:$E$53,Calculations!$A$3:$A$53,$B1408)</f>
        <v/>
      </c>
      <c r="R1408" s="50">
        <f>R682/SUMIFS(R$3:R$722,$B$3:$B$722,$B1408)*SUMIFS(Calculations!$E$3:$E$53,Calculations!$A$3:$A$53,$B1408)</f>
        <v/>
      </c>
    </row>
    <row r="1409" ht="15.75" customHeight="1">
      <c r="B1409" s="50" t="inlineStr">
        <is>
          <t>WI</t>
        </is>
      </c>
      <c r="C1409" s="50" t="inlineStr">
        <is>
          <t>Generation</t>
        </is>
      </c>
      <c r="D1409" s="50" t="inlineStr">
        <is>
          <t>Imports</t>
        </is>
      </c>
      <c r="E1409" s="50">
        <f>LOOKUP(D1409,$U$2:$V$15,$V$2:$V$15)</f>
        <v/>
      </c>
      <c r="F1409" s="50">
        <f>F683/SUMIFS(F$3:F$722,$B$3:$B$722,$B1409)*SUMIFS(Calculations!$E$3:$E$53,Calculations!$A$3:$A$53,$B1409)</f>
        <v/>
      </c>
      <c r="G1409" s="50">
        <f>G683/SUMIFS(G$3:G$722,$B$3:$B$722,$B1409)*SUMIFS(Calculations!$E$3:$E$53,Calculations!$A$3:$A$53,$B1409)</f>
        <v/>
      </c>
      <c r="H1409" s="50">
        <f>H683/SUMIFS(H$3:H$722,$B$3:$B$722,$B1409)*SUMIFS(Calculations!$E$3:$E$53,Calculations!$A$3:$A$53,$B1409)</f>
        <v/>
      </c>
      <c r="I1409" s="50">
        <f>I683/SUMIFS(I$3:I$722,$B$3:$B$722,$B1409)*SUMIFS(Calculations!$E$3:$E$53,Calculations!$A$3:$A$53,$B1409)</f>
        <v/>
      </c>
      <c r="J1409" s="50">
        <f>J683/SUMIFS(J$3:J$722,$B$3:$B$722,$B1409)*SUMIFS(Calculations!$E$3:$E$53,Calculations!$A$3:$A$53,$B1409)</f>
        <v/>
      </c>
      <c r="K1409" s="50">
        <f>K683/SUMIFS(K$3:K$722,$B$3:$B$722,$B1409)*SUMIFS(Calculations!$E$3:$E$53,Calculations!$A$3:$A$53,$B1409)</f>
        <v/>
      </c>
      <c r="L1409" s="50">
        <f>L683/SUMIFS(L$3:L$722,$B$3:$B$722,$B1409)*SUMIFS(Calculations!$E$3:$E$53,Calculations!$A$3:$A$53,$B1409)</f>
        <v/>
      </c>
      <c r="M1409" s="50">
        <f>M683/SUMIFS(M$3:M$722,$B$3:$B$722,$B1409)*SUMIFS(Calculations!$E$3:$E$53,Calculations!$A$3:$A$53,$B1409)</f>
        <v/>
      </c>
      <c r="N1409" s="50">
        <f>N683/SUMIFS(N$3:N$722,$B$3:$B$722,$B1409)*SUMIFS(Calculations!$E$3:$E$53,Calculations!$A$3:$A$53,$B1409)</f>
        <v/>
      </c>
      <c r="O1409" s="50">
        <f>O683/SUMIFS(O$3:O$722,$B$3:$B$722,$B1409)*SUMIFS(Calculations!$E$3:$E$53,Calculations!$A$3:$A$53,$B1409)</f>
        <v/>
      </c>
      <c r="P1409" s="50">
        <f>P683/SUMIFS(P$3:P$722,$B$3:$B$722,$B1409)*SUMIFS(Calculations!$E$3:$E$53,Calculations!$A$3:$A$53,$B1409)</f>
        <v/>
      </c>
      <c r="Q1409" s="50">
        <f>Q683/SUMIFS(Q$3:Q$722,$B$3:$B$722,$B1409)*SUMIFS(Calculations!$E$3:$E$53,Calculations!$A$3:$A$53,$B1409)</f>
        <v/>
      </c>
      <c r="R1409" s="50">
        <f>R683/SUMIFS(R$3:R$722,$B$3:$B$722,$B1409)*SUMIFS(Calculations!$E$3:$E$53,Calculations!$A$3:$A$53,$B1409)</f>
        <v/>
      </c>
    </row>
    <row r="1410" ht="15.75" customHeight="1">
      <c r="B1410" s="50" t="inlineStr">
        <is>
          <t>WI</t>
        </is>
      </c>
      <c r="C1410" s="50" t="inlineStr">
        <is>
          <t>Generation</t>
        </is>
      </c>
      <c r="D1410" s="50" t="inlineStr">
        <is>
          <t>Land-based Wind</t>
        </is>
      </c>
      <c r="E1410" s="50">
        <f>LOOKUP(D1410,$U$2:$V$15,$V$2:$V$15)</f>
        <v/>
      </c>
      <c r="F1410" s="50">
        <f>F684/SUMIFS(F$3:F$722,$B$3:$B$722,$B1410)*SUMIFS(Calculations!$E$3:$E$53,Calculations!$A$3:$A$53,$B1410)</f>
        <v/>
      </c>
      <c r="G1410" s="50">
        <f>G684/SUMIFS(G$3:G$722,$B$3:$B$722,$B1410)*SUMIFS(Calculations!$E$3:$E$53,Calculations!$A$3:$A$53,$B1410)</f>
        <v/>
      </c>
      <c r="H1410" s="50">
        <f>H684/SUMIFS(H$3:H$722,$B$3:$B$722,$B1410)*SUMIFS(Calculations!$E$3:$E$53,Calculations!$A$3:$A$53,$B1410)</f>
        <v/>
      </c>
      <c r="I1410" s="50">
        <f>I684/SUMIFS(I$3:I$722,$B$3:$B$722,$B1410)*SUMIFS(Calculations!$E$3:$E$53,Calculations!$A$3:$A$53,$B1410)</f>
        <v/>
      </c>
      <c r="J1410" s="50">
        <f>J684/SUMIFS(J$3:J$722,$B$3:$B$722,$B1410)*SUMIFS(Calculations!$E$3:$E$53,Calculations!$A$3:$A$53,$B1410)</f>
        <v/>
      </c>
      <c r="K1410" s="50">
        <f>K684/SUMIFS(K$3:K$722,$B$3:$B$722,$B1410)*SUMIFS(Calculations!$E$3:$E$53,Calculations!$A$3:$A$53,$B1410)</f>
        <v/>
      </c>
      <c r="L1410" s="50">
        <f>L684/SUMIFS(L$3:L$722,$B$3:$B$722,$B1410)*SUMIFS(Calculations!$E$3:$E$53,Calculations!$A$3:$A$53,$B1410)</f>
        <v/>
      </c>
      <c r="M1410" s="50">
        <f>M684/SUMIFS(M$3:M$722,$B$3:$B$722,$B1410)*SUMIFS(Calculations!$E$3:$E$53,Calculations!$A$3:$A$53,$B1410)</f>
        <v/>
      </c>
      <c r="N1410" s="50">
        <f>N684/SUMIFS(N$3:N$722,$B$3:$B$722,$B1410)*SUMIFS(Calculations!$E$3:$E$53,Calculations!$A$3:$A$53,$B1410)</f>
        <v/>
      </c>
      <c r="O1410" s="50">
        <f>O684/SUMIFS(O$3:O$722,$B$3:$B$722,$B1410)*SUMIFS(Calculations!$E$3:$E$53,Calculations!$A$3:$A$53,$B1410)</f>
        <v/>
      </c>
      <c r="P1410" s="50">
        <f>P684/SUMIFS(P$3:P$722,$B$3:$B$722,$B1410)*SUMIFS(Calculations!$E$3:$E$53,Calculations!$A$3:$A$53,$B1410)</f>
        <v/>
      </c>
      <c r="Q1410" s="50">
        <f>Q684/SUMIFS(Q$3:Q$722,$B$3:$B$722,$B1410)*SUMIFS(Calculations!$E$3:$E$53,Calculations!$A$3:$A$53,$B1410)</f>
        <v/>
      </c>
      <c r="R1410" s="50">
        <f>R684/SUMIFS(R$3:R$722,$B$3:$B$722,$B1410)*SUMIFS(Calculations!$E$3:$E$53,Calculations!$A$3:$A$53,$B1410)</f>
        <v/>
      </c>
    </row>
    <row r="1411" ht="15.75" customHeight="1">
      <c r="B1411" s="50" t="inlineStr">
        <is>
          <t>WI</t>
        </is>
      </c>
      <c r="C1411" s="50" t="inlineStr">
        <is>
          <t>Generation</t>
        </is>
      </c>
      <c r="D1411" s="50" t="inlineStr">
        <is>
          <t>NG-CC</t>
        </is>
      </c>
      <c r="E1411" s="50">
        <f>LOOKUP(D1411,$U$2:$V$15,$V$2:$V$15)</f>
        <v/>
      </c>
      <c r="F1411" s="50">
        <f>F685/SUMIFS(F$3:F$722,$B$3:$B$722,$B1411)*SUMIFS(Calculations!$E$3:$E$53,Calculations!$A$3:$A$53,$B1411)</f>
        <v/>
      </c>
      <c r="G1411" s="50">
        <f>G685/SUMIFS(G$3:G$722,$B$3:$B$722,$B1411)*SUMIFS(Calculations!$E$3:$E$53,Calculations!$A$3:$A$53,$B1411)</f>
        <v/>
      </c>
      <c r="H1411" s="50">
        <f>H685/SUMIFS(H$3:H$722,$B$3:$B$722,$B1411)*SUMIFS(Calculations!$E$3:$E$53,Calculations!$A$3:$A$53,$B1411)</f>
        <v/>
      </c>
      <c r="I1411" s="50">
        <f>I685/SUMIFS(I$3:I$722,$B$3:$B$722,$B1411)*SUMIFS(Calculations!$E$3:$E$53,Calculations!$A$3:$A$53,$B1411)</f>
        <v/>
      </c>
      <c r="J1411" s="50">
        <f>J685/SUMIFS(J$3:J$722,$B$3:$B$722,$B1411)*SUMIFS(Calculations!$E$3:$E$53,Calculations!$A$3:$A$53,$B1411)</f>
        <v/>
      </c>
      <c r="K1411" s="50">
        <f>K685/SUMIFS(K$3:K$722,$B$3:$B$722,$B1411)*SUMIFS(Calculations!$E$3:$E$53,Calculations!$A$3:$A$53,$B1411)</f>
        <v/>
      </c>
      <c r="L1411" s="50">
        <f>L685/SUMIFS(L$3:L$722,$B$3:$B$722,$B1411)*SUMIFS(Calculations!$E$3:$E$53,Calculations!$A$3:$A$53,$B1411)</f>
        <v/>
      </c>
      <c r="M1411" s="50">
        <f>M685/SUMIFS(M$3:M$722,$B$3:$B$722,$B1411)*SUMIFS(Calculations!$E$3:$E$53,Calculations!$A$3:$A$53,$B1411)</f>
        <v/>
      </c>
      <c r="N1411" s="50">
        <f>N685/SUMIFS(N$3:N$722,$B$3:$B$722,$B1411)*SUMIFS(Calculations!$E$3:$E$53,Calculations!$A$3:$A$53,$B1411)</f>
        <v/>
      </c>
      <c r="O1411" s="50">
        <f>O685/SUMIFS(O$3:O$722,$B$3:$B$722,$B1411)*SUMIFS(Calculations!$E$3:$E$53,Calculations!$A$3:$A$53,$B1411)</f>
        <v/>
      </c>
      <c r="P1411" s="50">
        <f>P685/SUMIFS(P$3:P$722,$B$3:$B$722,$B1411)*SUMIFS(Calculations!$E$3:$E$53,Calculations!$A$3:$A$53,$B1411)</f>
        <v/>
      </c>
      <c r="Q1411" s="50">
        <f>Q685/SUMIFS(Q$3:Q$722,$B$3:$B$722,$B1411)*SUMIFS(Calculations!$E$3:$E$53,Calculations!$A$3:$A$53,$B1411)</f>
        <v/>
      </c>
      <c r="R1411" s="50">
        <f>R685/SUMIFS(R$3:R$722,$B$3:$B$722,$B1411)*SUMIFS(Calculations!$E$3:$E$53,Calculations!$A$3:$A$53,$B1411)</f>
        <v/>
      </c>
    </row>
    <row r="1412" ht="15.75" customHeight="1">
      <c r="B1412" s="50" t="inlineStr">
        <is>
          <t>WI</t>
        </is>
      </c>
      <c r="C1412" s="50" t="inlineStr">
        <is>
          <t>Generation</t>
        </is>
      </c>
      <c r="D1412" s="50" t="inlineStr">
        <is>
          <t>NG-CT</t>
        </is>
      </c>
      <c r="E1412" s="50">
        <f>LOOKUP(D1412,$U$2:$V$15,$V$2:$V$15)</f>
        <v/>
      </c>
      <c r="F1412" s="50">
        <f>F686/SUMIFS(F$3:F$722,$B$3:$B$722,$B1412)*SUMIFS(Calculations!$E$3:$E$53,Calculations!$A$3:$A$53,$B1412)</f>
        <v/>
      </c>
      <c r="G1412" s="50">
        <f>G686/SUMIFS(G$3:G$722,$B$3:$B$722,$B1412)*SUMIFS(Calculations!$E$3:$E$53,Calculations!$A$3:$A$53,$B1412)</f>
        <v/>
      </c>
      <c r="H1412" s="50">
        <f>H686/SUMIFS(H$3:H$722,$B$3:$B$722,$B1412)*SUMIFS(Calculations!$E$3:$E$53,Calculations!$A$3:$A$53,$B1412)</f>
        <v/>
      </c>
      <c r="I1412" s="50">
        <f>I686/SUMIFS(I$3:I$722,$B$3:$B$722,$B1412)*SUMIFS(Calculations!$E$3:$E$53,Calculations!$A$3:$A$53,$B1412)</f>
        <v/>
      </c>
      <c r="J1412" s="50">
        <f>J686/SUMIFS(J$3:J$722,$B$3:$B$722,$B1412)*SUMIFS(Calculations!$E$3:$E$53,Calculations!$A$3:$A$53,$B1412)</f>
        <v/>
      </c>
      <c r="K1412" s="50">
        <f>K686/SUMIFS(K$3:K$722,$B$3:$B$722,$B1412)*SUMIFS(Calculations!$E$3:$E$53,Calculations!$A$3:$A$53,$B1412)</f>
        <v/>
      </c>
      <c r="L1412" s="50">
        <f>L686/SUMIFS(L$3:L$722,$B$3:$B$722,$B1412)*SUMIFS(Calculations!$E$3:$E$53,Calculations!$A$3:$A$53,$B1412)</f>
        <v/>
      </c>
      <c r="M1412" s="50">
        <f>M686/SUMIFS(M$3:M$722,$B$3:$B$722,$B1412)*SUMIFS(Calculations!$E$3:$E$53,Calculations!$A$3:$A$53,$B1412)</f>
        <v/>
      </c>
      <c r="N1412" s="50">
        <f>N686/SUMIFS(N$3:N$722,$B$3:$B$722,$B1412)*SUMIFS(Calculations!$E$3:$E$53,Calculations!$A$3:$A$53,$B1412)</f>
        <v/>
      </c>
      <c r="O1412" s="50">
        <f>O686/SUMIFS(O$3:O$722,$B$3:$B$722,$B1412)*SUMIFS(Calculations!$E$3:$E$53,Calculations!$A$3:$A$53,$B1412)</f>
        <v/>
      </c>
      <c r="P1412" s="50">
        <f>P686/SUMIFS(P$3:P$722,$B$3:$B$722,$B1412)*SUMIFS(Calculations!$E$3:$E$53,Calculations!$A$3:$A$53,$B1412)</f>
        <v/>
      </c>
      <c r="Q1412" s="50">
        <f>Q686/SUMIFS(Q$3:Q$722,$B$3:$B$722,$B1412)*SUMIFS(Calculations!$E$3:$E$53,Calculations!$A$3:$A$53,$B1412)</f>
        <v/>
      </c>
      <c r="R1412" s="50">
        <f>R686/SUMIFS(R$3:R$722,$B$3:$B$722,$B1412)*SUMIFS(Calculations!$E$3:$E$53,Calculations!$A$3:$A$53,$B1412)</f>
        <v/>
      </c>
    </row>
    <row r="1413" ht="15.75" customHeight="1">
      <c r="B1413" s="50" t="inlineStr">
        <is>
          <t>WI</t>
        </is>
      </c>
      <c r="C1413" s="50" t="inlineStr">
        <is>
          <t>Generation</t>
        </is>
      </c>
      <c r="D1413" s="50" t="inlineStr">
        <is>
          <t>Nuclear</t>
        </is>
      </c>
      <c r="E1413" s="50">
        <f>LOOKUP(D1413,$U$2:$V$15,$V$2:$V$15)</f>
        <v/>
      </c>
      <c r="F1413" s="50">
        <f>F687/SUMIFS(F$3:F$722,$B$3:$B$722,$B1413)*SUMIFS(Calculations!$E$3:$E$53,Calculations!$A$3:$A$53,$B1413)</f>
        <v/>
      </c>
      <c r="G1413" s="50">
        <f>G687/SUMIFS(G$3:G$722,$B$3:$B$722,$B1413)*SUMIFS(Calculations!$E$3:$E$53,Calculations!$A$3:$A$53,$B1413)</f>
        <v/>
      </c>
      <c r="H1413" s="50">
        <f>H687/SUMIFS(H$3:H$722,$B$3:$B$722,$B1413)*SUMIFS(Calculations!$E$3:$E$53,Calculations!$A$3:$A$53,$B1413)</f>
        <v/>
      </c>
      <c r="I1413" s="50">
        <f>I687/SUMIFS(I$3:I$722,$B$3:$B$722,$B1413)*SUMIFS(Calculations!$E$3:$E$53,Calculations!$A$3:$A$53,$B1413)</f>
        <v/>
      </c>
      <c r="J1413" s="50">
        <f>J687/SUMIFS(J$3:J$722,$B$3:$B$722,$B1413)*SUMIFS(Calculations!$E$3:$E$53,Calculations!$A$3:$A$53,$B1413)</f>
        <v/>
      </c>
      <c r="K1413" s="50">
        <f>K687/SUMIFS(K$3:K$722,$B$3:$B$722,$B1413)*SUMIFS(Calculations!$E$3:$E$53,Calculations!$A$3:$A$53,$B1413)</f>
        <v/>
      </c>
      <c r="L1413" s="50">
        <f>L687/SUMIFS(L$3:L$722,$B$3:$B$722,$B1413)*SUMIFS(Calculations!$E$3:$E$53,Calculations!$A$3:$A$53,$B1413)</f>
        <v/>
      </c>
      <c r="M1413" s="50">
        <f>M687/SUMIFS(M$3:M$722,$B$3:$B$722,$B1413)*SUMIFS(Calculations!$E$3:$E$53,Calculations!$A$3:$A$53,$B1413)</f>
        <v/>
      </c>
      <c r="N1413" s="50">
        <f>N687/SUMIFS(N$3:N$722,$B$3:$B$722,$B1413)*SUMIFS(Calculations!$E$3:$E$53,Calculations!$A$3:$A$53,$B1413)</f>
        <v/>
      </c>
      <c r="O1413" s="50">
        <f>O687/SUMIFS(O$3:O$722,$B$3:$B$722,$B1413)*SUMIFS(Calculations!$E$3:$E$53,Calculations!$A$3:$A$53,$B1413)</f>
        <v/>
      </c>
      <c r="P1413" s="50">
        <f>P687/SUMIFS(P$3:P$722,$B$3:$B$722,$B1413)*SUMIFS(Calculations!$E$3:$E$53,Calculations!$A$3:$A$53,$B1413)</f>
        <v/>
      </c>
      <c r="Q1413" s="50">
        <f>Q687/SUMIFS(Q$3:Q$722,$B$3:$B$722,$B1413)*SUMIFS(Calculations!$E$3:$E$53,Calculations!$A$3:$A$53,$B1413)</f>
        <v/>
      </c>
      <c r="R1413" s="50">
        <f>R687/SUMIFS(R$3:R$722,$B$3:$B$722,$B1413)*SUMIFS(Calculations!$E$3:$E$53,Calculations!$A$3:$A$53,$B1413)</f>
        <v/>
      </c>
    </row>
    <row r="1414" ht="15.75" customHeight="1">
      <c r="B1414" s="50" t="inlineStr">
        <is>
          <t>WI</t>
        </is>
      </c>
      <c r="C1414" s="50" t="inlineStr">
        <is>
          <t>Generation</t>
        </is>
      </c>
      <c r="D1414" s="50" t="inlineStr">
        <is>
          <t>Offshore Wind</t>
        </is>
      </c>
      <c r="E1414" s="50">
        <f>LOOKUP(D1414,$U$2:$V$15,$V$2:$V$15)</f>
        <v/>
      </c>
      <c r="F1414" s="50">
        <f>F688/SUMIFS(F$3:F$722,$B$3:$B$722,$B1414)*SUMIFS(Calculations!$E$3:$E$53,Calculations!$A$3:$A$53,$B1414)</f>
        <v/>
      </c>
      <c r="G1414" s="50">
        <f>G688/SUMIFS(G$3:G$722,$B$3:$B$722,$B1414)*SUMIFS(Calculations!$E$3:$E$53,Calculations!$A$3:$A$53,$B1414)</f>
        <v/>
      </c>
      <c r="H1414" s="50">
        <f>H688/SUMIFS(H$3:H$722,$B$3:$B$722,$B1414)*SUMIFS(Calculations!$E$3:$E$53,Calculations!$A$3:$A$53,$B1414)</f>
        <v/>
      </c>
      <c r="I1414" s="50">
        <f>I688/SUMIFS(I$3:I$722,$B$3:$B$722,$B1414)*SUMIFS(Calculations!$E$3:$E$53,Calculations!$A$3:$A$53,$B1414)</f>
        <v/>
      </c>
      <c r="J1414" s="50">
        <f>J688/SUMIFS(J$3:J$722,$B$3:$B$722,$B1414)*SUMIFS(Calculations!$E$3:$E$53,Calculations!$A$3:$A$53,$B1414)</f>
        <v/>
      </c>
      <c r="K1414" s="50">
        <f>K688/SUMIFS(K$3:K$722,$B$3:$B$722,$B1414)*SUMIFS(Calculations!$E$3:$E$53,Calculations!$A$3:$A$53,$B1414)</f>
        <v/>
      </c>
      <c r="L1414" s="50">
        <f>L688/SUMIFS(L$3:L$722,$B$3:$B$722,$B1414)*SUMIFS(Calculations!$E$3:$E$53,Calculations!$A$3:$A$53,$B1414)</f>
        <v/>
      </c>
      <c r="M1414" s="50">
        <f>M688/SUMIFS(M$3:M$722,$B$3:$B$722,$B1414)*SUMIFS(Calculations!$E$3:$E$53,Calculations!$A$3:$A$53,$B1414)</f>
        <v/>
      </c>
      <c r="N1414" s="50">
        <f>N688/SUMIFS(N$3:N$722,$B$3:$B$722,$B1414)*SUMIFS(Calculations!$E$3:$E$53,Calculations!$A$3:$A$53,$B1414)</f>
        <v/>
      </c>
      <c r="O1414" s="50">
        <f>O688/SUMIFS(O$3:O$722,$B$3:$B$722,$B1414)*SUMIFS(Calculations!$E$3:$E$53,Calculations!$A$3:$A$53,$B1414)</f>
        <v/>
      </c>
      <c r="P1414" s="50">
        <f>P688/SUMIFS(P$3:P$722,$B$3:$B$722,$B1414)*SUMIFS(Calculations!$E$3:$E$53,Calculations!$A$3:$A$53,$B1414)</f>
        <v/>
      </c>
      <c r="Q1414" s="50">
        <f>Q688/SUMIFS(Q$3:Q$722,$B$3:$B$722,$B1414)*SUMIFS(Calculations!$E$3:$E$53,Calculations!$A$3:$A$53,$B1414)</f>
        <v/>
      </c>
      <c r="R1414" s="50">
        <f>R688/SUMIFS(R$3:R$722,$B$3:$B$722,$B1414)*SUMIFS(Calculations!$E$3:$E$53,Calculations!$A$3:$A$53,$B1414)</f>
        <v/>
      </c>
    </row>
    <row r="1415" ht="15.75" customHeight="1">
      <c r="B1415" s="50" t="inlineStr">
        <is>
          <t>WI</t>
        </is>
      </c>
      <c r="C1415" s="50" t="inlineStr">
        <is>
          <t>Generation</t>
        </is>
      </c>
      <c r="D1415" s="50" t="inlineStr">
        <is>
          <t>Oil-Gas-Steam</t>
        </is>
      </c>
      <c r="E1415" s="50">
        <f>LOOKUP(D1415,$U$2:$V$15,$V$2:$V$15)</f>
        <v/>
      </c>
      <c r="F1415" s="50">
        <f>F689/SUMIFS(F$3:F$722,$B$3:$B$722,$B1415)*SUMIFS(Calculations!$E$3:$E$53,Calculations!$A$3:$A$53,$B1415)</f>
        <v/>
      </c>
      <c r="G1415" s="50">
        <f>G689/SUMIFS(G$3:G$722,$B$3:$B$722,$B1415)*SUMIFS(Calculations!$E$3:$E$53,Calculations!$A$3:$A$53,$B1415)</f>
        <v/>
      </c>
      <c r="H1415" s="50">
        <f>H689/SUMIFS(H$3:H$722,$B$3:$B$722,$B1415)*SUMIFS(Calculations!$E$3:$E$53,Calculations!$A$3:$A$53,$B1415)</f>
        <v/>
      </c>
      <c r="I1415" s="50">
        <f>I689/SUMIFS(I$3:I$722,$B$3:$B$722,$B1415)*SUMIFS(Calculations!$E$3:$E$53,Calculations!$A$3:$A$53,$B1415)</f>
        <v/>
      </c>
      <c r="J1415" s="50">
        <f>J689/SUMIFS(J$3:J$722,$B$3:$B$722,$B1415)*SUMIFS(Calculations!$E$3:$E$53,Calculations!$A$3:$A$53,$B1415)</f>
        <v/>
      </c>
      <c r="K1415" s="50">
        <f>K689/SUMIFS(K$3:K$722,$B$3:$B$722,$B1415)*SUMIFS(Calculations!$E$3:$E$53,Calculations!$A$3:$A$53,$B1415)</f>
        <v/>
      </c>
      <c r="L1415" s="50">
        <f>L689/SUMIFS(L$3:L$722,$B$3:$B$722,$B1415)*SUMIFS(Calculations!$E$3:$E$53,Calculations!$A$3:$A$53,$B1415)</f>
        <v/>
      </c>
      <c r="M1415" s="50">
        <f>M689/SUMIFS(M$3:M$722,$B$3:$B$722,$B1415)*SUMIFS(Calculations!$E$3:$E$53,Calculations!$A$3:$A$53,$B1415)</f>
        <v/>
      </c>
      <c r="N1415" s="50">
        <f>N689/SUMIFS(N$3:N$722,$B$3:$B$722,$B1415)*SUMIFS(Calculations!$E$3:$E$53,Calculations!$A$3:$A$53,$B1415)</f>
        <v/>
      </c>
      <c r="O1415" s="50">
        <f>O689/SUMIFS(O$3:O$722,$B$3:$B$722,$B1415)*SUMIFS(Calculations!$E$3:$E$53,Calculations!$A$3:$A$53,$B1415)</f>
        <v/>
      </c>
      <c r="P1415" s="50">
        <f>P689/SUMIFS(P$3:P$722,$B$3:$B$722,$B1415)*SUMIFS(Calculations!$E$3:$E$53,Calculations!$A$3:$A$53,$B1415)</f>
        <v/>
      </c>
      <c r="Q1415" s="50">
        <f>Q689/SUMIFS(Q$3:Q$722,$B$3:$B$722,$B1415)*SUMIFS(Calculations!$E$3:$E$53,Calculations!$A$3:$A$53,$B1415)</f>
        <v/>
      </c>
      <c r="R1415" s="50">
        <f>R689/SUMIFS(R$3:R$722,$B$3:$B$722,$B1415)*SUMIFS(Calculations!$E$3:$E$53,Calculations!$A$3:$A$53,$B1415)</f>
        <v/>
      </c>
    </row>
    <row r="1416" ht="15.75" customHeight="1">
      <c r="B1416" s="50" t="inlineStr">
        <is>
          <t>WI</t>
        </is>
      </c>
      <c r="C1416" s="50" t="inlineStr">
        <is>
          <t>Generation</t>
        </is>
      </c>
      <c r="D1416" s="50" t="inlineStr">
        <is>
          <t>Rooftop PV</t>
        </is>
      </c>
      <c r="E1416" s="50">
        <f>LOOKUP(D1416,$U$2:$V$15,$V$2:$V$15)</f>
        <v/>
      </c>
      <c r="F1416" s="50">
        <f>F690/SUMIFS(F$3:F$722,$B$3:$B$722,$B1416)*SUMIFS(Calculations!$E$3:$E$53,Calculations!$A$3:$A$53,$B1416)</f>
        <v/>
      </c>
      <c r="G1416" s="50">
        <f>G690/SUMIFS(G$3:G$722,$B$3:$B$722,$B1416)*SUMIFS(Calculations!$E$3:$E$53,Calculations!$A$3:$A$53,$B1416)</f>
        <v/>
      </c>
      <c r="H1416" s="50">
        <f>H690/SUMIFS(H$3:H$722,$B$3:$B$722,$B1416)*SUMIFS(Calculations!$E$3:$E$53,Calculations!$A$3:$A$53,$B1416)</f>
        <v/>
      </c>
      <c r="I1416" s="50">
        <f>I690/SUMIFS(I$3:I$722,$B$3:$B$722,$B1416)*SUMIFS(Calculations!$E$3:$E$53,Calculations!$A$3:$A$53,$B1416)</f>
        <v/>
      </c>
      <c r="J1416" s="50">
        <f>J690/SUMIFS(J$3:J$722,$B$3:$B$722,$B1416)*SUMIFS(Calculations!$E$3:$E$53,Calculations!$A$3:$A$53,$B1416)</f>
        <v/>
      </c>
      <c r="K1416" s="50">
        <f>K690/SUMIFS(K$3:K$722,$B$3:$B$722,$B1416)*SUMIFS(Calculations!$E$3:$E$53,Calculations!$A$3:$A$53,$B1416)</f>
        <v/>
      </c>
      <c r="L1416" s="50">
        <f>L690/SUMIFS(L$3:L$722,$B$3:$B$722,$B1416)*SUMIFS(Calculations!$E$3:$E$53,Calculations!$A$3:$A$53,$B1416)</f>
        <v/>
      </c>
      <c r="M1416" s="50">
        <f>M690/SUMIFS(M$3:M$722,$B$3:$B$722,$B1416)*SUMIFS(Calculations!$E$3:$E$53,Calculations!$A$3:$A$53,$B1416)</f>
        <v/>
      </c>
      <c r="N1416" s="50">
        <f>N690/SUMIFS(N$3:N$722,$B$3:$B$722,$B1416)*SUMIFS(Calculations!$E$3:$E$53,Calculations!$A$3:$A$53,$B1416)</f>
        <v/>
      </c>
      <c r="O1416" s="50">
        <f>O690/SUMIFS(O$3:O$722,$B$3:$B$722,$B1416)*SUMIFS(Calculations!$E$3:$E$53,Calculations!$A$3:$A$53,$B1416)</f>
        <v/>
      </c>
      <c r="P1416" s="50">
        <f>P690/SUMIFS(P$3:P$722,$B$3:$B$722,$B1416)*SUMIFS(Calculations!$E$3:$E$53,Calculations!$A$3:$A$53,$B1416)</f>
        <v/>
      </c>
      <c r="Q1416" s="50">
        <f>Q690/SUMIFS(Q$3:Q$722,$B$3:$B$722,$B1416)*SUMIFS(Calculations!$E$3:$E$53,Calculations!$A$3:$A$53,$B1416)</f>
        <v/>
      </c>
      <c r="R1416" s="50">
        <f>R690/SUMIFS(R$3:R$722,$B$3:$B$722,$B1416)*SUMIFS(Calculations!$E$3:$E$53,Calculations!$A$3:$A$53,$B1416)</f>
        <v/>
      </c>
    </row>
    <row r="1417" ht="15.75" customHeight="1">
      <c r="B1417" s="50" t="inlineStr">
        <is>
          <t>WI</t>
        </is>
      </c>
      <c r="C1417" s="50" t="inlineStr">
        <is>
          <t>Generation</t>
        </is>
      </c>
      <c r="D1417" s="50" t="inlineStr">
        <is>
          <t>Storage</t>
        </is>
      </c>
      <c r="E1417" s="50">
        <f>LOOKUP(D1417,$U$2:$V$15,$V$2:$V$15)</f>
        <v/>
      </c>
      <c r="F1417" s="50">
        <f>F691/SUMIFS(F$3:F$722,$B$3:$B$722,$B1417)*SUMIFS(Calculations!$E$3:$E$53,Calculations!$A$3:$A$53,$B1417)</f>
        <v/>
      </c>
      <c r="G1417" s="50">
        <f>G691/SUMIFS(G$3:G$722,$B$3:$B$722,$B1417)*SUMIFS(Calculations!$E$3:$E$53,Calculations!$A$3:$A$53,$B1417)</f>
        <v/>
      </c>
      <c r="H1417" s="50">
        <f>H691/SUMIFS(H$3:H$722,$B$3:$B$722,$B1417)*SUMIFS(Calculations!$E$3:$E$53,Calculations!$A$3:$A$53,$B1417)</f>
        <v/>
      </c>
      <c r="I1417" s="50">
        <f>I691/SUMIFS(I$3:I$722,$B$3:$B$722,$B1417)*SUMIFS(Calculations!$E$3:$E$53,Calculations!$A$3:$A$53,$B1417)</f>
        <v/>
      </c>
      <c r="J1417" s="50">
        <f>J691/SUMIFS(J$3:J$722,$B$3:$B$722,$B1417)*SUMIFS(Calculations!$E$3:$E$53,Calculations!$A$3:$A$53,$B1417)</f>
        <v/>
      </c>
      <c r="K1417" s="50">
        <f>K691/SUMIFS(K$3:K$722,$B$3:$B$722,$B1417)*SUMIFS(Calculations!$E$3:$E$53,Calculations!$A$3:$A$53,$B1417)</f>
        <v/>
      </c>
      <c r="L1417" s="50">
        <f>L691/SUMIFS(L$3:L$722,$B$3:$B$722,$B1417)*SUMIFS(Calculations!$E$3:$E$53,Calculations!$A$3:$A$53,$B1417)</f>
        <v/>
      </c>
      <c r="M1417" s="50">
        <f>M691/SUMIFS(M$3:M$722,$B$3:$B$722,$B1417)*SUMIFS(Calculations!$E$3:$E$53,Calculations!$A$3:$A$53,$B1417)</f>
        <v/>
      </c>
      <c r="N1417" s="50">
        <f>N691/SUMIFS(N$3:N$722,$B$3:$B$722,$B1417)*SUMIFS(Calculations!$E$3:$E$53,Calculations!$A$3:$A$53,$B1417)</f>
        <v/>
      </c>
      <c r="O1417" s="50">
        <f>O691/SUMIFS(O$3:O$722,$B$3:$B$722,$B1417)*SUMIFS(Calculations!$E$3:$E$53,Calculations!$A$3:$A$53,$B1417)</f>
        <v/>
      </c>
      <c r="P1417" s="50">
        <f>P691/SUMIFS(P$3:P$722,$B$3:$B$722,$B1417)*SUMIFS(Calculations!$E$3:$E$53,Calculations!$A$3:$A$53,$B1417)</f>
        <v/>
      </c>
      <c r="Q1417" s="50">
        <f>Q691/SUMIFS(Q$3:Q$722,$B$3:$B$722,$B1417)*SUMIFS(Calculations!$E$3:$E$53,Calculations!$A$3:$A$53,$B1417)</f>
        <v/>
      </c>
      <c r="R1417" s="50">
        <f>R691/SUMIFS(R$3:R$722,$B$3:$B$722,$B1417)*SUMIFS(Calculations!$E$3:$E$53,Calculations!$A$3:$A$53,$B1417)</f>
        <v/>
      </c>
    </row>
    <row r="1418" ht="15.75" customHeight="1">
      <c r="B1418" s="50" t="inlineStr">
        <is>
          <t>WI</t>
        </is>
      </c>
      <c r="C1418" s="50" t="inlineStr">
        <is>
          <t>Generation</t>
        </is>
      </c>
      <c r="D1418" s="50" t="inlineStr">
        <is>
          <t>Utility PV</t>
        </is>
      </c>
      <c r="E1418" s="50">
        <f>LOOKUP(D1418,$U$2:$V$15,$V$2:$V$15)</f>
        <v/>
      </c>
      <c r="F1418" s="50">
        <f>F692/SUMIFS(F$3:F$722,$B$3:$B$722,$B1418)*SUMIFS(Calculations!$E$3:$E$53,Calculations!$A$3:$A$53,$B1418)</f>
        <v/>
      </c>
      <c r="G1418" s="50">
        <f>G692/SUMIFS(G$3:G$722,$B$3:$B$722,$B1418)*SUMIFS(Calculations!$E$3:$E$53,Calculations!$A$3:$A$53,$B1418)</f>
        <v/>
      </c>
      <c r="H1418" s="50">
        <f>H692/SUMIFS(H$3:H$722,$B$3:$B$722,$B1418)*SUMIFS(Calculations!$E$3:$E$53,Calculations!$A$3:$A$53,$B1418)</f>
        <v/>
      </c>
      <c r="I1418" s="50">
        <f>I692/SUMIFS(I$3:I$722,$B$3:$B$722,$B1418)*SUMIFS(Calculations!$E$3:$E$53,Calculations!$A$3:$A$53,$B1418)</f>
        <v/>
      </c>
      <c r="J1418" s="50">
        <f>J692/SUMIFS(J$3:J$722,$B$3:$B$722,$B1418)*SUMIFS(Calculations!$E$3:$E$53,Calculations!$A$3:$A$53,$B1418)</f>
        <v/>
      </c>
      <c r="K1418" s="50">
        <f>K692/SUMIFS(K$3:K$722,$B$3:$B$722,$B1418)*SUMIFS(Calculations!$E$3:$E$53,Calculations!$A$3:$A$53,$B1418)</f>
        <v/>
      </c>
      <c r="L1418" s="50">
        <f>L692/SUMIFS(L$3:L$722,$B$3:$B$722,$B1418)*SUMIFS(Calculations!$E$3:$E$53,Calculations!$A$3:$A$53,$B1418)</f>
        <v/>
      </c>
      <c r="M1418" s="50">
        <f>M692/SUMIFS(M$3:M$722,$B$3:$B$722,$B1418)*SUMIFS(Calculations!$E$3:$E$53,Calculations!$A$3:$A$53,$B1418)</f>
        <v/>
      </c>
      <c r="N1418" s="50">
        <f>N692/SUMIFS(N$3:N$722,$B$3:$B$722,$B1418)*SUMIFS(Calculations!$E$3:$E$53,Calculations!$A$3:$A$53,$B1418)</f>
        <v/>
      </c>
      <c r="O1418" s="50">
        <f>O692/SUMIFS(O$3:O$722,$B$3:$B$722,$B1418)*SUMIFS(Calculations!$E$3:$E$53,Calculations!$A$3:$A$53,$B1418)</f>
        <v/>
      </c>
      <c r="P1418" s="50">
        <f>P692/SUMIFS(P$3:P$722,$B$3:$B$722,$B1418)*SUMIFS(Calculations!$E$3:$E$53,Calculations!$A$3:$A$53,$B1418)</f>
        <v/>
      </c>
      <c r="Q1418" s="50">
        <f>Q692/SUMIFS(Q$3:Q$722,$B$3:$B$722,$B1418)*SUMIFS(Calculations!$E$3:$E$53,Calculations!$A$3:$A$53,$B1418)</f>
        <v/>
      </c>
      <c r="R1418" s="50">
        <f>R692/SUMIFS(R$3:R$722,$B$3:$B$722,$B1418)*SUMIFS(Calculations!$E$3:$E$53,Calculations!$A$3:$A$53,$B1418)</f>
        <v/>
      </c>
    </row>
    <row r="1419" ht="15.75" customHeight="1">
      <c r="B1419" s="50" t="inlineStr">
        <is>
          <t>WV</t>
        </is>
      </c>
      <c r="C1419" s="50" t="inlineStr">
        <is>
          <t>Generation</t>
        </is>
      </c>
      <c r="D1419" s="50" t="inlineStr">
        <is>
          <t>Biopower</t>
        </is>
      </c>
      <c r="E1419" s="50">
        <f>LOOKUP(D1419,$U$2:$V$15,$V$2:$V$15)</f>
        <v/>
      </c>
      <c r="F1419" s="50">
        <f>F693/SUMIFS(F$3:F$722,$B$3:$B$722,$B1419)*SUMIFS(Calculations!$E$3:$E$53,Calculations!$A$3:$A$53,$B1419)</f>
        <v/>
      </c>
      <c r="G1419" s="50">
        <f>G693/SUMIFS(G$3:G$722,$B$3:$B$722,$B1419)*SUMIFS(Calculations!$E$3:$E$53,Calculations!$A$3:$A$53,$B1419)</f>
        <v/>
      </c>
      <c r="H1419" s="50">
        <f>H693/SUMIFS(H$3:H$722,$B$3:$B$722,$B1419)*SUMIFS(Calculations!$E$3:$E$53,Calculations!$A$3:$A$53,$B1419)</f>
        <v/>
      </c>
      <c r="I1419" s="50">
        <f>I693/SUMIFS(I$3:I$722,$B$3:$B$722,$B1419)*SUMIFS(Calculations!$E$3:$E$53,Calculations!$A$3:$A$53,$B1419)</f>
        <v/>
      </c>
      <c r="J1419" s="50">
        <f>J693/SUMIFS(J$3:J$722,$B$3:$B$722,$B1419)*SUMIFS(Calculations!$E$3:$E$53,Calculations!$A$3:$A$53,$B1419)</f>
        <v/>
      </c>
      <c r="K1419" s="50">
        <f>K693/SUMIFS(K$3:K$722,$B$3:$B$722,$B1419)*SUMIFS(Calculations!$E$3:$E$53,Calculations!$A$3:$A$53,$B1419)</f>
        <v/>
      </c>
      <c r="L1419" s="50">
        <f>L693/SUMIFS(L$3:L$722,$B$3:$B$722,$B1419)*SUMIFS(Calculations!$E$3:$E$53,Calculations!$A$3:$A$53,$B1419)</f>
        <v/>
      </c>
      <c r="M1419" s="50">
        <f>M693/SUMIFS(M$3:M$722,$B$3:$B$722,$B1419)*SUMIFS(Calculations!$E$3:$E$53,Calculations!$A$3:$A$53,$B1419)</f>
        <v/>
      </c>
      <c r="N1419" s="50">
        <f>N693/SUMIFS(N$3:N$722,$B$3:$B$722,$B1419)*SUMIFS(Calculations!$E$3:$E$53,Calculations!$A$3:$A$53,$B1419)</f>
        <v/>
      </c>
      <c r="O1419" s="50">
        <f>O693/SUMIFS(O$3:O$722,$B$3:$B$722,$B1419)*SUMIFS(Calculations!$E$3:$E$53,Calculations!$A$3:$A$53,$B1419)</f>
        <v/>
      </c>
      <c r="P1419" s="50">
        <f>P693/SUMIFS(P$3:P$722,$B$3:$B$722,$B1419)*SUMIFS(Calculations!$E$3:$E$53,Calculations!$A$3:$A$53,$B1419)</f>
        <v/>
      </c>
      <c r="Q1419" s="50">
        <f>Q693/SUMIFS(Q$3:Q$722,$B$3:$B$722,$B1419)*SUMIFS(Calculations!$E$3:$E$53,Calculations!$A$3:$A$53,$B1419)</f>
        <v/>
      </c>
      <c r="R1419" s="50">
        <f>R693/SUMIFS(R$3:R$722,$B$3:$B$722,$B1419)*SUMIFS(Calculations!$E$3:$E$53,Calculations!$A$3:$A$53,$B1419)</f>
        <v/>
      </c>
    </row>
    <row r="1420" ht="15.75" customHeight="1">
      <c r="B1420" s="50" t="inlineStr">
        <is>
          <t>WV</t>
        </is>
      </c>
      <c r="C1420" s="50" t="inlineStr">
        <is>
          <t>Generation</t>
        </is>
      </c>
      <c r="D1420" s="50" t="inlineStr">
        <is>
          <t>Coal</t>
        </is>
      </c>
      <c r="E1420" s="50">
        <f>LOOKUP(D1420,$U$2:$V$15,$V$2:$V$15)</f>
        <v/>
      </c>
      <c r="F1420" s="50">
        <f>F694/SUMIFS(F$3:F$722,$B$3:$B$722,$B1420)*SUMIFS(Calculations!$E$3:$E$53,Calculations!$A$3:$A$53,$B1420)</f>
        <v/>
      </c>
      <c r="G1420" s="50">
        <f>G694/SUMIFS(G$3:G$722,$B$3:$B$722,$B1420)*SUMIFS(Calculations!$E$3:$E$53,Calculations!$A$3:$A$53,$B1420)</f>
        <v/>
      </c>
      <c r="H1420" s="50">
        <f>H694/SUMIFS(H$3:H$722,$B$3:$B$722,$B1420)*SUMIFS(Calculations!$E$3:$E$53,Calculations!$A$3:$A$53,$B1420)</f>
        <v/>
      </c>
      <c r="I1420" s="50">
        <f>I694/SUMIFS(I$3:I$722,$B$3:$B$722,$B1420)*SUMIFS(Calculations!$E$3:$E$53,Calculations!$A$3:$A$53,$B1420)</f>
        <v/>
      </c>
      <c r="J1420" s="50">
        <f>J694/SUMIFS(J$3:J$722,$B$3:$B$722,$B1420)*SUMIFS(Calculations!$E$3:$E$53,Calculations!$A$3:$A$53,$B1420)</f>
        <v/>
      </c>
      <c r="K1420" s="50">
        <f>K694/SUMIFS(K$3:K$722,$B$3:$B$722,$B1420)*SUMIFS(Calculations!$E$3:$E$53,Calculations!$A$3:$A$53,$B1420)</f>
        <v/>
      </c>
      <c r="L1420" s="50">
        <f>L694/SUMIFS(L$3:L$722,$B$3:$B$722,$B1420)*SUMIFS(Calculations!$E$3:$E$53,Calculations!$A$3:$A$53,$B1420)</f>
        <v/>
      </c>
      <c r="M1420" s="50">
        <f>M694/SUMIFS(M$3:M$722,$B$3:$B$722,$B1420)*SUMIFS(Calculations!$E$3:$E$53,Calculations!$A$3:$A$53,$B1420)</f>
        <v/>
      </c>
      <c r="N1420" s="50">
        <f>N694/SUMIFS(N$3:N$722,$B$3:$B$722,$B1420)*SUMIFS(Calculations!$E$3:$E$53,Calculations!$A$3:$A$53,$B1420)</f>
        <v/>
      </c>
      <c r="O1420" s="50">
        <f>O694/SUMIFS(O$3:O$722,$B$3:$B$722,$B1420)*SUMIFS(Calculations!$E$3:$E$53,Calculations!$A$3:$A$53,$B1420)</f>
        <v/>
      </c>
      <c r="P1420" s="50">
        <f>P694/SUMIFS(P$3:P$722,$B$3:$B$722,$B1420)*SUMIFS(Calculations!$E$3:$E$53,Calculations!$A$3:$A$53,$B1420)</f>
        <v/>
      </c>
      <c r="Q1420" s="50">
        <f>Q694/SUMIFS(Q$3:Q$722,$B$3:$B$722,$B1420)*SUMIFS(Calculations!$E$3:$E$53,Calculations!$A$3:$A$53,$B1420)</f>
        <v/>
      </c>
      <c r="R1420" s="50">
        <f>R694/SUMIFS(R$3:R$722,$B$3:$B$722,$B1420)*SUMIFS(Calculations!$E$3:$E$53,Calculations!$A$3:$A$53,$B1420)</f>
        <v/>
      </c>
    </row>
    <row r="1421" ht="15.75" customHeight="1">
      <c r="B1421" s="50" t="inlineStr">
        <is>
          <t>WV</t>
        </is>
      </c>
      <c r="C1421" s="50" t="inlineStr">
        <is>
          <t>Generation</t>
        </is>
      </c>
      <c r="D1421" s="50" t="inlineStr">
        <is>
          <t>CSP</t>
        </is>
      </c>
      <c r="E1421" s="50">
        <f>LOOKUP(D1421,$U$2:$V$15,$V$2:$V$15)</f>
        <v/>
      </c>
      <c r="F1421" s="50">
        <f>F695/SUMIFS(F$3:F$722,$B$3:$B$722,$B1421)*SUMIFS(Calculations!$E$3:$E$53,Calculations!$A$3:$A$53,$B1421)</f>
        <v/>
      </c>
      <c r="G1421" s="50">
        <f>G695/SUMIFS(G$3:G$722,$B$3:$B$722,$B1421)*SUMIFS(Calculations!$E$3:$E$53,Calculations!$A$3:$A$53,$B1421)</f>
        <v/>
      </c>
      <c r="H1421" s="50">
        <f>H695/SUMIFS(H$3:H$722,$B$3:$B$722,$B1421)*SUMIFS(Calculations!$E$3:$E$53,Calculations!$A$3:$A$53,$B1421)</f>
        <v/>
      </c>
      <c r="I1421" s="50">
        <f>I695/SUMIFS(I$3:I$722,$B$3:$B$722,$B1421)*SUMIFS(Calculations!$E$3:$E$53,Calculations!$A$3:$A$53,$B1421)</f>
        <v/>
      </c>
      <c r="J1421" s="50">
        <f>J695/SUMIFS(J$3:J$722,$B$3:$B$722,$B1421)*SUMIFS(Calculations!$E$3:$E$53,Calculations!$A$3:$A$53,$B1421)</f>
        <v/>
      </c>
      <c r="K1421" s="50">
        <f>K695/SUMIFS(K$3:K$722,$B$3:$B$722,$B1421)*SUMIFS(Calculations!$E$3:$E$53,Calculations!$A$3:$A$53,$B1421)</f>
        <v/>
      </c>
      <c r="L1421" s="50">
        <f>L695/SUMIFS(L$3:L$722,$B$3:$B$722,$B1421)*SUMIFS(Calculations!$E$3:$E$53,Calculations!$A$3:$A$53,$B1421)</f>
        <v/>
      </c>
      <c r="M1421" s="50">
        <f>M695/SUMIFS(M$3:M$722,$B$3:$B$722,$B1421)*SUMIFS(Calculations!$E$3:$E$53,Calculations!$A$3:$A$53,$B1421)</f>
        <v/>
      </c>
      <c r="N1421" s="50">
        <f>N695/SUMIFS(N$3:N$722,$B$3:$B$722,$B1421)*SUMIFS(Calculations!$E$3:$E$53,Calculations!$A$3:$A$53,$B1421)</f>
        <v/>
      </c>
      <c r="O1421" s="50">
        <f>O695/SUMIFS(O$3:O$722,$B$3:$B$722,$B1421)*SUMIFS(Calculations!$E$3:$E$53,Calculations!$A$3:$A$53,$B1421)</f>
        <v/>
      </c>
      <c r="P1421" s="50">
        <f>P695/SUMIFS(P$3:P$722,$B$3:$B$722,$B1421)*SUMIFS(Calculations!$E$3:$E$53,Calculations!$A$3:$A$53,$B1421)</f>
        <v/>
      </c>
      <c r="Q1421" s="50">
        <f>Q695/SUMIFS(Q$3:Q$722,$B$3:$B$722,$B1421)*SUMIFS(Calculations!$E$3:$E$53,Calculations!$A$3:$A$53,$B1421)</f>
        <v/>
      </c>
      <c r="R1421" s="50">
        <f>R695/SUMIFS(R$3:R$722,$B$3:$B$722,$B1421)*SUMIFS(Calculations!$E$3:$E$53,Calculations!$A$3:$A$53,$B1421)</f>
        <v/>
      </c>
    </row>
    <row r="1422" ht="15.75" customHeight="1">
      <c r="B1422" s="50" t="inlineStr">
        <is>
          <t>WV</t>
        </is>
      </c>
      <c r="C1422" s="50" t="inlineStr">
        <is>
          <t>Generation</t>
        </is>
      </c>
      <c r="D1422" s="50" t="inlineStr">
        <is>
          <t>Geothermal</t>
        </is>
      </c>
      <c r="E1422" s="50">
        <f>LOOKUP(D1422,$U$2:$V$15,$V$2:$V$15)</f>
        <v/>
      </c>
      <c r="F1422" s="50">
        <f>F696/SUMIFS(F$3:F$722,$B$3:$B$722,$B1422)*SUMIFS(Calculations!$E$3:$E$53,Calculations!$A$3:$A$53,$B1422)</f>
        <v/>
      </c>
      <c r="G1422" s="50">
        <f>G696/SUMIFS(G$3:G$722,$B$3:$B$722,$B1422)*SUMIFS(Calculations!$E$3:$E$53,Calculations!$A$3:$A$53,$B1422)</f>
        <v/>
      </c>
      <c r="H1422" s="50">
        <f>H696/SUMIFS(H$3:H$722,$B$3:$B$722,$B1422)*SUMIFS(Calculations!$E$3:$E$53,Calculations!$A$3:$A$53,$B1422)</f>
        <v/>
      </c>
      <c r="I1422" s="50">
        <f>I696/SUMIFS(I$3:I$722,$B$3:$B$722,$B1422)*SUMIFS(Calculations!$E$3:$E$53,Calculations!$A$3:$A$53,$B1422)</f>
        <v/>
      </c>
      <c r="J1422" s="50">
        <f>J696/SUMIFS(J$3:J$722,$B$3:$B$722,$B1422)*SUMIFS(Calculations!$E$3:$E$53,Calculations!$A$3:$A$53,$B1422)</f>
        <v/>
      </c>
      <c r="K1422" s="50">
        <f>K696/SUMIFS(K$3:K$722,$B$3:$B$722,$B1422)*SUMIFS(Calculations!$E$3:$E$53,Calculations!$A$3:$A$53,$B1422)</f>
        <v/>
      </c>
      <c r="L1422" s="50">
        <f>L696/SUMIFS(L$3:L$722,$B$3:$B$722,$B1422)*SUMIFS(Calculations!$E$3:$E$53,Calculations!$A$3:$A$53,$B1422)</f>
        <v/>
      </c>
      <c r="M1422" s="50">
        <f>M696/SUMIFS(M$3:M$722,$B$3:$B$722,$B1422)*SUMIFS(Calculations!$E$3:$E$53,Calculations!$A$3:$A$53,$B1422)</f>
        <v/>
      </c>
      <c r="N1422" s="50">
        <f>N696/SUMIFS(N$3:N$722,$B$3:$B$722,$B1422)*SUMIFS(Calculations!$E$3:$E$53,Calculations!$A$3:$A$53,$B1422)</f>
        <v/>
      </c>
      <c r="O1422" s="50">
        <f>O696/SUMIFS(O$3:O$722,$B$3:$B$722,$B1422)*SUMIFS(Calculations!$E$3:$E$53,Calculations!$A$3:$A$53,$B1422)</f>
        <v/>
      </c>
      <c r="P1422" s="50">
        <f>P696/SUMIFS(P$3:P$722,$B$3:$B$722,$B1422)*SUMIFS(Calculations!$E$3:$E$53,Calculations!$A$3:$A$53,$B1422)</f>
        <v/>
      </c>
      <c r="Q1422" s="50">
        <f>Q696/SUMIFS(Q$3:Q$722,$B$3:$B$722,$B1422)*SUMIFS(Calculations!$E$3:$E$53,Calculations!$A$3:$A$53,$B1422)</f>
        <v/>
      </c>
      <c r="R1422" s="50">
        <f>R696/SUMIFS(R$3:R$722,$B$3:$B$722,$B1422)*SUMIFS(Calculations!$E$3:$E$53,Calculations!$A$3:$A$53,$B1422)</f>
        <v/>
      </c>
    </row>
    <row r="1423" ht="15.75" customHeight="1">
      <c r="B1423" s="50" t="inlineStr">
        <is>
          <t>WV</t>
        </is>
      </c>
      <c r="C1423" s="50" t="inlineStr">
        <is>
          <t>Generation</t>
        </is>
      </c>
      <c r="D1423" s="50" t="inlineStr">
        <is>
          <t>Hydro</t>
        </is>
      </c>
      <c r="E1423" s="50">
        <f>LOOKUP(D1423,$U$2:$V$15,$V$2:$V$15)</f>
        <v/>
      </c>
      <c r="F1423" s="50">
        <f>F697/SUMIFS(F$3:F$722,$B$3:$B$722,$B1423)*SUMIFS(Calculations!$E$3:$E$53,Calculations!$A$3:$A$53,$B1423)</f>
        <v/>
      </c>
      <c r="G1423" s="50">
        <f>G697/SUMIFS(G$3:G$722,$B$3:$B$722,$B1423)*SUMIFS(Calculations!$E$3:$E$53,Calculations!$A$3:$A$53,$B1423)</f>
        <v/>
      </c>
      <c r="H1423" s="50">
        <f>H697/SUMIFS(H$3:H$722,$B$3:$B$722,$B1423)*SUMIFS(Calculations!$E$3:$E$53,Calculations!$A$3:$A$53,$B1423)</f>
        <v/>
      </c>
      <c r="I1423" s="50">
        <f>I697/SUMIFS(I$3:I$722,$B$3:$B$722,$B1423)*SUMIFS(Calculations!$E$3:$E$53,Calculations!$A$3:$A$53,$B1423)</f>
        <v/>
      </c>
      <c r="J1423" s="50">
        <f>J697/SUMIFS(J$3:J$722,$B$3:$B$722,$B1423)*SUMIFS(Calculations!$E$3:$E$53,Calculations!$A$3:$A$53,$B1423)</f>
        <v/>
      </c>
      <c r="K1423" s="50">
        <f>K697/SUMIFS(K$3:K$722,$B$3:$B$722,$B1423)*SUMIFS(Calculations!$E$3:$E$53,Calculations!$A$3:$A$53,$B1423)</f>
        <v/>
      </c>
      <c r="L1423" s="50">
        <f>L697/SUMIFS(L$3:L$722,$B$3:$B$722,$B1423)*SUMIFS(Calculations!$E$3:$E$53,Calculations!$A$3:$A$53,$B1423)</f>
        <v/>
      </c>
      <c r="M1423" s="50">
        <f>M697/SUMIFS(M$3:M$722,$B$3:$B$722,$B1423)*SUMIFS(Calculations!$E$3:$E$53,Calculations!$A$3:$A$53,$B1423)</f>
        <v/>
      </c>
      <c r="N1423" s="50">
        <f>N697/SUMIFS(N$3:N$722,$B$3:$B$722,$B1423)*SUMIFS(Calculations!$E$3:$E$53,Calculations!$A$3:$A$53,$B1423)</f>
        <v/>
      </c>
      <c r="O1423" s="50">
        <f>O697/SUMIFS(O$3:O$722,$B$3:$B$722,$B1423)*SUMIFS(Calculations!$E$3:$E$53,Calculations!$A$3:$A$53,$B1423)</f>
        <v/>
      </c>
      <c r="P1423" s="50">
        <f>P697/SUMIFS(P$3:P$722,$B$3:$B$722,$B1423)*SUMIFS(Calculations!$E$3:$E$53,Calculations!$A$3:$A$53,$B1423)</f>
        <v/>
      </c>
      <c r="Q1423" s="50">
        <f>Q697/SUMIFS(Q$3:Q$722,$B$3:$B$722,$B1423)*SUMIFS(Calculations!$E$3:$E$53,Calculations!$A$3:$A$53,$B1423)</f>
        <v/>
      </c>
      <c r="R1423" s="50">
        <f>R697/SUMIFS(R$3:R$722,$B$3:$B$722,$B1423)*SUMIFS(Calculations!$E$3:$E$53,Calculations!$A$3:$A$53,$B1423)</f>
        <v/>
      </c>
    </row>
    <row r="1424" ht="15.75" customHeight="1">
      <c r="B1424" s="50" t="inlineStr">
        <is>
          <t>WV</t>
        </is>
      </c>
      <c r="C1424" s="50" t="inlineStr">
        <is>
          <t>Generation</t>
        </is>
      </c>
      <c r="D1424" s="50" t="inlineStr">
        <is>
          <t>Imports</t>
        </is>
      </c>
      <c r="E1424" s="50">
        <f>LOOKUP(D1424,$U$2:$V$15,$V$2:$V$15)</f>
        <v/>
      </c>
      <c r="F1424" s="50">
        <f>F698/SUMIFS(F$3:F$722,$B$3:$B$722,$B1424)*SUMIFS(Calculations!$E$3:$E$53,Calculations!$A$3:$A$53,$B1424)</f>
        <v/>
      </c>
      <c r="G1424" s="50">
        <f>G698/SUMIFS(G$3:G$722,$B$3:$B$722,$B1424)*SUMIFS(Calculations!$E$3:$E$53,Calculations!$A$3:$A$53,$B1424)</f>
        <v/>
      </c>
      <c r="H1424" s="50">
        <f>H698/SUMIFS(H$3:H$722,$B$3:$B$722,$B1424)*SUMIFS(Calculations!$E$3:$E$53,Calculations!$A$3:$A$53,$B1424)</f>
        <v/>
      </c>
      <c r="I1424" s="50">
        <f>I698/SUMIFS(I$3:I$722,$B$3:$B$722,$B1424)*SUMIFS(Calculations!$E$3:$E$53,Calculations!$A$3:$A$53,$B1424)</f>
        <v/>
      </c>
      <c r="J1424" s="50">
        <f>J698/SUMIFS(J$3:J$722,$B$3:$B$722,$B1424)*SUMIFS(Calculations!$E$3:$E$53,Calculations!$A$3:$A$53,$B1424)</f>
        <v/>
      </c>
      <c r="K1424" s="50">
        <f>K698/SUMIFS(K$3:K$722,$B$3:$B$722,$B1424)*SUMIFS(Calculations!$E$3:$E$53,Calculations!$A$3:$A$53,$B1424)</f>
        <v/>
      </c>
      <c r="L1424" s="50">
        <f>L698/SUMIFS(L$3:L$722,$B$3:$B$722,$B1424)*SUMIFS(Calculations!$E$3:$E$53,Calculations!$A$3:$A$53,$B1424)</f>
        <v/>
      </c>
      <c r="M1424" s="50">
        <f>M698/SUMIFS(M$3:M$722,$B$3:$B$722,$B1424)*SUMIFS(Calculations!$E$3:$E$53,Calculations!$A$3:$A$53,$B1424)</f>
        <v/>
      </c>
      <c r="N1424" s="50">
        <f>N698/SUMIFS(N$3:N$722,$B$3:$B$722,$B1424)*SUMIFS(Calculations!$E$3:$E$53,Calculations!$A$3:$A$53,$B1424)</f>
        <v/>
      </c>
      <c r="O1424" s="50">
        <f>O698/SUMIFS(O$3:O$722,$B$3:$B$722,$B1424)*SUMIFS(Calculations!$E$3:$E$53,Calculations!$A$3:$A$53,$B1424)</f>
        <v/>
      </c>
      <c r="P1424" s="50">
        <f>P698/SUMIFS(P$3:P$722,$B$3:$B$722,$B1424)*SUMIFS(Calculations!$E$3:$E$53,Calculations!$A$3:$A$53,$B1424)</f>
        <v/>
      </c>
      <c r="Q1424" s="50">
        <f>Q698/SUMIFS(Q$3:Q$722,$B$3:$B$722,$B1424)*SUMIFS(Calculations!$E$3:$E$53,Calculations!$A$3:$A$53,$B1424)</f>
        <v/>
      </c>
      <c r="R1424" s="50">
        <f>R698/SUMIFS(R$3:R$722,$B$3:$B$722,$B1424)*SUMIFS(Calculations!$E$3:$E$53,Calculations!$A$3:$A$53,$B1424)</f>
        <v/>
      </c>
    </row>
    <row r="1425" ht="15.75" customHeight="1">
      <c r="B1425" s="50" t="inlineStr">
        <is>
          <t>WV</t>
        </is>
      </c>
      <c r="C1425" s="50" t="inlineStr">
        <is>
          <t>Generation</t>
        </is>
      </c>
      <c r="D1425" s="50" t="inlineStr">
        <is>
          <t>Land-based Wind</t>
        </is>
      </c>
      <c r="E1425" s="50">
        <f>LOOKUP(D1425,$U$2:$V$15,$V$2:$V$15)</f>
        <v/>
      </c>
      <c r="F1425" s="50">
        <f>F699/SUMIFS(F$3:F$722,$B$3:$B$722,$B1425)*SUMIFS(Calculations!$E$3:$E$53,Calculations!$A$3:$A$53,$B1425)</f>
        <v/>
      </c>
      <c r="G1425" s="50">
        <f>G699/SUMIFS(G$3:G$722,$B$3:$B$722,$B1425)*SUMIFS(Calculations!$E$3:$E$53,Calculations!$A$3:$A$53,$B1425)</f>
        <v/>
      </c>
      <c r="H1425" s="50">
        <f>H699/SUMIFS(H$3:H$722,$B$3:$B$722,$B1425)*SUMIFS(Calculations!$E$3:$E$53,Calculations!$A$3:$A$53,$B1425)</f>
        <v/>
      </c>
      <c r="I1425" s="50">
        <f>I699/SUMIFS(I$3:I$722,$B$3:$B$722,$B1425)*SUMIFS(Calculations!$E$3:$E$53,Calculations!$A$3:$A$53,$B1425)</f>
        <v/>
      </c>
      <c r="J1425" s="50">
        <f>J699/SUMIFS(J$3:J$722,$B$3:$B$722,$B1425)*SUMIFS(Calculations!$E$3:$E$53,Calculations!$A$3:$A$53,$B1425)</f>
        <v/>
      </c>
      <c r="K1425" s="50">
        <f>K699/SUMIFS(K$3:K$722,$B$3:$B$722,$B1425)*SUMIFS(Calculations!$E$3:$E$53,Calculations!$A$3:$A$53,$B1425)</f>
        <v/>
      </c>
      <c r="L1425" s="50">
        <f>L699/SUMIFS(L$3:L$722,$B$3:$B$722,$B1425)*SUMIFS(Calculations!$E$3:$E$53,Calculations!$A$3:$A$53,$B1425)</f>
        <v/>
      </c>
      <c r="M1425" s="50">
        <f>M699/SUMIFS(M$3:M$722,$B$3:$B$722,$B1425)*SUMIFS(Calculations!$E$3:$E$53,Calculations!$A$3:$A$53,$B1425)</f>
        <v/>
      </c>
      <c r="N1425" s="50">
        <f>N699/SUMIFS(N$3:N$722,$B$3:$B$722,$B1425)*SUMIFS(Calculations!$E$3:$E$53,Calculations!$A$3:$A$53,$B1425)</f>
        <v/>
      </c>
      <c r="O1425" s="50">
        <f>O699/SUMIFS(O$3:O$722,$B$3:$B$722,$B1425)*SUMIFS(Calculations!$E$3:$E$53,Calculations!$A$3:$A$53,$B1425)</f>
        <v/>
      </c>
      <c r="P1425" s="50">
        <f>P699/SUMIFS(P$3:P$722,$B$3:$B$722,$B1425)*SUMIFS(Calculations!$E$3:$E$53,Calculations!$A$3:$A$53,$B1425)</f>
        <v/>
      </c>
      <c r="Q1425" s="50">
        <f>Q699/SUMIFS(Q$3:Q$722,$B$3:$B$722,$B1425)*SUMIFS(Calculations!$E$3:$E$53,Calculations!$A$3:$A$53,$B1425)</f>
        <v/>
      </c>
      <c r="R1425" s="50">
        <f>R699/SUMIFS(R$3:R$722,$B$3:$B$722,$B1425)*SUMIFS(Calculations!$E$3:$E$53,Calculations!$A$3:$A$53,$B1425)</f>
        <v/>
      </c>
    </row>
    <row r="1426" ht="15.75" customHeight="1">
      <c r="B1426" s="50" t="inlineStr">
        <is>
          <t>WV</t>
        </is>
      </c>
      <c r="C1426" s="50" t="inlineStr">
        <is>
          <t>Generation</t>
        </is>
      </c>
      <c r="D1426" s="50" t="inlineStr">
        <is>
          <t>NG-CC</t>
        </is>
      </c>
      <c r="E1426" s="50">
        <f>LOOKUP(D1426,$U$2:$V$15,$V$2:$V$15)</f>
        <v/>
      </c>
      <c r="F1426" s="50">
        <f>F700/SUMIFS(F$3:F$722,$B$3:$B$722,$B1426)*SUMIFS(Calculations!$E$3:$E$53,Calculations!$A$3:$A$53,$B1426)</f>
        <v/>
      </c>
      <c r="G1426" s="50">
        <f>G700/SUMIFS(G$3:G$722,$B$3:$B$722,$B1426)*SUMIFS(Calculations!$E$3:$E$53,Calculations!$A$3:$A$53,$B1426)</f>
        <v/>
      </c>
      <c r="H1426" s="50">
        <f>H700/SUMIFS(H$3:H$722,$B$3:$B$722,$B1426)*SUMIFS(Calculations!$E$3:$E$53,Calculations!$A$3:$A$53,$B1426)</f>
        <v/>
      </c>
      <c r="I1426" s="50">
        <f>I700/SUMIFS(I$3:I$722,$B$3:$B$722,$B1426)*SUMIFS(Calculations!$E$3:$E$53,Calculations!$A$3:$A$53,$B1426)</f>
        <v/>
      </c>
      <c r="J1426" s="50">
        <f>J700/SUMIFS(J$3:J$722,$B$3:$B$722,$B1426)*SUMIFS(Calculations!$E$3:$E$53,Calculations!$A$3:$A$53,$B1426)</f>
        <v/>
      </c>
      <c r="K1426" s="50">
        <f>K700/SUMIFS(K$3:K$722,$B$3:$B$722,$B1426)*SUMIFS(Calculations!$E$3:$E$53,Calculations!$A$3:$A$53,$B1426)</f>
        <v/>
      </c>
      <c r="L1426" s="50">
        <f>L700/SUMIFS(L$3:L$722,$B$3:$B$722,$B1426)*SUMIFS(Calculations!$E$3:$E$53,Calculations!$A$3:$A$53,$B1426)</f>
        <v/>
      </c>
      <c r="M1426" s="50">
        <f>M700/SUMIFS(M$3:M$722,$B$3:$B$722,$B1426)*SUMIFS(Calculations!$E$3:$E$53,Calculations!$A$3:$A$53,$B1426)</f>
        <v/>
      </c>
      <c r="N1426" s="50">
        <f>N700/SUMIFS(N$3:N$722,$B$3:$B$722,$B1426)*SUMIFS(Calculations!$E$3:$E$53,Calculations!$A$3:$A$53,$B1426)</f>
        <v/>
      </c>
      <c r="O1426" s="50">
        <f>O700/SUMIFS(O$3:O$722,$B$3:$B$722,$B1426)*SUMIFS(Calculations!$E$3:$E$53,Calculations!$A$3:$A$53,$B1426)</f>
        <v/>
      </c>
      <c r="P1426" s="50">
        <f>P700/SUMIFS(P$3:P$722,$B$3:$B$722,$B1426)*SUMIFS(Calculations!$E$3:$E$53,Calculations!$A$3:$A$53,$B1426)</f>
        <v/>
      </c>
      <c r="Q1426" s="50">
        <f>Q700/SUMIFS(Q$3:Q$722,$B$3:$B$722,$B1426)*SUMIFS(Calculations!$E$3:$E$53,Calculations!$A$3:$A$53,$B1426)</f>
        <v/>
      </c>
      <c r="R1426" s="50">
        <f>R700/SUMIFS(R$3:R$722,$B$3:$B$722,$B1426)*SUMIFS(Calculations!$E$3:$E$53,Calculations!$A$3:$A$53,$B1426)</f>
        <v/>
      </c>
    </row>
    <row r="1427" ht="15.75" customHeight="1">
      <c r="B1427" s="50" t="inlineStr">
        <is>
          <t>WV</t>
        </is>
      </c>
      <c r="C1427" s="50" t="inlineStr">
        <is>
          <t>Generation</t>
        </is>
      </c>
      <c r="D1427" s="50" t="inlineStr">
        <is>
          <t>NG-CT</t>
        </is>
      </c>
      <c r="E1427" s="50">
        <f>LOOKUP(D1427,$U$2:$V$15,$V$2:$V$15)</f>
        <v/>
      </c>
      <c r="F1427" s="50">
        <f>F701/SUMIFS(F$3:F$722,$B$3:$B$722,$B1427)*SUMIFS(Calculations!$E$3:$E$53,Calculations!$A$3:$A$53,$B1427)</f>
        <v/>
      </c>
      <c r="G1427" s="50">
        <f>G701/SUMIFS(G$3:G$722,$B$3:$B$722,$B1427)*SUMIFS(Calculations!$E$3:$E$53,Calculations!$A$3:$A$53,$B1427)</f>
        <v/>
      </c>
      <c r="H1427" s="50">
        <f>H701/SUMIFS(H$3:H$722,$B$3:$B$722,$B1427)*SUMIFS(Calculations!$E$3:$E$53,Calculations!$A$3:$A$53,$B1427)</f>
        <v/>
      </c>
      <c r="I1427" s="50">
        <f>I701/SUMIFS(I$3:I$722,$B$3:$B$722,$B1427)*SUMIFS(Calculations!$E$3:$E$53,Calculations!$A$3:$A$53,$B1427)</f>
        <v/>
      </c>
      <c r="J1427" s="50">
        <f>J701/SUMIFS(J$3:J$722,$B$3:$B$722,$B1427)*SUMIFS(Calculations!$E$3:$E$53,Calculations!$A$3:$A$53,$B1427)</f>
        <v/>
      </c>
      <c r="K1427" s="50">
        <f>K701/SUMIFS(K$3:K$722,$B$3:$B$722,$B1427)*SUMIFS(Calculations!$E$3:$E$53,Calculations!$A$3:$A$53,$B1427)</f>
        <v/>
      </c>
      <c r="L1427" s="50">
        <f>L701/SUMIFS(L$3:L$722,$B$3:$B$722,$B1427)*SUMIFS(Calculations!$E$3:$E$53,Calculations!$A$3:$A$53,$B1427)</f>
        <v/>
      </c>
      <c r="M1427" s="50">
        <f>M701/SUMIFS(M$3:M$722,$B$3:$B$722,$B1427)*SUMIFS(Calculations!$E$3:$E$53,Calculations!$A$3:$A$53,$B1427)</f>
        <v/>
      </c>
      <c r="N1427" s="50">
        <f>N701/SUMIFS(N$3:N$722,$B$3:$B$722,$B1427)*SUMIFS(Calculations!$E$3:$E$53,Calculations!$A$3:$A$53,$B1427)</f>
        <v/>
      </c>
      <c r="O1427" s="50">
        <f>O701/SUMIFS(O$3:O$722,$B$3:$B$722,$B1427)*SUMIFS(Calculations!$E$3:$E$53,Calculations!$A$3:$A$53,$B1427)</f>
        <v/>
      </c>
      <c r="P1427" s="50">
        <f>P701/SUMIFS(P$3:P$722,$B$3:$B$722,$B1427)*SUMIFS(Calculations!$E$3:$E$53,Calculations!$A$3:$A$53,$B1427)</f>
        <v/>
      </c>
      <c r="Q1427" s="50">
        <f>Q701/SUMIFS(Q$3:Q$722,$B$3:$B$722,$B1427)*SUMIFS(Calculations!$E$3:$E$53,Calculations!$A$3:$A$53,$B1427)</f>
        <v/>
      </c>
      <c r="R1427" s="50">
        <f>R701/SUMIFS(R$3:R$722,$B$3:$B$722,$B1427)*SUMIFS(Calculations!$E$3:$E$53,Calculations!$A$3:$A$53,$B1427)</f>
        <v/>
      </c>
    </row>
    <row r="1428" ht="15.75" customHeight="1">
      <c r="B1428" s="50" t="inlineStr">
        <is>
          <t>WV</t>
        </is>
      </c>
      <c r="C1428" s="50" t="inlineStr">
        <is>
          <t>Generation</t>
        </is>
      </c>
      <c r="D1428" s="50" t="inlineStr">
        <is>
          <t>Nuclear</t>
        </is>
      </c>
      <c r="E1428" s="50">
        <f>LOOKUP(D1428,$U$2:$V$15,$V$2:$V$15)</f>
        <v/>
      </c>
      <c r="F1428" s="50">
        <f>F702/SUMIFS(F$3:F$722,$B$3:$B$722,$B1428)*SUMIFS(Calculations!$E$3:$E$53,Calculations!$A$3:$A$53,$B1428)</f>
        <v/>
      </c>
      <c r="G1428" s="50">
        <f>G702/SUMIFS(G$3:G$722,$B$3:$B$722,$B1428)*SUMIFS(Calculations!$E$3:$E$53,Calculations!$A$3:$A$53,$B1428)</f>
        <v/>
      </c>
      <c r="H1428" s="50">
        <f>H702/SUMIFS(H$3:H$722,$B$3:$B$722,$B1428)*SUMIFS(Calculations!$E$3:$E$53,Calculations!$A$3:$A$53,$B1428)</f>
        <v/>
      </c>
      <c r="I1428" s="50">
        <f>I702/SUMIFS(I$3:I$722,$B$3:$B$722,$B1428)*SUMIFS(Calculations!$E$3:$E$53,Calculations!$A$3:$A$53,$B1428)</f>
        <v/>
      </c>
      <c r="J1428" s="50">
        <f>J702/SUMIFS(J$3:J$722,$B$3:$B$722,$B1428)*SUMIFS(Calculations!$E$3:$E$53,Calculations!$A$3:$A$53,$B1428)</f>
        <v/>
      </c>
      <c r="K1428" s="50">
        <f>K702/SUMIFS(K$3:K$722,$B$3:$B$722,$B1428)*SUMIFS(Calculations!$E$3:$E$53,Calculations!$A$3:$A$53,$B1428)</f>
        <v/>
      </c>
      <c r="L1428" s="50">
        <f>L702/SUMIFS(L$3:L$722,$B$3:$B$722,$B1428)*SUMIFS(Calculations!$E$3:$E$53,Calculations!$A$3:$A$53,$B1428)</f>
        <v/>
      </c>
      <c r="M1428" s="50">
        <f>M702/SUMIFS(M$3:M$722,$B$3:$B$722,$B1428)*SUMIFS(Calculations!$E$3:$E$53,Calculations!$A$3:$A$53,$B1428)</f>
        <v/>
      </c>
      <c r="N1428" s="50">
        <f>N702/SUMIFS(N$3:N$722,$B$3:$B$722,$B1428)*SUMIFS(Calculations!$E$3:$E$53,Calculations!$A$3:$A$53,$B1428)</f>
        <v/>
      </c>
      <c r="O1428" s="50">
        <f>O702/SUMIFS(O$3:O$722,$B$3:$B$722,$B1428)*SUMIFS(Calculations!$E$3:$E$53,Calculations!$A$3:$A$53,$B1428)</f>
        <v/>
      </c>
      <c r="P1428" s="50">
        <f>P702/SUMIFS(P$3:P$722,$B$3:$B$722,$B1428)*SUMIFS(Calculations!$E$3:$E$53,Calculations!$A$3:$A$53,$B1428)</f>
        <v/>
      </c>
      <c r="Q1428" s="50">
        <f>Q702/SUMIFS(Q$3:Q$722,$B$3:$B$722,$B1428)*SUMIFS(Calculations!$E$3:$E$53,Calculations!$A$3:$A$53,$B1428)</f>
        <v/>
      </c>
      <c r="R1428" s="50">
        <f>R702/SUMIFS(R$3:R$722,$B$3:$B$722,$B1428)*SUMIFS(Calculations!$E$3:$E$53,Calculations!$A$3:$A$53,$B1428)</f>
        <v/>
      </c>
    </row>
    <row r="1429" ht="15.75" customHeight="1">
      <c r="B1429" s="50" t="inlineStr">
        <is>
          <t>WV</t>
        </is>
      </c>
      <c r="C1429" s="50" t="inlineStr">
        <is>
          <t>Generation</t>
        </is>
      </c>
      <c r="D1429" s="50" t="inlineStr">
        <is>
          <t>Offshore Wind</t>
        </is>
      </c>
      <c r="E1429" s="50">
        <f>LOOKUP(D1429,$U$2:$V$15,$V$2:$V$15)</f>
        <v/>
      </c>
      <c r="F1429" s="50">
        <f>F703/SUMIFS(F$3:F$722,$B$3:$B$722,$B1429)*SUMIFS(Calculations!$E$3:$E$53,Calculations!$A$3:$A$53,$B1429)</f>
        <v/>
      </c>
      <c r="G1429" s="50">
        <f>G703/SUMIFS(G$3:G$722,$B$3:$B$722,$B1429)*SUMIFS(Calculations!$E$3:$E$53,Calculations!$A$3:$A$53,$B1429)</f>
        <v/>
      </c>
      <c r="H1429" s="50">
        <f>H703/SUMIFS(H$3:H$722,$B$3:$B$722,$B1429)*SUMIFS(Calculations!$E$3:$E$53,Calculations!$A$3:$A$53,$B1429)</f>
        <v/>
      </c>
      <c r="I1429" s="50">
        <f>I703/SUMIFS(I$3:I$722,$B$3:$B$722,$B1429)*SUMIFS(Calculations!$E$3:$E$53,Calculations!$A$3:$A$53,$B1429)</f>
        <v/>
      </c>
      <c r="J1429" s="50">
        <f>J703/SUMIFS(J$3:J$722,$B$3:$B$722,$B1429)*SUMIFS(Calculations!$E$3:$E$53,Calculations!$A$3:$A$53,$B1429)</f>
        <v/>
      </c>
      <c r="K1429" s="50">
        <f>K703/SUMIFS(K$3:K$722,$B$3:$B$722,$B1429)*SUMIFS(Calculations!$E$3:$E$53,Calculations!$A$3:$A$53,$B1429)</f>
        <v/>
      </c>
      <c r="L1429" s="50">
        <f>L703/SUMIFS(L$3:L$722,$B$3:$B$722,$B1429)*SUMIFS(Calculations!$E$3:$E$53,Calculations!$A$3:$A$53,$B1429)</f>
        <v/>
      </c>
      <c r="M1429" s="50">
        <f>M703/SUMIFS(M$3:M$722,$B$3:$B$722,$B1429)*SUMIFS(Calculations!$E$3:$E$53,Calculations!$A$3:$A$53,$B1429)</f>
        <v/>
      </c>
      <c r="N1429" s="50">
        <f>N703/SUMIFS(N$3:N$722,$B$3:$B$722,$B1429)*SUMIFS(Calculations!$E$3:$E$53,Calculations!$A$3:$A$53,$B1429)</f>
        <v/>
      </c>
      <c r="O1429" s="50">
        <f>O703/SUMIFS(O$3:O$722,$B$3:$B$722,$B1429)*SUMIFS(Calculations!$E$3:$E$53,Calculations!$A$3:$A$53,$B1429)</f>
        <v/>
      </c>
      <c r="P1429" s="50">
        <f>P703/SUMIFS(P$3:P$722,$B$3:$B$722,$B1429)*SUMIFS(Calculations!$E$3:$E$53,Calculations!$A$3:$A$53,$B1429)</f>
        <v/>
      </c>
      <c r="Q1429" s="50">
        <f>Q703/SUMIFS(Q$3:Q$722,$B$3:$B$722,$B1429)*SUMIFS(Calculations!$E$3:$E$53,Calculations!$A$3:$A$53,$B1429)</f>
        <v/>
      </c>
      <c r="R1429" s="50">
        <f>R703/SUMIFS(R$3:R$722,$B$3:$B$722,$B1429)*SUMIFS(Calculations!$E$3:$E$53,Calculations!$A$3:$A$53,$B1429)</f>
        <v/>
      </c>
    </row>
    <row r="1430" ht="15.75" customHeight="1">
      <c r="B1430" s="50" t="inlineStr">
        <is>
          <t>WV</t>
        </is>
      </c>
      <c r="C1430" s="50" t="inlineStr">
        <is>
          <t>Generation</t>
        </is>
      </c>
      <c r="D1430" s="50" t="inlineStr">
        <is>
          <t>Oil-Gas-Steam</t>
        </is>
      </c>
      <c r="E1430" s="50">
        <f>LOOKUP(D1430,$U$2:$V$15,$V$2:$V$15)</f>
        <v/>
      </c>
      <c r="F1430" s="50">
        <f>F704/SUMIFS(F$3:F$722,$B$3:$B$722,$B1430)*SUMIFS(Calculations!$E$3:$E$53,Calculations!$A$3:$A$53,$B1430)</f>
        <v/>
      </c>
      <c r="G1430" s="50">
        <f>G704/SUMIFS(G$3:G$722,$B$3:$B$722,$B1430)*SUMIFS(Calculations!$E$3:$E$53,Calculations!$A$3:$A$53,$B1430)</f>
        <v/>
      </c>
      <c r="H1430" s="50">
        <f>H704/SUMIFS(H$3:H$722,$B$3:$B$722,$B1430)*SUMIFS(Calculations!$E$3:$E$53,Calculations!$A$3:$A$53,$B1430)</f>
        <v/>
      </c>
      <c r="I1430" s="50">
        <f>I704/SUMIFS(I$3:I$722,$B$3:$B$722,$B1430)*SUMIFS(Calculations!$E$3:$E$53,Calculations!$A$3:$A$53,$B1430)</f>
        <v/>
      </c>
      <c r="J1430" s="50">
        <f>J704/SUMIFS(J$3:J$722,$B$3:$B$722,$B1430)*SUMIFS(Calculations!$E$3:$E$53,Calculations!$A$3:$A$53,$B1430)</f>
        <v/>
      </c>
      <c r="K1430" s="50">
        <f>K704/SUMIFS(K$3:K$722,$B$3:$B$722,$B1430)*SUMIFS(Calculations!$E$3:$E$53,Calculations!$A$3:$A$53,$B1430)</f>
        <v/>
      </c>
      <c r="L1430" s="50">
        <f>L704/SUMIFS(L$3:L$722,$B$3:$B$722,$B1430)*SUMIFS(Calculations!$E$3:$E$53,Calculations!$A$3:$A$53,$B1430)</f>
        <v/>
      </c>
      <c r="M1430" s="50">
        <f>M704/SUMIFS(M$3:M$722,$B$3:$B$722,$B1430)*SUMIFS(Calculations!$E$3:$E$53,Calculations!$A$3:$A$53,$B1430)</f>
        <v/>
      </c>
      <c r="N1430" s="50">
        <f>N704/SUMIFS(N$3:N$722,$B$3:$B$722,$B1430)*SUMIFS(Calculations!$E$3:$E$53,Calculations!$A$3:$A$53,$B1430)</f>
        <v/>
      </c>
      <c r="O1430" s="50">
        <f>O704/SUMIFS(O$3:O$722,$B$3:$B$722,$B1430)*SUMIFS(Calculations!$E$3:$E$53,Calculations!$A$3:$A$53,$B1430)</f>
        <v/>
      </c>
      <c r="P1430" s="50">
        <f>P704/SUMIFS(P$3:P$722,$B$3:$B$722,$B1430)*SUMIFS(Calculations!$E$3:$E$53,Calculations!$A$3:$A$53,$B1430)</f>
        <v/>
      </c>
      <c r="Q1430" s="50">
        <f>Q704/SUMIFS(Q$3:Q$722,$B$3:$B$722,$B1430)*SUMIFS(Calculations!$E$3:$E$53,Calculations!$A$3:$A$53,$B1430)</f>
        <v/>
      </c>
      <c r="R1430" s="50">
        <f>R704/SUMIFS(R$3:R$722,$B$3:$B$722,$B1430)*SUMIFS(Calculations!$E$3:$E$53,Calculations!$A$3:$A$53,$B1430)</f>
        <v/>
      </c>
    </row>
    <row r="1431" ht="15.75" customHeight="1">
      <c r="B1431" s="50" t="inlineStr">
        <is>
          <t>WV</t>
        </is>
      </c>
      <c r="C1431" s="50" t="inlineStr">
        <is>
          <t>Generation</t>
        </is>
      </c>
      <c r="D1431" s="50" t="inlineStr">
        <is>
          <t>Rooftop PV</t>
        </is>
      </c>
      <c r="E1431" s="50">
        <f>LOOKUP(D1431,$U$2:$V$15,$V$2:$V$15)</f>
        <v/>
      </c>
      <c r="F1431" s="50">
        <f>F705/SUMIFS(F$3:F$722,$B$3:$B$722,$B1431)*SUMIFS(Calculations!$E$3:$E$53,Calculations!$A$3:$A$53,$B1431)</f>
        <v/>
      </c>
      <c r="G1431" s="50">
        <f>G705/SUMIFS(G$3:G$722,$B$3:$B$722,$B1431)*SUMIFS(Calculations!$E$3:$E$53,Calculations!$A$3:$A$53,$B1431)</f>
        <v/>
      </c>
      <c r="H1431" s="50">
        <f>H705/SUMIFS(H$3:H$722,$B$3:$B$722,$B1431)*SUMIFS(Calculations!$E$3:$E$53,Calculations!$A$3:$A$53,$B1431)</f>
        <v/>
      </c>
      <c r="I1431" s="50">
        <f>I705/SUMIFS(I$3:I$722,$B$3:$B$722,$B1431)*SUMIFS(Calculations!$E$3:$E$53,Calculations!$A$3:$A$53,$B1431)</f>
        <v/>
      </c>
      <c r="J1431" s="50">
        <f>J705/SUMIFS(J$3:J$722,$B$3:$B$722,$B1431)*SUMIFS(Calculations!$E$3:$E$53,Calculations!$A$3:$A$53,$B1431)</f>
        <v/>
      </c>
      <c r="K1431" s="50">
        <f>K705/SUMIFS(K$3:K$722,$B$3:$B$722,$B1431)*SUMIFS(Calculations!$E$3:$E$53,Calculations!$A$3:$A$53,$B1431)</f>
        <v/>
      </c>
      <c r="L1431" s="50">
        <f>L705/SUMIFS(L$3:L$722,$B$3:$B$722,$B1431)*SUMIFS(Calculations!$E$3:$E$53,Calculations!$A$3:$A$53,$B1431)</f>
        <v/>
      </c>
      <c r="M1431" s="50">
        <f>M705/SUMIFS(M$3:M$722,$B$3:$B$722,$B1431)*SUMIFS(Calculations!$E$3:$E$53,Calculations!$A$3:$A$53,$B1431)</f>
        <v/>
      </c>
      <c r="N1431" s="50">
        <f>N705/SUMIFS(N$3:N$722,$B$3:$B$722,$B1431)*SUMIFS(Calculations!$E$3:$E$53,Calculations!$A$3:$A$53,$B1431)</f>
        <v/>
      </c>
      <c r="O1431" s="50">
        <f>O705/SUMIFS(O$3:O$722,$B$3:$B$722,$B1431)*SUMIFS(Calculations!$E$3:$E$53,Calculations!$A$3:$A$53,$B1431)</f>
        <v/>
      </c>
      <c r="P1431" s="50">
        <f>P705/SUMIFS(P$3:P$722,$B$3:$B$722,$B1431)*SUMIFS(Calculations!$E$3:$E$53,Calculations!$A$3:$A$53,$B1431)</f>
        <v/>
      </c>
      <c r="Q1431" s="50">
        <f>Q705/SUMIFS(Q$3:Q$722,$B$3:$B$722,$B1431)*SUMIFS(Calculations!$E$3:$E$53,Calculations!$A$3:$A$53,$B1431)</f>
        <v/>
      </c>
      <c r="R1431" s="50">
        <f>R705/SUMIFS(R$3:R$722,$B$3:$B$722,$B1431)*SUMIFS(Calculations!$E$3:$E$53,Calculations!$A$3:$A$53,$B1431)</f>
        <v/>
      </c>
    </row>
    <row r="1432" ht="15.75" customHeight="1">
      <c r="B1432" s="50" t="inlineStr">
        <is>
          <t>WV</t>
        </is>
      </c>
      <c r="C1432" s="50" t="inlineStr">
        <is>
          <t>Generation</t>
        </is>
      </c>
      <c r="D1432" s="50" t="inlineStr">
        <is>
          <t>Storage</t>
        </is>
      </c>
      <c r="E1432" s="50">
        <f>LOOKUP(D1432,$U$2:$V$15,$V$2:$V$15)</f>
        <v/>
      </c>
      <c r="F1432" s="50">
        <f>F706/SUMIFS(F$3:F$722,$B$3:$B$722,$B1432)*SUMIFS(Calculations!$E$3:$E$53,Calculations!$A$3:$A$53,$B1432)</f>
        <v/>
      </c>
      <c r="G1432" s="50">
        <f>G706/SUMIFS(G$3:G$722,$B$3:$B$722,$B1432)*SUMIFS(Calculations!$E$3:$E$53,Calculations!$A$3:$A$53,$B1432)</f>
        <v/>
      </c>
      <c r="H1432" s="50">
        <f>H706/SUMIFS(H$3:H$722,$B$3:$B$722,$B1432)*SUMIFS(Calculations!$E$3:$E$53,Calculations!$A$3:$A$53,$B1432)</f>
        <v/>
      </c>
      <c r="I1432" s="50">
        <f>I706/SUMIFS(I$3:I$722,$B$3:$B$722,$B1432)*SUMIFS(Calculations!$E$3:$E$53,Calculations!$A$3:$A$53,$B1432)</f>
        <v/>
      </c>
      <c r="J1432" s="50">
        <f>J706/SUMIFS(J$3:J$722,$B$3:$B$722,$B1432)*SUMIFS(Calculations!$E$3:$E$53,Calculations!$A$3:$A$53,$B1432)</f>
        <v/>
      </c>
      <c r="K1432" s="50">
        <f>K706/SUMIFS(K$3:K$722,$B$3:$B$722,$B1432)*SUMIFS(Calculations!$E$3:$E$53,Calculations!$A$3:$A$53,$B1432)</f>
        <v/>
      </c>
      <c r="L1432" s="50">
        <f>L706/SUMIFS(L$3:L$722,$B$3:$B$722,$B1432)*SUMIFS(Calculations!$E$3:$E$53,Calculations!$A$3:$A$53,$B1432)</f>
        <v/>
      </c>
      <c r="M1432" s="50">
        <f>M706/SUMIFS(M$3:M$722,$B$3:$B$722,$B1432)*SUMIFS(Calculations!$E$3:$E$53,Calculations!$A$3:$A$53,$B1432)</f>
        <v/>
      </c>
      <c r="N1432" s="50">
        <f>N706/SUMIFS(N$3:N$722,$B$3:$B$722,$B1432)*SUMIFS(Calculations!$E$3:$E$53,Calculations!$A$3:$A$53,$B1432)</f>
        <v/>
      </c>
      <c r="O1432" s="50">
        <f>O706/SUMIFS(O$3:O$722,$B$3:$B$722,$B1432)*SUMIFS(Calculations!$E$3:$E$53,Calculations!$A$3:$A$53,$B1432)</f>
        <v/>
      </c>
      <c r="P1432" s="50">
        <f>P706/SUMIFS(P$3:P$722,$B$3:$B$722,$B1432)*SUMIFS(Calculations!$E$3:$E$53,Calculations!$A$3:$A$53,$B1432)</f>
        <v/>
      </c>
      <c r="Q1432" s="50">
        <f>Q706/SUMIFS(Q$3:Q$722,$B$3:$B$722,$B1432)*SUMIFS(Calculations!$E$3:$E$53,Calculations!$A$3:$A$53,$B1432)</f>
        <v/>
      </c>
      <c r="R1432" s="50">
        <f>R706/SUMIFS(R$3:R$722,$B$3:$B$722,$B1432)*SUMIFS(Calculations!$E$3:$E$53,Calculations!$A$3:$A$53,$B1432)</f>
        <v/>
      </c>
    </row>
    <row r="1433" ht="15.75" customHeight="1">
      <c r="B1433" s="50" t="inlineStr">
        <is>
          <t>WV</t>
        </is>
      </c>
      <c r="C1433" s="50" t="inlineStr">
        <is>
          <t>Generation</t>
        </is>
      </c>
      <c r="D1433" s="50" t="inlineStr">
        <is>
          <t>Utility PV</t>
        </is>
      </c>
      <c r="E1433" s="50">
        <f>LOOKUP(D1433,$U$2:$V$15,$V$2:$V$15)</f>
        <v/>
      </c>
      <c r="F1433" s="50">
        <f>F707/SUMIFS(F$3:F$722,$B$3:$B$722,$B1433)*SUMIFS(Calculations!$E$3:$E$53,Calculations!$A$3:$A$53,$B1433)</f>
        <v/>
      </c>
      <c r="G1433" s="50">
        <f>G707/SUMIFS(G$3:G$722,$B$3:$B$722,$B1433)*SUMIFS(Calculations!$E$3:$E$53,Calculations!$A$3:$A$53,$B1433)</f>
        <v/>
      </c>
      <c r="H1433" s="50">
        <f>H707/SUMIFS(H$3:H$722,$B$3:$B$722,$B1433)*SUMIFS(Calculations!$E$3:$E$53,Calculations!$A$3:$A$53,$B1433)</f>
        <v/>
      </c>
      <c r="I1433" s="50">
        <f>I707/SUMIFS(I$3:I$722,$B$3:$B$722,$B1433)*SUMIFS(Calculations!$E$3:$E$53,Calculations!$A$3:$A$53,$B1433)</f>
        <v/>
      </c>
      <c r="J1433" s="50">
        <f>J707/SUMIFS(J$3:J$722,$B$3:$B$722,$B1433)*SUMIFS(Calculations!$E$3:$E$53,Calculations!$A$3:$A$53,$B1433)</f>
        <v/>
      </c>
      <c r="K1433" s="50">
        <f>K707/SUMIFS(K$3:K$722,$B$3:$B$722,$B1433)*SUMIFS(Calculations!$E$3:$E$53,Calculations!$A$3:$A$53,$B1433)</f>
        <v/>
      </c>
      <c r="L1433" s="50">
        <f>L707/SUMIFS(L$3:L$722,$B$3:$B$722,$B1433)*SUMIFS(Calculations!$E$3:$E$53,Calculations!$A$3:$A$53,$B1433)</f>
        <v/>
      </c>
      <c r="M1433" s="50">
        <f>M707/SUMIFS(M$3:M$722,$B$3:$B$722,$B1433)*SUMIFS(Calculations!$E$3:$E$53,Calculations!$A$3:$A$53,$B1433)</f>
        <v/>
      </c>
      <c r="N1433" s="50">
        <f>N707/SUMIFS(N$3:N$722,$B$3:$B$722,$B1433)*SUMIFS(Calculations!$E$3:$E$53,Calculations!$A$3:$A$53,$B1433)</f>
        <v/>
      </c>
      <c r="O1433" s="50">
        <f>O707/SUMIFS(O$3:O$722,$B$3:$B$722,$B1433)*SUMIFS(Calculations!$E$3:$E$53,Calculations!$A$3:$A$53,$B1433)</f>
        <v/>
      </c>
      <c r="P1433" s="50">
        <f>P707/SUMIFS(P$3:P$722,$B$3:$B$722,$B1433)*SUMIFS(Calculations!$E$3:$E$53,Calculations!$A$3:$A$53,$B1433)</f>
        <v/>
      </c>
      <c r="Q1433" s="50">
        <f>Q707/SUMIFS(Q$3:Q$722,$B$3:$B$722,$B1433)*SUMIFS(Calculations!$E$3:$E$53,Calculations!$A$3:$A$53,$B1433)</f>
        <v/>
      </c>
      <c r="R1433" s="50">
        <f>R707/SUMIFS(R$3:R$722,$B$3:$B$722,$B1433)*SUMIFS(Calculations!$E$3:$E$53,Calculations!$A$3:$A$53,$B1433)</f>
        <v/>
      </c>
    </row>
    <row r="1434" ht="15.75" customHeight="1">
      <c r="B1434" s="50" t="inlineStr">
        <is>
          <t>WY</t>
        </is>
      </c>
      <c r="C1434" s="50" t="inlineStr">
        <is>
          <t>Generation</t>
        </is>
      </c>
      <c r="D1434" s="50" t="inlineStr">
        <is>
          <t>Biopower</t>
        </is>
      </c>
      <c r="E1434" s="50">
        <f>LOOKUP(D1434,$U$2:$V$15,$V$2:$V$15)</f>
        <v/>
      </c>
      <c r="F1434" s="50">
        <f>F708/SUMIFS(F$3:F$722,$B$3:$B$722,$B1434)*SUMIFS(Calculations!$E$3:$E$53,Calculations!$A$3:$A$53,$B1434)</f>
        <v/>
      </c>
      <c r="G1434" s="50">
        <f>G708/SUMIFS(G$3:G$722,$B$3:$B$722,$B1434)*SUMIFS(Calculations!$E$3:$E$53,Calculations!$A$3:$A$53,$B1434)</f>
        <v/>
      </c>
      <c r="H1434" s="50">
        <f>H708/SUMIFS(H$3:H$722,$B$3:$B$722,$B1434)*SUMIFS(Calculations!$E$3:$E$53,Calculations!$A$3:$A$53,$B1434)</f>
        <v/>
      </c>
      <c r="I1434" s="50">
        <f>I708/SUMIFS(I$3:I$722,$B$3:$B$722,$B1434)*SUMIFS(Calculations!$E$3:$E$53,Calculations!$A$3:$A$53,$B1434)</f>
        <v/>
      </c>
      <c r="J1434" s="50">
        <f>J708/SUMIFS(J$3:J$722,$B$3:$B$722,$B1434)*SUMIFS(Calculations!$E$3:$E$53,Calculations!$A$3:$A$53,$B1434)</f>
        <v/>
      </c>
      <c r="K1434" s="50">
        <f>K708/SUMIFS(K$3:K$722,$B$3:$B$722,$B1434)*SUMIFS(Calculations!$E$3:$E$53,Calculations!$A$3:$A$53,$B1434)</f>
        <v/>
      </c>
      <c r="L1434" s="50">
        <f>L708/SUMIFS(L$3:L$722,$B$3:$B$722,$B1434)*SUMIFS(Calculations!$E$3:$E$53,Calculations!$A$3:$A$53,$B1434)</f>
        <v/>
      </c>
      <c r="M1434" s="50">
        <f>M708/SUMIFS(M$3:M$722,$B$3:$B$722,$B1434)*SUMIFS(Calculations!$E$3:$E$53,Calculations!$A$3:$A$53,$B1434)</f>
        <v/>
      </c>
      <c r="N1434" s="50">
        <f>N708/SUMIFS(N$3:N$722,$B$3:$B$722,$B1434)*SUMIFS(Calculations!$E$3:$E$53,Calculations!$A$3:$A$53,$B1434)</f>
        <v/>
      </c>
      <c r="O1434" s="50">
        <f>O708/SUMIFS(O$3:O$722,$B$3:$B$722,$B1434)*SUMIFS(Calculations!$E$3:$E$53,Calculations!$A$3:$A$53,$B1434)</f>
        <v/>
      </c>
      <c r="P1434" s="50">
        <f>P708/SUMIFS(P$3:P$722,$B$3:$B$722,$B1434)*SUMIFS(Calculations!$E$3:$E$53,Calculations!$A$3:$A$53,$B1434)</f>
        <v/>
      </c>
      <c r="Q1434" s="50">
        <f>Q708/SUMIFS(Q$3:Q$722,$B$3:$B$722,$B1434)*SUMIFS(Calculations!$E$3:$E$53,Calculations!$A$3:$A$53,$B1434)</f>
        <v/>
      </c>
      <c r="R1434" s="50">
        <f>R708/SUMIFS(R$3:R$722,$B$3:$B$722,$B1434)*SUMIFS(Calculations!$E$3:$E$53,Calculations!$A$3:$A$53,$B1434)</f>
        <v/>
      </c>
    </row>
    <row r="1435" ht="15.75" customHeight="1">
      <c r="B1435" s="50" t="inlineStr">
        <is>
          <t>WY</t>
        </is>
      </c>
      <c r="C1435" s="50" t="inlineStr">
        <is>
          <t>Generation</t>
        </is>
      </c>
      <c r="D1435" s="50" t="inlineStr">
        <is>
          <t>Coal</t>
        </is>
      </c>
      <c r="E1435" s="50">
        <f>LOOKUP(D1435,$U$2:$V$15,$V$2:$V$15)</f>
        <v/>
      </c>
      <c r="F1435" s="50">
        <f>F709/SUMIFS(F$3:F$722,$B$3:$B$722,$B1435)*SUMIFS(Calculations!$E$3:$E$53,Calculations!$A$3:$A$53,$B1435)</f>
        <v/>
      </c>
      <c r="G1435" s="50">
        <f>G709/SUMIFS(G$3:G$722,$B$3:$B$722,$B1435)*SUMIFS(Calculations!$E$3:$E$53,Calculations!$A$3:$A$53,$B1435)</f>
        <v/>
      </c>
      <c r="H1435" s="50">
        <f>H709/SUMIFS(H$3:H$722,$B$3:$B$722,$B1435)*SUMIFS(Calculations!$E$3:$E$53,Calculations!$A$3:$A$53,$B1435)</f>
        <v/>
      </c>
      <c r="I1435" s="50">
        <f>I709/SUMIFS(I$3:I$722,$B$3:$B$722,$B1435)*SUMIFS(Calculations!$E$3:$E$53,Calculations!$A$3:$A$53,$B1435)</f>
        <v/>
      </c>
      <c r="J1435" s="50">
        <f>J709/SUMIFS(J$3:J$722,$B$3:$B$722,$B1435)*SUMIFS(Calculations!$E$3:$E$53,Calculations!$A$3:$A$53,$B1435)</f>
        <v/>
      </c>
      <c r="K1435" s="50">
        <f>K709/SUMIFS(K$3:K$722,$B$3:$B$722,$B1435)*SUMIFS(Calculations!$E$3:$E$53,Calculations!$A$3:$A$53,$B1435)</f>
        <v/>
      </c>
      <c r="L1435" s="50">
        <f>L709/SUMIFS(L$3:L$722,$B$3:$B$722,$B1435)*SUMIFS(Calculations!$E$3:$E$53,Calculations!$A$3:$A$53,$B1435)</f>
        <v/>
      </c>
      <c r="M1435" s="50">
        <f>M709/SUMIFS(M$3:M$722,$B$3:$B$722,$B1435)*SUMIFS(Calculations!$E$3:$E$53,Calculations!$A$3:$A$53,$B1435)</f>
        <v/>
      </c>
      <c r="N1435" s="50">
        <f>N709/SUMIFS(N$3:N$722,$B$3:$B$722,$B1435)*SUMIFS(Calculations!$E$3:$E$53,Calculations!$A$3:$A$53,$B1435)</f>
        <v/>
      </c>
      <c r="O1435" s="50">
        <f>O709/SUMIFS(O$3:O$722,$B$3:$B$722,$B1435)*SUMIFS(Calculations!$E$3:$E$53,Calculations!$A$3:$A$53,$B1435)</f>
        <v/>
      </c>
      <c r="P1435" s="50">
        <f>P709/SUMIFS(P$3:P$722,$B$3:$B$722,$B1435)*SUMIFS(Calculations!$E$3:$E$53,Calculations!$A$3:$A$53,$B1435)</f>
        <v/>
      </c>
      <c r="Q1435" s="50">
        <f>Q709/SUMIFS(Q$3:Q$722,$B$3:$B$722,$B1435)*SUMIFS(Calculations!$E$3:$E$53,Calculations!$A$3:$A$53,$B1435)</f>
        <v/>
      </c>
      <c r="R1435" s="50">
        <f>R709/SUMIFS(R$3:R$722,$B$3:$B$722,$B1435)*SUMIFS(Calculations!$E$3:$E$53,Calculations!$A$3:$A$53,$B1435)</f>
        <v/>
      </c>
    </row>
    <row r="1436" ht="15.75" customHeight="1">
      <c r="B1436" s="50" t="inlineStr">
        <is>
          <t>WY</t>
        </is>
      </c>
      <c r="C1436" s="50" t="inlineStr">
        <is>
          <t>Generation</t>
        </is>
      </c>
      <c r="D1436" s="50" t="inlineStr">
        <is>
          <t>CSP</t>
        </is>
      </c>
      <c r="E1436" s="50">
        <f>LOOKUP(D1436,$U$2:$V$15,$V$2:$V$15)</f>
        <v/>
      </c>
      <c r="F1436" s="50">
        <f>F710/SUMIFS(F$3:F$722,$B$3:$B$722,$B1436)*SUMIFS(Calculations!$E$3:$E$53,Calculations!$A$3:$A$53,$B1436)</f>
        <v/>
      </c>
      <c r="G1436" s="50">
        <f>G710/SUMIFS(G$3:G$722,$B$3:$B$722,$B1436)*SUMIFS(Calculations!$E$3:$E$53,Calculations!$A$3:$A$53,$B1436)</f>
        <v/>
      </c>
      <c r="H1436" s="50">
        <f>H710/SUMIFS(H$3:H$722,$B$3:$B$722,$B1436)*SUMIFS(Calculations!$E$3:$E$53,Calculations!$A$3:$A$53,$B1436)</f>
        <v/>
      </c>
      <c r="I1436" s="50">
        <f>I710/SUMIFS(I$3:I$722,$B$3:$B$722,$B1436)*SUMIFS(Calculations!$E$3:$E$53,Calculations!$A$3:$A$53,$B1436)</f>
        <v/>
      </c>
      <c r="J1436" s="50">
        <f>J710/SUMIFS(J$3:J$722,$B$3:$B$722,$B1436)*SUMIFS(Calculations!$E$3:$E$53,Calculations!$A$3:$A$53,$B1436)</f>
        <v/>
      </c>
      <c r="K1436" s="50">
        <f>K710/SUMIFS(K$3:K$722,$B$3:$B$722,$B1436)*SUMIFS(Calculations!$E$3:$E$53,Calculations!$A$3:$A$53,$B1436)</f>
        <v/>
      </c>
      <c r="L1436" s="50">
        <f>L710/SUMIFS(L$3:L$722,$B$3:$B$722,$B1436)*SUMIFS(Calculations!$E$3:$E$53,Calculations!$A$3:$A$53,$B1436)</f>
        <v/>
      </c>
      <c r="M1436" s="50">
        <f>M710/SUMIFS(M$3:M$722,$B$3:$B$722,$B1436)*SUMIFS(Calculations!$E$3:$E$53,Calculations!$A$3:$A$53,$B1436)</f>
        <v/>
      </c>
      <c r="N1436" s="50">
        <f>N710/SUMIFS(N$3:N$722,$B$3:$B$722,$B1436)*SUMIFS(Calculations!$E$3:$E$53,Calculations!$A$3:$A$53,$B1436)</f>
        <v/>
      </c>
      <c r="O1436" s="50">
        <f>O710/SUMIFS(O$3:O$722,$B$3:$B$722,$B1436)*SUMIFS(Calculations!$E$3:$E$53,Calculations!$A$3:$A$53,$B1436)</f>
        <v/>
      </c>
      <c r="P1436" s="50">
        <f>P710/SUMIFS(P$3:P$722,$B$3:$B$722,$B1436)*SUMIFS(Calculations!$E$3:$E$53,Calculations!$A$3:$A$53,$B1436)</f>
        <v/>
      </c>
      <c r="Q1436" s="50">
        <f>Q710/SUMIFS(Q$3:Q$722,$B$3:$B$722,$B1436)*SUMIFS(Calculations!$E$3:$E$53,Calculations!$A$3:$A$53,$B1436)</f>
        <v/>
      </c>
      <c r="R1436" s="50">
        <f>R710/SUMIFS(R$3:R$722,$B$3:$B$722,$B1436)*SUMIFS(Calculations!$E$3:$E$53,Calculations!$A$3:$A$53,$B1436)</f>
        <v/>
      </c>
    </row>
    <row r="1437" ht="15.75" customHeight="1">
      <c r="B1437" s="50" t="inlineStr">
        <is>
          <t>WY</t>
        </is>
      </c>
      <c r="C1437" s="50" t="inlineStr">
        <is>
          <t>Generation</t>
        </is>
      </c>
      <c r="D1437" s="50" t="inlineStr">
        <is>
          <t>Geothermal</t>
        </is>
      </c>
      <c r="E1437" s="50">
        <f>LOOKUP(D1437,$U$2:$V$15,$V$2:$V$15)</f>
        <v/>
      </c>
      <c r="F1437" s="50">
        <f>F711/SUMIFS(F$3:F$722,$B$3:$B$722,$B1437)*SUMIFS(Calculations!$E$3:$E$53,Calculations!$A$3:$A$53,$B1437)</f>
        <v/>
      </c>
      <c r="G1437" s="50">
        <f>G711/SUMIFS(G$3:G$722,$B$3:$B$722,$B1437)*SUMIFS(Calculations!$E$3:$E$53,Calculations!$A$3:$A$53,$B1437)</f>
        <v/>
      </c>
      <c r="H1437" s="50">
        <f>H711/SUMIFS(H$3:H$722,$B$3:$B$722,$B1437)*SUMIFS(Calculations!$E$3:$E$53,Calculations!$A$3:$A$53,$B1437)</f>
        <v/>
      </c>
      <c r="I1437" s="50">
        <f>I711/SUMIFS(I$3:I$722,$B$3:$B$722,$B1437)*SUMIFS(Calculations!$E$3:$E$53,Calculations!$A$3:$A$53,$B1437)</f>
        <v/>
      </c>
      <c r="J1437" s="50">
        <f>J711/SUMIFS(J$3:J$722,$B$3:$B$722,$B1437)*SUMIFS(Calculations!$E$3:$E$53,Calculations!$A$3:$A$53,$B1437)</f>
        <v/>
      </c>
      <c r="K1437" s="50">
        <f>K711/SUMIFS(K$3:K$722,$B$3:$B$722,$B1437)*SUMIFS(Calculations!$E$3:$E$53,Calculations!$A$3:$A$53,$B1437)</f>
        <v/>
      </c>
      <c r="L1437" s="50">
        <f>L711/SUMIFS(L$3:L$722,$B$3:$B$722,$B1437)*SUMIFS(Calculations!$E$3:$E$53,Calculations!$A$3:$A$53,$B1437)</f>
        <v/>
      </c>
      <c r="M1437" s="50">
        <f>M711/SUMIFS(M$3:M$722,$B$3:$B$722,$B1437)*SUMIFS(Calculations!$E$3:$E$53,Calculations!$A$3:$A$53,$B1437)</f>
        <v/>
      </c>
      <c r="N1437" s="50">
        <f>N711/SUMIFS(N$3:N$722,$B$3:$B$722,$B1437)*SUMIFS(Calculations!$E$3:$E$53,Calculations!$A$3:$A$53,$B1437)</f>
        <v/>
      </c>
      <c r="O1437" s="50">
        <f>O711/SUMIFS(O$3:O$722,$B$3:$B$722,$B1437)*SUMIFS(Calculations!$E$3:$E$53,Calculations!$A$3:$A$53,$B1437)</f>
        <v/>
      </c>
      <c r="P1437" s="50">
        <f>P711/SUMIFS(P$3:P$722,$B$3:$B$722,$B1437)*SUMIFS(Calculations!$E$3:$E$53,Calculations!$A$3:$A$53,$B1437)</f>
        <v/>
      </c>
      <c r="Q1437" s="50">
        <f>Q711/SUMIFS(Q$3:Q$722,$B$3:$B$722,$B1437)*SUMIFS(Calculations!$E$3:$E$53,Calculations!$A$3:$A$53,$B1437)</f>
        <v/>
      </c>
      <c r="R1437" s="50">
        <f>R711/SUMIFS(R$3:R$722,$B$3:$B$722,$B1437)*SUMIFS(Calculations!$E$3:$E$53,Calculations!$A$3:$A$53,$B1437)</f>
        <v/>
      </c>
    </row>
    <row r="1438" ht="15.75" customHeight="1">
      <c r="B1438" s="50" t="inlineStr">
        <is>
          <t>WY</t>
        </is>
      </c>
      <c r="C1438" s="50" t="inlineStr">
        <is>
          <t>Generation</t>
        </is>
      </c>
      <c r="D1438" s="50" t="inlineStr">
        <is>
          <t>Hydro</t>
        </is>
      </c>
      <c r="E1438" s="50">
        <f>LOOKUP(D1438,$U$2:$V$15,$V$2:$V$15)</f>
        <v/>
      </c>
      <c r="F1438" s="50">
        <f>F712/SUMIFS(F$3:F$722,$B$3:$B$722,$B1438)*SUMIFS(Calculations!$E$3:$E$53,Calculations!$A$3:$A$53,$B1438)</f>
        <v/>
      </c>
      <c r="G1438" s="50">
        <f>G712/SUMIFS(G$3:G$722,$B$3:$B$722,$B1438)*SUMIFS(Calculations!$E$3:$E$53,Calculations!$A$3:$A$53,$B1438)</f>
        <v/>
      </c>
      <c r="H1438" s="50">
        <f>H712/SUMIFS(H$3:H$722,$B$3:$B$722,$B1438)*SUMIFS(Calculations!$E$3:$E$53,Calculations!$A$3:$A$53,$B1438)</f>
        <v/>
      </c>
      <c r="I1438" s="50">
        <f>I712/SUMIFS(I$3:I$722,$B$3:$B$722,$B1438)*SUMIFS(Calculations!$E$3:$E$53,Calculations!$A$3:$A$53,$B1438)</f>
        <v/>
      </c>
      <c r="J1438" s="50">
        <f>J712/SUMIFS(J$3:J$722,$B$3:$B$722,$B1438)*SUMIFS(Calculations!$E$3:$E$53,Calculations!$A$3:$A$53,$B1438)</f>
        <v/>
      </c>
      <c r="K1438" s="50">
        <f>K712/SUMIFS(K$3:K$722,$B$3:$B$722,$B1438)*SUMIFS(Calculations!$E$3:$E$53,Calculations!$A$3:$A$53,$B1438)</f>
        <v/>
      </c>
      <c r="L1438" s="50">
        <f>L712/SUMIFS(L$3:L$722,$B$3:$B$722,$B1438)*SUMIFS(Calculations!$E$3:$E$53,Calculations!$A$3:$A$53,$B1438)</f>
        <v/>
      </c>
      <c r="M1438" s="50">
        <f>M712/SUMIFS(M$3:M$722,$B$3:$B$722,$B1438)*SUMIFS(Calculations!$E$3:$E$53,Calculations!$A$3:$A$53,$B1438)</f>
        <v/>
      </c>
      <c r="N1438" s="50">
        <f>N712/SUMIFS(N$3:N$722,$B$3:$B$722,$B1438)*SUMIFS(Calculations!$E$3:$E$53,Calculations!$A$3:$A$53,$B1438)</f>
        <v/>
      </c>
      <c r="O1438" s="50">
        <f>O712/SUMIFS(O$3:O$722,$B$3:$B$722,$B1438)*SUMIFS(Calculations!$E$3:$E$53,Calculations!$A$3:$A$53,$B1438)</f>
        <v/>
      </c>
      <c r="P1438" s="50">
        <f>P712/SUMIFS(P$3:P$722,$B$3:$B$722,$B1438)*SUMIFS(Calculations!$E$3:$E$53,Calculations!$A$3:$A$53,$B1438)</f>
        <v/>
      </c>
      <c r="Q1438" s="50">
        <f>Q712/SUMIFS(Q$3:Q$722,$B$3:$B$722,$B1438)*SUMIFS(Calculations!$E$3:$E$53,Calculations!$A$3:$A$53,$B1438)</f>
        <v/>
      </c>
      <c r="R1438" s="50">
        <f>R712/SUMIFS(R$3:R$722,$B$3:$B$722,$B1438)*SUMIFS(Calculations!$E$3:$E$53,Calculations!$A$3:$A$53,$B1438)</f>
        <v/>
      </c>
    </row>
    <row r="1439" ht="15.75" customHeight="1">
      <c r="B1439" s="50" t="inlineStr">
        <is>
          <t>WY</t>
        </is>
      </c>
      <c r="C1439" s="50" t="inlineStr">
        <is>
          <t>Generation</t>
        </is>
      </c>
      <c r="D1439" s="50" t="inlineStr">
        <is>
          <t>Imports</t>
        </is>
      </c>
      <c r="E1439" s="50">
        <f>LOOKUP(D1439,$U$2:$V$15,$V$2:$V$15)</f>
        <v/>
      </c>
      <c r="F1439" s="50">
        <f>F713/SUMIFS(F$3:F$722,$B$3:$B$722,$B1439)*SUMIFS(Calculations!$E$3:$E$53,Calculations!$A$3:$A$53,$B1439)</f>
        <v/>
      </c>
      <c r="G1439" s="50">
        <f>G713/SUMIFS(G$3:G$722,$B$3:$B$722,$B1439)*SUMIFS(Calculations!$E$3:$E$53,Calculations!$A$3:$A$53,$B1439)</f>
        <v/>
      </c>
      <c r="H1439" s="50">
        <f>H713/SUMIFS(H$3:H$722,$B$3:$B$722,$B1439)*SUMIFS(Calculations!$E$3:$E$53,Calculations!$A$3:$A$53,$B1439)</f>
        <v/>
      </c>
      <c r="I1439" s="50">
        <f>I713/SUMIFS(I$3:I$722,$B$3:$B$722,$B1439)*SUMIFS(Calculations!$E$3:$E$53,Calculations!$A$3:$A$53,$B1439)</f>
        <v/>
      </c>
      <c r="J1439" s="50">
        <f>J713/SUMIFS(J$3:J$722,$B$3:$B$722,$B1439)*SUMIFS(Calculations!$E$3:$E$53,Calculations!$A$3:$A$53,$B1439)</f>
        <v/>
      </c>
      <c r="K1439" s="50">
        <f>K713/SUMIFS(K$3:K$722,$B$3:$B$722,$B1439)*SUMIFS(Calculations!$E$3:$E$53,Calculations!$A$3:$A$53,$B1439)</f>
        <v/>
      </c>
      <c r="L1439" s="50">
        <f>L713/SUMIFS(L$3:L$722,$B$3:$B$722,$B1439)*SUMIFS(Calculations!$E$3:$E$53,Calculations!$A$3:$A$53,$B1439)</f>
        <v/>
      </c>
      <c r="M1439" s="50">
        <f>M713/SUMIFS(M$3:M$722,$B$3:$B$722,$B1439)*SUMIFS(Calculations!$E$3:$E$53,Calculations!$A$3:$A$53,$B1439)</f>
        <v/>
      </c>
      <c r="N1439" s="50">
        <f>N713/SUMIFS(N$3:N$722,$B$3:$B$722,$B1439)*SUMIFS(Calculations!$E$3:$E$53,Calculations!$A$3:$A$53,$B1439)</f>
        <v/>
      </c>
      <c r="O1439" s="50">
        <f>O713/SUMIFS(O$3:O$722,$B$3:$B$722,$B1439)*SUMIFS(Calculations!$E$3:$E$53,Calculations!$A$3:$A$53,$B1439)</f>
        <v/>
      </c>
      <c r="P1439" s="50">
        <f>P713/SUMIFS(P$3:P$722,$B$3:$B$722,$B1439)*SUMIFS(Calculations!$E$3:$E$53,Calculations!$A$3:$A$53,$B1439)</f>
        <v/>
      </c>
      <c r="Q1439" s="50">
        <f>Q713/SUMIFS(Q$3:Q$722,$B$3:$B$722,$B1439)*SUMIFS(Calculations!$E$3:$E$53,Calculations!$A$3:$A$53,$B1439)</f>
        <v/>
      </c>
      <c r="R1439" s="50">
        <f>R713/SUMIFS(R$3:R$722,$B$3:$B$722,$B1439)*SUMIFS(Calculations!$E$3:$E$53,Calculations!$A$3:$A$53,$B1439)</f>
        <v/>
      </c>
    </row>
    <row r="1440" ht="15.75" customHeight="1">
      <c r="B1440" s="50" t="inlineStr">
        <is>
          <t>WY</t>
        </is>
      </c>
      <c r="C1440" s="50" t="inlineStr">
        <is>
          <t>Generation</t>
        </is>
      </c>
      <c r="D1440" s="50" t="inlineStr">
        <is>
          <t>Land-based Wind</t>
        </is>
      </c>
      <c r="E1440" s="50">
        <f>LOOKUP(D1440,$U$2:$V$15,$V$2:$V$15)</f>
        <v/>
      </c>
      <c r="F1440" s="50">
        <f>F714/SUMIFS(F$3:F$722,$B$3:$B$722,$B1440)*SUMIFS(Calculations!$E$3:$E$53,Calculations!$A$3:$A$53,$B1440)</f>
        <v/>
      </c>
      <c r="G1440" s="50">
        <f>G714/SUMIFS(G$3:G$722,$B$3:$B$722,$B1440)*SUMIFS(Calculations!$E$3:$E$53,Calculations!$A$3:$A$53,$B1440)</f>
        <v/>
      </c>
      <c r="H1440" s="50">
        <f>H714/SUMIFS(H$3:H$722,$B$3:$B$722,$B1440)*SUMIFS(Calculations!$E$3:$E$53,Calculations!$A$3:$A$53,$B1440)</f>
        <v/>
      </c>
      <c r="I1440" s="50">
        <f>I714/SUMIFS(I$3:I$722,$B$3:$B$722,$B1440)*SUMIFS(Calculations!$E$3:$E$53,Calculations!$A$3:$A$53,$B1440)</f>
        <v/>
      </c>
      <c r="J1440" s="50">
        <f>J714/SUMIFS(J$3:J$722,$B$3:$B$722,$B1440)*SUMIFS(Calculations!$E$3:$E$53,Calculations!$A$3:$A$53,$B1440)</f>
        <v/>
      </c>
      <c r="K1440" s="50">
        <f>K714/SUMIFS(K$3:K$722,$B$3:$B$722,$B1440)*SUMIFS(Calculations!$E$3:$E$53,Calculations!$A$3:$A$53,$B1440)</f>
        <v/>
      </c>
      <c r="L1440" s="50">
        <f>L714/SUMIFS(L$3:L$722,$B$3:$B$722,$B1440)*SUMIFS(Calculations!$E$3:$E$53,Calculations!$A$3:$A$53,$B1440)</f>
        <v/>
      </c>
      <c r="M1440" s="50">
        <f>M714/SUMIFS(M$3:M$722,$B$3:$B$722,$B1440)*SUMIFS(Calculations!$E$3:$E$53,Calculations!$A$3:$A$53,$B1440)</f>
        <v/>
      </c>
      <c r="N1440" s="50">
        <f>N714/SUMIFS(N$3:N$722,$B$3:$B$722,$B1440)*SUMIFS(Calculations!$E$3:$E$53,Calculations!$A$3:$A$53,$B1440)</f>
        <v/>
      </c>
      <c r="O1440" s="50">
        <f>O714/SUMIFS(O$3:O$722,$B$3:$B$722,$B1440)*SUMIFS(Calculations!$E$3:$E$53,Calculations!$A$3:$A$53,$B1440)</f>
        <v/>
      </c>
      <c r="P1440" s="50">
        <f>P714/SUMIFS(P$3:P$722,$B$3:$B$722,$B1440)*SUMIFS(Calculations!$E$3:$E$53,Calculations!$A$3:$A$53,$B1440)</f>
        <v/>
      </c>
      <c r="Q1440" s="50">
        <f>Q714/SUMIFS(Q$3:Q$722,$B$3:$B$722,$B1440)*SUMIFS(Calculations!$E$3:$E$53,Calculations!$A$3:$A$53,$B1440)</f>
        <v/>
      </c>
      <c r="R1440" s="50">
        <f>R714/SUMIFS(R$3:R$722,$B$3:$B$722,$B1440)*SUMIFS(Calculations!$E$3:$E$53,Calculations!$A$3:$A$53,$B1440)</f>
        <v/>
      </c>
    </row>
    <row r="1441" ht="15.75" customHeight="1">
      <c r="B1441" s="50" t="inlineStr">
        <is>
          <t>WY</t>
        </is>
      </c>
      <c r="C1441" s="50" t="inlineStr">
        <is>
          <t>Generation</t>
        </is>
      </c>
      <c r="D1441" s="50" t="inlineStr">
        <is>
          <t>NG-CC</t>
        </is>
      </c>
      <c r="E1441" s="50">
        <f>LOOKUP(D1441,$U$2:$V$15,$V$2:$V$15)</f>
        <v/>
      </c>
      <c r="F1441" s="50">
        <f>F715/SUMIFS(F$3:F$722,$B$3:$B$722,$B1441)*SUMIFS(Calculations!$E$3:$E$53,Calculations!$A$3:$A$53,$B1441)</f>
        <v/>
      </c>
      <c r="G1441" s="50">
        <f>G715/SUMIFS(G$3:G$722,$B$3:$B$722,$B1441)*SUMIFS(Calculations!$E$3:$E$53,Calculations!$A$3:$A$53,$B1441)</f>
        <v/>
      </c>
      <c r="H1441" s="50">
        <f>H715/SUMIFS(H$3:H$722,$B$3:$B$722,$B1441)*SUMIFS(Calculations!$E$3:$E$53,Calculations!$A$3:$A$53,$B1441)</f>
        <v/>
      </c>
      <c r="I1441" s="50">
        <f>I715/SUMIFS(I$3:I$722,$B$3:$B$722,$B1441)*SUMIFS(Calculations!$E$3:$E$53,Calculations!$A$3:$A$53,$B1441)</f>
        <v/>
      </c>
      <c r="J1441" s="50">
        <f>J715/SUMIFS(J$3:J$722,$B$3:$B$722,$B1441)*SUMIFS(Calculations!$E$3:$E$53,Calculations!$A$3:$A$53,$B1441)</f>
        <v/>
      </c>
      <c r="K1441" s="50">
        <f>K715/SUMIFS(K$3:K$722,$B$3:$B$722,$B1441)*SUMIFS(Calculations!$E$3:$E$53,Calculations!$A$3:$A$53,$B1441)</f>
        <v/>
      </c>
      <c r="L1441" s="50">
        <f>L715/SUMIFS(L$3:L$722,$B$3:$B$722,$B1441)*SUMIFS(Calculations!$E$3:$E$53,Calculations!$A$3:$A$53,$B1441)</f>
        <v/>
      </c>
      <c r="M1441" s="50">
        <f>M715/SUMIFS(M$3:M$722,$B$3:$B$722,$B1441)*SUMIFS(Calculations!$E$3:$E$53,Calculations!$A$3:$A$53,$B1441)</f>
        <v/>
      </c>
      <c r="N1441" s="50">
        <f>N715/SUMIFS(N$3:N$722,$B$3:$B$722,$B1441)*SUMIFS(Calculations!$E$3:$E$53,Calculations!$A$3:$A$53,$B1441)</f>
        <v/>
      </c>
      <c r="O1441" s="50">
        <f>O715/SUMIFS(O$3:O$722,$B$3:$B$722,$B1441)*SUMIFS(Calculations!$E$3:$E$53,Calculations!$A$3:$A$53,$B1441)</f>
        <v/>
      </c>
      <c r="P1441" s="50">
        <f>P715/SUMIFS(P$3:P$722,$B$3:$B$722,$B1441)*SUMIFS(Calculations!$E$3:$E$53,Calculations!$A$3:$A$53,$B1441)</f>
        <v/>
      </c>
      <c r="Q1441" s="50">
        <f>Q715/SUMIFS(Q$3:Q$722,$B$3:$B$722,$B1441)*SUMIFS(Calculations!$E$3:$E$53,Calculations!$A$3:$A$53,$B1441)</f>
        <v/>
      </c>
      <c r="R1441" s="50">
        <f>R715/SUMIFS(R$3:R$722,$B$3:$B$722,$B1441)*SUMIFS(Calculations!$E$3:$E$53,Calculations!$A$3:$A$53,$B1441)</f>
        <v/>
      </c>
    </row>
    <row r="1442" ht="15.75" customHeight="1">
      <c r="B1442" s="50" t="inlineStr">
        <is>
          <t>WY</t>
        </is>
      </c>
      <c r="C1442" s="50" t="inlineStr">
        <is>
          <t>Generation</t>
        </is>
      </c>
      <c r="D1442" s="50" t="inlineStr">
        <is>
          <t>NG-CT</t>
        </is>
      </c>
      <c r="E1442" s="50">
        <f>LOOKUP(D1442,$U$2:$V$15,$V$2:$V$15)</f>
        <v/>
      </c>
      <c r="F1442" s="50">
        <f>F716/SUMIFS(F$3:F$722,$B$3:$B$722,$B1442)*SUMIFS(Calculations!$E$3:$E$53,Calculations!$A$3:$A$53,$B1442)</f>
        <v/>
      </c>
      <c r="G1442" s="50">
        <f>G716/SUMIFS(G$3:G$722,$B$3:$B$722,$B1442)*SUMIFS(Calculations!$E$3:$E$53,Calculations!$A$3:$A$53,$B1442)</f>
        <v/>
      </c>
      <c r="H1442" s="50">
        <f>H716/SUMIFS(H$3:H$722,$B$3:$B$722,$B1442)*SUMIFS(Calculations!$E$3:$E$53,Calculations!$A$3:$A$53,$B1442)</f>
        <v/>
      </c>
      <c r="I1442" s="50">
        <f>I716/SUMIFS(I$3:I$722,$B$3:$B$722,$B1442)*SUMIFS(Calculations!$E$3:$E$53,Calculations!$A$3:$A$53,$B1442)</f>
        <v/>
      </c>
      <c r="J1442" s="50">
        <f>J716/SUMIFS(J$3:J$722,$B$3:$B$722,$B1442)*SUMIFS(Calculations!$E$3:$E$53,Calculations!$A$3:$A$53,$B1442)</f>
        <v/>
      </c>
      <c r="K1442" s="50">
        <f>K716/SUMIFS(K$3:K$722,$B$3:$B$722,$B1442)*SUMIFS(Calculations!$E$3:$E$53,Calculations!$A$3:$A$53,$B1442)</f>
        <v/>
      </c>
      <c r="L1442" s="50">
        <f>L716/SUMIFS(L$3:L$722,$B$3:$B$722,$B1442)*SUMIFS(Calculations!$E$3:$E$53,Calculations!$A$3:$A$53,$B1442)</f>
        <v/>
      </c>
      <c r="M1442" s="50">
        <f>M716/SUMIFS(M$3:M$722,$B$3:$B$722,$B1442)*SUMIFS(Calculations!$E$3:$E$53,Calculations!$A$3:$A$53,$B1442)</f>
        <v/>
      </c>
      <c r="N1442" s="50">
        <f>N716/SUMIFS(N$3:N$722,$B$3:$B$722,$B1442)*SUMIFS(Calculations!$E$3:$E$53,Calculations!$A$3:$A$53,$B1442)</f>
        <v/>
      </c>
      <c r="O1442" s="50">
        <f>O716/SUMIFS(O$3:O$722,$B$3:$B$722,$B1442)*SUMIFS(Calculations!$E$3:$E$53,Calculations!$A$3:$A$53,$B1442)</f>
        <v/>
      </c>
      <c r="P1442" s="50">
        <f>P716/SUMIFS(P$3:P$722,$B$3:$B$722,$B1442)*SUMIFS(Calculations!$E$3:$E$53,Calculations!$A$3:$A$53,$B1442)</f>
        <v/>
      </c>
      <c r="Q1442" s="50">
        <f>Q716/SUMIFS(Q$3:Q$722,$B$3:$B$722,$B1442)*SUMIFS(Calculations!$E$3:$E$53,Calculations!$A$3:$A$53,$B1442)</f>
        <v/>
      </c>
      <c r="R1442" s="50">
        <f>R716/SUMIFS(R$3:R$722,$B$3:$B$722,$B1442)*SUMIFS(Calculations!$E$3:$E$53,Calculations!$A$3:$A$53,$B1442)</f>
        <v/>
      </c>
    </row>
    <row r="1443" ht="15.75" customHeight="1">
      <c r="B1443" s="50" t="inlineStr">
        <is>
          <t>WY</t>
        </is>
      </c>
      <c r="C1443" s="50" t="inlineStr">
        <is>
          <t>Generation</t>
        </is>
      </c>
      <c r="D1443" s="50" t="inlineStr">
        <is>
          <t>Nuclear</t>
        </is>
      </c>
      <c r="E1443" s="50">
        <f>LOOKUP(D1443,$U$2:$V$15,$V$2:$V$15)</f>
        <v/>
      </c>
      <c r="F1443" s="50">
        <f>F717/SUMIFS(F$3:F$722,$B$3:$B$722,$B1443)*SUMIFS(Calculations!$E$3:$E$53,Calculations!$A$3:$A$53,$B1443)</f>
        <v/>
      </c>
      <c r="G1443" s="50">
        <f>G717/SUMIFS(G$3:G$722,$B$3:$B$722,$B1443)*SUMIFS(Calculations!$E$3:$E$53,Calculations!$A$3:$A$53,$B1443)</f>
        <v/>
      </c>
      <c r="H1443" s="50">
        <f>H717/SUMIFS(H$3:H$722,$B$3:$B$722,$B1443)*SUMIFS(Calculations!$E$3:$E$53,Calculations!$A$3:$A$53,$B1443)</f>
        <v/>
      </c>
      <c r="I1443" s="50">
        <f>I717/SUMIFS(I$3:I$722,$B$3:$B$722,$B1443)*SUMIFS(Calculations!$E$3:$E$53,Calculations!$A$3:$A$53,$B1443)</f>
        <v/>
      </c>
      <c r="J1443" s="50">
        <f>J717/SUMIFS(J$3:J$722,$B$3:$B$722,$B1443)*SUMIFS(Calculations!$E$3:$E$53,Calculations!$A$3:$A$53,$B1443)</f>
        <v/>
      </c>
      <c r="K1443" s="50">
        <f>K717/SUMIFS(K$3:K$722,$B$3:$B$722,$B1443)*SUMIFS(Calculations!$E$3:$E$53,Calculations!$A$3:$A$53,$B1443)</f>
        <v/>
      </c>
      <c r="L1443" s="50">
        <f>L717/SUMIFS(L$3:L$722,$B$3:$B$722,$B1443)*SUMIFS(Calculations!$E$3:$E$53,Calculations!$A$3:$A$53,$B1443)</f>
        <v/>
      </c>
      <c r="M1443" s="50">
        <f>M717/SUMIFS(M$3:M$722,$B$3:$B$722,$B1443)*SUMIFS(Calculations!$E$3:$E$53,Calculations!$A$3:$A$53,$B1443)</f>
        <v/>
      </c>
      <c r="N1443" s="50">
        <f>N717/SUMIFS(N$3:N$722,$B$3:$B$722,$B1443)*SUMIFS(Calculations!$E$3:$E$53,Calculations!$A$3:$A$53,$B1443)</f>
        <v/>
      </c>
      <c r="O1443" s="50">
        <f>O717/SUMIFS(O$3:O$722,$B$3:$B$722,$B1443)*SUMIFS(Calculations!$E$3:$E$53,Calculations!$A$3:$A$53,$B1443)</f>
        <v/>
      </c>
      <c r="P1443" s="50">
        <f>P717/SUMIFS(P$3:P$722,$B$3:$B$722,$B1443)*SUMIFS(Calculations!$E$3:$E$53,Calculations!$A$3:$A$53,$B1443)</f>
        <v/>
      </c>
      <c r="Q1443" s="50">
        <f>Q717/SUMIFS(Q$3:Q$722,$B$3:$B$722,$B1443)*SUMIFS(Calculations!$E$3:$E$53,Calculations!$A$3:$A$53,$B1443)</f>
        <v/>
      </c>
      <c r="R1443" s="50">
        <f>R717/SUMIFS(R$3:R$722,$B$3:$B$722,$B1443)*SUMIFS(Calculations!$E$3:$E$53,Calculations!$A$3:$A$53,$B1443)</f>
        <v/>
      </c>
    </row>
    <row r="1444" ht="15.75" customHeight="1">
      <c r="B1444" s="50" t="inlineStr">
        <is>
          <t>WY</t>
        </is>
      </c>
      <c r="C1444" s="50" t="inlineStr">
        <is>
          <t>Generation</t>
        </is>
      </c>
      <c r="D1444" s="50" t="inlineStr">
        <is>
          <t>Offshore Wind</t>
        </is>
      </c>
      <c r="E1444" s="50">
        <f>LOOKUP(D1444,$U$2:$V$15,$V$2:$V$15)</f>
        <v/>
      </c>
      <c r="F1444" s="50">
        <f>F718/SUMIFS(F$3:F$722,$B$3:$B$722,$B1444)*SUMIFS(Calculations!$E$3:$E$53,Calculations!$A$3:$A$53,$B1444)</f>
        <v/>
      </c>
      <c r="G1444" s="50">
        <f>G718/SUMIFS(G$3:G$722,$B$3:$B$722,$B1444)*SUMIFS(Calculations!$E$3:$E$53,Calculations!$A$3:$A$53,$B1444)</f>
        <v/>
      </c>
      <c r="H1444" s="50">
        <f>H718/SUMIFS(H$3:H$722,$B$3:$B$722,$B1444)*SUMIFS(Calculations!$E$3:$E$53,Calculations!$A$3:$A$53,$B1444)</f>
        <v/>
      </c>
      <c r="I1444" s="50">
        <f>I718/SUMIFS(I$3:I$722,$B$3:$B$722,$B1444)*SUMIFS(Calculations!$E$3:$E$53,Calculations!$A$3:$A$53,$B1444)</f>
        <v/>
      </c>
      <c r="J1444" s="50">
        <f>J718/SUMIFS(J$3:J$722,$B$3:$B$722,$B1444)*SUMIFS(Calculations!$E$3:$E$53,Calculations!$A$3:$A$53,$B1444)</f>
        <v/>
      </c>
      <c r="K1444" s="50">
        <f>K718/SUMIFS(K$3:K$722,$B$3:$B$722,$B1444)*SUMIFS(Calculations!$E$3:$E$53,Calculations!$A$3:$A$53,$B1444)</f>
        <v/>
      </c>
      <c r="L1444" s="50">
        <f>L718/SUMIFS(L$3:L$722,$B$3:$B$722,$B1444)*SUMIFS(Calculations!$E$3:$E$53,Calculations!$A$3:$A$53,$B1444)</f>
        <v/>
      </c>
      <c r="M1444" s="50">
        <f>M718/SUMIFS(M$3:M$722,$B$3:$B$722,$B1444)*SUMIFS(Calculations!$E$3:$E$53,Calculations!$A$3:$A$53,$B1444)</f>
        <v/>
      </c>
      <c r="N1444" s="50">
        <f>N718/SUMIFS(N$3:N$722,$B$3:$B$722,$B1444)*SUMIFS(Calculations!$E$3:$E$53,Calculations!$A$3:$A$53,$B1444)</f>
        <v/>
      </c>
      <c r="O1444" s="50">
        <f>O718/SUMIFS(O$3:O$722,$B$3:$B$722,$B1444)*SUMIFS(Calculations!$E$3:$E$53,Calculations!$A$3:$A$53,$B1444)</f>
        <v/>
      </c>
      <c r="P1444" s="50">
        <f>P718/SUMIFS(P$3:P$722,$B$3:$B$722,$B1444)*SUMIFS(Calculations!$E$3:$E$53,Calculations!$A$3:$A$53,$B1444)</f>
        <v/>
      </c>
      <c r="Q1444" s="50">
        <f>Q718/SUMIFS(Q$3:Q$722,$B$3:$B$722,$B1444)*SUMIFS(Calculations!$E$3:$E$53,Calculations!$A$3:$A$53,$B1444)</f>
        <v/>
      </c>
      <c r="R1444" s="50">
        <f>R718/SUMIFS(R$3:R$722,$B$3:$B$722,$B1444)*SUMIFS(Calculations!$E$3:$E$53,Calculations!$A$3:$A$53,$B1444)</f>
        <v/>
      </c>
    </row>
    <row r="1445" ht="15.75" customHeight="1">
      <c r="B1445" s="50" t="inlineStr">
        <is>
          <t>WY</t>
        </is>
      </c>
      <c r="C1445" s="50" t="inlineStr">
        <is>
          <t>Generation</t>
        </is>
      </c>
      <c r="D1445" s="50" t="inlineStr">
        <is>
          <t>Oil-Gas-Steam</t>
        </is>
      </c>
      <c r="E1445" s="50">
        <f>LOOKUP(D1445,$U$2:$V$15,$V$2:$V$15)</f>
        <v/>
      </c>
      <c r="F1445" s="50">
        <f>F719/SUMIFS(F$3:F$722,$B$3:$B$722,$B1445)*SUMIFS(Calculations!$E$3:$E$53,Calculations!$A$3:$A$53,$B1445)</f>
        <v/>
      </c>
      <c r="G1445" s="50">
        <f>G719/SUMIFS(G$3:G$722,$B$3:$B$722,$B1445)*SUMIFS(Calculations!$E$3:$E$53,Calculations!$A$3:$A$53,$B1445)</f>
        <v/>
      </c>
      <c r="H1445" s="50">
        <f>H719/SUMIFS(H$3:H$722,$B$3:$B$722,$B1445)*SUMIFS(Calculations!$E$3:$E$53,Calculations!$A$3:$A$53,$B1445)</f>
        <v/>
      </c>
      <c r="I1445" s="50">
        <f>I719/SUMIFS(I$3:I$722,$B$3:$B$722,$B1445)*SUMIFS(Calculations!$E$3:$E$53,Calculations!$A$3:$A$53,$B1445)</f>
        <v/>
      </c>
      <c r="J1445" s="50">
        <f>J719/SUMIFS(J$3:J$722,$B$3:$B$722,$B1445)*SUMIFS(Calculations!$E$3:$E$53,Calculations!$A$3:$A$53,$B1445)</f>
        <v/>
      </c>
      <c r="K1445" s="50">
        <f>K719/SUMIFS(K$3:K$722,$B$3:$B$722,$B1445)*SUMIFS(Calculations!$E$3:$E$53,Calculations!$A$3:$A$53,$B1445)</f>
        <v/>
      </c>
      <c r="L1445" s="50">
        <f>L719/SUMIFS(L$3:L$722,$B$3:$B$722,$B1445)*SUMIFS(Calculations!$E$3:$E$53,Calculations!$A$3:$A$53,$B1445)</f>
        <v/>
      </c>
      <c r="M1445" s="50">
        <f>M719/SUMIFS(M$3:M$722,$B$3:$B$722,$B1445)*SUMIFS(Calculations!$E$3:$E$53,Calculations!$A$3:$A$53,$B1445)</f>
        <v/>
      </c>
      <c r="N1445" s="50">
        <f>N719/SUMIFS(N$3:N$722,$B$3:$B$722,$B1445)*SUMIFS(Calculations!$E$3:$E$53,Calculations!$A$3:$A$53,$B1445)</f>
        <v/>
      </c>
      <c r="O1445" s="50">
        <f>O719/SUMIFS(O$3:O$722,$B$3:$B$722,$B1445)*SUMIFS(Calculations!$E$3:$E$53,Calculations!$A$3:$A$53,$B1445)</f>
        <v/>
      </c>
      <c r="P1445" s="50">
        <f>P719/SUMIFS(P$3:P$722,$B$3:$B$722,$B1445)*SUMIFS(Calculations!$E$3:$E$53,Calculations!$A$3:$A$53,$B1445)</f>
        <v/>
      </c>
      <c r="Q1445" s="50">
        <f>Q719/SUMIFS(Q$3:Q$722,$B$3:$B$722,$B1445)*SUMIFS(Calculations!$E$3:$E$53,Calculations!$A$3:$A$53,$B1445)</f>
        <v/>
      </c>
      <c r="R1445" s="50">
        <f>R719/SUMIFS(R$3:R$722,$B$3:$B$722,$B1445)*SUMIFS(Calculations!$E$3:$E$53,Calculations!$A$3:$A$53,$B1445)</f>
        <v/>
      </c>
    </row>
    <row r="1446" ht="15.75" customHeight="1">
      <c r="B1446" s="50" t="inlineStr">
        <is>
          <t>WY</t>
        </is>
      </c>
      <c r="C1446" s="50" t="inlineStr">
        <is>
          <t>Generation</t>
        </is>
      </c>
      <c r="D1446" s="50" t="inlineStr">
        <is>
          <t>Rooftop PV</t>
        </is>
      </c>
      <c r="E1446" s="50">
        <f>LOOKUP(D1446,$U$2:$V$15,$V$2:$V$15)</f>
        <v/>
      </c>
      <c r="F1446" s="50">
        <f>F720/SUMIFS(F$3:F$722,$B$3:$B$722,$B1446)*SUMIFS(Calculations!$E$3:$E$53,Calculations!$A$3:$A$53,$B1446)</f>
        <v/>
      </c>
      <c r="G1446" s="50">
        <f>G720/SUMIFS(G$3:G$722,$B$3:$B$722,$B1446)*SUMIFS(Calculations!$E$3:$E$53,Calculations!$A$3:$A$53,$B1446)</f>
        <v/>
      </c>
      <c r="H1446" s="50">
        <f>H720/SUMIFS(H$3:H$722,$B$3:$B$722,$B1446)*SUMIFS(Calculations!$E$3:$E$53,Calculations!$A$3:$A$53,$B1446)</f>
        <v/>
      </c>
      <c r="I1446" s="50">
        <f>I720/SUMIFS(I$3:I$722,$B$3:$B$722,$B1446)*SUMIFS(Calculations!$E$3:$E$53,Calculations!$A$3:$A$53,$B1446)</f>
        <v/>
      </c>
      <c r="J1446" s="50">
        <f>J720/SUMIFS(J$3:J$722,$B$3:$B$722,$B1446)*SUMIFS(Calculations!$E$3:$E$53,Calculations!$A$3:$A$53,$B1446)</f>
        <v/>
      </c>
      <c r="K1446" s="50">
        <f>K720/SUMIFS(K$3:K$722,$B$3:$B$722,$B1446)*SUMIFS(Calculations!$E$3:$E$53,Calculations!$A$3:$A$53,$B1446)</f>
        <v/>
      </c>
      <c r="L1446" s="50">
        <f>L720/SUMIFS(L$3:L$722,$B$3:$B$722,$B1446)*SUMIFS(Calculations!$E$3:$E$53,Calculations!$A$3:$A$53,$B1446)</f>
        <v/>
      </c>
      <c r="M1446" s="50">
        <f>M720/SUMIFS(M$3:M$722,$B$3:$B$722,$B1446)*SUMIFS(Calculations!$E$3:$E$53,Calculations!$A$3:$A$53,$B1446)</f>
        <v/>
      </c>
      <c r="N1446" s="50">
        <f>N720/SUMIFS(N$3:N$722,$B$3:$B$722,$B1446)*SUMIFS(Calculations!$E$3:$E$53,Calculations!$A$3:$A$53,$B1446)</f>
        <v/>
      </c>
      <c r="O1446" s="50">
        <f>O720/SUMIFS(O$3:O$722,$B$3:$B$722,$B1446)*SUMIFS(Calculations!$E$3:$E$53,Calculations!$A$3:$A$53,$B1446)</f>
        <v/>
      </c>
      <c r="P1446" s="50">
        <f>P720/SUMIFS(P$3:P$722,$B$3:$B$722,$B1446)*SUMIFS(Calculations!$E$3:$E$53,Calculations!$A$3:$A$53,$B1446)</f>
        <v/>
      </c>
      <c r="Q1446" s="50">
        <f>Q720/SUMIFS(Q$3:Q$722,$B$3:$B$722,$B1446)*SUMIFS(Calculations!$E$3:$E$53,Calculations!$A$3:$A$53,$B1446)</f>
        <v/>
      </c>
      <c r="R1446" s="50">
        <f>R720/SUMIFS(R$3:R$722,$B$3:$B$722,$B1446)*SUMIFS(Calculations!$E$3:$E$53,Calculations!$A$3:$A$53,$B1446)</f>
        <v/>
      </c>
    </row>
    <row r="1447" ht="15.75" customHeight="1">
      <c r="B1447" s="50" t="inlineStr">
        <is>
          <t>WY</t>
        </is>
      </c>
      <c r="C1447" s="50" t="inlineStr">
        <is>
          <t>Generation</t>
        </is>
      </c>
      <c r="D1447" s="50" t="inlineStr">
        <is>
          <t>Storage</t>
        </is>
      </c>
      <c r="E1447" s="50">
        <f>LOOKUP(D1447,$U$2:$V$15,$V$2:$V$15)</f>
        <v/>
      </c>
      <c r="F1447" s="50">
        <f>F721/SUMIFS(F$3:F$722,$B$3:$B$722,$B1447)*SUMIFS(Calculations!$E$3:$E$53,Calculations!$A$3:$A$53,$B1447)</f>
        <v/>
      </c>
      <c r="G1447" s="50">
        <f>G721/SUMIFS(G$3:G$722,$B$3:$B$722,$B1447)*SUMIFS(Calculations!$E$3:$E$53,Calculations!$A$3:$A$53,$B1447)</f>
        <v/>
      </c>
      <c r="H1447" s="50">
        <f>H721/SUMIFS(H$3:H$722,$B$3:$B$722,$B1447)*SUMIFS(Calculations!$E$3:$E$53,Calculations!$A$3:$A$53,$B1447)</f>
        <v/>
      </c>
      <c r="I1447" s="50">
        <f>I721/SUMIFS(I$3:I$722,$B$3:$B$722,$B1447)*SUMIFS(Calculations!$E$3:$E$53,Calculations!$A$3:$A$53,$B1447)</f>
        <v/>
      </c>
      <c r="J1447" s="50">
        <f>J721/SUMIFS(J$3:J$722,$B$3:$B$722,$B1447)*SUMIFS(Calculations!$E$3:$E$53,Calculations!$A$3:$A$53,$B1447)</f>
        <v/>
      </c>
      <c r="K1447" s="50">
        <f>K721/SUMIFS(K$3:K$722,$B$3:$B$722,$B1447)*SUMIFS(Calculations!$E$3:$E$53,Calculations!$A$3:$A$53,$B1447)</f>
        <v/>
      </c>
      <c r="L1447" s="50">
        <f>L721/SUMIFS(L$3:L$722,$B$3:$B$722,$B1447)*SUMIFS(Calculations!$E$3:$E$53,Calculations!$A$3:$A$53,$B1447)</f>
        <v/>
      </c>
      <c r="M1447" s="50">
        <f>M721/SUMIFS(M$3:M$722,$B$3:$B$722,$B1447)*SUMIFS(Calculations!$E$3:$E$53,Calculations!$A$3:$A$53,$B1447)</f>
        <v/>
      </c>
      <c r="N1447" s="50">
        <f>N721/SUMIFS(N$3:N$722,$B$3:$B$722,$B1447)*SUMIFS(Calculations!$E$3:$E$53,Calculations!$A$3:$A$53,$B1447)</f>
        <v/>
      </c>
      <c r="O1447" s="50">
        <f>O721/SUMIFS(O$3:O$722,$B$3:$B$722,$B1447)*SUMIFS(Calculations!$E$3:$E$53,Calculations!$A$3:$A$53,$B1447)</f>
        <v/>
      </c>
      <c r="P1447" s="50">
        <f>P721/SUMIFS(P$3:P$722,$B$3:$B$722,$B1447)*SUMIFS(Calculations!$E$3:$E$53,Calculations!$A$3:$A$53,$B1447)</f>
        <v/>
      </c>
      <c r="Q1447" s="50">
        <f>Q721/SUMIFS(Q$3:Q$722,$B$3:$B$722,$B1447)*SUMIFS(Calculations!$E$3:$E$53,Calculations!$A$3:$A$53,$B1447)</f>
        <v/>
      </c>
      <c r="R1447" s="50">
        <f>R721/SUMIFS(R$3:R$722,$B$3:$B$722,$B1447)*SUMIFS(Calculations!$E$3:$E$53,Calculations!$A$3:$A$53,$B1447)</f>
        <v/>
      </c>
    </row>
    <row r="1448" ht="15.75" customHeight="1">
      <c r="B1448" s="50" t="inlineStr">
        <is>
          <t>WY</t>
        </is>
      </c>
      <c r="C1448" s="50" t="inlineStr">
        <is>
          <t>Generation</t>
        </is>
      </c>
      <c r="D1448" s="50" t="inlineStr">
        <is>
          <t>Utility PV</t>
        </is>
      </c>
      <c r="E1448" s="50">
        <f>LOOKUP(D1448,$U$2:$V$15,$V$2:$V$15)</f>
        <v/>
      </c>
      <c r="F1448" s="50">
        <f>F722/SUMIFS(F$3:F$722,$B$3:$B$722,$B1448)*SUMIFS(Calculations!$E$3:$E$53,Calculations!$A$3:$A$53,$B1448)</f>
        <v/>
      </c>
      <c r="G1448" s="50">
        <f>G722/SUMIFS(G$3:G$722,$B$3:$B$722,$B1448)*SUMIFS(Calculations!$E$3:$E$53,Calculations!$A$3:$A$53,$B1448)</f>
        <v/>
      </c>
      <c r="H1448" s="50">
        <f>H722/SUMIFS(H$3:H$722,$B$3:$B$722,$B1448)*SUMIFS(Calculations!$E$3:$E$53,Calculations!$A$3:$A$53,$B1448)</f>
        <v/>
      </c>
      <c r="I1448" s="50">
        <f>I722/SUMIFS(I$3:I$722,$B$3:$B$722,$B1448)*SUMIFS(Calculations!$E$3:$E$53,Calculations!$A$3:$A$53,$B1448)</f>
        <v/>
      </c>
      <c r="J1448" s="50">
        <f>J722/SUMIFS(J$3:J$722,$B$3:$B$722,$B1448)*SUMIFS(Calculations!$E$3:$E$53,Calculations!$A$3:$A$53,$B1448)</f>
        <v/>
      </c>
      <c r="K1448" s="50">
        <f>K722/SUMIFS(K$3:K$722,$B$3:$B$722,$B1448)*SUMIFS(Calculations!$E$3:$E$53,Calculations!$A$3:$A$53,$B1448)</f>
        <v/>
      </c>
      <c r="L1448" s="50">
        <f>L722/SUMIFS(L$3:L$722,$B$3:$B$722,$B1448)*SUMIFS(Calculations!$E$3:$E$53,Calculations!$A$3:$A$53,$B1448)</f>
        <v/>
      </c>
      <c r="M1448" s="50">
        <f>M722/SUMIFS(M$3:M$722,$B$3:$B$722,$B1448)*SUMIFS(Calculations!$E$3:$E$53,Calculations!$A$3:$A$53,$B1448)</f>
        <v/>
      </c>
      <c r="N1448" s="50">
        <f>N722/SUMIFS(N$3:N$722,$B$3:$B$722,$B1448)*SUMIFS(Calculations!$E$3:$E$53,Calculations!$A$3:$A$53,$B1448)</f>
        <v/>
      </c>
      <c r="O1448" s="50">
        <f>O722/SUMIFS(O$3:O$722,$B$3:$B$722,$B1448)*SUMIFS(Calculations!$E$3:$E$53,Calculations!$A$3:$A$53,$B1448)</f>
        <v/>
      </c>
      <c r="P1448" s="50">
        <f>P722/SUMIFS(P$3:P$722,$B$3:$B$722,$B1448)*SUMIFS(Calculations!$E$3:$E$53,Calculations!$A$3:$A$53,$B1448)</f>
        <v/>
      </c>
      <c r="Q1448" s="50">
        <f>Q722/SUMIFS(Q$3:Q$722,$B$3:$B$722,$B1448)*SUMIFS(Calculations!$E$3:$E$53,Calculations!$A$3:$A$53,$B1448)</f>
        <v/>
      </c>
      <c r="R1448" s="50">
        <f>R722/SUMIFS(R$3:R$722,$B$3:$B$722,$B1448)*SUMIFS(Calculations!$E$3:$E$53,Calculations!$A$3:$A$53,$B1448)</f>
        <v/>
      </c>
    </row>
    <row r="1449" ht="15.75" customHeight="1">
      <c r="B1449" s="50" t="inlineStr">
        <is>
          <t>Total</t>
        </is>
      </c>
      <c r="F1449" s="77">
        <f>SUM(F729:F1448)</f>
        <v/>
      </c>
      <c r="G1449" s="77">
        <f>SUM(G729:G1448)</f>
        <v/>
      </c>
      <c r="H1449" s="77">
        <f>SUM(H729:H1448)</f>
        <v/>
      </c>
      <c r="I1449" s="77">
        <f>SUM(I729:I1448)</f>
        <v/>
      </c>
      <c r="J1449" s="77">
        <f>SUM(J729:J1448)</f>
        <v/>
      </c>
      <c r="K1449" s="77">
        <f>SUM(K729:K1448)</f>
        <v/>
      </c>
      <c r="L1449" s="77">
        <f>SUM(L729:L1448)</f>
        <v/>
      </c>
      <c r="M1449" s="77">
        <f>SUM(M729:M1448)</f>
        <v/>
      </c>
      <c r="N1449" s="77">
        <f>SUM(N729:N1448)</f>
        <v/>
      </c>
      <c r="O1449" s="77">
        <f>SUM(O729:O1448)</f>
        <v/>
      </c>
      <c r="P1449" s="77">
        <f>SUM(P729:P1448)</f>
        <v/>
      </c>
      <c r="Q1449" s="77">
        <f>SUM(Q729:Q1448)</f>
        <v/>
      </c>
      <c r="R1449" s="77">
        <f>SUM(R729:R1448)</f>
        <v/>
      </c>
    </row>
    <row r="1450" ht="15.75" customHeight="1"/>
    <row r="1451" ht="15.75" customHeight="1"/>
    <row r="1452" ht="15.75" customHeight="1">
      <c r="I1452" s="77" t="n"/>
    </row>
  </sheetData>
  <autoFilter ref="B2:R722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K219"/>
  <sheetViews>
    <sheetView workbookViewId="0">
      <selection activeCell="J26" sqref="J26"/>
    </sheetView>
  </sheetViews>
  <sheetFormatPr baseColWidth="10" defaultColWidth="12.6640625" defaultRowHeight="15" customHeight="1"/>
  <cols>
    <col width="10" customWidth="1" min="1" max="63"/>
  </cols>
  <sheetData>
    <row r="1">
      <c r="A1" s="77" t="inlineStr">
        <is>
          <t>EIA SEDs: Collected data from each individual state worksheet</t>
        </is>
      </c>
    </row>
    <row r="2">
      <c r="A2" s="4" t="inlineStr">
        <is>
          <t>Data represents imports and exports in MWh</t>
        </is>
      </c>
    </row>
    <row r="3">
      <c r="A3" s="54" t="inlineStr">
        <is>
          <t>Keep steady exports for BAU following 2018</t>
        </is>
      </c>
      <c r="B3" s="54" t="n"/>
      <c r="C3" s="54" t="n"/>
    </row>
    <row r="5">
      <c r="B5" s="4" t="inlineStr">
        <is>
          <t>State</t>
        </is>
      </c>
      <c r="C5" s="77" t="n">
        <v>1990</v>
      </c>
      <c r="D5" s="77" t="n">
        <v>1991</v>
      </c>
      <c r="E5" s="77" t="n">
        <v>1992</v>
      </c>
      <c r="F5" s="77" t="n">
        <v>1993</v>
      </c>
      <c r="G5" s="77" t="n">
        <v>1994</v>
      </c>
      <c r="H5" s="77" t="n">
        <v>1995</v>
      </c>
      <c r="I5" s="77" t="n">
        <v>1996</v>
      </c>
      <c r="J5" s="77" t="n">
        <v>1997</v>
      </c>
      <c r="K5" s="77" t="n">
        <v>1998</v>
      </c>
      <c r="L5" s="77" t="n">
        <v>1999</v>
      </c>
      <c r="M5" s="77" t="n">
        <v>2000</v>
      </c>
      <c r="N5" s="77" t="n">
        <v>2001</v>
      </c>
      <c r="O5" s="77" t="n">
        <v>2002</v>
      </c>
      <c r="P5" s="77" t="n">
        <v>2003</v>
      </c>
      <c r="Q5" s="77" t="n">
        <v>2004</v>
      </c>
      <c r="R5" s="77" t="n">
        <v>2005</v>
      </c>
      <c r="S5" s="77" t="n">
        <v>2006</v>
      </c>
      <c r="T5" s="77" t="n">
        <v>2007</v>
      </c>
      <c r="U5" s="77" t="n">
        <v>2008</v>
      </c>
      <c r="V5" s="77" t="n">
        <v>2009</v>
      </c>
      <c r="W5" s="77" t="n">
        <v>2010</v>
      </c>
      <c r="X5" s="77" t="n">
        <v>2011</v>
      </c>
      <c r="Y5" s="77" t="n">
        <v>2012</v>
      </c>
      <c r="Z5" s="77" t="n">
        <v>2013</v>
      </c>
      <c r="AA5" s="77" t="n">
        <v>2014</v>
      </c>
      <c r="AB5" s="77" t="n">
        <v>2015</v>
      </c>
      <c r="AC5" s="77" t="n">
        <v>2016</v>
      </c>
      <c r="AD5" s="77" t="n">
        <v>2017</v>
      </c>
      <c r="AE5" s="77" t="n">
        <v>2018</v>
      </c>
      <c r="AF5" s="77">
        <f>AE5+1</f>
        <v/>
      </c>
      <c r="AG5" s="77">
        <f>AF5+1</f>
        <v/>
      </c>
      <c r="AH5" s="77">
        <f>AG5+1</f>
        <v/>
      </c>
      <c r="AI5" s="77">
        <f>AH5+1</f>
        <v/>
      </c>
      <c r="AJ5" s="77">
        <f>AI5+1</f>
        <v/>
      </c>
      <c r="AK5" s="77">
        <f>AJ5+1</f>
        <v/>
      </c>
      <c r="AL5" s="77">
        <f>AK5+1</f>
        <v/>
      </c>
      <c r="AM5" s="77">
        <f>AL5+1</f>
        <v/>
      </c>
      <c r="AN5" s="77">
        <f>AM5+1</f>
        <v/>
      </c>
      <c r="AO5" s="77">
        <f>AN5+1</f>
        <v/>
      </c>
      <c r="AP5" s="77">
        <f>AO5+1</f>
        <v/>
      </c>
      <c r="AQ5" s="77">
        <f>AP5+1</f>
        <v/>
      </c>
      <c r="AR5" s="77">
        <f>AQ5+1</f>
        <v/>
      </c>
      <c r="AS5" s="77">
        <f>AR5+1</f>
        <v/>
      </c>
      <c r="AT5" s="77">
        <f>AS5+1</f>
        <v/>
      </c>
      <c r="AU5" s="77">
        <f>AT5+1</f>
        <v/>
      </c>
      <c r="AV5" s="77">
        <f>AU5+1</f>
        <v/>
      </c>
      <c r="AW5" s="77">
        <f>AV5+1</f>
        <v/>
      </c>
      <c r="AX5" s="77">
        <f>AW5+1</f>
        <v/>
      </c>
      <c r="AY5" s="77">
        <f>AX5+1</f>
        <v/>
      </c>
      <c r="AZ5" s="77">
        <f>AY5+1</f>
        <v/>
      </c>
      <c r="BA5" s="77">
        <f>AZ5+1</f>
        <v/>
      </c>
      <c r="BB5" s="77">
        <f>BA5+1</f>
        <v/>
      </c>
      <c r="BC5" s="77">
        <f>BB5+1</f>
        <v/>
      </c>
      <c r="BD5" s="77">
        <f>BC5+1</f>
        <v/>
      </c>
      <c r="BE5" s="77">
        <f>BD5+1</f>
        <v/>
      </c>
      <c r="BF5" s="77">
        <f>BE5+1</f>
        <v/>
      </c>
      <c r="BG5" s="77">
        <f>BF5+1</f>
        <v/>
      </c>
      <c r="BH5" s="77">
        <f>BG5+1</f>
        <v/>
      </c>
      <c r="BI5" s="77">
        <f>BH5+1</f>
        <v/>
      </c>
      <c r="BJ5" s="77">
        <f>BI5+1</f>
        <v/>
      </c>
      <c r="BK5" s="77">
        <f>BJ5+1</f>
        <v/>
      </c>
    </row>
    <row r="6">
      <c r="A6" s="4" t="inlineStr">
        <is>
          <t>imports</t>
        </is>
      </c>
      <c r="B6" s="4">
        <f>About!B2</f>
        <v/>
      </c>
      <c r="C6" s="4">
        <f>SUMIFS(C$20:C$119,$B$20:$B$119,$B$6,$A$20:$A$119,$A$6)</f>
        <v/>
      </c>
      <c r="D6" s="4">
        <f>SUMIFS(D$20:D$119,$B$20:$B$119,$B$6,$A$20:$A$119,$A$6)</f>
        <v/>
      </c>
      <c r="E6" s="4">
        <f>SUMIFS(E$20:E$119,$B$20:$B$119,$B$6,$A$20:$A$119,$A$6)</f>
        <v/>
      </c>
      <c r="F6" s="4">
        <f>SUMIFS(F$20:F$119,$B$20:$B$119,$B$6,$A$20:$A$119,$A$6)</f>
        <v/>
      </c>
      <c r="G6" s="4">
        <f>SUMIFS(G$20:G$119,$B$20:$B$119,$B$6,$A$20:$A$119,$A$6)</f>
        <v/>
      </c>
      <c r="H6" s="4">
        <f>SUMIFS(H$20:H$119,$B$20:$B$119,$B$6,$A$20:$A$119,$A$6)</f>
        <v/>
      </c>
      <c r="I6" s="4">
        <f>SUMIFS(I$20:I$119,$B$20:$B$119,$B$6,$A$20:$A$119,$A$6)</f>
        <v/>
      </c>
      <c r="J6" s="4">
        <f>SUMIFS(J$20:J$119,$B$20:$B$119,$B$6,$A$20:$A$119,$A$6)</f>
        <v/>
      </c>
      <c r="K6" s="4">
        <f>SUMIFS(K$20:K$119,$B$20:$B$119,$B$6,$A$20:$A$119,$A$6)</f>
        <v/>
      </c>
      <c r="L6" s="4">
        <f>SUMIFS(L$20:L$119,$B$20:$B$119,$B$6,$A$20:$A$119,$A$6)</f>
        <v/>
      </c>
      <c r="M6" s="4">
        <f>SUMIFS(M$20:M$119,$B$20:$B$119,$B$6,$A$20:$A$119,$A$6)</f>
        <v/>
      </c>
      <c r="N6" s="4">
        <f>SUMIFS(N$20:N$119,$B$20:$B$119,$B$6,$A$20:$A$119,$A$6)</f>
        <v/>
      </c>
      <c r="O6" s="4">
        <f>SUMIFS(O$20:O$119,$B$20:$B$119,$B$6,$A$20:$A$119,$A$6)</f>
        <v/>
      </c>
      <c r="P6" s="4">
        <f>SUMIFS(P$20:P$119,$B$20:$B$119,$B$6,$A$20:$A$119,$A$6)</f>
        <v/>
      </c>
      <c r="Q6" s="4">
        <f>SUMIFS(Q$20:Q$119,$B$20:$B$119,$B$6,$A$20:$A$119,$A$6)</f>
        <v/>
      </c>
      <c r="R6" s="4">
        <f>SUMIFS(R$20:R$119,$B$20:$B$119,$B$6,$A$20:$A$119,$A$6)</f>
        <v/>
      </c>
      <c r="S6" s="4">
        <f>SUMIFS(S$20:S$119,$B$20:$B$119,$B$6,$A$20:$A$119,$A$6)</f>
        <v/>
      </c>
      <c r="T6" s="4">
        <f>SUMIFS(T$20:T$119,$B$20:$B$119,$B$6,$A$20:$A$119,$A$6)</f>
        <v/>
      </c>
      <c r="U6" s="4">
        <f>SUMIFS(U$20:U$119,$B$20:$B$119,$B$6,$A$20:$A$119,$A$6)</f>
        <v/>
      </c>
      <c r="V6" s="4">
        <f>SUMIFS(V$20:V$119,$B$20:$B$119,$B$6,$A$20:$A$119,$A$6)</f>
        <v/>
      </c>
      <c r="W6" s="4">
        <f>SUMIFS(W$20:W$119,$B$20:$B$119,$B$6,$A$20:$A$119,$A$6)</f>
        <v/>
      </c>
      <c r="X6" s="4">
        <f>SUMIFS(X$20:X$119,$B$20:$B$119,$B$6,$A$20:$A$119,$A$6)</f>
        <v/>
      </c>
      <c r="Y6" s="4">
        <f>SUMIFS(Y$20:Y$119,$B$20:$B$119,$B$6,$A$20:$A$119,$A$6)</f>
        <v/>
      </c>
      <c r="Z6" s="4">
        <f>SUMIFS(Z$20:Z$119,$B$20:$B$119,$B$6,$A$20:$A$119,$A$6)</f>
        <v/>
      </c>
      <c r="AA6" s="4">
        <f>SUMIFS(AA$20:AA$119,$B$20:$B$119,$B$6,$A$20:$A$119,$A$6)</f>
        <v/>
      </c>
      <c r="AB6" s="4">
        <f>SUMIFS(AB$20:AB$119,$B$20:$B$119,$B$6,$A$20:$A$119,$A$6)</f>
        <v/>
      </c>
      <c r="AC6" s="4">
        <f>SUMIFS(AC$20:AC$119,$B$20:$B$119,$B$6,$A$20:$A$119,$A$6)</f>
        <v/>
      </c>
      <c r="AD6" s="4">
        <f>SUMIFS(AD$20:AD$119,$B$20:$B$119,$B$6,$A$20:$A$119,$A$6)</f>
        <v/>
      </c>
      <c r="AE6" s="4">
        <f>SUMIFS(AE$20:AE$119,$B$20:$B$119,$B$6,$A$20:$A$119,$A$6)</f>
        <v/>
      </c>
      <c r="AF6" s="54">
        <f>AE6</f>
        <v/>
      </c>
      <c r="AG6" s="54">
        <f>AF6</f>
        <v/>
      </c>
      <c r="AH6" s="54">
        <f>AG6</f>
        <v/>
      </c>
      <c r="AI6" s="54">
        <f>AH6</f>
        <v/>
      </c>
      <c r="AJ6" s="54">
        <f>AI6</f>
        <v/>
      </c>
      <c r="AK6" s="54">
        <f>AJ6</f>
        <v/>
      </c>
      <c r="AL6" s="54">
        <f>AK6</f>
        <v/>
      </c>
      <c r="AM6" s="54">
        <f>AL6</f>
        <v/>
      </c>
      <c r="AN6" s="54">
        <f>AM6</f>
        <v/>
      </c>
      <c r="AO6" s="54">
        <f>AN6</f>
        <v/>
      </c>
      <c r="AP6" s="54">
        <f>AO6</f>
        <v/>
      </c>
      <c r="AQ6" s="54">
        <f>AP6</f>
        <v/>
      </c>
      <c r="AR6" s="54">
        <f>AQ6</f>
        <v/>
      </c>
      <c r="AS6" s="54">
        <f>AR6</f>
        <v/>
      </c>
      <c r="AT6" s="54">
        <f>AS6</f>
        <v/>
      </c>
      <c r="AU6" s="54">
        <f>AT6</f>
        <v/>
      </c>
      <c r="AV6" s="54">
        <f>AU6</f>
        <v/>
      </c>
      <c r="AW6" s="54">
        <f>AV6</f>
        <v/>
      </c>
      <c r="AX6" s="54">
        <f>AW6</f>
        <v/>
      </c>
      <c r="AY6" s="54">
        <f>AX6</f>
        <v/>
      </c>
      <c r="AZ6" s="54">
        <f>AY6</f>
        <v/>
      </c>
      <c r="BA6" s="54">
        <f>AZ6</f>
        <v/>
      </c>
      <c r="BB6" s="54">
        <f>BA6</f>
        <v/>
      </c>
      <c r="BC6" s="54">
        <f>BB6</f>
        <v/>
      </c>
      <c r="BD6" s="54">
        <f>BC6</f>
        <v/>
      </c>
      <c r="BE6" s="54">
        <f>BD6</f>
        <v/>
      </c>
      <c r="BF6" s="54">
        <f>BE6</f>
        <v/>
      </c>
      <c r="BG6" s="54">
        <f>BF6</f>
        <v/>
      </c>
      <c r="BH6" s="54">
        <f>BG6</f>
        <v/>
      </c>
      <c r="BI6" s="54">
        <f>BH6</f>
        <v/>
      </c>
      <c r="BJ6" s="54">
        <f>BI6</f>
        <v/>
      </c>
      <c r="BK6" s="54">
        <f>BJ6</f>
        <v/>
      </c>
    </row>
    <row r="7">
      <c r="A7" s="4" t="inlineStr">
        <is>
          <t>exports</t>
        </is>
      </c>
      <c r="B7" s="4">
        <f>About!B2</f>
        <v/>
      </c>
      <c r="C7" s="4">
        <f>SUMIFS(C$20:C$119,$B$20:$B$119,$B$7,$A$20:$A$119,$A$7)</f>
        <v/>
      </c>
      <c r="D7" s="4">
        <f>SUMIFS(D$20:D$119,$B$20:$B$119,$B$7,$A$20:$A$119,$A$7)</f>
        <v/>
      </c>
      <c r="E7" s="4">
        <f>SUMIFS(E$20:E$119,$B$20:$B$119,$B$7,$A$20:$A$119,$A$7)</f>
        <v/>
      </c>
      <c r="F7" s="4">
        <f>SUMIFS(F$20:F$119,$B$20:$B$119,$B$7,$A$20:$A$119,$A$7)</f>
        <v/>
      </c>
      <c r="G7" s="4">
        <f>SUMIFS(G$20:G$119,$B$20:$B$119,$B$7,$A$20:$A$119,$A$7)</f>
        <v/>
      </c>
      <c r="H7" s="4">
        <f>SUMIFS(H$20:H$119,$B$20:$B$119,$B$7,$A$20:$A$119,$A$7)</f>
        <v/>
      </c>
      <c r="I7" s="4">
        <f>SUMIFS(I$20:I$119,$B$20:$B$119,$B$7,$A$20:$A$119,$A$7)</f>
        <v/>
      </c>
      <c r="J7" s="4">
        <f>SUMIFS(J$20:J$119,$B$20:$B$119,$B$7,$A$20:$A$119,$A$7)</f>
        <v/>
      </c>
      <c r="K7" s="4">
        <f>SUMIFS(K$20:K$119,$B$20:$B$119,$B$7,$A$20:$A$119,$A$7)</f>
        <v/>
      </c>
      <c r="L7" s="4">
        <f>SUMIFS(L$20:L$119,$B$20:$B$119,$B$7,$A$20:$A$119,$A$7)</f>
        <v/>
      </c>
      <c r="M7" s="4">
        <f>SUMIFS(M$20:M$119,$B$20:$B$119,$B$7,$A$20:$A$119,$A$7)</f>
        <v/>
      </c>
      <c r="N7" s="4">
        <f>SUMIFS(N$20:N$119,$B$20:$B$119,$B$7,$A$20:$A$119,$A$7)</f>
        <v/>
      </c>
      <c r="O7" s="4">
        <f>SUMIFS(O$20:O$119,$B$20:$B$119,$B$7,$A$20:$A$119,$A$7)</f>
        <v/>
      </c>
      <c r="P7" s="4">
        <f>SUMIFS(P$20:P$119,$B$20:$B$119,$B$7,$A$20:$A$119,$A$7)</f>
        <v/>
      </c>
      <c r="Q7" s="4">
        <f>SUMIFS(Q$20:Q$119,$B$20:$B$119,$B$7,$A$20:$A$119,$A$7)</f>
        <v/>
      </c>
      <c r="R7" s="4">
        <f>SUMIFS(R$20:R$119,$B$20:$B$119,$B$7,$A$20:$A$119,$A$7)</f>
        <v/>
      </c>
      <c r="S7" s="4">
        <f>SUMIFS(S$20:S$119,$B$20:$B$119,$B$7,$A$20:$A$119,$A$7)</f>
        <v/>
      </c>
      <c r="T7" s="4">
        <f>SUMIFS(T$20:T$119,$B$20:$B$119,$B$7,$A$20:$A$119,$A$7)</f>
        <v/>
      </c>
      <c r="U7" s="4">
        <f>SUMIFS(U$20:U$119,$B$20:$B$119,$B$7,$A$20:$A$119,$A$7)</f>
        <v/>
      </c>
      <c r="V7" s="4">
        <f>SUMIFS(V$20:V$119,$B$20:$B$119,$B$7,$A$20:$A$119,$A$7)</f>
        <v/>
      </c>
      <c r="W7" s="4">
        <f>SUMIFS(W$20:W$119,$B$20:$B$119,$B$7,$A$20:$A$119,$A$7)</f>
        <v/>
      </c>
      <c r="X7" s="4">
        <f>SUMIFS(X$20:X$119,$B$20:$B$119,$B$7,$A$20:$A$119,$A$7)</f>
        <v/>
      </c>
      <c r="Y7" s="4">
        <f>SUMIFS(Y$20:Y$119,$B$20:$B$119,$B$7,$A$20:$A$119,$A$7)</f>
        <v/>
      </c>
      <c r="Z7" s="4">
        <f>SUMIFS(Z$20:Z$119,$B$20:$B$119,$B$7,$A$20:$A$119,$A$7)</f>
        <v/>
      </c>
      <c r="AA7" s="4">
        <f>SUMIFS(AA$20:AA$119,$B$20:$B$119,$B$7,$A$20:$A$119,$A$7)</f>
        <v/>
      </c>
      <c r="AB7" s="4">
        <f>SUMIFS(AB$20:AB$119,$B$20:$B$119,$B$7,$A$20:$A$119,$A$7)</f>
        <v/>
      </c>
      <c r="AC7" s="4">
        <f>SUMIFS(AC$20:AC$119,$B$20:$B$119,$B$7,$A$20:$A$119,$A$7)</f>
        <v/>
      </c>
      <c r="AD7" s="4">
        <f>SUMIFS(AD$20:AD$119,$B$20:$B$119,$B$7,$A$20:$A$119,$A$7)</f>
        <v/>
      </c>
      <c r="AE7" s="4">
        <f>SUMIFS(AE$20:AE$119,$B$20:$B$119,$B$7,$A$20:$A$119,$A$7)</f>
        <v/>
      </c>
      <c r="AF7" s="54">
        <f>AVERAGE(U7:AE7)</f>
        <v/>
      </c>
      <c r="AG7" s="54">
        <f>AF7</f>
        <v/>
      </c>
      <c r="AH7" s="54">
        <f>AG7</f>
        <v/>
      </c>
      <c r="AI7" s="54">
        <f>AH7</f>
        <v/>
      </c>
      <c r="AJ7" s="54">
        <f>AI7</f>
        <v/>
      </c>
      <c r="AK7" s="54">
        <f>AJ7</f>
        <v/>
      </c>
      <c r="AL7" s="54">
        <f>AK7</f>
        <v/>
      </c>
      <c r="AM7" s="54">
        <f>AL7</f>
        <v/>
      </c>
      <c r="AN7" s="54">
        <f>AM7</f>
        <v/>
      </c>
      <c r="AO7" s="54">
        <f>AN7</f>
        <v/>
      </c>
      <c r="AP7" s="54">
        <f>AO7</f>
        <v/>
      </c>
      <c r="AQ7" s="54">
        <f>AP7</f>
        <v/>
      </c>
      <c r="AR7" s="54">
        <f>AQ7</f>
        <v/>
      </c>
      <c r="AS7" s="54">
        <f>AR7</f>
        <v/>
      </c>
      <c r="AT7" s="54">
        <f>AS7</f>
        <v/>
      </c>
      <c r="AU7" s="54">
        <f>AT7</f>
        <v/>
      </c>
      <c r="AV7" s="54">
        <f>AU7</f>
        <v/>
      </c>
      <c r="AW7" s="54">
        <f>AV7</f>
        <v/>
      </c>
      <c r="AX7" s="54">
        <f>AW7</f>
        <v/>
      </c>
      <c r="AY7" s="54">
        <f>AX7</f>
        <v/>
      </c>
      <c r="AZ7" s="54">
        <f>AY7</f>
        <v/>
      </c>
      <c r="BA7" s="54">
        <f>AZ7</f>
        <v/>
      </c>
      <c r="BB7" s="54">
        <f>BA7</f>
        <v/>
      </c>
      <c r="BC7" s="54">
        <f>BB7</f>
        <v/>
      </c>
      <c r="BD7" s="54">
        <f>BC7</f>
        <v/>
      </c>
      <c r="BE7" s="54">
        <f>BD7</f>
        <v/>
      </c>
      <c r="BF7" s="54">
        <f>BE7</f>
        <v/>
      </c>
      <c r="BG7" s="54">
        <f>BF7</f>
        <v/>
      </c>
      <c r="BH7" s="54">
        <f>BG7</f>
        <v/>
      </c>
      <c r="BI7" s="54">
        <f>BH7</f>
        <v/>
      </c>
      <c r="BJ7" s="54">
        <f>BI7</f>
        <v/>
      </c>
      <c r="BK7" s="54">
        <f>BJ7</f>
        <v/>
      </c>
    </row>
    <row r="9">
      <c r="A9" s="47" t="inlineStr">
        <is>
          <t>International</t>
        </is>
      </c>
      <c r="C9" s="77" t="n">
        <v>1990</v>
      </c>
      <c r="D9" s="77" t="n">
        <v>1991</v>
      </c>
      <c r="E9" s="77" t="n">
        <v>1992</v>
      </c>
      <c r="F9" s="77" t="n">
        <v>1993</v>
      </c>
      <c r="G9" s="77" t="n">
        <v>1994</v>
      </c>
      <c r="H9" s="77" t="n">
        <v>1995</v>
      </c>
      <c r="I9" s="77" t="n">
        <v>1996</v>
      </c>
      <c r="J9" s="77" t="n">
        <v>1997</v>
      </c>
      <c r="K9" s="77" t="n">
        <v>1998</v>
      </c>
      <c r="L9" s="77" t="n">
        <v>1999</v>
      </c>
      <c r="M9" s="77" t="n">
        <v>2000</v>
      </c>
      <c r="N9" s="77" t="n">
        <v>2001</v>
      </c>
      <c r="O9" s="77" t="n">
        <v>2002</v>
      </c>
      <c r="P9" s="77" t="n">
        <v>2003</v>
      </c>
      <c r="Q9" s="77" t="n">
        <v>2004</v>
      </c>
      <c r="R9" s="77" t="n">
        <v>2005</v>
      </c>
      <c r="S9" s="77" t="n">
        <v>2006</v>
      </c>
      <c r="T9" s="77" t="n">
        <v>2007</v>
      </c>
      <c r="U9" s="77" t="n">
        <v>2008</v>
      </c>
      <c r="V9" s="77" t="n">
        <v>2009</v>
      </c>
      <c r="W9" s="77" t="n">
        <v>2010</v>
      </c>
      <c r="X9" s="77" t="n">
        <v>2011</v>
      </c>
      <c r="Y9" s="77" t="n">
        <v>2012</v>
      </c>
      <c r="Z9" s="77" t="n">
        <v>2013</v>
      </c>
      <c r="AA9" s="77" t="n">
        <v>2014</v>
      </c>
      <c r="AB9" s="77" t="n">
        <v>2015</v>
      </c>
      <c r="AC9" s="77" t="n">
        <v>2016</v>
      </c>
      <c r="AD9" s="77" t="n">
        <v>2017</v>
      </c>
      <c r="AE9" s="77" t="n">
        <v>2018</v>
      </c>
      <c r="AF9" s="77">
        <f>AE9+1</f>
        <v/>
      </c>
      <c r="AG9" s="77">
        <f>AF9+1</f>
        <v/>
      </c>
      <c r="AH9" s="77">
        <f>AG9+1</f>
        <v/>
      </c>
      <c r="AI9" s="77">
        <f>AH9+1</f>
        <v/>
      </c>
      <c r="AJ9" s="77">
        <f>AI9+1</f>
        <v/>
      </c>
      <c r="AK9" s="77">
        <f>AJ9+1</f>
        <v/>
      </c>
      <c r="AL9" s="77">
        <f>AK9+1</f>
        <v/>
      </c>
      <c r="AM9" s="77">
        <f>AL9+1</f>
        <v/>
      </c>
      <c r="AN9" s="77">
        <f>AM9+1</f>
        <v/>
      </c>
      <c r="AO9" s="77">
        <f>AN9+1</f>
        <v/>
      </c>
      <c r="AP9" s="77">
        <f>AO9+1</f>
        <v/>
      </c>
      <c r="AQ9" s="77">
        <f>AP9+1</f>
        <v/>
      </c>
      <c r="AR9" s="77">
        <f>AQ9+1</f>
        <v/>
      </c>
      <c r="AS9" s="77">
        <f>AR9+1</f>
        <v/>
      </c>
      <c r="AT9" s="77">
        <f>AS9+1</f>
        <v/>
      </c>
      <c r="AU9" s="77">
        <f>AT9+1</f>
        <v/>
      </c>
      <c r="AV9" s="77">
        <f>AU9+1</f>
        <v/>
      </c>
      <c r="AW9" s="77">
        <f>AV9+1</f>
        <v/>
      </c>
      <c r="AX9" s="77">
        <f>AW9+1</f>
        <v/>
      </c>
      <c r="AY9" s="77">
        <f>AX9+1</f>
        <v/>
      </c>
      <c r="AZ9" s="77">
        <f>AY9+1</f>
        <v/>
      </c>
      <c r="BA9" s="77">
        <f>AZ9+1</f>
        <v/>
      </c>
      <c r="BB9" s="77">
        <f>BA9+1</f>
        <v/>
      </c>
      <c r="BC9" s="77">
        <f>BB9+1</f>
        <v/>
      </c>
      <c r="BD9" s="77">
        <f>BC9+1</f>
        <v/>
      </c>
      <c r="BE9" s="77">
        <f>BD9+1</f>
        <v/>
      </c>
      <c r="BF9" s="77">
        <f>BE9+1</f>
        <v/>
      </c>
      <c r="BG9" s="77">
        <f>BF9+1</f>
        <v/>
      </c>
      <c r="BH9" s="77">
        <f>BG9+1</f>
        <v/>
      </c>
      <c r="BI9" s="77">
        <f>BH9+1</f>
        <v/>
      </c>
      <c r="BJ9" s="77">
        <f>BI9+1</f>
        <v/>
      </c>
      <c r="BK9" s="77">
        <f>BJ9+1</f>
        <v/>
      </c>
    </row>
    <row r="10">
      <c r="A10" s="4" t="inlineStr">
        <is>
          <t>imports</t>
        </is>
      </c>
      <c r="B10" s="55">
        <f>About!B2</f>
        <v/>
      </c>
      <c r="C10" s="33">
        <f>SUMIFS(C$122:C$219,$B$122:$B$219,$B$6,$A$122:$A$219,$A$6)</f>
        <v/>
      </c>
      <c r="D10" s="33">
        <f>SUMIFS(D$122:D$219,$B$122:$B$219,$B$6,$A$122:$A$219,$A$6)</f>
        <v/>
      </c>
      <c r="E10" s="33">
        <f>SUMIFS(E$122:E$219,$B$122:$B$219,$B$6,$A$122:$A$219,$A$6)</f>
        <v/>
      </c>
      <c r="F10" s="33">
        <f>SUMIFS(F$122:F$219,$B$122:$B$219,$B$6,$A$122:$A$219,$A$6)</f>
        <v/>
      </c>
      <c r="G10" s="33">
        <f>SUMIFS(G$122:G$219,$B$122:$B$219,$B$6,$A$122:$A$219,$A$6)</f>
        <v/>
      </c>
      <c r="H10" s="33">
        <f>SUMIFS(H$122:H$219,$B$122:$B$219,$B$6,$A$122:$A$219,$A$6)</f>
        <v/>
      </c>
      <c r="I10" s="33">
        <f>SUMIFS(I$122:I$219,$B$122:$B$219,$B$6,$A$122:$A$219,$A$6)</f>
        <v/>
      </c>
      <c r="J10" s="33">
        <f>SUMIFS(J$122:J$219,$B$122:$B$219,$B$6,$A$122:$A$219,$A$6)</f>
        <v/>
      </c>
      <c r="K10" s="33">
        <f>SUMIFS(K$122:K$219,$B$122:$B$219,$B$6,$A$122:$A$219,$A$6)</f>
        <v/>
      </c>
      <c r="L10" s="33">
        <f>SUMIFS(L$122:L$219,$B$122:$B$219,$B$6,$A$122:$A$219,$A$6)</f>
        <v/>
      </c>
      <c r="M10" s="33">
        <f>SUMIFS(M$122:M$219,$B$122:$B$219,$B$6,$A$122:$A$219,$A$6)</f>
        <v/>
      </c>
      <c r="N10" s="33">
        <f>SUMIFS(N$122:N$219,$B$122:$B$219,$B$6,$A$122:$A$219,$A$6)</f>
        <v/>
      </c>
      <c r="O10" s="33">
        <f>SUMIFS(O$122:O$219,$B$122:$B$219,$B$6,$A$122:$A$219,$A$6)</f>
        <v/>
      </c>
      <c r="P10" s="33">
        <f>SUMIFS(P$122:P$219,$B$122:$B$219,$B$6,$A$122:$A$219,$A$6)</f>
        <v/>
      </c>
      <c r="Q10" s="33">
        <f>SUMIFS(Q$122:Q$219,$B$122:$B$219,$B$6,$A$122:$A$219,$A$6)</f>
        <v/>
      </c>
      <c r="R10" s="33">
        <f>SUMIFS(R$122:R$219,$B$122:$B$219,$B$6,$A$122:$A$219,$A$6)</f>
        <v/>
      </c>
      <c r="S10" s="33">
        <f>SUMIFS(S$122:S$219,$B$122:$B$219,$B$6,$A$122:$A$219,$A$6)</f>
        <v/>
      </c>
      <c r="T10" s="33">
        <f>SUMIFS(T$122:T$219,$B$122:$B$219,$B$6,$A$122:$A$219,$A$6)</f>
        <v/>
      </c>
      <c r="U10" s="33">
        <f>SUMIFS(U$122:U$219,$B$122:$B$219,$B$6,$A$122:$A$219,$A$6)</f>
        <v/>
      </c>
      <c r="V10" s="33">
        <f>SUMIFS(V$122:V$219,$B$122:$B$219,$B$6,$A$122:$A$219,$A$6)</f>
        <v/>
      </c>
      <c r="W10" s="33">
        <f>SUMIFS(W$122:W$219,$B$122:$B$219,$B$6,$A$122:$A$219,$A$6)</f>
        <v/>
      </c>
      <c r="X10" s="33">
        <f>SUMIFS(X$122:X$219,$B$122:$B$219,$B$6,$A$122:$A$219,$A$6)</f>
        <v/>
      </c>
      <c r="Y10" s="33">
        <f>SUMIFS(Y$122:Y$219,$B$122:$B$219,$B$6,$A$122:$A$219,$A$6)</f>
        <v/>
      </c>
      <c r="Z10" s="33">
        <f>SUMIFS(Z$122:Z$219,$B$122:$B$219,$B$6,$A$122:$A$219,$A$6)</f>
        <v/>
      </c>
      <c r="AA10" s="33">
        <f>SUMIFS(AA$122:AA$219,$B$122:$B$219,$B$6,$A$122:$A$219,$A$6)</f>
        <v/>
      </c>
      <c r="AB10" s="33">
        <f>SUMIFS(AB$122:AB$219,$B$122:$B$219,$B$6,$A$122:$A$219,$A$6)</f>
        <v/>
      </c>
      <c r="AC10" s="33">
        <f>SUMIFS(AC$122:AC$219,$B$122:$B$219,$B$6,$A$122:$A$219,$A$6)</f>
        <v/>
      </c>
      <c r="AD10" s="33">
        <f>SUMIFS(AD$122:AD$219,$B$122:$B$219,$B$6,$A$122:$A$219,$A$6)</f>
        <v/>
      </c>
      <c r="AE10" s="33">
        <f>SUMIFS(AE$122:AE$219,$B$122:$B$219,$B$6,$A$122:$A$219,$A$6)</f>
        <v/>
      </c>
      <c r="AF10" s="40">
        <f>AE10</f>
        <v/>
      </c>
      <c r="AG10" s="40">
        <f>AF10</f>
        <v/>
      </c>
      <c r="AH10" s="40">
        <f>AG10</f>
        <v/>
      </c>
      <c r="AI10" s="40">
        <f>AH10</f>
        <v/>
      </c>
      <c r="AJ10" s="40">
        <f>AI10</f>
        <v/>
      </c>
      <c r="AK10" s="40">
        <f>AJ10</f>
        <v/>
      </c>
      <c r="AL10" s="40">
        <f>AK10</f>
        <v/>
      </c>
      <c r="AM10" s="40">
        <f>AL10</f>
        <v/>
      </c>
      <c r="AN10" s="40">
        <f>AM10</f>
        <v/>
      </c>
      <c r="AO10" s="40">
        <f>AN10</f>
        <v/>
      </c>
      <c r="AP10" s="40">
        <f>AO10</f>
        <v/>
      </c>
      <c r="AQ10" s="40">
        <f>AP10</f>
        <v/>
      </c>
      <c r="AR10" s="40">
        <f>AQ10</f>
        <v/>
      </c>
      <c r="AS10" s="40">
        <f>AR10</f>
        <v/>
      </c>
      <c r="AT10" s="40">
        <f>AS10</f>
        <v/>
      </c>
      <c r="AU10" s="40">
        <f>AT10</f>
        <v/>
      </c>
      <c r="AV10" s="40">
        <f>AU10</f>
        <v/>
      </c>
      <c r="AW10" s="40">
        <f>AV10</f>
        <v/>
      </c>
      <c r="AX10" s="40">
        <f>AW10</f>
        <v/>
      </c>
      <c r="AY10" s="40">
        <f>AX10</f>
        <v/>
      </c>
      <c r="AZ10" s="40">
        <f>AY10</f>
        <v/>
      </c>
      <c r="BA10" s="40">
        <f>AZ10</f>
        <v/>
      </c>
      <c r="BB10" s="40">
        <f>BA10</f>
        <v/>
      </c>
      <c r="BC10" s="40">
        <f>BB10</f>
        <v/>
      </c>
      <c r="BD10" s="40">
        <f>BC10</f>
        <v/>
      </c>
      <c r="BE10" s="40">
        <f>BD10</f>
        <v/>
      </c>
      <c r="BF10" s="40">
        <f>BE10</f>
        <v/>
      </c>
      <c r="BG10" s="40">
        <f>BF10</f>
        <v/>
      </c>
      <c r="BH10" s="40">
        <f>BG10</f>
        <v/>
      </c>
      <c r="BI10" s="40">
        <f>BH10</f>
        <v/>
      </c>
      <c r="BJ10" s="40">
        <f>BI10</f>
        <v/>
      </c>
      <c r="BK10" s="40">
        <f>BJ10</f>
        <v/>
      </c>
    </row>
    <row r="11">
      <c r="A11" s="4" t="inlineStr">
        <is>
          <t>exports</t>
        </is>
      </c>
      <c r="B11" s="33">
        <f>About!B2</f>
        <v/>
      </c>
      <c r="C11" s="33">
        <f>SUMIFS(C$122:C$219,$B$122:$B$219,$B$7,$A$122:$A$219,$A$7)</f>
        <v/>
      </c>
      <c r="D11" s="33">
        <f>SUMIFS(D$122:D$219,$B$122:$B$219,$B$7,$A$122:$A$219,$A$7)</f>
        <v/>
      </c>
      <c r="E11" s="33">
        <f>SUMIFS(E$122:E$219,$B$122:$B$219,$B$7,$A$122:$A$219,$A$7)</f>
        <v/>
      </c>
      <c r="F11" s="33">
        <f>SUMIFS(F$122:F$219,$B$122:$B$219,$B$7,$A$122:$A$219,$A$7)</f>
        <v/>
      </c>
      <c r="G11" s="33">
        <f>SUMIFS(G$122:G$219,$B$122:$B$219,$B$7,$A$122:$A$219,$A$7)</f>
        <v/>
      </c>
      <c r="H11" s="33">
        <f>SUMIFS(H$122:H$219,$B$122:$B$219,$B$7,$A$122:$A$219,$A$7)</f>
        <v/>
      </c>
      <c r="I11" s="33">
        <f>SUMIFS(I$122:I$219,$B$122:$B$219,$B$7,$A$122:$A$219,$A$7)</f>
        <v/>
      </c>
      <c r="J11" s="33">
        <f>SUMIFS(J$122:J$219,$B$122:$B$219,$B$7,$A$122:$A$219,$A$7)</f>
        <v/>
      </c>
      <c r="K11" s="33">
        <f>SUMIFS(K$122:K$219,$B$122:$B$219,$B$7,$A$122:$A$219,$A$7)</f>
        <v/>
      </c>
      <c r="L11" s="33">
        <f>SUMIFS(L$122:L$219,$B$122:$B$219,$B$7,$A$122:$A$219,$A$7)</f>
        <v/>
      </c>
      <c r="M11" s="33">
        <f>SUMIFS(M$122:M$219,$B$122:$B$219,$B$7,$A$122:$A$219,$A$7)</f>
        <v/>
      </c>
      <c r="N11" s="33">
        <f>SUMIFS(N$122:N$219,$B$122:$B$219,$B$7,$A$122:$A$219,$A$7)</f>
        <v/>
      </c>
      <c r="O11" s="33">
        <f>SUMIFS(O$122:O$219,$B$122:$B$219,$B$7,$A$122:$A$219,$A$7)</f>
        <v/>
      </c>
      <c r="P11" s="33">
        <f>SUMIFS(P$122:P$219,$B$122:$B$219,$B$7,$A$122:$A$219,$A$7)</f>
        <v/>
      </c>
      <c r="Q11" s="33">
        <f>SUMIFS(Q$122:Q$219,$B$122:$B$219,$B$7,$A$122:$A$219,$A$7)</f>
        <v/>
      </c>
      <c r="R11" s="33">
        <f>SUMIFS(R$122:R$219,$B$122:$B$219,$B$7,$A$122:$A$219,$A$7)</f>
        <v/>
      </c>
      <c r="S11" s="33">
        <f>SUMIFS(S$122:S$219,$B$122:$B$219,$B$7,$A$122:$A$219,$A$7)</f>
        <v/>
      </c>
      <c r="T11" s="33">
        <f>SUMIFS(T$122:T$219,$B$122:$B$219,$B$7,$A$122:$A$219,$A$7)</f>
        <v/>
      </c>
      <c r="U11" s="33">
        <f>SUMIFS(U$122:U$219,$B$122:$B$219,$B$7,$A$122:$A$219,$A$7)</f>
        <v/>
      </c>
      <c r="V11" s="33">
        <f>SUMIFS(V$122:V$219,$B$122:$B$219,$B$7,$A$122:$A$219,$A$7)</f>
        <v/>
      </c>
      <c r="W11" s="33">
        <f>SUMIFS(W$122:W$219,$B$122:$B$219,$B$7,$A$122:$A$219,$A$7)</f>
        <v/>
      </c>
      <c r="X11" s="33">
        <f>SUMIFS(X$122:X$219,$B$122:$B$219,$B$7,$A$122:$A$219,$A$7)</f>
        <v/>
      </c>
      <c r="Y11" s="33">
        <f>SUMIFS(Y$122:Y$219,$B$122:$B$219,$B$7,$A$122:$A$219,$A$7)</f>
        <v/>
      </c>
      <c r="Z11" s="33">
        <f>SUMIFS(Z$122:Z$219,$B$122:$B$219,$B$7,$A$122:$A$219,$A$7)</f>
        <v/>
      </c>
      <c r="AA11" s="33">
        <f>SUMIFS(AA$122:AA$219,$B$122:$B$219,$B$7,$A$122:$A$219,$A$7)</f>
        <v/>
      </c>
      <c r="AB11" s="33">
        <f>SUMIFS(AB$122:AB$219,$B$122:$B$219,$B$7,$A$122:$A$219,$A$7)</f>
        <v/>
      </c>
      <c r="AC11" s="33">
        <f>SUMIFS(AC$122:AC$219,$B$122:$B$219,$B$7,$A$122:$A$219,$A$7)</f>
        <v/>
      </c>
      <c r="AD11" s="33">
        <f>SUMIFS(AD$122:AD$219,$B$122:$B$219,$B$7,$A$122:$A$219,$A$7)</f>
        <v/>
      </c>
      <c r="AE11" s="33">
        <f>SUMIFS(AE$122:AE$219,$B$122:$B$219,$B$7,$A$122:$A$219,$A$7)</f>
        <v/>
      </c>
      <c r="AF11" s="40">
        <f>AVERAGE(W11:AE11)</f>
        <v/>
      </c>
      <c r="AG11" s="40">
        <f>AF11</f>
        <v/>
      </c>
      <c r="AH11" s="40">
        <f>AG11</f>
        <v/>
      </c>
      <c r="AI11" s="40">
        <f>AH11</f>
        <v/>
      </c>
      <c r="AJ11" s="40">
        <f>AI11</f>
        <v/>
      </c>
      <c r="AK11" s="40">
        <f>AJ11</f>
        <v/>
      </c>
      <c r="AL11" s="40">
        <f>AK11</f>
        <v/>
      </c>
      <c r="AM11" s="40">
        <f>AL11</f>
        <v/>
      </c>
      <c r="AN11" s="40">
        <f>AM11</f>
        <v/>
      </c>
      <c r="AO11" s="40">
        <f>AN11</f>
        <v/>
      </c>
      <c r="AP11" s="40">
        <f>AO11</f>
        <v/>
      </c>
      <c r="AQ11" s="40">
        <f>AP11</f>
        <v/>
      </c>
      <c r="AR11" s="40">
        <f>AQ11</f>
        <v/>
      </c>
      <c r="AS11" s="40">
        <f>AR11</f>
        <v/>
      </c>
      <c r="AT11" s="40">
        <f>AS11</f>
        <v/>
      </c>
      <c r="AU11" s="40">
        <f>AT11</f>
        <v/>
      </c>
      <c r="AV11" s="40">
        <f>AU11</f>
        <v/>
      </c>
      <c r="AW11" s="40">
        <f>AV11</f>
        <v/>
      </c>
      <c r="AX11" s="40">
        <f>AW11</f>
        <v/>
      </c>
      <c r="AY11" s="40">
        <f>AX11</f>
        <v/>
      </c>
      <c r="AZ11" s="40">
        <f>AY11</f>
        <v/>
      </c>
      <c r="BA11" s="40">
        <f>AZ11</f>
        <v/>
      </c>
      <c r="BB11" s="40">
        <f>BA11</f>
        <v/>
      </c>
      <c r="BC11" s="40">
        <f>BB11</f>
        <v/>
      </c>
      <c r="BD11" s="40">
        <f>BC11</f>
        <v/>
      </c>
      <c r="BE11" s="40">
        <f>BD11</f>
        <v/>
      </c>
      <c r="BF11" s="40">
        <f>BE11</f>
        <v/>
      </c>
      <c r="BG11" s="40">
        <f>BF11</f>
        <v/>
      </c>
      <c r="BH11" s="40">
        <f>BG11</f>
        <v/>
      </c>
      <c r="BI11" s="40">
        <f>BH11</f>
        <v/>
      </c>
      <c r="BJ11" s="40">
        <f>BI11</f>
        <v/>
      </c>
      <c r="BK11" s="40">
        <f>BJ11</f>
        <v/>
      </c>
    </row>
    <row r="13">
      <c r="A13" s="47" t="inlineStr">
        <is>
          <t>Net International</t>
        </is>
      </c>
      <c r="C13" s="77" t="n">
        <v>1990</v>
      </c>
      <c r="D13" s="77" t="n">
        <v>1991</v>
      </c>
      <c r="E13" s="77" t="n">
        <v>1992</v>
      </c>
      <c r="F13" s="77" t="n">
        <v>1993</v>
      </c>
      <c r="G13" s="77" t="n">
        <v>1994</v>
      </c>
      <c r="H13" s="77" t="n">
        <v>1995</v>
      </c>
      <c r="I13" s="77" t="n">
        <v>1996</v>
      </c>
      <c r="J13" s="77" t="n">
        <v>1997</v>
      </c>
      <c r="K13" s="77" t="n">
        <v>1998</v>
      </c>
      <c r="L13" s="77" t="n">
        <v>1999</v>
      </c>
      <c r="M13" s="77" t="n">
        <v>2000</v>
      </c>
      <c r="N13" s="77" t="n">
        <v>2001</v>
      </c>
      <c r="O13" s="77" t="n">
        <v>2002</v>
      </c>
      <c r="P13" s="77" t="n">
        <v>2003</v>
      </c>
      <c r="Q13" s="77" t="n">
        <v>2004</v>
      </c>
      <c r="R13" s="77" t="n">
        <v>2005</v>
      </c>
      <c r="S13" s="77" t="n">
        <v>2006</v>
      </c>
      <c r="T13" s="77" t="n">
        <v>2007</v>
      </c>
      <c r="U13" s="77" t="n">
        <v>2008</v>
      </c>
      <c r="V13" s="77" t="n">
        <v>2009</v>
      </c>
      <c r="W13" s="77" t="n">
        <v>2010</v>
      </c>
      <c r="X13" s="77" t="n">
        <v>2011</v>
      </c>
      <c r="Y13" s="77" t="n">
        <v>2012</v>
      </c>
      <c r="Z13" s="77" t="n">
        <v>2013</v>
      </c>
      <c r="AA13" s="77" t="n">
        <v>2014</v>
      </c>
      <c r="AB13" s="77" t="n">
        <v>2015</v>
      </c>
      <c r="AC13" s="77" t="n">
        <v>2016</v>
      </c>
      <c r="AD13" s="77" t="n">
        <v>2017</v>
      </c>
      <c r="AE13" s="77" t="n">
        <v>2018</v>
      </c>
      <c r="AF13" s="77">
        <f>AE13+1</f>
        <v/>
      </c>
      <c r="AG13" s="77">
        <f>AF13+1</f>
        <v/>
      </c>
      <c r="AH13" s="77">
        <f>AG13+1</f>
        <v/>
      </c>
      <c r="AI13" s="77">
        <f>AH13+1</f>
        <v/>
      </c>
      <c r="AJ13" s="77">
        <f>AI13+1</f>
        <v/>
      </c>
      <c r="AK13" s="77">
        <f>AJ13+1</f>
        <v/>
      </c>
      <c r="AL13" s="77">
        <f>AK13+1</f>
        <v/>
      </c>
      <c r="AM13" s="77">
        <f>AL13+1</f>
        <v/>
      </c>
      <c r="AN13" s="77">
        <f>AM13+1</f>
        <v/>
      </c>
      <c r="AO13" s="77">
        <f>AN13+1</f>
        <v/>
      </c>
      <c r="AP13" s="77">
        <f>AO13+1</f>
        <v/>
      </c>
      <c r="AQ13" s="77">
        <f>AP13+1</f>
        <v/>
      </c>
      <c r="AR13" s="77">
        <f>AQ13+1</f>
        <v/>
      </c>
      <c r="AS13" s="77">
        <f>AR13+1</f>
        <v/>
      </c>
      <c r="AT13" s="77">
        <f>AS13+1</f>
        <v/>
      </c>
      <c r="AU13" s="77">
        <f>AT13+1</f>
        <v/>
      </c>
      <c r="AV13" s="77">
        <f>AU13+1</f>
        <v/>
      </c>
      <c r="AW13" s="77">
        <f>AV13+1</f>
        <v/>
      </c>
      <c r="AX13" s="77">
        <f>AW13+1</f>
        <v/>
      </c>
      <c r="AY13" s="77">
        <f>AX13+1</f>
        <v/>
      </c>
      <c r="AZ13" s="77">
        <f>AY13+1</f>
        <v/>
      </c>
      <c r="BA13" s="77">
        <f>AZ13+1</f>
        <v/>
      </c>
      <c r="BB13" s="77">
        <f>BA13+1</f>
        <v/>
      </c>
      <c r="BC13" s="77">
        <f>BB13+1</f>
        <v/>
      </c>
      <c r="BD13" s="77">
        <f>BC13+1</f>
        <v/>
      </c>
      <c r="BE13" s="77">
        <f>BD13+1</f>
        <v/>
      </c>
      <c r="BF13" s="77">
        <f>BE13+1</f>
        <v/>
      </c>
      <c r="BG13" s="77">
        <f>BF13+1</f>
        <v/>
      </c>
      <c r="BH13" s="77">
        <f>BG13+1</f>
        <v/>
      </c>
      <c r="BI13" s="77">
        <f>BH13+1</f>
        <v/>
      </c>
      <c r="BJ13" s="77">
        <f>BI13+1</f>
        <v/>
      </c>
      <c r="BK13" s="77">
        <f>BJ13+1</f>
        <v/>
      </c>
    </row>
    <row r="14">
      <c r="A14" s="4" t="inlineStr">
        <is>
          <t>imports</t>
        </is>
      </c>
      <c r="B14" s="33">
        <f>About!B2</f>
        <v/>
      </c>
      <c r="C14" s="33">
        <f>IF(C10&gt;C11,C10-C11,0)</f>
        <v/>
      </c>
      <c r="D14" s="33">
        <f>IF(D10&gt;D11,D10-D11,0)</f>
        <v/>
      </c>
      <c r="E14" s="33">
        <f>IF(E10&gt;E11,E10-E11,0)</f>
        <v/>
      </c>
      <c r="F14" s="33">
        <f>IF(F10&gt;F11,F10-F11,0)</f>
        <v/>
      </c>
      <c r="G14" s="33">
        <f>IF(G10&gt;G11,G10-G11,0)</f>
        <v/>
      </c>
      <c r="H14" s="33">
        <f>IF(H10&gt;H11,H10-H11,0)</f>
        <v/>
      </c>
      <c r="I14" s="33">
        <f>IF(I10&gt;I11,I10-I11,0)</f>
        <v/>
      </c>
      <c r="J14" s="33">
        <f>IF(J10&gt;J11,J10-J11,0)</f>
        <v/>
      </c>
      <c r="K14" s="33">
        <f>IF(K10&gt;K11,K10-K11,0)</f>
        <v/>
      </c>
      <c r="L14" s="33">
        <f>IF(L10&gt;L11,L10-L11,0)</f>
        <v/>
      </c>
      <c r="M14" s="33">
        <f>IF(M10&gt;M11,M10-M11,0)</f>
        <v/>
      </c>
      <c r="N14" s="33">
        <f>IF(N10&gt;N11,N10-N11,0)</f>
        <v/>
      </c>
      <c r="O14" s="33">
        <f>IF(O10&gt;O11,O10-O11,0)</f>
        <v/>
      </c>
      <c r="P14" s="33">
        <f>IF(P10&gt;P11,P10-P11,0)</f>
        <v/>
      </c>
      <c r="Q14" s="33">
        <f>IF(Q10&gt;Q11,Q10-Q11,0)</f>
        <v/>
      </c>
      <c r="R14" s="33">
        <f>IF(R10&gt;R11,R10-R11,0)</f>
        <v/>
      </c>
      <c r="S14" s="33">
        <f>IF(S10&gt;S11,S10-S11,0)</f>
        <v/>
      </c>
      <c r="T14" s="33">
        <f>IF(T10&gt;T11,T10-T11,0)</f>
        <v/>
      </c>
      <c r="U14" s="33">
        <f>IF(U10&gt;U11,U10-U11,0)</f>
        <v/>
      </c>
      <c r="V14" s="33">
        <f>IF(V10&gt;V11,V10-V11,0)</f>
        <v/>
      </c>
      <c r="W14" s="33">
        <f>IF(W10&gt;W11,W10-W11,0)</f>
        <v/>
      </c>
      <c r="X14" s="33">
        <f>IF(X10&gt;X11,X10-X11,0)</f>
        <v/>
      </c>
      <c r="Y14" s="33">
        <f>IF(Y10&gt;Y11,Y10-Y11,0)</f>
        <v/>
      </c>
      <c r="Z14" s="33">
        <f>IF(Z10&gt;Z11,Z10-Z11,0)</f>
        <v/>
      </c>
      <c r="AA14" s="33">
        <f>IF(AA10&gt;AA11,AA10-AA11,0)</f>
        <v/>
      </c>
      <c r="AB14" s="33">
        <f>IF(AB10&gt;AB11,AB10-AB11,0)</f>
        <v/>
      </c>
      <c r="AC14" s="33">
        <f>IF(AC10&gt;AC11,AC10-AC11,0)</f>
        <v/>
      </c>
      <c r="AD14" s="33">
        <f>IF(AD10&gt;AD11,AD10-AD11,0)</f>
        <v/>
      </c>
      <c r="AE14" s="33">
        <f>IF(AE10&gt;AE11,AE10-AE11,0)</f>
        <v/>
      </c>
      <c r="AF14" s="33">
        <f>IF(AF10&gt;AF11,AF10-AF11,0)</f>
        <v/>
      </c>
      <c r="AG14" s="33">
        <f>IF(AG10&gt;AG11,AG10-AG11,0)</f>
        <v/>
      </c>
      <c r="AH14" s="33">
        <f>IF(AH10&gt;AH11,AH10-AH11,0)</f>
        <v/>
      </c>
      <c r="AI14" s="33">
        <f>IF(AI10&gt;AI11,AI10-AI11,0)</f>
        <v/>
      </c>
      <c r="AJ14" s="33">
        <f>IF(AJ10&gt;AJ11,AJ10-AJ11,0)</f>
        <v/>
      </c>
      <c r="AK14" s="33">
        <f>IF(AK10&gt;AK11,AK10-AK11,0)</f>
        <v/>
      </c>
      <c r="AL14" s="33">
        <f>IF(AL10&gt;AL11,AL10-AL11,0)</f>
        <v/>
      </c>
      <c r="AM14" s="33">
        <f>IF(AM10&gt;AM11,AM10-AM11,0)</f>
        <v/>
      </c>
      <c r="AN14" s="33">
        <f>IF(AN10&gt;AN11,AN10-AN11,0)</f>
        <v/>
      </c>
      <c r="AO14" s="33">
        <f>IF(AO10&gt;AO11,AO10-AO11,0)</f>
        <v/>
      </c>
      <c r="AP14" s="33">
        <f>IF(AP10&gt;AP11,AP10-AP11,0)</f>
        <v/>
      </c>
      <c r="AQ14" s="33">
        <f>IF(AQ10&gt;AQ11,AQ10-AQ11,0)</f>
        <v/>
      </c>
      <c r="AR14" s="33">
        <f>IF(AR10&gt;AR11,AR10-AR11,0)</f>
        <v/>
      </c>
      <c r="AS14" s="33">
        <f>IF(AS10&gt;AS11,AS10-AS11,0)</f>
        <v/>
      </c>
      <c r="AT14" s="33">
        <f>IF(AT10&gt;AT11,AT10-AT11,0)</f>
        <v/>
      </c>
      <c r="AU14" s="33">
        <f>IF(AU10&gt;AU11,AU10-AU11,0)</f>
        <v/>
      </c>
      <c r="AV14" s="33">
        <f>IF(AV10&gt;AV11,AV10-AV11,0)</f>
        <v/>
      </c>
      <c r="AW14" s="33">
        <f>IF(AW10&gt;AW11,AW10-AW11,0)</f>
        <v/>
      </c>
      <c r="AX14" s="33">
        <f>IF(AX10&gt;AX11,AX10-AX11,0)</f>
        <v/>
      </c>
      <c r="AY14" s="33">
        <f>IF(AY10&gt;AY11,AY10-AY11,0)</f>
        <v/>
      </c>
      <c r="AZ14" s="33">
        <f>IF(AZ10&gt;AZ11,AZ10-AZ11,0)</f>
        <v/>
      </c>
      <c r="BA14" s="33">
        <f>IF(BA10&gt;BA11,BA10-BA11,0)</f>
        <v/>
      </c>
      <c r="BB14" s="33">
        <f>IF(BB10&gt;BB11,BB10-BB11,0)</f>
        <v/>
      </c>
      <c r="BC14" s="33">
        <f>IF(BC10&gt;BC11,BC10-BC11,0)</f>
        <v/>
      </c>
      <c r="BD14" s="33">
        <f>IF(BD10&gt;BD11,BD10-BD11,0)</f>
        <v/>
      </c>
      <c r="BE14" s="33">
        <f>IF(BE10&gt;BE11,BE10-BE11,0)</f>
        <v/>
      </c>
      <c r="BF14" s="33">
        <f>IF(BF10&gt;BF11,BF10-BF11,0)</f>
        <v/>
      </c>
      <c r="BG14" s="33">
        <f>IF(BG10&gt;BG11,BG10-BG11,0)</f>
        <v/>
      </c>
      <c r="BH14" s="33">
        <f>IF(BH10&gt;BH11,BH10-BH11,0)</f>
        <v/>
      </c>
      <c r="BI14" s="33">
        <f>IF(BI10&gt;BI11,BI10-BI11,0)</f>
        <v/>
      </c>
      <c r="BJ14" s="33">
        <f>IF(BJ10&gt;BJ11,BJ10-BJ11,0)</f>
        <v/>
      </c>
      <c r="BK14" s="33">
        <f>IF(BK10&gt;BK11,BK10-BK11,0)</f>
        <v/>
      </c>
    </row>
    <row r="15">
      <c r="A15" s="4" t="inlineStr">
        <is>
          <t>exports</t>
        </is>
      </c>
      <c r="B15" s="33">
        <f>About!B2</f>
        <v/>
      </c>
      <c r="C15" s="33">
        <f>IF(C11&gt;C10,C11-C10,0)</f>
        <v/>
      </c>
      <c r="D15" s="33">
        <f>IF(D11&gt;D10,D11-D10,0)</f>
        <v/>
      </c>
      <c r="E15" s="33">
        <f>IF(E11&gt;E10,E11-E10,0)</f>
        <v/>
      </c>
      <c r="F15" s="33">
        <f>IF(F11&gt;F10,F11-F10,0)</f>
        <v/>
      </c>
      <c r="G15" s="33">
        <f>IF(G11&gt;G10,G11-G10,0)</f>
        <v/>
      </c>
      <c r="H15" s="33">
        <f>IF(H11&gt;H10,H11-H10,0)</f>
        <v/>
      </c>
      <c r="I15" s="33">
        <f>IF(I11&gt;I10,I11-I10,0)</f>
        <v/>
      </c>
      <c r="J15" s="33">
        <f>IF(J11&gt;J10,J11-J10,0)</f>
        <v/>
      </c>
      <c r="K15" s="33">
        <f>IF(K11&gt;K10,K11-K10,0)</f>
        <v/>
      </c>
      <c r="L15" s="33">
        <f>IF(L11&gt;L10,L11-L10,0)</f>
        <v/>
      </c>
      <c r="M15" s="33">
        <f>IF(M11&gt;M10,M11-M10,0)</f>
        <v/>
      </c>
      <c r="N15" s="33">
        <f>IF(N11&gt;N10,N11-N10,0)</f>
        <v/>
      </c>
      <c r="O15" s="33">
        <f>IF(O11&gt;O10,O11-O10,0)</f>
        <v/>
      </c>
      <c r="P15" s="33">
        <f>IF(P11&gt;P10,P11-P10,0)</f>
        <v/>
      </c>
      <c r="Q15" s="33">
        <f>IF(Q11&gt;Q10,Q11-Q10,0)</f>
        <v/>
      </c>
      <c r="R15" s="33">
        <f>IF(R11&gt;R10,R11-R10,0)</f>
        <v/>
      </c>
      <c r="S15" s="33">
        <f>IF(S11&gt;S10,S11-S10,0)</f>
        <v/>
      </c>
      <c r="T15" s="33">
        <f>IF(T11&gt;T10,T11-T10,0)</f>
        <v/>
      </c>
      <c r="U15" s="33">
        <f>IF(U11&gt;U10,U11-U10,0)</f>
        <v/>
      </c>
      <c r="V15" s="33">
        <f>IF(V11&gt;V10,V11-V10,0)</f>
        <v/>
      </c>
      <c r="W15" s="33">
        <f>IF(W11&gt;W10,W11-W10,0)</f>
        <v/>
      </c>
      <c r="X15" s="33">
        <f>IF(X11&gt;X10,X11-X10,0)</f>
        <v/>
      </c>
      <c r="Y15" s="33">
        <f>IF(Y11&gt;Y10,Y11-Y10,0)</f>
        <v/>
      </c>
      <c r="Z15" s="33">
        <f>IF(Z11&gt;Z10,Z11-Z10,0)</f>
        <v/>
      </c>
      <c r="AA15" s="33">
        <f>IF(AA11&gt;AA10,AA11-AA10,0)</f>
        <v/>
      </c>
      <c r="AB15" s="33">
        <f>IF(AB11&gt;AB10,AB11-AB10,0)</f>
        <v/>
      </c>
      <c r="AC15" s="33">
        <f>IF(AC11&gt;AC10,AC11-AC10,0)</f>
        <v/>
      </c>
      <c r="AD15" s="33">
        <f>IF(AD11&gt;AD10,AD11-AD10,0)</f>
        <v/>
      </c>
      <c r="AE15" s="33">
        <f>IF(AE11&gt;AE10,AE11-AE10,0)</f>
        <v/>
      </c>
      <c r="AF15" s="33">
        <f>IF(AF11&gt;AF10,AF11-AF10,0)</f>
        <v/>
      </c>
      <c r="AG15" s="33">
        <f>IF(AG11&gt;AG10,AG11-AG10,0)</f>
        <v/>
      </c>
      <c r="AH15" s="33">
        <f>IF(AH11&gt;AH10,AH11-AH10,0)</f>
        <v/>
      </c>
      <c r="AI15" s="33">
        <f>IF(AI11&gt;AI10,AI11-AI10,0)</f>
        <v/>
      </c>
      <c r="AJ15" s="33">
        <f>IF(AJ11&gt;AJ10,AJ11-AJ10,0)</f>
        <v/>
      </c>
      <c r="AK15" s="33">
        <f>IF(AK11&gt;AK10,AK11-AK10,0)</f>
        <v/>
      </c>
      <c r="AL15" s="33">
        <f>IF(AL11&gt;AL10,AL11-AL10,0)</f>
        <v/>
      </c>
      <c r="AM15" s="33">
        <f>IF(AM11&gt;AM10,AM11-AM10,0)</f>
        <v/>
      </c>
      <c r="AN15" s="33">
        <f>IF(AN11&gt;AN10,AN11-AN10,0)</f>
        <v/>
      </c>
      <c r="AO15" s="33">
        <f>IF(AO11&gt;AO10,AO11-AO10,0)</f>
        <v/>
      </c>
      <c r="AP15" s="33">
        <f>IF(AP11&gt;AP10,AP11-AP10,0)</f>
        <v/>
      </c>
      <c r="AQ15" s="33">
        <f>IF(AQ11&gt;AQ10,AQ11-AQ10,0)</f>
        <v/>
      </c>
      <c r="AR15" s="33">
        <f>IF(AR11&gt;AR10,AR11-AR10,0)</f>
        <v/>
      </c>
      <c r="AS15" s="33">
        <f>IF(AS11&gt;AS10,AS11-AS10,0)</f>
        <v/>
      </c>
      <c r="AT15" s="33">
        <f>IF(AT11&gt;AT10,AT11-AT10,0)</f>
        <v/>
      </c>
      <c r="AU15" s="33">
        <f>IF(AU11&gt;AU10,AU11-AU10,0)</f>
        <v/>
      </c>
      <c r="AV15" s="33">
        <f>IF(AV11&gt;AV10,AV11-AV10,0)</f>
        <v/>
      </c>
      <c r="AW15" s="33">
        <f>IF(AW11&gt;AW10,AW11-AW10,0)</f>
        <v/>
      </c>
      <c r="AX15" s="33">
        <f>IF(AX11&gt;AX10,AX11-AX10,0)</f>
        <v/>
      </c>
      <c r="AY15" s="33">
        <f>IF(AY11&gt;AY10,AY11-AY10,0)</f>
        <v/>
      </c>
      <c r="AZ15" s="33">
        <f>IF(AZ11&gt;AZ10,AZ11-AZ10,0)</f>
        <v/>
      </c>
      <c r="BA15" s="33">
        <f>IF(BA11&gt;BA10,BA11-BA10,0)</f>
        <v/>
      </c>
      <c r="BB15" s="33">
        <f>IF(BB11&gt;BB10,BB11-BB10,0)</f>
        <v/>
      </c>
      <c r="BC15" s="33">
        <f>IF(BC11&gt;BC10,BC11-BC10,0)</f>
        <v/>
      </c>
      <c r="BD15" s="33">
        <f>IF(BD11&gt;BD10,BD11-BD10,0)</f>
        <v/>
      </c>
      <c r="BE15" s="33">
        <f>IF(BE11&gt;BE10,BE11-BE10,0)</f>
        <v/>
      </c>
      <c r="BF15" s="33">
        <f>IF(BF11&gt;BF10,BF11-BF10,0)</f>
        <v/>
      </c>
      <c r="BG15" s="33">
        <f>IF(BG11&gt;BG10,BG11-BG10,0)</f>
        <v/>
      </c>
      <c r="BH15" s="33">
        <f>IF(BH11&gt;BH10,BH11-BH10,0)</f>
        <v/>
      </c>
      <c r="BI15" s="33">
        <f>IF(BI11&gt;BI10,BI11-BI10,0)</f>
        <v/>
      </c>
      <c r="BJ15" s="33">
        <f>IF(BJ11&gt;BJ10,BJ11-BJ10,0)</f>
        <v/>
      </c>
      <c r="BK15" s="33">
        <f>IF(BK11&gt;BK10,BK11-BK10,0)</f>
        <v/>
      </c>
    </row>
    <row r="19">
      <c r="A19" s="77" t="n"/>
      <c r="B19" s="77" t="inlineStr">
        <is>
          <t>State</t>
        </is>
      </c>
      <c r="C19" s="77" t="n">
        <v>1990</v>
      </c>
      <c r="D19" s="77" t="n">
        <v>1991</v>
      </c>
      <c r="E19" s="77" t="n">
        <v>1992</v>
      </c>
      <c r="F19" s="77" t="n">
        <v>1993</v>
      </c>
      <c r="G19" s="77" t="n">
        <v>1994</v>
      </c>
      <c r="H19" s="77" t="n">
        <v>1995</v>
      </c>
      <c r="I19" s="77" t="n">
        <v>1996</v>
      </c>
      <c r="J19" s="77" t="n">
        <v>1997</v>
      </c>
      <c r="K19" s="77" t="n">
        <v>1998</v>
      </c>
      <c r="L19" s="77" t="n">
        <v>1999</v>
      </c>
      <c r="M19" s="77" t="n">
        <v>2000</v>
      </c>
      <c r="N19" s="77" t="n">
        <v>2001</v>
      </c>
      <c r="O19" s="77" t="n">
        <v>2002</v>
      </c>
      <c r="P19" s="77" t="n">
        <v>2003</v>
      </c>
      <c r="Q19" s="77" t="n">
        <v>2004</v>
      </c>
      <c r="R19" s="77" t="n">
        <v>2005</v>
      </c>
      <c r="S19" s="77" t="n">
        <v>2006</v>
      </c>
      <c r="T19" s="77" t="n">
        <v>2007</v>
      </c>
      <c r="U19" s="77" t="n">
        <v>2008</v>
      </c>
      <c r="V19" s="77" t="n">
        <v>2009</v>
      </c>
      <c r="W19" s="77" t="n">
        <v>2010</v>
      </c>
      <c r="X19" s="77" t="n">
        <v>2011</v>
      </c>
      <c r="Y19" s="77" t="n">
        <v>2012</v>
      </c>
      <c r="Z19" s="77" t="n">
        <v>2013</v>
      </c>
      <c r="AA19" s="77" t="n">
        <v>2014</v>
      </c>
      <c r="AB19" s="77" t="n">
        <v>2015</v>
      </c>
      <c r="AC19" s="77" t="n">
        <v>2016</v>
      </c>
      <c r="AD19" s="77" t="n">
        <v>2017</v>
      </c>
      <c r="AE19" s="77" t="n">
        <v>2018</v>
      </c>
    </row>
    <row r="20">
      <c r="A20" s="4" t="inlineStr">
        <is>
          <t>imports</t>
        </is>
      </c>
      <c r="B20" s="4" t="inlineStr">
        <is>
          <t>AL</t>
        </is>
      </c>
      <c r="C20" s="4" t="n">
        <v>0</v>
      </c>
      <c r="D20" s="4" t="n">
        <v>0</v>
      </c>
      <c r="E20" s="4" t="n">
        <v>0</v>
      </c>
      <c r="F20" s="4" t="n">
        <v>0</v>
      </c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4" t="n">
        <v>0</v>
      </c>
      <c r="T20" s="4" t="n">
        <v>0</v>
      </c>
      <c r="U20" s="4" t="n">
        <v>0</v>
      </c>
      <c r="V20" s="4" t="n">
        <v>0</v>
      </c>
      <c r="W20" s="4" t="n">
        <v>0</v>
      </c>
      <c r="X20" s="4" t="n">
        <v>0</v>
      </c>
      <c r="Y20" s="4" t="n">
        <v>0</v>
      </c>
      <c r="Z20" s="4" t="n">
        <v>0</v>
      </c>
      <c r="AA20" s="4" t="n">
        <v>0</v>
      </c>
      <c r="AB20" s="4" t="n">
        <v>0</v>
      </c>
      <c r="AC20" s="4" t="n">
        <v>0</v>
      </c>
      <c r="AD20" s="4" t="n">
        <v>0</v>
      </c>
      <c r="AE20" s="4" t="n">
        <v>0</v>
      </c>
    </row>
    <row r="21" ht="15.75" customHeight="1">
      <c r="A21" s="4" t="inlineStr">
        <is>
          <t>exports</t>
        </is>
      </c>
      <c r="B21" s="4" t="inlineStr">
        <is>
          <t>AL</t>
        </is>
      </c>
      <c r="C21" s="4" t="n">
        <v>12515999</v>
      </c>
      <c r="D21" s="4" t="n">
        <v>20206571</v>
      </c>
      <c r="E21" s="4" t="n">
        <v>25273664</v>
      </c>
      <c r="F21" s="4" t="n">
        <v>26034116</v>
      </c>
      <c r="G21" s="4" t="n">
        <v>24963948</v>
      </c>
      <c r="H21" s="4" t="n">
        <v>26383323</v>
      </c>
      <c r="I21" s="4" t="n">
        <v>39351180</v>
      </c>
      <c r="J21" s="4" t="n">
        <v>35978305</v>
      </c>
      <c r="K21" s="4" t="n">
        <v>31423683</v>
      </c>
      <c r="L21" s="4" t="n">
        <v>30252413</v>
      </c>
      <c r="M21" s="4" t="n">
        <v>30759648</v>
      </c>
      <c r="N21" s="4" t="n">
        <v>37513134</v>
      </c>
      <c r="O21" s="4" t="n">
        <v>40454195</v>
      </c>
      <c r="P21" s="4" t="n">
        <v>44129506</v>
      </c>
      <c r="Q21" s="4" t="n">
        <v>39822338</v>
      </c>
      <c r="R21" s="4" t="n">
        <v>38526487</v>
      </c>
      <c r="S21" s="4" t="n">
        <v>39995621</v>
      </c>
      <c r="T21" s="4" t="n">
        <v>40102203</v>
      </c>
      <c r="U21" s="4" t="n">
        <v>44550279</v>
      </c>
      <c r="V21" s="4" t="n">
        <v>49562730</v>
      </c>
      <c r="W21" s="4" t="n">
        <v>49869705</v>
      </c>
      <c r="X21" s="4" t="n">
        <v>56123696</v>
      </c>
      <c r="Y21" s="4" t="n">
        <v>55268345</v>
      </c>
      <c r="Z21" s="4" t="n">
        <v>52068099</v>
      </c>
      <c r="AA21" s="4" t="n">
        <v>47963269</v>
      </c>
      <c r="AB21" s="4" t="n">
        <v>53289662</v>
      </c>
      <c r="AC21" s="4" t="n">
        <v>44041572</v>
      </c>
      <c r="AD21" s="4" t="n">
        <v>43529093</v>
      </c>
      <c r="AE21" s="4" t="n">
        <v>44588032</v>
      </c>
    </row>
    <row r="22" ht="15.75" customHeight="1">
      <c r="A22" s="4" t="inlineStr">
        <is>
          <t>imports</t>
        </is>
      </c>
      <c r="B22" s="4" t="inlineStr">
        <is>
          <t>AK</t>
        </is>
      </c>
      <c r="C22" s="4" t="n">
        <v>0</v>
      </c>
      <c r="D22" s="4" t="n">
        <v>0</v>
      </c>
      <c r="E22" s="4" t="n">
        <v>0</v>
      </c>
      <c r="F22" s="4" t="n">
        <v>0</v>
      </c>
      <c r="G22" s="4" t="n">
        <v>0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0</v>
      </c>
      <c r="V22" s="4" t="n">
        <v>0</v>
      </c>
      <c r="W22" s="4" t="n">
        <v>0</v>
      </c>
      <c r="X22" s="4" t="n">
        <v>0</v>
      </c>
      <c r="Y22" s="4" t="n">
        <v>0</v>
      </c>
      <c r="Z22" s="4" t="n">
        <v>0</v>
      </c>
      <c r="AA22" s="4" t="n">
        <v>0</v>
      </c>
      <c r="AB22" s="4" t="n">
        <v>0</v>
      </c>
      <c r="AC22" s="4" t="n">
        <v>0</v>
      </c>
      <c r="AD22" s="4" t="n">
        <v>0</v>
      </c>
      <c r="AE22" s="4" t="n">
        <v>0</v>
      </c>
    </row>
    <row r="23" ht="15.75" customHeight="1">
      <c r="A23" s="4" t="inlineStr">
        <is>
          <t>exports</t>
        </is>
      </c>
      <c r="B23" s="4" t="inlineStr">
        <is>
          <t>AK</t>
        </is>
      </c>
      <c r="C23" s="4" t="n">
        <v>0</v>
      </c>
      <c r="D23" s="4" t="n">
        <v>0</v>
      </c>
      <c r="E23" s="4" t="n">
        <v>0</v>
      </c>
      <c r="F23" s="4" t="n">
        <v>0</v>
      </c>
      <c r="G23" s="4" t="n">
        <v>0</v>
      </c>
      <c r="H23" s="4" t="n">
        <v>0</v>
      </c>
      <c r="I23" s="4" t="n">
        <v>0</v>
      </c>
      <c r="J23" s="4" t="n">
        <v>0</v>
      </c>
      <c r="K23" s="4" t="n">
        <v>0</v>
      </c>
      <c r="L23" s="4" t="n">
        <v>0</v>
      </c>
      <c r="M23" s="4" t="n">
        <v>0</v>
      </c>
      <c r="N23" s="4" t="n">
        <v>0</v>
      </c>
      <c r="O23" s="4" t="n">
        <v>0</v>
      </c>
      <c r="P23" s="4" t="n">
        <v>0</v>
      </c>
      <c r="Q23" s="4" t="n">
        <v>0</v>
      </c>
      <c r="R23" s="4" t="n">
        <v>0</v>
      </c>
      <c r="S23" s="4" t="n">
        <v>0</v>
      </c>
      <c r="T23" s="4" t="n">
        <v>0</v>
      </c>
      <c r="U23" s="4" t="n">
        <v>0</v>
      </c>
      <c r="V23" s="4" t="n">
        <v>0</v>
      </c>
      <c r="W23" s="4" t="n">
        <v>0</v>
      </c>
      <c r="X23" s="4" t="n">
        <v>0</v>
      </c>
      <c r="Y23" s="4" t="n">
        <v>0</v>
      </c>
      <c r="Z23" s="4" t="n">
        <v>0</v>
      </c>
      <c r="AA23" s="4" t="n">
        <v>0</v>
      </c>
      <c r="AB23" s="4" t="n">
        <v>0</v>
      </c>
      <c r="AC23" s="4" t="n">
        <v>0</v>
      </c>
      <c r="AD23" s="4" t="n">
        <v>0</v>
      </c>
      <c r="AE23" s="4" t="n">
        <v>0</v>
      </c>
    </row>
    <row r="24" ht="15.75" customHeight="1">
      <c r="A24" s="4" t="inlineStr">
        <is>
          <t>imports</t>
        </is>
      </c>
      <c r="B24" s="4" t="inlineStr">
        <is>
          <t>AZ</t>
        </is>
      </c>
      <c r="C24" s="4" t="n">
        <v>0</v>
      </c>
      <c r="D24" s="4" t="n">
        <v>0</v>
      </c>
      <c r="E24" s="4" t="n">
        <v>0</v>
      </c>
      <c r="F24" s="4" t="n">
        <v>0</v>
      </c>
      <c r="G24" s="4" t="n">
        <v>0</v>
      </c>
      <c r="H24" s="4" t="n">
        <v>0</v>
      </c>
      <c r="I24" s="4" t="n">
        <v>0</v>
      </c>
      <c r="J24" s="4" t="n">
        <v>0</v>
      </c>
      <c r="K24" s="4" t="n">
        <v>0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4" t="n">
        <v>0</v>
      </c>
      <c r="W24" s="4" t="n">
        <v>0</v>
      </c>
      <c r="X24" s="4" t="n">
        <v>0</v>
      </c>
      <c r="Y24" s="4" t="n">
        <v>0</v>
      </c>
      <c r="Z24" s="4" t="n">
        <v>0</v>
      </c>
      <c r="AA24" s="4" t="n">
        <v>0</v>
      </c>
      <c r="AB24" s="4" t="n">
        <v>0</v>
      </c>
      <c r="AC24" s="4" t="n">
        <v>0</v>
      </c>
      <c r="AD24" s="4" t="n">
        <v>0</v>
      </c>
      <c r="AE24" s="4" t="n">
        <v>0</v>
      </c>
    </row>
    <row r="25" ht="15.75" customHeight="1">
      <c r="A25" s="4" t="inlineStr">
        <is>
          <t>exports</t>
        </is>
      </c>
      <c r="B25" s="4" t="inlineStr">
        <is>
          <t>AZ</t>
        </is>
      </c>
      <c r="C25" s="4" t="n">
        <v>16314712</v>
      </c>
      <c r="D25" s="4" t="n">
        <v>20437111</v>
      </c>
      <c r="E25" s="4" t="n">
        <v>21429218</v>
      </c>
      <c r="F25" s="4" t="n">
        <v>18433896</v>
      </c>
      <c r="G25" s="4" t="n">
        <v>18902659</v>
      </c>
      <c r="H25" s="4" t="n">
        <v>15424142</v>
      </c>
      <c r="I25" s="4" t="n">
        <v>13147230</v>
      </c>
      <c r="J25" s="4" t="n">
        <v>17906853</v>
      </c>
      <c r="K25" s="4" t="n">
        <v>19724756</v>
      </c>
      <c r="L25" s="4" t="n">
        <v>19060974</v>
      </c>
      <c r="M25" s="4" t="n">
        <v>20460223</v>
      </c>
      <c r="N25" s="4" t="n">
        <v>21038692</v>
      </c>
      <c r="O25" s="4" t="n">
        <v>24465961</v>
      </c>
      <c r="P25" s="4" t="n">
        <v>23034492</v>
      </c>
      <c r="Q25" s="4" t="n">
        <v>29498352</v>
      </c>
      <c r="R25" s="4" t="n">
        <v>24060096</v>
      </c>
      <c r="S25" s="4" t="n">
        <v>22704459</v>
      </c>
      <c r="T25" s="4" t="n">
        <v>29540165</v>
      </c>
      <c r="U25" s="4" t="n">
        <v>36618328</v>
      </c>
      <c r="V25" s="4" t="n">
        <v>32626672</v>
      </c>
      <c r="W25" s="4" t="n">
        <v>33439022</v>
      </c>
      <c r="X25" s="4" t="n">
        <v>28103262</v>
      </c>
      <c r="Y25" s="4" t="n">
        <v>30169213</v>
      </c>
      <c r="Z25" s="4" t="n">
        <v>32236561</v>
      </c>
      <c r="AA25" s="4" t="n">
        <v>30846715</v>
      </c>
      <c r="AB25" s="4" t="n">
        <v>30552432</v>
      </c>
      <c r="AC25" s="4" t="n">
        <v>25524705</v>
      </c>
      <c r="AD25" s="4" t="n">
        <v>23323738</v>
      </c>
      <c r="AE25" s="4" t="n">
        <v>28942963</v>
      </c>
    </row>
    <row r="26" ht="15.75" customHeight="1">
      <c r="A26" s="4" t="inlineStr">
        <is>
          <t>imports</t>
        </is>
      </c>
      <c r="B26" s="4" t="inlineStr">
        <is>
          <t>AR</t>
        </is>
      </c>
      <c r="C26" s="4" t="n">
        <v>0</v>
      </c>
      <c r="D26" s="4" t="n">
        <v>0</v>
      </c>
      <c r="E26" s="4" t="n">
        <v>0</v>
      </c>
      <c r="F26" s="4" t="n">
        <v>0</v>
      </c>
      <c r="G26" s="4" t="n">
        <v>0</v>
      </c>
      <c r="H26" s="4" t="n">
        <v>0</v>
      </c>
      <c r="I26" s="4" t="n">
        <v>0</v>
      </c>
      <c r="J26" s="4" t="n">
        <v>0</v>
      </c>
      <c r="K26" s="4" t="n">
        <v>0</v>
      </c>
      <c r="L26" s="4" t="n">
        <v>0</v>
      </c>
      <c r="M26" s="4" t="n">
        <v>2777102</v>
      </c>
      <c r="N26" s="4" t="n">
        <v>0</v>
      </c>
      <c r="O26" s="4" t="n">
        <v>0</v>
      </c>
      <c r="P26" s="4" t="n">
        <v>0</v>
      </c>
      <c r="Q26" s="4" t="n">
        <v>0</v>
      </c>
      <c r="R26" s="4" t="n">
        <v>3660114</v>
      </c>
      <c r="S26" s="4" t="n">
        <v>0</v>
      </c>
      <c r="T26" s="4" t="n">
        <v>0</v>
      </c>
      <c r="U26" s="4" t="n">
        <v>0</v>
      </c>
      <c r="V26" s="4" t="n">
        <v>0</v>
      </c>
      <c r="W26" s="4" t="n">
        <v>0</v>
      </c>
      <c r="X26" s="4" t="n">
        <v>0</v>
      </c>
      <c r="Y26" s="4" t="n">
        <v>0</v>
      </c>
      <c r="Z26" s="4" t="n">
        <v>0</v>
      </c>
      <c r="AA26" s="4" t="n">
        <v>0</v>
      </c>
      <c r="AB26" s="4" t="n">
        <v>0</v>
      </c>
      <c r="AC26" s="4" t="n">
        <v>0</v>
      </c>
      <c r="AD26" s="4" t="n">
        <v>0</v>
      </c>
      <c r="AE26" s="4" t="n">
        <v>0</v>
      </c>
    </row>
    <row r="27" ht="15.75" customHeight="1">
      <c r="A27" s="4" t="inlineStr">
        <is>
          <t>exports</t>
        </is>
      </c>
      <c r="B27" s="4" t="inlineStr">
        <is>
          <t>AR</t>
        </is>
      </c>
      <c r="C27" s="4" t="n">
        <v>8441119</v>
      </c>
      <c r="D27" s="4" t="n">
        <v>8795107</v>
      </c>
      <c r="E27" s="4" t="n">
        <v>7727644</v>
      </c>
      <c r="F27" s="4" t="n">
        <v>4822988</v>
      </c>
      <c r="G27" s="4" t="n">
        <v>5445927</v>
      </c>
      <c r="H27" s="4" t="n">
        <v>2943104</v>
      </c>
      <c r="I27" s="4" t="n">
        <v>5440411</v>
      </c>
      <c r="J27" s="4" t="n">
        <v>3882185</v>
      </c>
      <c r="K27" s="4" t="n">
        <v>1749928</v>
      </c>
      <c r="L27" s="4" t="n">
        <v>1815335</v>
      </c>
      <c r="M27" s="4" t="n">
        <v>0</v>
      </c>
      <c r="N27" s="4" t="n">
        <v>1004453</v>
      </c>
      <c r="O27" s="4" t="n">
        <v>154852</v>
      </c>
      <c r="P27" s="4" t="n">
        <v>2402445</v>
      </c>
      <c r="Q27" s="4" t="n">
        <v>2896081</v>
      </c>
      <c r="R27" s="4" t="n">
        <v>0</v>
      </c>
      <c r="S27" s="4" t="n">
        <v>276970</v>
      </c>
      <c r="T27" s="4" t="n">
        <v>1818168</v>
      </c>
      <c r="U27" s="4" t="n">
        <v>3387482</v>
      </c>
      <c r="V27" s="4" t="n">
        <v>9230836</v>
      </c>
      <c r="W27" s="4" t="n">
        <v>7467050</v>
      </c>
      <c r="X27" s="4" t="n">
        <v>8156201</v>
      </c>
      <c r="Y27" s="4" t="n">
        <v>12827308</v>
      </c>
      <c r="Z27" s="4" t="n">
        <v>8402516</v>
      </c>
      <c r="AA27" s="4" t="n">
        <v>9525175</v>
      </c>
      <c r="AB27" s="4" t="n">
        <v>4954516</v>
      </c>
      <c r="AC27" s="4" t="n">
        <v>10024512</v>
      </c>
      <c r="AD27" s="4" t="n">
        <v>10480612</v>
      </c>
      <c r="AE27" s="4" t="n">
        <v>14164725</v>
      </c>
    </row>
    <row r="28" ht="15.75" customHeight="1">
      <c r="A28" s="4" t="inlineStr">
        <is>
          <t>imports</t>
        </is>
      </c>
      <c r="B28" s="4" t="inlineStr">
        <is>
          <t>CA</t>
        </is>
      </c>
      <c r="C28" s="4" t="n">
        <v>66087034</v>
      </c>
      <c r="D28" s="4" t="n">
        <v>71767013</v>
      </c>
      <c r="E28" s="4" t="n">
        <v>60974474</v>
      </c>
      <c r="F28" s="4" t="n">
        <v>48214715</v>
      </c>
      <c r="G28" s="4" t="n">
        <v>51419244</v>
      </c>
      <c r="H28" s="4" t="n">
        <v>56119146</v>
      </c>
      <c r="I28" s="4" t="n">
        <v>68517774</v>
      </c>
      <c r="J28" s="4" t="n">
        <v>81298045</v>
      </c>
      <c r="K28" s="4" t="n">
        <v>75113861</v>
      </c>
      <c r="L28" s="4" t="n">
        <v>75539862</v>
      </c>
      <c r="M28" s="4" t="n">
        <v>62164770</v>
      </c>
      <c r="N28" s="4" t="n">
        <v>72558322</v>
      </c>
      <c r="O28" s="4" t="n">
        <v>76698186</v>
      </c>
      <c r="P28" s="4" t="n">
        <v>73900695</v>
      </c>
      <c r="Q28" s="4" t="n">
        <v>86931066</v>
      </c>
      <c r="R28" s="4" t="n">
        <v>77562381</v>
      </c>
      <c r="S28" s="4" t="n">
        <v>73427499</v>
      </c>
      <c r="T28" s="4" t="n">
        <v>77964366</v>
      </c>
      <c r="U28" s="4" t="n">
        <v>89521954</v>
      </c>
      <c r="V28" s="4" t="n">
        <v>81178433</v>
      </c>
      <c r="W28" s="4" t="n">
        <v>79646642</v>
      </c>
      <c r="X28" s="4" t="n">
        <v>83293067</v>
      </c>
      <c r="Y28" s="4" t="n">
        <v>80660537</v>
      </c>
      <c r="Z28" s="4" t="n">
        <v>80363665</v>
      </c>
      <c r="AA28" s="4" t="n">
        <v>79719494</v>
      </c>
      <c r="AB28" s="4" t="n">
        <v>79365599</v>
      </c>
      <c r="AC28" s="4" t="n">
        <v>79120785</v>
      </c>
      <c r="AD28" s="4" t="n">
        <v>65379515</v>
      </c>
      <c r="AE28" s="4" t="n">
        <v>86659837</v>
      </c>
    </row>
    <row r="29" ht="15.75" customHeight="1">
      <c r="A29" s="4" t="inlineStr">
        <is>
          <t>exports</t>
        </is>
      </c>
      <c r="B29" s="4" t="inlineStr">
        <is>
          <t>CA</t>
        </is>
      </c>
      <c r="C29" s="4" t="n">
        <v>0</v>
      </c>
      <c r="D29" s="4" t="n">
        <v>0</v>
      </c>
      <c r="E29" s="4" t="n">
        <v>0</v>
      </c>
      <c r="F29" s="4" t="n">
        <v>0</v>
      </c>
      <c r="G29" s="4" t="n">
        <v>0</v>
      </c>
      <c r="H29" s="4" t="n">
        <v>0</v>
      </c>
      <c r="I29" s="4" t="n">
        <v>0</v>
      </c>
      <c r="J29" s="4" t="n">
        <v>0</v>
      </c>
      <c r="K29" s="4" t="n">
        <v>0</v>
      </c>
      <c r="L29" s="4" t="n">
        <v>0</v>
      </c>
      <c r="M29" s="4" t="n">
        <v>0</v>
      </c>
      <c r="N29" s="4" t="n">
        <v>0</v>
      </c>
      <c r="O29" s="4" t="n">
        <v>0</v>
      </c>
      <c r="P29" s="4" t="n">
        <v>0</v>
      </c>
      <c r="Q29" s="4" t="n">
        <v>0</v>
      </c>
      <c r="R29" s="4" t="n">
        <v>0</v>
      </c>
      <c r="S29" s="4" t="n">
        <v>0</v>
      </c>
      <c r="T29" s="4" t="n">
        <v>0</v>
      </c>
      <c r="U29" s="4" t="n">
        <v>0</v>
      </c>
      <c r="V29" s="4" t="n">
        <v>0</v>
      </c>
      <c r="W29" s="4" t="n">
        <v>0</v>
      </c>
      <c r="X29" s="4" t="n">
        <v>0</v>
      </c>
      <c r="Y29" s="4" t="n">
        <v>0</v>
      </c>
      <c r="Z29" s="4" t="n">
        <v>0</v>
      </c>
      <c r="AA29" s="4" t="n">
        <v>0</v>
      </c>
      <c r="AB29" s="4" t="n">
        <v>0</v>
      </c>
      <c r="AC29" s="4" t="n">
        <v>0</v>
      </c>
      <c r="AD29" s="4" t="n">
        <v>0</v>
      </c>
      <c r="AE29" s="4" t="n">
        <v>0</v>
      </c>
    </row>
    <row r="30" ht="15.75" customHeight="1">
      <c r="A30" s="4" t="inlineStr">
        <is>
          <t>imports</t>
        </is>
      </c>
      <c r="B30" s="4" t="inlineStr">
        <is>
          <t>CO</t>
        </is>
      </c>
      <c r="C30" s="4" t="n">
        <v>1950402</v>
      </c>
      <c r="D30" s="4" t="n">
        <v>2911151</v>
      </c>
      <c r="E30" s="4" t="n">
        <v>2514313</v>
      </c>
      <c r="F30" s="4" t="n">
        <v>2892441</v>
      </c>
      <c r="G30" s="4" t="n">
        <v>3044441</v>
      </c>
      <c r="H30" s="4" t="n">
        <v>4136272</v>
      </c>
      <c r="I30" s="4" t="n">
        <v>4505771</v>
      </c>
      <c r="J30" s="4" t="n">
        <v>4982139</v>
      </c>
      <c r="K30" s="4" t="n">
        <v>5320256</v>
      </c>
      <c r="L30" s="4" t="n">
        <v>6092539</v>
      </c>
      <c r="M30" s="4" t="n">
        <v>4053818</v>
      </c>
      <c r="N30" s="4" t="n">
        <v>2044335</v>
      </c>
      <c r="O30" s="4" t="n">
        <v>5681503</v>
      </c>
      <c r="P30" s="4" t="n">
        <v>5148171</v>
      </c>
      <c r="Q30" s="4" t="n">
        <v>4548577</v>
      </c>
      <c r="R30" s="4" t="n">
        <v>4268874</v>
      </c>
      <c r="S30" s="4" t="n">
        <v>4637397</v>
      </c>
      <c r="T30" s="4" t="n">
        <v>1726737</v>
      </c>
      <c r="U30" s="4" t="n">
        <v>2805490</v>
      </c>
      <c r="V30" s="4" t="n">
        <v>4222317</v>
      </c>
      <c r="W30" s="4" t="n">
        <v>5976958</v>
      </c>
      <c r="X30" s="4" t="n">
        <v>5716900</v>
      </c>
      <c r="Y30" s="4" t="n">
        <v>5006750</v>
      </c>
      <c r="Z30" s="4" t="n">
        <v>4271592</v>
      </c>
      <c r="AA30" s="4" t="n">
        <v>3110756</v>
      </c>
      <c r="AB30" s="4" t="n">
        <v>5322535</v>
      </c>
      <c r="AC30" s="4" t="n">
        <v>3896013</v>
      </c>
      <c r="AD30" s="4" t="n">
        <v>4410156</v>
      </c>
      <c r="AE30" s="4" t="n">
        <v>4360848</v>
      </c>
    </row>
    <row r="31" ht="15.75" customHeight="1">
      <c r="A31" s="4" t="inlineStr">
        <is>
          <t>exports</t>
        </is>
      </c>
      <c r="B31" s="4" t="inlineStr">
        <is>
          <t>CO</t>
        </is>
      </c>
      <c r="C31" s="4" t="n">
        <v>0</v>
      </c>
      <c r="D31" s="4" t="n">
        <v>0</v>
      </c>
      <c r="E31" s="4" t="n">
        <v>0</v>
      </c>
      <c r="F31" s="4" t="n">
        <v>0</v>
      </c>
      <c r="G31" s="4" t="n">
        <v>0</v>
      </c>
      <c r="H31" s="4" t="n">
        <v>0</v>
      </c>
      <c r="I31" s="4" t="n">
        <v>0</v>
      </c>
      <c r="J31" s="4" t="n">
        <v>0</v>
      </c>
      <c r="K31" s="4" t="n">
        <v>0</v>
      </c>
      <c r="L31" s="4" t="n">
        <v>0</v>
      </c>
      <c r="M31" s="4" t="n">
        <v>0</v>
      </c>
      <c r="N31" s="4" t="n">
        <v>0</v>
      </c>
      <c r="O31" s="4" t="n">
        <v>0</v>
      </c>
      <c r="P31" s="4" t="n">
        <v>0</v>
      </c>
      <c r="Q31" s="4" t="n">
        <v>0</v>
      </c>
      <c r="R31" s="4" t="n">
        <v>0</v>
      </c>
      <c r="S31" s="4" t="n">
        <v>0</v>
      </c>
      <c r="T31" s="4" t="n">
        <v>0</v>
      </c>
      <c r="U31" s="4" t="n">
        <v>0</v>
      </c>
      <c r="V31" s="4" t="n">
        <v>0</v>
      </c>
      <c r="W31" s="4" t="n">
        <v>0</v>
      </c>
      <c r="X31" s="4" t="n">
        <v>0</v>
      </c>
      <c r="Y31" s="4" t="n">
        <v>0</v>
      </c>
      <c r="Z31" s="4" t="n">
        <v>0</v>
      </c>
      <c r="AA31" s="4" t="n">
        <v>0</v>
      </c>
      <c r="AB31" s="4" t="n">
        <v>0</v>
      </c>
      <c r="AC31" s="4" t="n">
        <v>0</v>
      </c>
      <c r="AD31" s="4" t="n">
        <v>0</v>
      </c>
      <c r="AE31" s="4" t="n">
        <v>0</v>
      </c>
    </row>
    <row r="32" ht="15.75" customHeight="1">
      <c r="A32" s="4" t="inlineStr">
        <is>
          <t>imports</t>
        </is>
      </c>
      <c r="B32" s="4" t="inlineStr">
        <is>
          <t>CT</t>
        </is>
      </c>
      <c r="C32" s="4" t="n">
        <v>0</v>
      </c>
      <c r="D32" s="4" t="n">
        <v>2859466</v>
      </c>
      <c r="E32" s="4" t="n">
        <v>412839</v>
      </c>
      <c r="F32" s="4" t="n">
        <v>0</v>
      </c>
      <c r="G32" s="4" t="n">
        <v>0</v>
      </c>
      <c r="H32" s="4" t="n">
        <v>0</v>
      </c>
      <c r="I32" s="4" t="n">
        <v>10383589</v>
      </c>
      <c r="J32" s="4" t="n">
        <v>12493084</v>
      </c>
      <c r="K32" s="4" t="n">
        <v>10892219</v>
      </c>
      <c r="L32" s="4" t="n">
        <v>2978287</v>
      </c>
      <c r="M32" s="4" t="n">
        <v>0</v>
      </c>
      <c r="N32" s="4" t="n">
        <v>2544606</v>
      </c>
      <c r="O32" s="4" t="n">
        <v>2951239</v>
      </c>
      <c r="P32" s="4" t="n">
        <v>5549845</v>
      </c>
      <c r="Q32" s="4" t="n">
        <v>2539158</v>
      </c>
      <c r="R32" s="4" t="n">
        <v>2172761</v>
      </c>
      <c r="S32" s="4" t="n">
        <v>0</v>
      </c>
      <c r="T32" s="4" t="n">
        <v>2667825</v>
      </c>
      <c r="U32" s="4" t="n">
        <v>1426242</v>
      </c>
      <c r="V32" s="4" t="n">
        <v>0</v>
      </c>
      <c r="W32" s="4" t="n">
        <v>0</v>
      </c>
      <c r="X32" s="4" t="n">
        <v>0</v>
      </c>
      <c r="Y32" s="4" t="n">
        <v>0</v>
      </c>
      <c r="Z32" s="4" t="n">
        <v>0</v>
      </c>
      <c r="AA32" s="4" t="n">
        <v>0</v>
      </c>
      <c r="AB32" s="4" t="n">
        <v>0</v>
      </c>
      <c r="AC32" s="4" t="n">
        <v>0</v>
      </c>
      <c r="AD32" s="4" t="n">
        <v>0</v>
      </c>
      <c r="AE32" s="4" t="n">
        <v>0</v>
      </c>
    </row>
    <row r="33" ht="15.75" customHeight="1">
      <c r="A33" s="4" t="inlineStr">
        <is>
          <t>exports</t>
        </is>
      </c>
      <c r="B33" s="4" t="inlineStr">
        <is>
          <t>CT</t>
        </is>
      </c>
      <c r="C33" s="4" t="n">
        <v>4726491</v>
      </c>
      <c r="D33" s="4" t="n">
        <v>0</v>
      </c>
      <c r="E33" s="4" t="n">
        <v>0</v>
      </c>
      <c r="F33" s="4" t="n">
        <v>3271262</v>
      </c>
      <c r="G33" s="4" t="n">
        <v>925634</v>
      </c>
      <c r="H33" s="4" t="n">
        <v>1264677</v>
      </c>
      <c r="I33" s="4" t="n">
        <v>0</v>
      </c>
      <c r="J33" s="4" t="n">
        <v>0</v>
      </c>
      <c r="K33" s="4" t="n">
        <v>0</v>
      </c>
      <c r="L33" s="4" t="n">
        <v>0</v>
      </c>
      <c r="M33" s="4" t="n">
        <v>969602</v>
      </c>
      <c r="N33" s="4" t="n">
        <v>0</v>
      </c>
      <c r="O33" s="4" t="n">
        <v>0</v>
      </c>
      <c r="P33" s="4" t="n">
        <v>0</v>
      </c>
      <c r="Q33" s="4" t="n">
        <v>0</v>
      </c>
      <c r="R33" s="4" t="n">
        <v>0</v>
      </c>
      <c r="S33" s="4" t="n">
        <v>600365</v>
      </c>
      <c r="T33" s="4" t="n">
        <v>0</v>
      </c>
      <c r="U33" s="4" t="n">
        <v>0</v>
      </c>
      <c r="V33" s="4" t="n">
        <v>1177837</v>
      </c>
      <c r="W33" s="4" t="n">
        <v>1983482</v>
      </c>
      <c r="X33" s="4" t="n">
        <v>3710154</v>
      </c>
      <c r="Y33" s="4" t="n">
        <v>3736766</v>
      </c>
      <c r="Z33" s="4" t="n">
        <v>3326129</v>
      </c>
      <c r="AA33" s="4" t="n">
        <v>2247267</v>
      </c>
      <c r="AB33" s="4" t="n">
        <v>5859904</v>
      </c>
      <c r="AC33" s="4" t="n">
        <v>5455839</v>
      </c>
      <c r="AD33" s="4" t="n">
        <v>4255026</v>
      </c>
      <c r="AE33" s="4" t="n">
        <v>8496457</v>
      </c>
    </row>
    <row r="34" ht="15.75" customHeight="1">
      <c r="A34" s="4" t="inlineStr">
        <is>
          <t>imports</t>
        </is>
      </c>
      <c r="B34" s="4" t="inlineStr">
        <is>
          <t>DE</t>
        </is>
      </c>
      <c r="C34" s="4" t="n">
        <v>1439359</v>
      </c>
      <c r="D34" s="4" t="n">
        <v>1722465</v>
      </c>
      <c r="E34" s="4" t="n">
        <v>2617901</v>
      </c>
      <c r="F34" s="4" t="n">
        <v>1259359</v>
      </c>
      <c r="G34" s="4" t="n">
        <v>1199618</v>
      </c>
      <c r="H34" s="4" t="n">
        <v>1750671</v>
      </c>
      <c r="I34" s="4" t="n">
        <v>1975272</v>
      </c>
      <c r="J34" s="4" t="n">
        <v>4122987</v>
      </c>
      <c r="K34" s="4" t="n">
        <v>4715811</v>
      </c>
      <c r="L34" s="4" t="n">
        <v>5013373</v>
      </c>
      <c r="M34" s="4" t="n">
        <v>6652703</v>
      </c>
      <c r="N34" s="4" t="n">
        <v>5785576</v>
      </c>
      <c r="O34" s="4" t="n">
        <v>7375846</v>
      </c>
      <c r="P34" s="4" t="n">
        <v>6636522</v>
      </c>
      <c r="Q34" s="4" t="n">
        <v>5348772</v>
      </c>
      <c r="R34" s="4" t="n">
        <v>5391074</v>
      </c>
      <c r="S34" s="4" t="n">
        <v>5674757</v>
      </c>
      <c r="T34" s="4" t="n">
        <v>5184363</v>
      </c>
      <c r="U34" s="4" t="n">
        <v>5877137</v>
      </c>
      <c r="V34" s="4" t="n">
        <v>7723439</v>
      </c>
      <c r="W34" s="4" t="n">
        <v>6799157</v>
      </c>
      <c r="X34" s="4" t="n">
        <v>6084938</v>
      </c>
      <c r="Y34" s="4" t="n">
        <v>4441032</v>
      </c>
      <c r="Z34" s="4" t="n">
        <v>5141182</v>
      </c>
      <c r="AA34" s="4" t="n">
        <v>5092542</v>
      </c>
      <c r="AB34" s="4" t="n">
        <v>5206431</v>
      </c>
      <c r="AC34" s="4" t="n">
        <v>4067241</v>
      </c>
      <c r="AD34" s="4" t="n">
        <v>5096960</v>
      </c>
      <c r="AE34" s="4" t="n">
        <v>6922855</v>
      </c>
    </row>
    <row r="35" ht="15.75" customHeight="1">
      <c r="A35" s="4" t="inlineStr">
        <is>
          <t>exports</t>
        </is>
      </c>
      <c r="B35" s="4" t="inlineStr">
        <is>
          <t>DE</t>
        </is>
      </c>
      <c r="C35" s="4" t="n">
        <v>0</v>
      </c>
      <c r="D35" s="4" t="n">
        <v>0</v>
      </c>
      <c r="E35" s="4" t="n">
        <v>0</v>
      </c>
      <c r="F35" s="4" t="n">
        <v>0</v>
      </c>
      <c r="G35" s="4" t="n">
        <v>0</v>
      </c>
      <c r="H35" s="4" t="n">
        <v>0</v>
      </c>
      <c r="I35" s="4" t="n">
        <v>0</v>
      </c>
      <c r="J35" s="4" t="n">
        <v>0</v>
      </c>
      <c r="K35" s="4" t="n">
        <v>0</v>
      </c>
      <c r="L35" s="4" t="n">
        <v>0</v>
      </c>
      <c r="M35" s="4" t="n">
        <v>0</v>
      </c>
      <c r="N35" s="4" t="n">
        <v>0</v>
      </c>
      <c r="O35" s="4" t="n">
        <v>0</v>
      </c>
      <c r="P35" s="4" t="n">
        <v>0</v>
      </c>
      <c r="Q35" s="4" t="n">
        <v>0</v>
      </c>
      <c r="R35" s="4" t="n">
        <v>0</v>
      </c>
      <c r="S35" s="4" t="n">
        <v>0</v>
      </c>
      <c r="T35" s="4" t="n">
        <v>0</v>
      </c>
      <c r="U35" s="4" t="n">
        <v>0</v>
      </c>
      <c r="V35" s="4" t="n">
        <v>0</v>
      </c>
      <c r="W35" s="4" t="n">
        <v>0</v>
      </c>
      <c r="X35" s="4" t="n">
        <v>0</v>
      </c>
      <c r="Y35" s="4" t="n">
        <v>0</v>
      </c>
      <c r="Z35" s="4" t="n">
        <v>0</v>
      </c>
      <c r="AA35" s="4" t="n">
        <v>0</v>
      </c>
      <c r="AB35" s="4" t="n">
        <v>0</v>
      </c>
      <c r="AC35" s="4" t="n">
        <v>0</v>
      </c>
      <c r="AD35" s="4" t="n">
        <v>0</v>
      </c>
      <c r="AE35" s="4" t="n">
        <v>0</v>
      </c>
    </row>
    <row r="36" ht="15.75" customHeight="1">
      <c r="A36" s="4" t="inlineStr">
        <is>
          <t>imports</t>
        </is>
      </c>
      <c r="B36" s="4" t="inlineStr">
        <is>
          <t>FL</t>
        </is>
      </c>
      <c r="C36" s="4" t="n">
        <v>29300599</v>
      </c>
      <c r="D36" s="4" t="n">
        <v>24490120</v>
      </c>
      <c r="E36" s="4" t="n">
        <v>21659866</v>
      </c>
      <c r="F36" s="4" t="n">
        <v>20166689</v>
      </c>
      <c r="G36" s="4" t="n">
        <v>20796253</v>
      </c>
      <c r="H36" s="4" t="n">
        <v>21123877</v>
      </c>
      <c r="I36" s="4" t="n">
        <v>25934642</v>
      </c>
      <c r="J36" s="4" t="n">
        <v>27941977</v>
      </c>
      <c r="K36" s="4" t="n">
        <v>19643197</v>
      </c>
      <c r="L36" s="4" t="n">
        <v>23299324</v>
      </c>
      <c r="M36" s="4" t="n">
        <v>27751457</v>
      </c>
      <c r="N36" s="4" t="n">
        <v>31233565</v>
      </c>
      <c r="O36" s="4" t="n">
        <v>30936022</v>
      </c>
      <c r="P36" s="4" t="n">
        <v>29423864</v>
      </c>
      <c r="Q36" s="4" t="n">
        <v>27284768</v>
      </c>
      <c r="R36" s="4" t="n">
        <v>30494258</v>
      </c>
      <c r="S36" s="4" t="n">
        <v>30184830</v>
      </c>
      <c r="T36" s="4" t="n">
        <v>28855311</v>
      </c>
      <c r="U36" s="4" t="n">
        <v>28820791</v>
      </c>
      <c r="V36" s="4" t="n">
        <v>28117427</v>
      </c>
      <c r="W36" s="4" t="n">
        <v>23308564</v>
      </c>
      <c r="X36" s="4" t="n">
        <v>23985137</v>
      </c>
      <c r="Y36" s="4" t="n">
        <v>20558679</v>
      </c>
      <c r="Z36" s="4" t="n">
        <v>20153632</v>
      </c>
      <c r="AA36" s="4" t="n">
        <v>16134883</v>
      </c>
      <c r="AB36" s="4" t="n">
        <v>18931178</v>
      </c>
      <c r="AC36" s="4" t="n">
        <v>17608064</v>
      </c>
      <c r="AD36" s="4" t="n">
        <v>14212881</v>
      </c>
      <c r="AE36" s="4" t="n">
        <v>13061875</v>
      </c>
    </row>
    <row r="37" ht="15.75" customHeight="1">
      <c r="A37" s="4" t="inlineStr">
        <is>
          <t>exports</t>
        </is>
      </c>
      <c r="B37" s="4" t="inlineStr">
        <is>
          <t>FL</t>
        </is>
      </c>
      <c r="C37" s="4" t="n">
        <v>0</v>
      </c>
      <c r="D37" s="4" t="n">
        <v>0</v>
      </c>
      <c r="E37" s="4" t="n">
        <v>0</v>
      </c>
      <c r="F37" s="4" t="n">
        <v>0</v>
      </c>
      <c r="G37" s="4" t="n">
        <v>0</v>
      </c>
      <c r="H37" s="4" t="n">
        <v>0</v>
      </c>
      <c r="I37" s="4" t="n">
        <v>0</v>
      </c>
      <c r="J37" s="4" t="n">
        <v>0</v>
      </c>
      <c r="K37" s="4" t="n">
        <v>0</v>
      </c>
      <c r="L37" s="4" t="n">
        <v>0</v>
      </c>
      <c r="M37" s="4" t="n">
        <v>0</v>
      </c>
      <c r="N37" s="4" t="n">
        <v>0</v>
      </c>
      <c r="O37" s="4" t="n">
        <v>0</v>
      </c>
      <c r="P37" s="4" t="n">
        <v>0</v>
      </c>
      <c r="Q37" s="4" t="n">
        <v>0</v>
      </c>
      <c r="R37" s="4" t="n">
        <v>0</v>
      </c>
      <c r="S37" s="4" t="n">
        <v>0</v>
      </c>
      <c r="T37" s="4" t="n">
        <v>0</v>
      </c>
      <c r="U37" s="4" t="n">
        <v>0</v>
      </c>
      <c r="V37" s="4" t="n">
        <v>0</v>
      </c>
      <c r="W37" s="4" t="n">
        <v>0</v>
      </c>
      <c r="X37" s="4" t="n">
        <v>0</v>
      </c>
      <c r="Y37" s="4" t="n">
        <v>0</v>
      </c>
      <c r="Z37" s="4" t="n">
        <v>0</v>
      </c>
      <c r="AA37" s="4" t="n">
        <v>0</v>
      </c>
      <c r="AB37" s="4" t="n">
        <v>0</v>
      </c>
      <c r="AC37" s="4" t="n">
        <v>0</v>
      </c>
      <c r="AD37" s="4" t="n">
        <v>0</v>
      </c>
      <c r="AE37" s="4" t="n">
        <v>0</v>
      </c>
    </row>
    <row r="38" ht="15.75" customHeight="1">
      <c r="A38" s="4" t="inlineStr">
        <is>
          <t>imports</t>
        </is>
      </c>
      <c r="B38" s="4" t="inlineStr">
        <is>
          <t>GA</t>
        </is>
      </c>
      <c r="C38" s="4" t="n">
        <v>0</v>
      </c>
      <c r="D38" s="4" t="n">
        <v>0</v>
      </c>
      <c r="E38" s="4" t="n">
        <v>0</v>
      </c>
      <c r="F38" s="4" t="n">
        <v>0</v>
      </c>
      <c r="G38" s="4" t="n">
        <v>0</v>
      </c>
      <c r="H38" s="4" t="n">
        <v>402067</v>
      </c>
      <c r="I38" s="4" t="n">
        <v>9479853</v>
      </c>
      <c r="J38" s="4" t="n">
        <v>6978930</v>
      </c>
      <c r="K38" s="4" t="n">
        <v>8350336</v>
      </c>
      <c r="L38" s="4" t="n">
        <v>9330599</v>
      </c>
      <c r="M38" s="4" t="n">
        <v>9747182</v>
      </c>
      <c r="N38" s="4" t="n">
        <v>12047226</v>
      </c>
      <c r="O38" s="4" t="n">
        <v>11280078</v>
      </c>
      <c r="P38" s="4" t="n">
        <v>13628955</v>
      </c>
      <c r="Q38" s="4" t="n">
        <v>18538738</v>
      </c>
      <c r="R38" s="4" t="n">
        <v>10752011</v>
      </c>
      <c r="S38" s="4" t="n">
        <v>12020046</v>
      </c>
      <c r="T38" s="4" t="n">
        <v>8327167</v>
      </c>
      <c r="U38" s="4" t="n">
        <v>14025574</v>
      </c>
      <c r="V38" s="4" t="n">
        <v>16116262</v>
      </c>
      <c r="W38" s="4" t="n">
        <v>17886922</v>
      </c>
      <c r="X38" s="4" t="n">
        <v>25369501</v>
      </c>
      <c r="Y38" s="4" t="n">
        <v>22961660</v>
      </c>
      <c r="Z38" s="4" t="n">
        <v>23337561</v>
      </c>
      <c r="AA38" s="4" t="n">
        <v>23346370</v>
      </c>
      <c r="AB38" s="4" t="n">
        <v>21172896</v>
      </c>
      <c r="AC38" s="4" t="n">
        <v>18681619</v>
      </c>
      <c r="AD38" s="4" t="n">
        <v>19260631</v>
      </c>
      <c r="AE38" s="4" t="n">
        <v>23887860</v>
      </c>
    </row>
    <row r="39" ht="15.75" customHeight="1">
      <c r="A39" s="4" t="inlineStr">
        <is>
          <t>exports</t>
        </is>
      </c>
      <c r="B39" s="4" t="inlineStr">
        <is>
          <t>GA</t>
        </is>
      </c>
      <c r="C39" s="4" t="n">
        <v>12566626</v>
      </c>
      <c r="D39" s="4" t="n">
        <v>4841663</v>
      </c>
      <c r="E39" s="4" t="n">
        <v>3511996</v>
      </c>
      <c r="F39" s="4" t="n">
        <v>954161</v>
      </c>
      <c r="G39" s="4" t="n">
        <v>3509292</v>
      </c>
      <c r="H39" s="4" t="n">
        <v>0</v>
      </c>
      <c r="I39" s="4" t="n">
        <v>0</v>
      </c>
      <c r="J39" s="4" t="n">
        <v>0</v>
      </c>
      <c r="K39" s="4" t="n">
        <v>0</v>
      </c>
      <c r="L39" s="4" t="n">
        <v>0</v>
      </c>
      <c r="M39" s="4" t="n">
        <v>0</v>
      </c>
      <c r="N39" s="4" t="n">
        <v>0</v>
      </c>
      <c r="O39" s="4" t="n">
        <v>0</v>
      </c>
      <c r="P39" s="4" t="n">
        <v>0</v>
      </c>
      <c r="Q39" s="4" t="n">
        <v>0</v>
      </c>
      <c r="R39" s="4" t="n">
        <v>0</v>
      </c>
      <c r="S39" s="4" t="n">
        <v>0</v>
      </c>
      <c r="T39" s="4" t="n">
        <v>0</v>
      </c>
      <c r="U39" s="4" t="n">
        <v>0</v>
      </c>
      <c r="V39" s="4" t="n">
        <v>0</v>
      </c>
      <c r="W39" s="4" t="n">
        <v>0</v>
      </c>
      <c r="X39" s="4" t="n">
        <v>0</v>
      </c>
      <c r="Y39" s="4" t="n">
        <v>0</v>
      </c>
      <c r="Z39" s="4" t="n">
        <v>0</v>
      </c>
      <c r="AA39" s="4" t="n">
        <v>0</v>
      </c>
      <c r="AB39" s="4" t="n">
        <v>0</v>
      </c>
      <c r="AC39" s="4" t="n">
        <v>0</v>
      </c>
      <c r="AD39" s="4" t="n">
        <v>0</v>
      </c>
      <c r="AE39" s="4" t="n">
        <v>0</v>
      </c>
    </row>
    <row r="40" ht="15.75" customHeight="1">
      <c r="A40" s="4" t="inlineStr">
        <is>
          <t>imports</t>
        </is>
      </c>
      <c r="B40" s="4" t="inlineStr">
        <is>
          <t>HI</t>
        </is>
      </c>
      <c r="C40" s="4" t="n">
        <v>0</v>
      </c>
      <c r="D40" s="4" t="n">
        <v>0</v>
      </c>
      <c r="E40" s="4" t="n">
        <v>0</v>
      </c>
      <c r="F40" s="4" t="n">
        <v>0</v>
      </c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4" t="n">
        <v>0</v>
      </c>
      <c r="T40" s="4" t="n">
        <v>0</v>
      </c>
      <c r="U40" s="4" t="n">
        <v>0</v>
      </c>
      <c r="V40" s="4" t="n">
        <v>0</v>
      </c>
      <c r="W40" s="4" t="n">
        <v>0</v>
      </c>
      <c r="X40" s="4" t="n">
        <v>0</v>
      </c>
      <c r="Y40" s="4" t="n">
        <v>0</v>
      </c>
      <c r="Z40" s="4" t="n">
        <v>0</v>
      </c>
      <c r="AA40" s="4" t="n">
        <v>0</v>
      </c>
      <c r="AB40" s="4" t="n">
        <v>0</v>
      </c>
      <c r="AC40" s="4" t="n">
        <v>0</v>
      </c>
      <c r="AD40" s="4" t="n">
        <v>0</v>
      </c>
      <c r="AE40" s="4" t="n">
        <v>0</v>
      </c>
    </row>
    <row r="41" ht="15.75" customHeight="1">
      <c r="A41" s="4" t="inlineStr">
        <is>
          <t>exports</t>
        </is>
      </c>
      <c r="B41" s="4" t="inlineStr">
        <is>
          <t>HI</t>
        </is>
      </c>
      <c r="C41" s="4" t="n">
        <v>0</v>
      </c>
      <c r="D41" s="4" t="n">
        <v>0</v>
      </c>
      <c r="E41" s="4" t="n">
        <v>0</v>
      </c>
      <c r="F41" s="4" t="n">
        <v>0</v>
      </c>
      <c r="G41" s="4" t="n">
        <v>0</v>
      </c>
      <c r="H41" s="4" t="n">
        <v>0</v>
      </c>
      <c r="I41" s="4" t="n">
        <v>0</v>
      </c>
      <c r="J41" s="4" t="n">
        <v>0</v>
      </c>
      <c r="K41" s="4" t="n">
        <v>0</v>
      </c>
      <c r="L41" s="4" t="n">
        <v>0</v>
      </c>
      <c r="M41" s="4" t="n">
        <v>0</v>
      </c>
      <c r="N41" s="4" t="n">
        <v>0</v>
      </c>
      <c r="O41" s="4" t="n">
        <v>0</v>
      </c>
      <c r="P41" s="4" t="n">
        <v>0</v>
      </c>
      <c r="Q41" s="4" t="n">
        <v>0</v>
      </c>
      <c r="R41" s="4" t="n">
        <v>0</v>
      </c>
      <c r="S41" s="4" t="n">
        <v>0</v>
      </c>
      <c r="T41" s="4" t="n">
        <v>0</v>
      </c>
      <c r="U41" s="4" t="n">
        <v>0</v>
      </c>
      <c r="V41" s="4" t="n">
        <v>0</v>
      </c>
      <c r="W41" s="4" t="n">
        <v>0</v>
      </c>
      <c r="X41" s="4" t="n">
        <v>0</v>
      </c>
      <c r="Y41" s="4" t="n">
        <v>0</v>
      </c>
      <c r="Z41" s="4" t="n">
        <v>0</v>
      </c>
      <c r="AA41" s="4" t="n">
        <v>0</v>
      </c>
      <c r="AB41" s="4" t="n">
        <v>0</v>
      </c>
      <c r="AC41" s="4" t="n">
        <v>0</v>
      </c>
      <c r="AD41" s="4" t="n">
        <v>0</v>
      </c>
      <c r="AE41" s="4" t="n">
        <v>0</v>
      </c>
    </row>
    <row r="42" ht="15.75" customHeight="1">
      <c r="A42" s="4" t="inlineStr">
        <is>
          <t>imports</t>
        </is>
      </c>
      <c r="B42" s="4" t="inlineStr">
        <is>
          <t>ID</t>
        </is>
      </c>
      <c r="C42" s="4" t="n">
        <v>10371225</v>
      </c>
      <c r="D42" s="4" t="n">
        <v>10639243</v>
      </c>
      <c r="E42" s="4" t="n">
        <v>13664637</v>
      </c>
      <c r="F42" s="4" t="n">
        <v>10558104</v>
      </c>
      <c r="G42" s="4" t="n">
        <v>13501333</v>
      </c>
      <c r="H42" s="4" t="n">
        <v>10237665</v>
      </c>
      <c r="I42" s="4" t="n">
        <v>10206554</v>
      </c>
      <c r="J42" s="4" t="n">
        <v>9340466</v>
      </c>
      <c r="K42" s="4" t="n">
        <v>10602499</v>
      </c>
      <c r="L42" s="4" t="n">
        <v>11048092</v>
      </c>
      <c r="M42" s="4" t="n">
        <v>13563780</v>
      </c>
      <c r="N42" s="4" t="n">
        <v>14000508</v>
      </c>
      <c r="O42" s="4" t="n">
        <v>13253995</v>
      </c>
      <c r="P42" s="4" t="n">
        <v>13200483</v>
      </c>
      <c r="Q42" s="4" t="n">
        <v>13542316</v>
      </c>
      <c r="R42" s="4" t="n">
        <v>13442088</v>
      </c>
      <c r="S42" s="4" t="n">
        <v>11900761</v>
      </c>
      <c r="T42" s="4" t="n">
        <v>14772204</v>
      </c>
      <c r="U42" s="4" t="n">
        <v>14412979</v>
      </c>
      <c r="V42" s="4" t="n">
        <v>11974571</v>
      </c>
      <c r="W42" s="4" t="n">
        <v>12957418</v>
      </c>
      <c r="X42" s="4" t="n">
        <v>8919739</v>
      </c>
      <c r="Y42" s="4" t="n">
        <v>10479692</v>
      </c>
      <c r="Z42" s="4" t="n">
        <v>11304730</v>
      </c>
      <c r="AA42" s="4" t="n">
        <v>10155326</v>
      </c>
      <c r="AB42" s="4" t="n">
        <v>9514335</v>
      </c>
      <c r="AC42" s="4" t="n">
        <v>9472828</v>
      </c>
      <c r="AD42" s="4" t="n">
        <v>8453579</v>
      </c>
      <c r="AE42" s="4" t="n">
        <v>7496834</v>
      </c>
    </row>
    <row r="43" ht="15.75" customHeight="1">
      <c r="A43" s="4" t="inlineStr">
        <is>
          <t>exports</t>
        </is>
      </c>
      <c r="B43" s="4" t="inlineStr">
        <is>
          <t>ID</t>
        </is>
      </c>
      <c r="C43" s="4" t="n">
        <v>0</v>
      </c>
      <c r="D43" s="4" t="n">
        <v>0</v>
      </c>
      <c r="E43" s="4" t="n">
        <v>0</v>
      </c>
      <c r="F43" s="4" t="n">
        <v>0</v>
      </c>
      <c r="G43" s="4" t="n">
        <v>0</v>
      </c>
      <c r="H43" s="4" t="n">
        <v>0</v>
      </c>
      <c r="I43" s="4" t="n">
        <v>0</v>
      </c>
      <c r="J43" s="4" t="n">
        <v>0</v>
      </c>
      <c r="K43" s="4" t="n">
        <v>0</v>
      </c>
      <c r="L43" s="4" t="n">
        <v>0</v>
      </c>
      <c r="M43" s="4" t="n">
        <v>0</v>
      </c>
      <c r="N43" s="4" t="n">
        <v>0</v>
      </c>
      <c r="O43" s="4" t="n">
        <v>0</v>
      </c>
      <c r="P43" s="4" t="n">
        <v>0</v>
      </c>
      <c r="Q43" s="4" t="n">
        <v>0</v>
      </c>
      <c r="R43" s="4" t="n">
        <v>0</v>
      </c>
      <c r="S43" s="4" t="n">
        <v>0</v>
      </c>
      <c r="T43" s="4" t="n">
        <v>0</v>
      </c>
      <c r="U43" s="4" t="n">
        <v>0</v>
      </c>
      <c r="V43" s="4" t="n">
        <v>0</v>
      </c>
      <c r="W43" s="4" t="n">
        <v>0</v>
      </c>
      <c r="X43" s="4" t="n">
        <v>0</v>
      </c>
      <c r="Y43" s="4" t="n">
        <v>0</v>
      </c>
      <c r="Z43" s="4" t="n">
        <v>0</v>
      </c>
      <c r="AA43" s="4" t="n">
        <v>0</v>
      </c>
      <c r="AB43" s="4" t="n">
        <v>0</v>
      </c>
      <c r="AC43" s="4" t="n">
        <v>0</v>
      </c>
      <c r="AD43" s="4" t="n">
        <v>0</v>
      </c>
      <c r="AE43" s="4" t="n">
        <v>0</v>
      </c>
    </row>
    <row r="44" ht="15.75" customHeight="1">
      <c r="A44" s="4" t="inlineStr">
        <is>
          <t>imports</t>
        </is>
      </c>
      <c r="B44" s="4" t="inlineStr">
        <is>
          <t>IL</t>
        </is>
      </c>
      <c r="C44" s="4" t="n">
        <v>0</v>
      </c>
      <c r="D44" s="4" t="n">
        <v>623992</v>
      </c>
      <c r="E44" s="4" t="n">
        <v>0</v>
      </c>
      <c r="F44" s="4" t="n">
        <v>0</v>
      </c>
      <c r="G44" s="4" t="n">
        <v>0</v>
      </c>
      <c r="H44" s="4" t="n">
        <v>0</v>
      </c>
      <c r="I44" s="4" t="n">
        <v>0</v>
      </c>
      <c r="J44" s="4" t="n">
        <v>7148924</v>
      </c>
      <c r="K44" s="4" t="n">
        <v>8637603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0</v>
      </c>
      <c r="Q44" s="4" t="n">
        <v>0</v>
      </c>
      <c r="R44" s="4" t="n">
        <v>0</v>
      </c>
      <c r="S44" s="4" t="n">
        <v>0</v>
      </c>
      <c r="T44" s="4" t="n">
        <v>0</v>
      </c>
      <c r="U44" s="4" t="n">
        <v>0</v>
      </c>
      <c r="V44" s="4" t="n">
        <v>0</v>
      </c>
      <c r="W44" s="4" t="n">
        <v>0</v>
      </c>
      <c r="X44" s="4" t="n">
        <v>0</v>
      </c>
      <c r="Y44" s="4" t="n">
        <v>0</v>
      </c>
      <c r="Z44" s="4" t="n">
        <v>0</v>
      </c>
      <c r="AA44" s="4" t="n">
        <v>0</v>
      </c>
      <c r="AB44" s="4" t="n">
        <v>0</v>
      </c>
      <c r="AC44" s="4" t="n">
        <v>0</v>
      </c>
      <c r="AD44" s="4" t="n">
        <v>0</v>
      </c>
      <c r="AE44" s="4" t="n">
        <v>0</v>
      </c>
    </row>
    <row r="45" ht="15.75" customHeight="1">
      <c r="A45" s="4" t="inlineStr">
        <is>
          <t>exports</t>
        </is>
      </c>
      <c r="B45" s="4" t="inlineStr">
        <is>
          <t>IL</t>
        </is>
      </c>
      <c r="C45" s="4" t="n">
        <v>4394380</v>
      </c>
      <c r="D45" s="4" t="n">
        <v>0</v>
      </c>
      <c r="E45" s="4" t="n">
        <v>1423491</v>
      </c>
      <c r="F45" s="4" t="n">
        <v>10745137</v>
      </c>
      <c r="G45" s="4" t="n">
        <v>5039464</v>
      </c>
      <c r="H45" s="4" t="n">
        <v>6567447</v>
      </c>
      <c r="I45" s="4" t="n">
        <v>6209605</v>
      </c>
      <c r="J45" s="4" t="n">
        <v>0</v>
      </c>
      <c r="K45" s="4" t="n">
        <v>0</v>
      </c>
      <c r="L45" s="4" t="n">
        <v>14226808</v>
      </c>
      <c r="M45" s="4" t="n">
        <v>27481567</v>
      </c>
      <c r="N45" s="4" t="n">
        <v>28696913</v>
      </c>
      <c r="O45" s="4" t="n">
        <v>33267839</v>
      </c>
      <c r="P45" s="4" t="n">
        <v>37193892</v>
      </c>
      <c r="Q45" s="4" t="n">
        <v>35602813</v>
      </c>
      <c r="R45" s="4" t="n">
        <v>32506001</v>
      </c>
      <c r="S45" s="4" t="n">
        <v>33926959</v>
      </c>
      <c r="T45" s="4" t="n">
        <v>39106909</v>
      </c>
      <c r="U45" s="4" t="n">
        <v>40446801</v>
      </c>
      <c r="V45" s="4" t="n">
        <v>43960894</v>
      </c>
      <c r="W45" s="4" t="n">
        <v>42663502</v>
      </c>
      <c r="X45" s="4" t="n">
        <v>43066276</v>
      </c>
      <c r="Y45" s="4" t="n">
        <v>40160459</v>
      </c>
      <c r="Z45" s="4" t="n">
        <v>47680899</v>
      </c>
      <c r="AA45" s="4" t="n">
        <v>47962514</v>
      </c>
      <c r="AB45" s="4" t="n">
        <v>42250735</v>
      </c>
      <c r="AC45" s="4" t="n">
        <v>33892382</v>
      </c>
      <c r="AD45" s="4" t="n">
        <v>33888969</v>
      </c>
      <c r="AE45" s="4" t="n">
        <v>33121099</v>
      </c>
    </row>
    <row r="46" ht="15.75" customHeight="1">
      <c r="A46" s="4" t="inlineStr">
        <is>
          <t>imports</t>
        </is>
      </c>
      <c r="B46" s="4" t="inlineStr">
        <is>
          <t>IN</t>
        </is>
      </c>
      <c r="C46" s="4" t="n">
        <v>0</v>
      </c>
      <c r="D46" s="4" t="n">
        <v>0</v>
      </c>
      <c r="E46" s="4" t="n">
        <v>0</v>
      </c>
      <c r="F46" s="4" t="n">
        <v>0</v>
      </c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4" t="n">
        <v>0</v>
      </c>
      <c r="O46" s="4" t="n">
        <v>0</v>
      </c>
      <c r="P46" s="4" t="n">
        <v>0</v>
      </c>
      <c r="Q46" s="4" t="n">
        <v>0</v>
      </c>
      <c r="R46" s="4" t="n">
        <v>0</v>
      </c>
      <c r="S46" s="4" t="n">
        <v>0</v>
      </c>
      <c r="T46" s="4" t="n">
        <v>0</v>
      </c>
      <c r="U46" s="4" t="n">
        <v>0</v>
      </c>
      <c r="V46" s="4" t="n">
        <v>0</v>
      </c>
      <c r="W46" s="4" t="n">
        <v>0</v>
      </c>
      <c r="X46" s="4" t="n">
        <v>0</v>
      </c>
      <c r="Y46" s="4" t="n">
        <v>6300133</v>
      </c>
      <c r="Z46" s="4" t="n">
        <v>10858603</v>
      </c>
      <c r="AA46" s="4" t="n">
        <v>6413732</v>
      </c>
      <c r="AB46" s="4" t="n">
        <v>15541868</v>
      </c>
      <c r="AC46" s="4" t="n">
        <v>13362537</v>
      </c>
      <c r="AD46" s="4" t="n">
        <v>11023344</v>
      </c>
      <c r="AE46" s="4" t="n">
        <v>3428037</v>
      </c>
    </row>
    <row r="47" ht="15.75" customHeight="1">
      <c r="A47" s="4" t="inlineStr">
        <is>
          <t>exports</t>
        </is>
      </c>
      <c r="B47" s="4" t="inlineStr">
        <is>
          <t>IN</t>
        </is>
      </c>
      <c r="C47" s="4" t="n">
        <v>18533509</v>
      </c>
      <c r="D47" s="4" t="n">
        <v>15697508</v>
      </c>
      <c r="E47" s="4" t="n">
        <v>14392538</v>
      </c>
      <c r="F47" s="4" t="n">
        <v>11322749</v>
      </c>
      <c r="G47" s="4" t="n">
        <v>13184417</v>
      </c>
      <c r="H47" s="4" t="n">
        <v>11217917</v>
      </c>
      <c r="I47" s="4" t="n">
        <v>10038328</v>
      </c>
      <c r="J47" s="4" t="n">
        <v>14811335</v>
      </c>
      <c r="K47" s="4" t="n">
        <v>14642484</v>
      </c>
      <c r="L47" s="4" t="n">
        <v>12995449</v>
      </c>
      <c r="M47" s="4" t="n">
        <v>18198799</v>
      </c>
      <c r="N47" s="4" t="n">
        <v>14402974</v>
      </c>
      <c r="O47" s="4" t="n">
        <v>12704821</v>
      </c>
      <c r="P47" s="4" t="n">
        <v>13023739</v>
      </c>
      <c r="Q47" s="4" t="n">
        <v>12025963</v>
      </c>
      <c r="R47" s="4" t="n">
        <v>11622344</v>
      </c>
      <c r="S47" s="4" t="n">
        <v>12943922</v>
      </c>
      <c r="T47" s="4" t="n">
        <v>5177545</v>
      </c>
      <c r="U47" s="4" t="n">
        <v>6338892</v>
      </c>
      <c r="V47" s="4" t="n">
        <v>2608109</v>
      </c>
      <c r="W47" s="4" t="n">
        <v>3712284</v>
      </c>
      <c r="X47" s="4" t="n">
        <v>989622</v>
      </c>
      <c r="Y47" s="4" t="n">
        <v>0</v>
      </c>
      <c r="Z47" s="4" t="n">
        <v>0</v>
      </c>
      <c r="AA47" s="4" t="n">
        <v>0</v>
      </c>
      <c r="AB47" s="4" t="n">
        <v>0</v>
      </c>
      <c r="AC47" s="4" t="n">
        <v>0</v>
      </c>
      <c r="AD47" s="4" t="n">
        <v>0</v>
      </c>
      <c r="AE47" s="4" t="n">
        <v>0</v>
      </c>
    </row>
    <row r="48" ht="15.75" customHeight="1">
      <c r="A48" s="4" t="inlineStr">
        <is>
          <t>imports</t>
        </is>
      </c>
      <c r="B48" s="4" t="inlineStr">
        <is>
          <t>IA</t>
        </is>
      </c>
      <c r="C48" s="4" t="n">
        <v>2934233</v>
      </c>
      <c r="D48" s="4" t="n">
        <v>2209287</v>
      </c>
      <c r="E48" s="4" t="n">
        <v>3497382</v>
      </c>
      <c r="F48" s="4" t="n">
        <v>4122132</v>
      </c>
      <c r="G48" s="4" t="n">
        <v>3889159</v>
      </c>
      <c r="H48" s="4" t="n">
        <v>3857822</v>
      </c>
      <c r="I48" s="4" t="n">
        <v>4626135</v>
      </c>
      <c r="J48" s="4" t="n">
        <v>4931097</v>
      </c>
      <c r="K48" s="4" t="n">
        <v>3168399</v>
      </c>
      <c r="L48" s="4" t="n">
        <v>3935361</v>
      </c>
      <c r="M48" s="4" t="n">
        <v>2280974</v>
      </c>
      <c r="N48" s="4" t="n">
        <v>2990022</v>
      </c>
      <c r="O48" s="4" t="n">
        <v>2995074</v>
      </c>
      <c r="P48" s="4" t="n">
        <v>3766215</v>
      </c>
      <c r="Q48" s="4" t="n">
        <v>2673632</v>
      </c>
      <c r="R48" s="4" t="n">
        <v>3500038</v>
      </c>
      <c r="S48" s="4" t="n">
        <v>2737448</v>
      </c>
      <c r="T48" s="4" t="n">
        <v>385371</v>
      </c>
      <c r="U48" s="4" t="n">
        <v>0</v>
      </c>
      <c r="V48" s="4" t="n">
        <v>0</v>
      </c>
      <c r="W48" s="4" t="n">
        <v>0</v>
      </c>
      <c r="X48" s="4" t="n">
        <v>0</v>
      </c>
      <c r="Y48" s="4" t="n">
        <v>0</v>
      </c>
      <c r="Z48" s="4" t="n">
        <v>0</v>
      </c>
      <c r="AA48" s="4" t="n">
        <v>0</v>
      </c>
      <c r="AB48" s="4" t="n">
        <v>0</v>
      </c>
      <c r="AC48" s="4" t="n">
        <v>0</v>
      </c>
      <c r="AD48" s="4" t="n">
        <v>0</v>
      </c>
      <c r="AE48" s="4" t="n">
        <v>0</v>
      </c>
    </row>
    <row r="49" ht="15.75" customHeight="1">
      <c r="A49" s="4" t="inlineStr">
        <is>
          <t>exports</t>
        </is>
      </c>
      <c r="B49" s="4" t="inlineStr">
        <is>
          <t>IA</t>
        </is>
      </c>
      <c r="C49" s="4" t="n">
        <v>0</v>
      </c>
      <c r="D49" s="4" t="n">
        <v>0</v>
      </c>
      <c r="E49" s="4" t="n">
        <v>0</v>
      </c>
      <c r="F49" s="4" t="n">
        <v>0</v>
      </c>
      <c r="G49" s="4" t="n">
        <v>0</v>
      </c>
      <c r="H49" s="4" t="n">
        <v>0</v>
      </c>
      <c r="I49" s="4" t="n">
        <v>0</v>
      </c>
      <c r="J49" s="4" t="n">
        <v>0</v>
      </c>
      <c r="K49" s="4" t="n">
        <v>0</v>
      </c>
      <c r="L49" s="4" t="n">
        <v>0</v>
      </c>
      <c r="M49" s="4" t="n">
        <v>0</v>
      </c>
      <c r="N49" s="4" t="n">
        <v>0</v>
      </c>
      <c r="O49" s="4" t="n">
        <v>0</v>
      </c>
      <c r="P49" s="4" t="n">
        <v>0</v>
      </c>
      <c r="Q49" s="4" t="n">
        <v>0</v>
      </c>
      <c r="R49" s="4" t="n">
        <v>0</v>
      </c>
      <c r="S49" s="4" t="n">
        <v>0</v>
      </c>
      <c r="T49" s="4" t="n">
        <v>0</v>
      </c>
      <c r="U49" s="4" t="n">
        <v>2933106</v>
      </c>
      <c r="V49" s="4" t="n">
        <v>3115412</v>
      </c>
      <c r="W49" s="4" t="n">
        <v>6574140</v>
      </c>
      <c r="X49" s="4" t="n">
        <v>5125466</v>
      </c>
      <c r="Y49" s="4" t="n">
        <v>5177715</v>
      </c>
      <c r="Z49" s="4" t="n">
        <v>4291861</v>
      </c>
      <c r="AA49" s="4" t="n">
        <v>4218052</v>
      </c>
      <c r="AB49" s="4" t="n">
        <v>4005994</v>
      </c>
      <c r="AC49" s="4" t="n">
        <v>666211</v>
      </c>
      <c r="AD49" s="4" t="n">
        <v>3708691</v>
      </c>
      <c r="AE49" s="4" t="n">
        <v>6876784</v>
      </c>
    </row>
    <row r="50" ht="15.75" customHeight="1">
      <c r="A50" s="4" t="inlineStr">
        <is>
          <t>imports</t>
        </is>
      </c>
      <c r="B50" s="4" t="inlineStr">
        <is>
          <t>KS</t>
        </is>
      </c>
      <c r="C50" s="4" t="n">
        <v>0</v>
      </c>
      <c r="D50" s="4" t="n">
        <v>0</v>
      </c>
      <c r="E50" s="4" t="n">
        <v>0</v>
      </c>
      <c r="F50" s="4" t="n">
        <v>0</v>
      </c>
      <c r="G50" s="4" t="n">
        <v>0</v>
      </c>
      <c r="H50" s="4" t="n">
        <v>0</v>
      </c>
      <c r="I50" s="4" t="n">
        <v>0</v>
      </c>
      <c r="J50" s="4" t="n">
        <v>0</v>
      </c>
      <c r="K50" s="4" t="n">
        <v>0</v>
      </c>
      <c r="L50" s="4" t="n">
        <v>0</v>
      </c>
      <c r="M50" s="4" t="n">
        <v>0</v>
      </c>
      <c r="N50" s="4" t="n">
        <v>0</v>
      </c>
      <c r="O50" s="4" t="n">
        <v>0</v>
      </c>
      <c r="P50" s="4" t="n">
        <v>0</v>
      </c>
      <c r="Q50" s="4" t="n">
        <v>0</v>
      </c>
      <c r="R50" s="4" t="n">
        <v>0</v>
      </c>
      <c r="S50" s="4" t="n">
        <v>0</v>
      </c>
      <c r="T50" s="4" t="n">
        <v>0</v>
      </c>
      <c r="U50" s="4" t="n">
        <v>0</v>
      </c>
      <c r="V50" s="4" t="n">
        <v>0</v>
      </c>
      <c r="W50" s="4" t="n">
        <v>0</v>
      </c>
      <c r="X50" s="4" t="n">
        <v>0</v>
      </c>
      <c r="Y50" s="4" t="n">
        <v>0</v>
      </c>
      <c r="Z50" s="4" t="n">
        <v>0</v>
      </c>
      <c r="AA50" s="4" t="n">
        <v>0</v>
      </c>
      <c r="AB50" s="4" t="n">
        <v>0</v>
      </c>
      <c r="AC50" s="4" t="n">
        <v>0</v>
      </c>
      <c r="AD50" s="4" t="n">
        <v>0</v>
      </c>
      <c r="AE50" s="4" t="n">
        <v>0</v>
      </c>
    </row>
    <row r="51" ht="15.75" customHeight="1">
      <c r="A51" s="4" t="inlineStr">
        <is>
          <t>exports</t>
        </is>
      </c>
      <c r="B51" s="4" t="inlineStr">
        <is>
          <t>KS</t>
        </is>
      </c>
      <c r="C51" s="4" t="n">
        <v>3770640</v>
      </c>
      <c r="D51" s="4" t="n">
        <v>1099132</v>
      </c>
      <c r="E51" s="4" t="n">
        <v>1617217</v>
      </c>
      <c r="F51" s="4" t="n">
        <v>4285080</v>
      </c>
      <c r="G51" s="4" t="n">
        <v>4406304</v>
      </c>
      <c r="H51" s="4" t="n">
        <v>4250439</v>
      </c>
      <c r="I51" s="4" t="n">
        <v>4794535</v>
      </c>
      <c r="J51" s="4" t="n">
        <v>1750317</v>
      </c>
      <c r="K51" s="4" t="n">
        <v>3456095</v>
      </c>
      <c r="L51" s="4" t="n">
        <v>4037880</v>
      </c>
      <c r="M51" s="4" t="n">
        <v>4544141</v>
      </c>
      <c r="N51" s="4" t="n">
        <v>5076668</v>
      </c>
      <c r="O51" s="4" t="n">
        <v>6323378</v>
      </c>
      <c r="P51" s="4" t="n">
        <v>5666718</v>
      </c>
      <c r="Q51" s="4" t="n">
        <v>5101957</v>
      </c>
      <c r="R51" s="4" t="n">
        <v>2368409</v>
      </c>
      <c r="S51" s="4" t="n">
        <v>1293972</v>
      </c>
      <c r="T51" s="4" t="n">
        <v>6765480</v>
      </c>
      <c r="U51" s="4" t="n">
        <v>3597275</v>
      </c>
      <c r="V51" s="4" t="n">
        <v>5654634</v>
      </c>
      <c r="W51" s="4" t="n">
        <v>4651306</v>
      </c>
      <c r="X51" s="4" t="n">
        <v>1821080</v>
      </c>
      <c r="Y51" s="4" t="n">
        <v>1192559</v>
      </c>
      <c r="Z51" s="4" t="n">
        <v>5806465</v>
      </c>
      <c r="AA51" s="4" t="n">
        <v>6468949</v>
      </c>
      <c r="AB51" s="4" t="n">
        <v>3035257</v>
      </c>
      <c r="AC51" s="4" t="n">
        <v>4178608</v>
      </c>
      <c r="AD51" s="4" t="n">
        <v>8131983</v>
      </c>
      <c r="AE51" s="4" t="n">
        <v>7168725</v>
      </c>
    </row>
    <row r="52" ht="15.75" customHeight="1">
      <c r="A52" s="4" t="inlineStr">
        <is>
          <t>imports</t>
        </is>
      </c>
      <c r="B52" s="4" t="inlineStr">
        <is>
          <t>KY</t>
        </is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5076462</v>
      </c>
      <c r="P52" s="4" t="n">
        <v>3163970</v>
      </c>
      <c r="Q52" s="4" t="n">
        <v>2603970</v>
      </c>
      <c r="R52" s="4" t="n">
        <v>1763783</v>
      </c>
      <c r="S52" s="4" t="n">
        <v>0</v>
      </c>
      <c r="T52" s="4" t="n">
        <v>2977043</v>
      </c>
      <c r="U52" s="4" t="n">
        <v>3102595</v>
      </c>
      <c r="V52" s="4" t="n">
        <v>5108499</v>
      </c>
      <c r="W52" s="4" t="n">
        <v>2412197</v>
      </c>
      <c r="X52" s="4" t="n">
        <v>0</v>
      </c>
      <c r="Y52" s="4" t="n">
        <v>5715325</v>
      </c>
      <c r="Z52" s="4" t="n">
        <v>1110059</v>
      </c>
      <c r="AA52" s="4" t="n">
        <v>0</v>
      </c>
      <c r="AB52" s="4" t="n">
        <v>0</v>
      </c>
      <c r="AC52" s="4" t="n">
        <v>0</v>
      </c>
      <c r="AD52" s="4" t="n">
        <v>4302075</v>
      </c>
      <c r="AE52" s="4" t="n">
        <v>2541223</v>
      </c>
    </row>
    <row r="53" ht="15.75" customHeight="1">
      <c r="A53" s="4" t="inlineStr">
        <is>
          <t>exports</t>
        </is>
      </c>
      <c r="B53" s="4" t="inlineStr">
        <is>
          <t>KY</t>
        </is>
      </c>
      <c r="C53" s="4" t="n">
        <v>5362406</v>
      </c>
      <c r="D53" s="4" t="n">
        <v>3606176</v>
      </c>
      <c r="E53" s="4" t="n">
        <v>1879588</v>
      </c>
      <c r="F53" s="4" t="n">
        <v>8216951</v>
      </c>
      <c r="G53" s="4" t="n">
        <v>2801416</v>
      </c>
      <c r="H53" s="4" t="n">
        <v>2253439</v>
      </c>
      <c r="I53" s="4" t="n">
        <v>1935306</v>
      </c>
      <c r="J53" s="4" t="n">
        <v>5456680</v>
      </c>
      <c r="K53" s="4" t="n">
        <v>6212315</v>
      </c>
      <c r="L53" s="4" t="n">
        <v>3748375</v>
      </c>
      <c r="M53" s="4" t="n">
        <v>5205089</v>
      </c>
      <c r="N53" s="4" t="n">
        <v>6908617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50181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2343187</v>
      </c>
      <c r="Y53" s="4" t="n">
        <v>0</v>
      </c>
      <c r="Z53" s="4" t="n">
        <v>0</v>
      </c>
      <c r="AA53" s="4" t="n">
        <v>6540408</v>
      </c>
      <c r="AB53" s="4" t="n">
        <v>2160856</v>
      </c>
      <c r="AC53" s="4" t="n">
        <v>639245</v>
      </c>
      <c r="AD53" s="4" t="n">
        <v>0</v>
      </c>
      <c r="AE53" s="4" t="n">
        <v>0</v>
      </c>
    </row>
    <row r="54" ht="15.75" customHeight="1">
      <c r="A54" s="4" t="inlineStr">
        <is>
          <t>imports</t>
        </is>
      </c>
      <c r="B54" s="4" t="inlineStr">
        <is>
          <t>LA</t>
        </is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6823657</v>
      </c>
      <c r="J54" s="4" t="n">
        <v>2248147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13568543</v>
      </c>
      <c r="U54" s="4" t="n">
        <v>11978785</v>
      </c>
      <c r="V54" s="4" t="n">
        <v>12307227</v>
      </c>
      <c r="W54" s="4" t="n">
        <v>8686991</v>
      </c>
      <c r="X54" s="4" t="n">
        <v>7051921</v>
      </c>
      <c r="Y54" s="4" t="n">
        <v>8034504</v>
      </c>
      <c r="Z54" s="4" t="n">
        <v>9280536</v>
      </c>
      <c r="AA54" s="4" t="n">
        <v>12607417</v>
      </c>
      <c r="AB54" s="4" t="n">
        <v>10649112</v>
      </c>
      <c r="AC54" s="4" t="n">
        <v>11305317</v>
      </c>
      <c r="AD54" s="4" t="n">
        <v>21029856</v>
      </c>
      <c r="AE54" s="4" t="n">
        <v>17346437</v>
      </c>
    </row>
    <row r="55" ht="15.75" customHeight="1">
      <c r="A55" s="4" t="inlineStr">
        <is>
          <t>exports</t>
        </is>
      </c>
      <c r="B55" s="4" t="inlineStr">
        <is>
          <t>LA</t>
        </is>
      </c>
      <c r="C55" s="4" t="n">
        <v>4946237</v>
      </c>
      <c r="D55" s="4" t="n">
        <v>2486563</v>
      </c>
      <c r="E55" s="4" t="n">
        <v>102404</v>
      </c>
      <c r="F55" s="4" t="n">
        <v>2621153</v>
      </c>
      <c r="G55" s="4" t="n">
        <v>713301</v>
      </c>
      <c r="H55" s="4" t="n">
        <v>2568034</v>
      </c>
      <c r="I55" s="4" t="n">
        <v>0</v>
      </c>
      <c r="J55" s="4" t="n">
        <v>0</v>
      </c>
      <c r="K55" s="4" t="n">
        <v>2823583</v>
      </c>
      <c r="L55" s="4" t="n">
        <v>1920935</v>
      </c>
      <c r="M55" s="4" t="n">
        <v>2379870</v>
      </c>
      <c r="N55" s="4" t="n">
        <v>5210662</v>
      </c>
      <c r="O55" s="4" t="n">
        <v>6691528</v>
      </c>
      <c r="P55" s="4" t="n">
        <v>8275482</v>
      </c>
      <c r="Q55" s="4" t="n">
        <v>8632675</v>
      </c>
      <c r="R55" s="4" t="n">
        <v>6343323</v>
      </c>
      <c r="S55" s="4" t="n">
        <v>4702917</v>
      </c>
      <c r="T55" s="4" t="n">
        <v>0</v>
      </c>
      <c r="U55" s="4" t="n">
        <v>0</v>
      </c>
      <c r="V55" s="4" t="n">
        <v>0</v>
      </c>
      <c r="W55" s="4" t="n">
        <v>0</v>
      </c>
      <c r="X55" s="4" t="n">
        <v>0</v>
      </c>
      <c r="Y55" s="4" t="n">
        <v>0</v>
      </c>
      <c r="Z55" s="4" t="n">
        <v>0</v>
      </c>
      <c r="AA55" s="4" t="n">
        <v>0</v>
      </c>
      <c r="AB55" s="4" t="n">
        <v>0</v>
      </c>
      <c r="AC55" s="4" t="n">
        <v>0</v>
      </c>
      <c r="AD55" s="4" t="n">
        <v>0</v>
      </c>
      <c r="AE55" s="4" t="n">
        <v>0</v>
      </c>
    </row>
    <row r="56" ht="15.75" customHeight="1">
      <c r="A56" s="4" t="inlineStr">
        <is>
          <t>imports</t>
        </is>
      </c>
      <c r="B56" s="4" t="inlineStr">
        <is>
          <t>ME</t>
        </is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</row>
    <row r="57" ht="15.75" customHeight="1">
      <c r="A57" s="4" t="inlineStr">
        <is>
          <t>exports</t>
        </is>
      </c>
      <c r="B57" s="4" t="inlineStr">
        <is>
          <t>ME</t>
        </is>
      </c>
      <c r="C57" s="4" t="n">
        <v>5249781</v>
      </c>
      <c r="D57" s="4" t="n">
        <v>6229911</v>
      </c>
      <c r="E57" s="4" t="n">
        <v>4314660</v>
      </c>
      <c r="F57" s="4" t="n">
        <v>4089918</v>
      </c>
      <c r="G57" s="4" t="n">
        <v>6570146</v>
      </c>
      <c r="H57" s="4" t="n">
        <v>1340767</v>
      </c>
      <c r="I57" s="4" t="n">
        <v>6054250</v>
      </c>
      <c r="J57" s="4" t="n">
        <v>358974</v>
      </c>
      <c r="K57" s="4" t="n">
        <v>1984713</v>
      </c>
      <c r="L57" s="4" t="n">
        <v>3094417</v>
      </c>
      <c r="M57" s="4" t="n">
        <v>4262320</v>
      </c>
      <c r="N57" s="4" t="n">
        <v>8934774</v>
      </c>
      <c r="O57" s="4" t="n">
        <v>11673818</v>
      </c>
      <c r="P57" s="4" t="n">
        <v>8077292</v>
      </c>
      <c r="Q57" s="4" t="n">
        <v>9007802</v>
      </c>
      <c r="R57" s="4" t="n">
        <v>7448426</v>
      </c>
      <c r="S57" s="4" t="n">
        <v>6326058</v>
      </c>
      <c r="T57" s="4" t="n">
        <v>2882689</v>
      </c>
      <c r="U57" s="4" t="n">
        <v>2008468</v>
      </c>
      <c r="V57" s="4" t="n">
        <v>3141979</v>
      </c>
      <c r="W57" s="4" t="n">
        <v>3092046</v>
      </c>
      <c r="X57" s="4" t="n">
        <v>2910653</v>
      </c>
      <c r="Y57" s="4" t="n">
        <v>1229438</v>
      </c>
      <c r="Z57" s="4" t="n">
        <v>2790596</v>
      </c>
      <c r="AA57" s="4" t="n">
        <v>1826718</v>
      </c>
      <c r="AB57" s="4" t="n">
        <v>1377151</v>
      </c>
      <c r="AC57" s="4" t="n">
        <v>2141841</v>
      </c>
      <c r="AD57" s="4" t="n">
        <v>1651736</v>
      </c>
      <c r="AE57" s="4" t="n">
        <v>432481</v>
      </c>
    </row>
    <row r="58" ht="15.75" customHeight="1">
      <c r="A58" s="4" t="inlineStr">
        <is>
          <t>imports</t>
        </is>
      </c>
      <c r="B58" s="4" t="inlineStr">
        <is>
          <t>MD</t>
        </is>
      </c>
      <c r="C58" s="4" t="n">
        <v>22330094</v>
      </c>
      <c r="D58" s="4" t="n">
        <v>17392660</v>
      </c>
      <c r="E58" s="4" t="n">
        <v>16201806</v>
      </c>
      <c r="F58" s="4" t="n">
        <v>15719053</v>
      </c>
      <c r="G58" s="4" t="n">
        <v>16068045</v>
      </c>
      <c r="H58" s="4" t="n">
        <v>16847818</v>
      </c>
      <c r="I58" s="4" t="n">
        <v>17749735</v>
      </c>
      <c r="J58" s="4" t="n">
        <v>16353088</v>
      </c>
      <c r="K58" s="4" t="n">
        <v>13945102</v>
      </c>
      <c r="L58" s="4" t="n">
        <v>14748689</v>
      </c>
      <c r="M58" s="4" t="n">
        <v>16882238</v>
      </c>
      <c r="N58" s="4" t="n">
        <v>19118581</v>
      </c>
      <c r="O58" s="4" t="n">
        <v>27834212</v>
      </c>
      <c r="P58" s="4" t="n">
        <v>27095484</v>
      </c>
      <c r="Q58" s="4" t="n">
        <v>23044978</v>
      </c>
      <c r="R58" s="4" t="n">
        <v>23535283</v>
      </c>
      <c r="S58" s="4" t="n">
        <v>21334789</v>
      </c>
      <c r="T58" s="4" t="n">
        <v>21556056</v>
      </c>
      <c r="U58" s="4" t="n">
        <v>22029904</v>
      </c>
      <c r="V58" s="4" t="n">
        <v>24447713</v>
      </c>
      <c r="W58" s="4" t="n">
        <v>27224218</v>
      </c>
      <c r="X58" s="4" t="n">
        <v>26806150</v>
      </c>
      <c r="Y58" s="4" t="n">
        <v>29116759</v>
      </c>
      <c r="Z58" s="4" t="n">
        <v>30881323</v>
      </c>
      <c r="AA58" s="4" t="n">
        <v>28524880</v>
      </c>
      <c r="AB58" s="4" t="n">
        <v>30040509</v>
      </c>
      <c r="AC58" s="4" t="n">
        <v>28696881</v>
      </c>
      <c r="AD58" s="4" t="n">
        <v>29405042</v>
      </c>
      <c r="AE58" s="4" t="n">
        <v>22859151</v>
      </c>
    </row>
    <row r="59" ht="15.75" customHeight="1">
      <c r="A59" s="4" t="inlineStr">
        <is>
          <t>exports</t>
        </is>
      </c>
      <c r="B59" s="4" t="inlineStr">
        <is>
          <t>MD</t>
        </is>
      </c>
      <c r="C59" s="4" t="n">
        <v>0</v>
      </c>
      <c r="D59" s="4" t="n">
        <v>0</v>
      </c>
      <c r="E59" s="4" t="n">
        <v>0</v>
      </c>
      <c r="F59" s="4" t="n">
        <v>0</v>
      </c>
      <c r="G59" s="4" t="n">
        <v>0</v>
      </c>
      <c r="H59" s="4" t="n">
        <v>0</v>
      </c>
      <c r="I59" s="4" t="n">
        <v>0</v>
      </c>
      <c r="J59" s="4" t="n">
        <v>0</v>
      </c>
      <c r="K59" s="4" t="n">
        <v>0</v>
      </c>
      <c r="L59" s="4" t="n">
        <v>0</v>
      </c>
      <c r="M59" s="4" t="n">
        <v>0</v>
      </c>
      <c r="N59" s="4" t="n">
        <v>0</v>
      </c>
      <c r="O59" s="4" t="n">
        <v>0</v>
      </c>
      <c r="P59" s="4" t="n">
        <v>0</v>
      </c>
      <c r="Q59" s="4" t="n">
        <v>0</v>
      </c>
      <c r="R59" s="4" t="n">
        <v>0</v>
      </c>
      <c r="S59" s="4" t="n">
        <v>0</v>
      </c>
      <c r="T59" s="4" t="n">
        <v>0</v>
      </c>
      <c r="U59" s="4" t="n">
        <v>0</v>
      </c>
      <c r="V59" s="4" t="n">
        <v>0</v>
      </c>
      <c r="W59" s="4" t="n">
        <v>0</v>
      </c>
      <c r="X59" s="4" t="n">
        <v>0</v>
      </c>
      <c r="Y59" s="4" t="n">
        <v>0</v>
      </c>
      <c r="Z59" s="4" t="n">
        <v>0</v>
      </c>
      <c r="AA59" s="4" t="n">
        <v>0</v>
      </c>
      <c r="AB59" s="4" t="n">
        <v>0</v>
      </c>
      <c r="AC59" s="4" t="n">
        <v>0</v>
      </c>
      <c r="AD59" s="4" t="n">
        <v>0</v>
      </c>
      <c r="AE59" s="4" t="n">
        <v>0</v>
      </c>
    </row>
    <row r="60" ht="15.75" customHeight="1">
      <c r="A60" s="4" t="inlineStr">
        <is>
          <t>imports</t>
        </is>
      </c>
      <c r="B60" s="4" t="inlineStr">
        <is>
          <t>MA</t>
        </is>
      </c>
      <c r="C60" s="4" t="n">
        <v>9175323</v>
      </c>
      <c r="D60" s="4" t="n">
        <v>6874189</v>
      </c>
      <c r="E60" s="4" t="n">
        <v>8890379</v>
      </c>
      <c r="F60" s="4" t="n">
        <v>12098282</v>
      </c>
      <c r="G60" s="4" t="n">
        <v>12222262</v>
      </c>
      <c r="H60" s="4" t="n">
        <v>12908785</v>
      </c>
      <c r="I60" s="4" t="n">
        <v>13579111</v>
      </c>
      <c r="J60" s="4" t="n">
        <v>6837557</v>
      </c>
      <c r="K60" s="4" t="n">
        <v>6850456</v>
      </c>
      <c r="L60" s="4" t="n">
        <v>13045490</v>
      </c>
      <c r="M60" s="4" t="n">
        <v>17566900</v>
      </c>
      <c r="N60" s="4" t="n">
        <v>18484438</v>
      </c>
      <c r="O60" s="4" t="n">
        <v>17818231</v>
      </c>
      <c r="P60" s="4" t="n">
        <v>13213701</v>
      </c>
      <c r="Q60" s="4" t="n">
        <v>14798145</v>
      </c>
      <c r="R60" s="4" t="n">
        <v>14023770</v>
      </c>
      <c r="S60" s="4" t="n">
        <v>15965226</v>
      </c>
      <c r="T60" s="4" t="n">
        <v>14607639</v>
      </c>
      <c r="U60" s="4" t="n">
        <v>14772984</v>
      </c>
      <c r="V60" s="4" t="n">
        <v>15428615</v>
      </c>
      <c r="W60" s="4" t="n">
        <v>15563226</v>
      </c>
      <c r="X60" s="4" t="n">
        <v>17462834</v>
      </c>
      <c r="Y60" s="4" t="n">
        <v>23801184</v>
      </c>
      <c r="Z60" s="4" t="n">
        <v>26060514</v>
      </c>
      <c r="AA60" s="4" t="n">
        <v>26575746</v>
      </c>
      <c r="AB60" s="4" t="n">
        <v>25950917</v>
      </c>
      <c r="AC60" s="4" t="n">
        <v>25023532</v>
      </c>
      <c r="AD60" s="4" t="n">
        <v>24420247</v>
      </c>
      <c r="AE60" s="4" t="n">
        <v>28978016</v>
      </c>
    </row>
    <row r="61" ht="15.75" customHeight="1">
      <c r="A61" s="4" t="inlineStr">
        <is>
          <t>exports</t>
        </is>
      </c>
      <c r="B61" s="4" t="inlineStr">
        <is>
          <t>MA</t>
        </is>
      </c>
      <c r="C61" s="4" t="n">
        <v>0</v>
      </c>
      <c r="D61" s="4" t="n">
        <v>0</v>
      </c>
      <c r="E61" s="4" t="n">
        <v>0</v>
      </c>
      <c r="F61" s="4" t="n">
        <v>0</v>
      </c>
      <c r="G61" s="4" t="n">
        <v>0</v>
      </c>
      <c r="H61" s="4" t="n">
        <v>0</v>
      </c>
      <c r="I61" s="4" t="n">
        <v>0</v>
      </c>
      <c r="J61" s="4" t="n">
        <v>0</v>
      </c>
      <c r="K61" s="4" t="n">
        <v>0</v>
      </c>
      <c r="L61" s="4" t="n">
        <v>0</v>
      </c>
      <c r="M61" s="4" t="n">
        <v>0</v>
      </c>
      <c r="N61" s="4" t="n">
        <v>0</v>
      </c>
      <c r="O61" s="4" t="n">
        <v>0</v>
      </c>
      <c r="P61" s="4" t="n">
        <v>0</v>
      </c>
      <c r="Q61" s="4" t="n">
        <v>0</v>
      </c>
      <c r="R61" s="4" t="n">
        <v>0</v>
      </c>
      <c r="S61" s="4" t="n">
        <v>0</v>
      </c>
      <c r="T61" s="4" t="n">
        <v>0</v>
      </c>
      <c r="U61" s="4" t="n">
        <v>0</v>
      </c>
      <c r="V61" s="4" t="n">
        <v>0</v>
      </c>
      <c r="W61" s="4" t="n">
        <v>0</v>
      </c>
      <c r="X61" s="4" t="n">
        <v>0</v>
      </c>
      <c r="Y61" s="4" t="n">
        <v>0</v>
      </c>
      <c r="Z61" s="4" t="n">
        <v>0</v>
      </c>
      <c r="AA61" s="4" t="n">
        <v>0</v>
      </c>
      <c r="AB61" s="4" t="n">
        <v>0</v>
      </c>
      <c r="AC61" s="4" t="n">
        <v>0</v>
      </c>
      <c r="AD61" s="4" t="n">
        <v>0</v>
      </c>
      <c r="AE61" s="4" t="n">
        <v>0</v>
      </c>
    </row>
    <row r="62" ht="15.75" customHeight="1">
      <c r="A62" s="4" t="inlineStr">
        <is>
          <t>imports</t>
        </is>
      </c>
      <c r="B62" s="4" t="inlineStr">
        <is>
          <t>MI</t>
        </is>
      </c>
      <c r="C62" s="4" t="n">
        <v>3135880</v>
      </c>
      <c r="D62" s="4" t="n">
        <v>0</v>
      </c>
      <c r="E62" s="4" t="n">
        <v>0</v>
      </c>
      <c r="F62" s="4" t="n">
        <v>0</v>
      </c>
      <c r="G62" s="4" t="n">
        <v>0</v>
      </c>
      <c r="H62" s="4" t="n">
        <v>0</v>
      </c>
      <c r="I62" s="4" t="n">
        <v>0</v>
      </c>
      <c r="J62" s="4" t="n">
        <v>806667</v>
      </c>
      <c r="K62" s="4" t="n">
        <v>13319056</v>
      </c>
      <c r="L62" s="4" t="n">
        <v>13892710</v>
      </c>
      <c r="M62" s="4" t="n">
        <v>13581288</v>
      </c>
      <c r="N62" s="4" t="n">
        <v>3595157</v>
      </c>
      <c r="O62" s="4" t="n">
        <v>2644718</v>
      </c>
      <c r="P62" s="4" t="n">
        <v>13442948</v>
      </c>
      <c r="Q62" s="4" t="n">
        <v>4401794</v>
      </c>
      <c r="R62" s="4" t="n">
        <v>4207616</v>
      </c>
      <c r="S62" s="4" t="n">
        <v>9749351</v>
      </c>
      <c r="T62" s="4" t="n">
        <v>1857500</v>
      </c>
      <c r="U62" s="4" t="n">
        <v>0</v>
      </c>
      <c r="V62" s="4" t="n">
        <v>204074</v>
      </c>
      <c r="W62" s="4" t="n">
        <v>0</v>
      </c>
      <c r="X62" s="4" t="n">
        <v>899647</v>
      </c>
      <c r="Y62" s="4" t="n">
        <v>2227684</v>
      </c>
      <c r="Z62" s="4" t="n">
        <v>1251369</v>
      </c>
      <c r="AA62" s="4" t="n">
        <v>0</v>
      </c>
      <c r="AB62" s="4" t="n">
        <v>0</v>
      </c>
      <c r="AC62" s="4" t="n">
        <v>0</v>
      </c>
      <c r="AD62" s="4" t="n">
        <v>0</v>
      </c>
      <c r="AE62" s="4" t="n">
        <v>0</v>
      </c>
    </row>
    <row r="63" ht="15.75" customHeight="1">
      <c r="A63" s="4" t="inlineStr">
        <is>
          <t>exports</t>
        </is>
      </c>
      <c r="B63" s="4" t="inlineStr">
        <is>
          <t>MI</t>
        </is>
      </c>
      <c r="C63" s="4" t="n">
        <v>0</v>
      </c>
      <c r="D63" s="4" t="n">
        <v>10864462</v>
      </c>
      <c r="E63" s="4" t="n">
        <v>740387</v>
      </c>
      <c r="F63" s="4" t="n">
        <v>10072794</v>
      </c>
      <c r="G63" s="4" t="n">
        <v>2971852</v>
      </c>
      <c r="H63" s="4" t="n">
        <v>6602996</v>
      </c>
      <c r="I63" s="4" t="n">
        <v>6249131</v>
      </c>
      <c r="J63" s="4" t="n">
        <v>0</v>
      </c>
      <c r="K63" s="4" t="n">
        <v>0</v>
      </c>
      <c r="L63" s="4" t="n">
        <v>0</v>
      </c>
      <c r="M63" s="4" t="n">
        <v>0</v>
      </c>
      <c r="N63" s="4" t="n">
        <v>0</v>
      </c>
      <c r="O63" s="4" t="n">
        <v>0</v>
      </c>
      <c r="P63" s="4" t="n">
        <v>0</v>
      </c>
      <c r="Q63" s="4" t="n">
        <v>0</v>
      </c>
      <c r="R63" s="4" t="n">
        <v>0</v>
      </c>
      <c r="S63" s="4" t="n">
        <v>0</v>
      </c>
      <c r="T63" s="4" t="n">
        <v>0</v>
      </c>
      <c r="U63" s="4" t="n">
        <v>1249307</v>
      </c>
      <c r="V63" s="4" t="n">
        <v>0</v>
      </c>
      <c r="W63" s="4" t="n">
        <v>2254058</v>
      </c>
      <c r="X63" s="4" t="n">
        <v>0</v>
      </c>
      <c r="Y63" s="4" t="n">
        <v>0</v>
      </c>
      <c r="Z63" s="4" t="n">
        <v>0</v>
      </c>
      <c r="AA63" s="4" t="n">
        <v>297513</v>
      </c>
      <c r="AB63" s="4" t="n">
        <v>10050154</v>
      </c>
      <c r="AC63" s="4" t="n">
        <v>6498717</v>
      </c>
      <c r="AD63" s="4" t="n">
        <v>7499733</v>
      </c>
      <c r="AE63" s="4" t="n">
        <v>8941213</v>
      </c>
    </row>
    <row r="64" ht="15.75" customHeight="1">
      <c r="A64" s="4" t="inlineStr">
        <is>
          <t>imports</t>
        </is>
      </c>
      <c r="B64" s="4" t="inlineStr">
        <is>
          <t>MN</t>
        </is>
      </c>
      <c r="C64" s="4" t="n">
        <v>9042789</v>
      </c>
      <c r="D64" s="4" t="n">
        <v>9623560</v>
      </c>
      <c r="E64" s="4" t="n">
        <v>7671345</v>
      </c>
      <c r="F64" s="4" t="n">
        <v>5174183</v>
      </c>
      <c r="G64" s="4" t="n">
        <v>5735100</v>
      </c>
      <c r="H64" s="4" t="n">
        <v>7127095</v>
      </c>
      <c r="I64" s="4" t="n">
        <v>8550150</v>
      </c>
      <c r="J64" s="4" t="n">
        <v>9271152</v>
      </c>
      <c r="K64" s="4" t="n">
        <v>7428906</v>
      </c>
      <c r="L64" s="4" t="n">
        <v>10022208</v>
      </c>
      <c r="M64" s="4" t="n">
        <v>7709793</v>
      </c>
      <c r="N64" s="4" t="n">
        <v>10371899</v>
      </c>
      <c r="O64" s="4" t="n">
        <v>12980751</v>
      </c>
      <c r="P64" s="4" t="n">
        <v>17703983</v>
      </c>
      <c r="Q64" s="4" t="n">
        <v>16138192</v>
      </c>
      <c r="R64" s="4" t="n">
        <v>12751842</v>
      </c>
      <c r="S64" s="4" t="n">
        <v>13130798</v>
      </c>
      <c r="T64" s="4" t="n">
        <v>13333968</v>
      </c>
      <c r="U64" s="4" t="n">
        <v>12568565</v>
      </c>
      <c r="V64" s="4" t="n">
        <v>9457250</v>
      </c>
      <c r="W64" s="4" t="n">
        <v>12878512</v>
      </c>
      <c r="X64" s="4" t="n">
        <v>13483638</v>
      </c>
      <c r="Y64" s="4" t="n">
        <v>14588588</v>
      </c>
      <c r="Z64" s="4" t="n">
        <v>15273728</v>
      </c>
      <c r="AA64" s="4" t="n">
        <v>10564064</v>
      </c>
      <c r="AB64" s="4" t="n">
        <v>7165318</v>
      </c>
      <c r="AC64" s="4" t="n">
        <v>4003431</v>
      </c>
      <c r="AD64" s="4" t="n">
        <v>6738574</v>
      </c>
      <c r="AE64" s="4" t="n">
        <v>8746307</v>
      </c>
    </row>
    <row r="65" ht="15.75" customHeight="1">
      <c r="A65" s="4" t="inlineStr">
        <is>
          <t>exports</t>
        </is>
      </c>
      <c r="B65" s="4" t="inlineStr">
        <is>
          <t>MN</t>
        </is>
      </c>
      <c r="C65" s="4" t="n">
        <v>0</v>
      </c>
      <c r="D65" s="4" t="n">
        <v>0</v>
      </c>
      <c r="E65" s="4" t="n">
        <v>0</v>
      </c>
      <c r="F65" s="4" t="n">
        <v>0</v>
      </c>
      <c r="G65" s="4" t="n">
        <v>0</v>
      </c>
      <c r="H65" s="4" t="n">
        <v>0</v>
      </c>
      <c r="I65" s="4" t="n">
        <v>0</v>
      </c>
      <c r="J65" s="4" t="n">
        <v>0</v>
      </c>
      <c r="K65" s="4" t="n">
        <v>0</v>
      </c>
      <c r="L65" s="4" t="n">
        <v>0</v>
      </c>
      <c r="M65" s="4" t="n">
        <v>0</v>
      </c>
      <c r="N65" s="4" t="n">
        <v>0</v>
      </c>
      <c r="O65" s="4" t="n">
        <v>0</v>
      </c>
      <c r="P65" s="4" t="n">
        <v>0</v>
      </c>
      <c r="Q65" s="4" t="n">
        <v>0</v>
      </c>
      <c r="R65" s="4" t="n">
        <v>0</v>
      </c>
      <c r="S65" s="4" t="n">
        <v>0</v>
      </c>
      <c r="T65" s="4" t="n">
        <v>0</v>
      </c>
      <c r="U65" s="4" t="n">
        <v>0</v>
      </c>
      <c r="V65" s="4" t="n">
        <v>0</v>
      </c>
      <c r="W65" s="4" t="n">
        <v>0</v>
      </c>
      <c r="X65" s="4" t="n">
        <v>0</v>
      </c>
      <c r="Y65" s="4" t="n">
        <v>0</v>
      </c>
      <c r="Z65" s="4" t="n">
        <v>0</v>
      </c>
      <c r="AA65" s="4" t="n">
        <v>0</v>
      </c>
      <c r="AB65" s="4" t="n">
        <v>0</v>
      </c>
      <c r="AC65" s="4" t="n">
        <v>0</v>
      </c>
      <c r="AD65" s="4" t="n">
        <v>0</v>
      </c>
      <c r="AE65" s="4" t="n">
        <v>0</v>
      </c>
    </row>
    <row r="66" ht="15.75" customHeight="1">
      <c r="A66" s="4" t="inlineStr">
        <is>
          <t>imports</t>
        </is>
      </c>
      <c r="B66" s="4" t="inlineStr">
        <is>
          <t>MS</t>
        </is>
      </c>
      <c r="C66" s="4" t="n">
        <v>10791733</v>
      </c>
      <c r="D66" s="4" t="n">
        <v>11108581</v>
      </c>
      <c r="E66" s="4" t="n">
        <v>14274106</v>
      </c>
      <c r="F66" s="4" t="n">
        <v>13211682</v>
      </c>
      <c r="G66" s="4" t="n">
        <v>12410270</v>
      </c>
      <c r="H66" s="4" t="n">
        <v>13646931</v>
      </c>
      <c r="I66" s="4" t="n">
        <v>13231391</v>
      </c>
      <c r="J66" s="4" t="n">
        <v>11253984</v>
      </c>
      <c r="K66" s="4" t="n">
        <v>13075003</v>
      </c>
      <c r="L66" s="4" t="n">
        <v>14605799</v>
      </c>
      <c r="M66" s="4" t="n">
        <v>13214383</v>
      </c>
      <c r="N66" s="4" t="n">
        <v>0</v>
      </c>
      <c r="O66" s="4" t="n">
        <v>7704961</v>
      </c>
      <c r="P66" s="4" t="n">
        <v>10562162</v>
      </c>
      <c r="Q66" s="4" t="n">
        <v>8018602</v>
      </c>
      <c r="R66" s="4" t="n">
        <v>6092172</v>
      </c>
      <c r="S66" s="4" t="n">
        <v>5997499</v>
      </c>
      <c r="T66" s="4" t="n">
        <v>3894890</v>
      </c>
      <c r="U66" s="4" t="n">
        <v>5054916</v>
      </c>
      <c r="V66" s="4" t="n">
        <v>2575483</v>
      </c>
      <c r="W66" s="4" t="n">
        <v>503319</v>
      </c>
      <c r="X66" s="4" t="n">
        <v>2882995</v>
      </c>
      <c r="Y66" s="4" t="n">
        <v>0</v>
      </c>
      <c r="Z66" s="4" t="n">
        <v>1097948</v>
      </c>
      <c r="AA66" s="4" t="n">
        <v>0</v>
      </c>
      <c r="AB66" s="4" t="n">
        <v>0</v>
      </c>
      <c r="AC66" s="4" t="n">
        <v>0</v>
      </c>
      <c r="AD66" s="4" t="n">
        <v>0</v>
      </c>
      <c r="AE66" s="4" t="n">
        <v>0</v>
      </c>
    </row>
    <row r="67" ht="15.75" customHeight="1">
      <c r="A67" s="4" t="inlineStr">
        <is>
          <t>exports</t>
        </is>
      </c>
      <c r="B67" s="4" t="inlineStr">
        <is>
          <t>MS</t>
        </is>
      </c>
      <c r="C67" s="4" t="n">
        <v>0</v>
      </c>
      <c r="D67" s="4" t="n">
        <v>0</v>
      </c>
      <c r="E67" s="4" t="n">
        <v>0</v>
      </c>
      <c r="F67" s="4" t="n">
        <v>0</v>
      </c>
      <c r="G67" s="4" t="n">
        <v>0</v>
      </c>
      <c r="H67" s="4" t="n">
        <v>0</v>
      </c>
      <c r="I67" s="4" t="n">
        <v>0</v>
      </c>
      <c r="J67" s="4" t="n">
        <v>0</v>
      </c>
      <c r="K67" s="4" t="n">
        <v>0</v>
      </c>
      <c r="L67" s="4" t="n">
        <v>0</v>
      </c>
      <c r="M67" s="4" t="n">
        <v>0</v>
      </c>
      <c r="N67" s="4" t="n">
        <v>4431908</v>
      </c>
      <c r="O67" s="4" t="n">
        <v>0</v>
      </c>
      <c r="P67" s="4" t="n">
        <v>0</v>
      </c>
      <c r="Q67" s="4" t="n">
        <v>0</v>
      </c>
      <c r="R67" s="4" t="n">
        <v>0</v>
      </c>
      <c r="S67" s="4" t="n">
        <v>0</v>
      </c>
      <c r="T67" s="4" t="n">
        <v>0</v>
      </c>
      <c r="U67" s="4" t="n">
        <v>0</v>
      </c>
      <c r="V67" s="4" t="n">
        <v>0</v>
      </c>
      <c r="W67" s="4" t="n">
        <v>0</v>
      </c>
      <c r="X67" s="4" t="n">
        <v>0</v>
      </c>
      <c r="Y67" s="4" t="n">
        <v>867906</v>
      </c>
      <c r="Z67" s="4" t="n">
        <v>0</v>
      </c>
      <c r="AA67" s="4" t="n">
        <v>742713</v>
      </c>
      <c r="AB67" s="4" t="n">
        <v>11044956</v>
      </c>
      <c r="AC67" s="4" t="n">
        <v>8897736</v>
      </c>
      <c r="AD67" s="4" t="n">
        <v>7130436</v>
      </c>
      <c r="AE67" s="4" t="n">
        <v>8365348</v>
      </c>
    </row>
    <row r="68" ht="15.75" customHeight="1">
      <c r="A68" s="4" t="inlineStr">
        <is>
          <t>imports</t>
        </is>
      </c>
      <c r="B68" s="4" t="inlineStr">
        <is>
          <t>MO</t>
        </is>
      </c>
      <c r="C68" s="4" t="n">
        <v>1057567</v>
      </c>
      <c r="D68" s="4" t="n">
        <v>2823115</v>
      </c>
      <c r="E68" s="4" t="n">
        <v>4277395</v>
      </c>
      <c r="F68" s="4" t="n">
        <v>12494360</v>
      </c>
      <c r="G68" s="4" t="n">
        <v>5070808</v>
      </c>
      <c r="H68" s="4" t="n">
        <v>4358395</v>
      </c>
      <c r="I68" s="4" t="n">
        <v>4713691</v>
      </c>
      <c r="J68" s="4" t="n">
        <v>2272656</v>
      </c>
      <c r="K68" s="4" t="n">
        <v>1893028</v>
      </c>
      <c r="L68" s="4" t="n">
        <v>3811422</v>
      </c>
      <c r="M68" s="4" t="n">
        <v>4846461</v>
      </c>
      <c r="N68" s="4" t="n">
        <v>1480366</v>
      </c>
      <c r="O68" s="4" t="n">
        <v>2341873</v>
      </c>
      <c r="P68" s="4" t="n">
        <v>0</v>
      </c>
      <c r="Q68" s="4" t="n">
        <v>0</v>
      </c>
      <c r="R68" s="4" t="n">
        <v>0</v>
      </c>
      <c r="S68" s="4" t="n">
        <v>0</v>
      </c>
      <c r="T68" s="4" t="n">
        <v>1294914</v>
      </c>
      <c r="U68" s="4" t="n">
        <v>0</v>
      </c>
      <c r="V68" s="4" t="n">
        <v>0</v>
      </c>
      <c r="W68" s="4" t="n">
        <v>100799</v>
      </c>
      <c r="X68" s="4" t="n">
        <v>0</v>
      </c>
      <c r="Y68" s="4" t="n">
        <v>0</v>
      </c>
      <c r="Z68" s="4" t="n">
        <v>0</v>
      </c>
      <c r="AA68" s="4" t="n">
        <v>1773731</v>
      </c>
      <c r="AB68" s="4" t="n">
        <v>3443976</v>
      </c>
      <c r="AC68" s="4" t="n">
        <v>5249308</v>
      </c>
      <c r="AD68" s="4" t="n">
        <v>0</v>
      </c>
      <c r="AE68" s="4" t="n">
        <v>1920378</v>
      </c>
    </row>
    <row r="69" ht="15.75" customHeight="1">
      <c r="A69" s="4" t="inlineStr">
        <is>
          <t>exports</t>
        </is>
      </c>
      <c r="B69" s="4" t="inlineStr">
        <is>
          <t>MO</t>
        </is>
      </c>
      <c r="C69" s="4" t="n">
        <v>0</v>
      </c>
      <c r="D69" s="4" t="n">
        <v>0</v>
      </c>
      <c r="E69" s="4" t="n">
        <v>0</v>
      </c>
      <c r="F69" s="4" t="n">
        <v>0</v>
      </c>
      <c r="G69" s="4" t="n">
        <v>0</v>
      </c>
      <c r="H69" s="4" t="n">
        <v>0</v>
      </c>
      <c r="I69" s="4" t="n">
        <v>0</v>
      </c>
      <c r="J69" s="4" t="n">
        <v>0</v>
      </c>
      <c r="K69" s="4" t="n">
        <v>0</v>
      </c>
      <c r="L69" s="4" t="n">
        <v>0</v>
      </c>
      <c r="M69" s="4" t="n">
        <v>0</v>
      </c>
      <c r="N69" s="4" t="n">
        <v>0</v>
      </c>
      <c r="O69" s="4" t="n">
        <v>0</v>
      </c>
      <c r="P69" s="4" t="n">
        <v>4566697</v>
      </c>
      <c r="Q69" s="4" t="n">
        <v>4488629</v>
      </c>
      <c r="R69" s="4" t="n">
        <v>626940</v>
      </c>
      <c r="S69" s="4" t="n">
        <v>433931</v>
      </c>
      <c r="T69" s="4" t="n">
        <v>0</v>
      </c>
      <c r="U69" s="4" t="n">
        <v>52812</v>
      </c>
      <c r="V69" s="4" t="n">
        <v>3063425</v>
      </c>
      <c r="W69" s="4" t="n">
        <v>0</v>
      </c>
      <c r="X69" s="4" t="n">
        <v>4659966</v>
      </c>
      <c r="Y69" s="4" t="n">
        <v>3275857</v>
      </c>
      <c r="Z69" s="4" t="n">
        <v>2199618</v>
      </c>
      <c r="AA69" s="4" t="n">
        <v>0</v>
      </c>
      <c r="AB69" s="4" t="n">
        <v>0</v>
      </c>
      <c r="AC69" s="4" t="n">
        <v>0</v>
      </c>
      <c r="AD69" s="4" t="n">
        <v>3189671</v>
      </c>
      <c r="AE69" s="4" t="n">
        <v>0</v>
      </c>
    </row>
    <row r="70" ht="15.75" customHeight="1">
      <c r="A70" s="4" t="inlineStr">
        <is>
          <t>imports</t>
        </is>
      </c>
      <c r="B70" s="4" t="inlineStr">
        <is>
          <t>MT</t>
        </is>
      </c>
      <c r="C70" s="4" t="n">
        <v>0</v>
      </c>
      <c r="D70" s="4" t="n">
        <v>0</v>
      </c>
      <c r="E70" s="4" t="n">
        <v>0</v>
      </c>
      <c r="F70" s="4" t="n">
        <v>0</v>
      </c>
      <c r="G70" s="4" t="n">
        <v>0</v>
      </c>
      <c r="H70" s="4" t="n">
        <v>0</v>
      </c>
      <c r="I70" s="4" t="n">
        <v>0</v>
      </c>
      <c r="J70" s="4" t="n">
        <v>0</v>
      </c>
      <c r="K70" s="4" t="n">
        <v>0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0</v>
      </c>
      <c r="Q70" s="4" t="n">
        <v>0</v>
      </c>
      <c r="R70" s="4" t="n">
        <v>0</v>
      </c>
      <c r="S70" s="4" t="n">
        <v>0</v>
      </c>
      <c r="T70" s="4" t="n">
        <v>0</v>
      </c>
      <c r="U70" s="4" t="n">
        <v>0</v>
      </c>
      <c r="V70" s="4" t="n">
        <v>0</v>
      </c>
      <c r="W70" s="4" t="n">
        <v>0</v>
      </c>
      <c r="X70" s="4" t="n">
        <v>0</v>
      </c>
      <c r="Y70" s="4" t="n">
        <v>0</v>
      </c>
      <c r="Z70" s="4" t="n">
        <v>0</v>
      </c>
      <c r="AA70" s="4" t="n">
        <v>0</v>
      </c>
      <c r="AB70" s="4" t="n">
        <v>0</v>
      </c>
      <c r="AC70" s="4" t="n">
        <v>0</v>
      </c>
      <c r="AD70" s="4" t="n">
        <v>0</v>
      </c>
      <c r="AE70" s="4" t="n">
        <v>0</v>
      </c>
    </row>
    <row r="71" ht="15.75" customHeight="1">
      <c r="A71" s="4" t="inlineStr">
        <is>
          <t>exports</t>
        </is>
      </c>
      <c r="B71" s="4" t="inlineStr">
        <is>
          <t>MT</t>
        </is>
      </c>
      <c r="C71" s="4" t="n">
        <v>11373538</v>
      </c>
      <c r="D71" s="4" t="n">
        <v>13562541</v>
      </c>
      <c r="E71" s="4" t="n">
        <v>11179025</v>
      </c>
      <c r="F71" s="4" t="n">
        <v>9308690</v>
      </c>
      <c r="G71" s="4" t="n">
        <v>10365981</v>
      </c>
      <c r="H71" s="4" t="n">
        <v>10856760</v>
      </c>
      <c r="I71" s="4" t="n">
        <v>11352244</v>
      </c>
      <c r="J71" s="4" t="n">
        <v>15240973</v>
      </c>
      <c r="K71" s="4" t="n">
        <v>12684082</v>
      </c>
      <c r="L71" s="4" t="n">
        <v>16469590</v>
      </c>
      <c r="M71" s="4" t="n">
        <v>10102981</v>
      </c>
      <c r="N71" s="4" t="n">
        <v>11564270</v>
      </c>
      <c r="O71" s="4" t="n">
        <v>11243329</v>
      </c>
      <c r="P71" s="4" t="n">
        <v>11999804</v>
      </c>
      <c r="Q71" s="4" t="n">
        <v>12206457</v>
      </c>
      <c r="R71" s="4" t="n">
        <v>12925428</v>
      </c>
      <c r="S71" s="4" t="n">
        <v>12658405</v>
      </c>
      <c r="T71" s="4" t="n">
        <v>11993603</v>
      </c>
      <c r="U71" s="4" t="n">
        <v>12648765</v>
      </c>
      <c r="V71" s="4" t="n">
        <v>10835220</v>
      </c>
      <c r="W71" s="4" t="n">
        <v>14602114</v>
      </c>
      <c r="X71" s="4" t="n">
        <v>15022823</v>
      </c>
      <c r="Y71" s="4" t="n">
        <v>12769007</v>
      </c>
      <c r="Z71" s="4" t="n">
        <v>12312424</v>
      </c>
      <c r="AA71" s="4" t="n">
        <v>14165750</v>
      </c>
      <c r="AB71" s="4" t="n">
        <v>13893533</v>
      </c>
      <c r="AC71" s="4" t="n">
        <v>12825852</v>
      </c>
      <c r="AD71" s="4" t="n">
        <v>12703358</v>
      </c>
      <c r="AE71" s="4" t="n">
        <v>11935501</v>
      </c>
    </row>
    <row r="72" ht="15.75" customHeight="1">
      <c r="A72" s="4" t="inlineStr">
        <is>
          <t>imports</t>
        </is>
      </c>
      <c r="B72" s="4" t="inlineStr">
        <is>
          <t>NE</t>
        </is>
      </c>
      <c r="C72" s="4" t="n">
        <v>0</v>
      </c>
      <c r="D72" s="4" t="n">
        <v>0</v>
      </c>
      <c r="E72" s="4" t="n">
        <v>0</v>
      </c>
      <c r="F72" s="4" t="n">
        <v>0</v>
      </c>
      <c r="G72" s="4" t="n">
        <v>305543</v>
      </c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4" t="n">
        <v>0</v>
      </c>
      <c r="R72" s="4" t="n">
        <v>0</v>
      </c>
      <c r="S72" s="4" t="n">
        <v>0</v>
      </c>
      <c r="T72" s="4" t="n">
        <v>0</v>
      </c>
      <c r="U72" s="4" t="n">
        <v>0</v>
      </c>
      <c r="V72" s="4" t="n">
        <v>0</v>
      </c>
      <c r="W72" s="4" t="n">
        <v>0</v>
      </c>
      <c r="X72" s="4" t="n">
        <v>0</v>
      </c>
      <c r="Y72" s="4" t="n">
        <v>0</v>
      </c>
      <c r="Z72" s="4" t="n">
        <v>0</v>
      </c>
      <c r="AA72" s="4" t="n">
        <v>0</v>
      </c>
      <c r="AB72" s="4" t="n">
        <v>0</v>
      </c>
      <c r="AC72" s="4" t="n">
        <v>0</v>
      </c>
      <c r="AD72" s="4" t="n">
        <v>0</v>
      </c>
      <c r="AE72" s="4" t="n">
        <v>0</v>
      </c>
    </row>
    <row r="73" ht="15.75" customHeight="1">
      <c r="A73" s="4" t="inlineStr">
        <is>
          <t>exports</t>
        </is>
      </c>
      <c r="B73" s="4" t="inlineStr">
        <is>
          <t>NE</t>
        </is>
      </c>
      <c r="C73" s="4" t="n">
        <v>1616352</v>
      </c>
      <c r="D73" s="4" t="n">
        <v>2161970</v>
      </c>
      <c r="E73" s="4" t="n">
        <v>2412686</v>
      </c>
      <c r="F73" s="4" t="n">
        <v>1637078</v>
      </c>
      <c r="G73" s="4" t="n">
        <v>0</v>
      </c>
      <c r="H73" s="4" t="n">
        <v>1787436</v>
      </c>
      <c r="I73" s="4" t="n">
        <v>3203809</v>
      </c>
      <c r="J73" s="4" t="n">
        <v>3140065</v>
      </c>
      <c r="K73" s="4" t="n">
        <v>2896873</v>
      </c>
      <c r="L73" s="4" t="n">
        <v>4367738</v>
      </c>
      <c r="M73" s="4" t="n">
        <v>1811802</v>
      </c>
      <c r="N73" s="4" t="n">
        <v>3124617</v>
      </c>
      <c r="O73" s="4" t="n">
        <v>3055679</v>
      </c>
      <c r="P73" s="4" t="n">
        <v>1669897</v>
      </c>
      <c r="Q73" s="4" t="n">
        <v>2956224</v>
      </c>
      <c r="R73" s="4" t="n">
        <v>1394819</v>
      </c>
      <c r="S73" s="4" t="n">
        <v>1319329</v>
      </c>
      <c r="T73" s="4" t="n">
        <v>1919826</v>
      </c>
      <c r="U73" s="4" t="n">
        <v>1322466</v>
      </c>
      <c r="V73" s="4" t="n">
        <v>3420843</v>
      </c>
      <c r="W73" s="4" t="n">
        <v>4447510</v>
      </c>
      <c r="X73" s="4" t="n">
        <v>4023507</v>
      </c>
      <c r="Y73" s="4" t="n">
        <v>750811</v>
      </c>
      <c r="Z73" s="4" t="n">
        <v>3859928</v>
      </c>
      <c r="AA73" s="4" t="n">
        <v>6798663</v>
      </c>
      <c r="AB73" s="4" t="n">
        <v>7984795</v>
      </c>
      <c r="AC73" s="4" t="n">
        <v>3981852</v>
      </c>
      <c r="AD73" s="4" t="n">
        <v>2750192</v>
      </c>
      <c r="AE73" s="4" t="n">
        <v>3733172</v>
      </c>
    </row>
    <row r="74" ht="15.75" customHeight="1">
      <c r="A74" s="4" t="inlineStr">
        <is>
          <t>imports</t>
        </is>
      </c>
      <c r="B74" s="4" t="inlineStr">
        <is>
          <t>NV</t>
        </is>
      </c>
      <c r="C74" s="4" t="n">
        <v>0</v>
      </c>
      <c r="D74" s="4" t="n">
        <v>0</v>
      </c>
      <c r="E74" s="4" t="n">
        <v>0</v>
      </c>
      <c r="F74" s="4" t="n">
        <v>0</v>
      </c>
      <c r="G74" s="4" t="n">
        <v>0</v>
      </c>
      <c r="H74" s="4" t="n">
        <v>0</v>
      </c>
      <c r="I74" s="4" t="n">
        <v>0</v>
      </c>
      <c r="J74" s="4" t="n">
        <v>112896</v>
      </c>
      <c r="K74" s="4" t="n">
        <v>0</v>
      </c>
      <c r="L74" s="4" t="n">
        <v>0</v>
      </c>
      <c r="M74" s="4" t="n">
        <v>0</v>
      </c>
      <c r="N74" s="4" t="n">
        <v>0</v>
      </c>
      <c r="O74" s="4" t="n">
        <v>333153</v>
      </c>
      <c r="P74" s="4" t="n">
        <v>132708</v>
      </c>
      <c r="Q74" s="4" t="n">
        <v>0</v>
      </c>
      <c r="R74" s="4" t="n">
        <v>0</v>
      </c>
      <c r="S74" s="4" t="n">
        <v>6533132</v>
      </c>
      <c r="T74" s="4" t="n">
        <v>5512662</v>
      </c>
      <c r="U74" s="4" t="n">
        <v>2815650</v>
      </c>
      <c r="V74" s="4" t="n">
        <v>0</v>
      </c>
      <c r="W74" s="4" t="n">
        <v>1092557</v>
      </c>
      <c r="X74" s="4" t="n">
        <v>4194868</v>
      </c>
      <c r="Y74" s="4" t="n">
        <v>2452907</v>
      </c>
      <c r="Z74" s="4" t="n">
        <v>1408028</v>
      </c>
      <c r="AA74" s="4" t="n">
        <v>1420798</v>
      </c>
      <c r="AB74" s="4" t="n">
        <v>0</v>
      </c>
      <c r="AC74" s="4" t="n">
        <v>0</v>
      </c>
      <c r="AD74" s="4" t="n">
        <v>797400</v>
      </c>
      <c r="AE74" s="4" t="n">
        <v>420591</v>
      </c>
    </row>
    <row r="75" ht="15.75" customHeight="1">
      <c r="A75" s="4" t="inlineStr">
        <is>
          <t>exports</t>
        </is>
      </c>
      <c r="B75" s="4" t="inlineStr">
        <is>
          <t>NV</t>
        </is>
      </c>
      <c r="C75" s="4" t="n">
        <v>1734196</v>
      </c>
      <c r="D75" s="4" t="n">
        <v>3452082</v>
      </c>
      <c r="E75" s="4" t="n">
        <v>3436069</v>
      </c>
      <c r="F75" s="4" t="n">
        <v>2661460</v>
      </c>
      <c r="G75" s="4" t="n">
        <v>2052793</v>
      </c>
      <c r="H75" s="4" t="n">
        <v>709299</v>
      </c>
      <c r="I75" s="4" t="n">
        <v>223640</v>
      </c>
      <c r="J75" s="4" t="n">
        <v>0</v>
      </c>
      <c r="K75" s="4" t="n">
        <v>2648205</v>
      </c>
      <c r="L75" s="4" t="n">
        <v>1014149</v>
      </c>
      <c r="M75" s="4" t="n">
        <v>4327311</v>
      </c>
      <c r="N75" s="4" t="n">
        <v>2703023</v>
      </c>
      <c r="O75" s="4" t="n">
        <v>0</v>
      </c>
      <c r="P75" s="4" t="n">
        <v>0</v>
      </c>
      <c r="Q75" s="4" t="n">
        <v>2704100</v>
      </c>
      <c r="R75" s="4" t="n">
        <v>4235393</v>
      </c>
      <c r="S75" s="4" t="n">
        <v>0</v>
      </c>
      <c r="T75" s="4" t="n">
        <v>0</v>
      </c>
      <c r="U75" s="4" t="n">
        <v>0</v>
      </c>
      <c r="V75" s="4" t="n">
        <v>882511</v>
      </c>
      <c r="W75" s="4" t="n">
        <v>0</v>
      </c>
      <c r="X75" s="4" t="n">
        <v>0</v>
      </c>
      <c r="Y75" s="4" t="n">
        <v>0</v>
      </c>
      <c r="Z75" s="4" t="n">
        <v>0</v>
      </c>
      <c r="AA75" s="4" t="n">
        <v>0</v>
      </c>
      <c r="AB75" s="4" t="n">
        <v>577975</v>
      </c>
      <c r="AC75" s="4" t="n">
        <v>1267987</v>
      </c>
      <c r="AD75" s="4" t="n">
        <v>0</v>
      </c>
      <c r="AE75" s="4" t="n">
        <v>0</v>
      </c>
    </row>
    <row r="76" ht="15.75" customHeight="1">
      <c r="A76" s="4" t="inlineStr">
        <is>
          <t>imports</t>
        </is>
      </c>
      <c r="B76" s="4" t="inlineStr">
        <is>
          <t>NH</t>
        </is>
      </c>
      <c r="C76" s="4" t="n">
        <v>0</v>
      </c>
      <c r="D76" s="4" t="n">
        <v>0</v>
      </c>
      <c r="E76" s="4" t="n">
        <v>0</v>
      </c>
      <c r="F76" s="4" t="n">
        <v>0</v>
      </c>
      <c r="G76" s="4" t="n">
        <v>0</v>
      </c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4" t="n">
        <v>0</v>
      </c>
      <c r="R76" s="4" t="n">
        <v>0</v>
      </c>
      <c r="S76" s="4" t="n">
        <v>0</v>
      </c>
      <c r="T76" s="4" t="n">
        <v>0</v>
      </c>
      <c r="U76" s="4" t="n">
        <v>0</v>
      </c>
      <c r="V76" s="4" t="n">
        <v>0</v>
      </c>
      <c r="W76" s="4" t="n">
        <v>0</v>
      </c>
      <c r="X76" s="4" t="n">
        <v>0</v>
      </c>
      <c r="Y76" s="4" t="n">
        <v>0</v>
      </c>
      <c r="Z76" s="4" t="n">
        <v>0</v>
      </c>
      <c r="AA76" s="4" t="n">
        <v>0</v>
      </c>
      <c r="AB76" s="4" t="n">
        <v>0</v>
      </c>
      <c r="AC76" s="4" t="n">
        <v>0</v>
      </c>
      <c r="AD76" s="4" t="n">
        <v>0</v>
      </c>
      <c r="AE76" s="4" t="n">
        <v>0</v>
      </c>
    </row>
    <row r="77" ht="15.75" customHeight="1">
      <c r="A77" s="4" t="inlineStr">
        <is>
          <t>exports</t>
        </is>
      </c>
      <c r="B77" s="4" t="inlineStr">
        <is>
          <t>NH</t>
        </is>
      </c>
      <c r="C77" s="4" t="n">
        <v>2381904</v>
      </c>
      <c r="D77" s="4" t="n">
        <v>4944918</v>
      </c>
      <c r="E77" s="4" t="n">
        <v>5942837</v>
      </c>
      <c r="F77" s="4" t="n">
        <v>7447499</v>
      </c>
      <c r="G77" s="4" t="n">
        <v>4596569</v>
      </c>
      <c r="H77" s="4" t="n">
        <v>6571343</v>
      </c>
      <c r="I77" s="4" t="n">
        <v>8115378</v>
      </c>
      <c r="J77" s="4" t="n">
        <v>7304780</v>
      </c>
      <c r="K77" s="4" t="n">
        <v>7456564</v>
      </c>
      <c r="L77" s="4" t="n">
        <v>7005536</v>
      </c>
      <c r="M77" s="4" t="n">
        <v>5226959</v>
      </c>
      <c r="N77" s="4" t="n">
        <v>4423651</v>
      </c>
      <c r="O77" s="4" t="n">
        <v>4720765</v>
      </c>
      <c r="P77" s="4" t="n">
        <v>9526816</v>
      </c>
      <c r="Q77" s="4" t="n">
        <v>11979973</v>
      </c>
      <c r="R77" s="4" t="n">
        <v>12438381</v>
      </c>
      <c r="S77" s="4" t="n">
        <v>10196532</v>
      </c>
      <c r="T77" s="4" t="n">
        <v>11653443</v>
      </c>
      <c r="U77" s="4" t="n">
        <v>11870290</v>
      </c>
      <c r="V77" s="4" t="n">
        <v>9636055</v>
      </c>
      <c r="W77" s="4" t="n">
        <v>11108822</v>
      </c>
      <c r="X77" s="4" t="n">
        <v>9263802</v>
      </c>
      <c r="Y77" s="4" t="n">
        <v>7482010</v>
      </c>
      <c r="Z77" s="4" t="n">
        <v>8070459</v>
      </c>
      <c r="AA77" s="4" t="n">
        <v>8015193</v>
      </c>
      <c r="AB77" s="4" t="n">
        <v>8411829</v>
      </c>
      <c r="AC77" s="4" t="n">
        <v>7789588</v>
      </c>
      <c r="AD77" s="4" t="n">
        <v>6034274</v>
      </c>
      <c r="AE77" s="4" t="n">
        <v>5499783</v>
      </c>
    </row>
    <row r="78" ht="15.75" customHeight="1">
      <c r="A78" s="4" t="inlineStr">
        <is>
          <t>imports</t>
        </is>
      </c>
      <c r="B78" s="4" t="inlineStr">
        <is>
          <t>NJ</t>
        </is>
      </c>
      <c r="C78" s="4" t="n">
        <v>30448612</v>
      </c>
      <c r="D78" s="4" t="n">
        <v>28921046</v>
      </c>
      <c r="E78" s="4" t="n">
        <v>27369337</v>
      </c>
      <c r="F78" s="4" t="n">
        <v>25588733</v>
      </c>
      <c r="G78" s="4" t="n">
        <v>25877650</v>
      </c>
      <c r="H78" s="4" t="n">
        <v>30042484</v>
      </c>
      <c r="I78" s="4" t="n">
        <v>37420112</v>
      </c>
      <c r="J78" s="4" t="n">
        <v>32122885</v>
      </c>
      <c r="K78" s="4" t="n">
        <v>22277464</v>
      </c>
      <c r="L78" s="4" t="n">
        <v>22693636</v>
      </c>
      <c r="M78" s="4" t="n">
        <v>20368881</v>
      </c>
      <c r="N78" s="4" t="n">
        <v>21566433</v>
      </c>
      <c r="O78" s="4" t="n">
        <v>22363302</v>
      </c>
      <c r="P78" s="4" t="n">
        <v>27646504</v>
      </c>
      <c r="Q78" s="4" t="n">
        <v>31231110</v>
      </c>
      <c r="R78" s="4" t="n">
        <v>30730133</v>
      </c>
      <c r="S78" s="4" t="n">
        <v>27960020</v>
      </c>
      <c r="T78" s="4" t="n">
        <v>26695717</v>
      </c>
      <c r="U78" s="4" t="n">
        <v>24337437</v>
      </c>
      <c r="V78" s="4" t="n">
        <v>20741307</v>
      </c>
      <c r="W78" s="4" t="n">
        <v>19912379</v>
      </c>
      <c r="X78" s="4" t="n">
        <v>18295403</v>
      </c>
      <c r="Y78" s="4" t="n">
        <v>16319588</v>
      </c>
      <c r="Z78" s="4" t="n">
        <v>16051643</v>
      </c>
      <c r="AA78" s="4" t="n">
        <v>11325166</v>
      </c>
      <c r="AB78" s="4" t="n">
        <v>7090608</v>
      </c>
      <c r="AC78" s="4" t="n">
        <v>3853742</v>
      </c>
      <c r="AD78" s="4" t="n">
        <v>3820942</v>
      </c>
      <c r="AE78" s="4" t="n">
        <v>6803236</v>
      </c>
    </row>
    <row r="79" ht="15.75" customHeight="1">
      <c r="A79" s="4" t="inlineStr">
        <is>
          <t>exports</t>
        </is>
      </c>
      <c r="B79" s="4" t="inlineStr">
        <is>
          <t>NJ</t>
        </is>
      </c>
      <c r="C79" s="4" t="n">
        <v>0</v>
      </c>
      <c r="D79" s="4" t="n">
        <v>0</v>
      </c>
      <c r="E79" s="4" t="n">
        <v>0</v>
      </c>
      <c r="F79" s="4" t="n">
        <v>0</v>
      </c>
      <c r="G79" s="4" t="n">
        <v>0</v>
      </c>
      <c r="H79" s="4" t="n">
        <v>0</v>
      </c>
      <c r="I79" s="4" t="n">
        <v>0</v>
      </c>
      <c r="J79" s="4" t="n">
        <v>0</v>
      </c>
      <c r="K79" s="4" t="n">
        <v>0</v>
      </c>
      <c r="L79" s="4" t="n">
        <v>0</v>
      </c>
      <c r="M79" s="4" t="n">
        <v>0</v>
      </c>
      <c r="N79" s="4" t="n">
        <v>0</v>
      </c>
      <c r="O79" s="4" t="n">
        <v>0</v>
      </c>
      <c r="P79" s="4" t="n">
        <v>0</v>
      </c>
      <c r="Q79" s="4" t="n">
        <v>0</v>
      </c>
      <c r="R79" s="4" t="n">
        <v>0</v>
      </c>
      <c r="S79" s="4" t="n">
        <v>0</v>
      </c>
      <c r="T79" s="4" t="n">
        <v>0</v>
      </c>
      <c r="U79" s="4" t="n">
        <v>0</v>
      </c>
      <c r="V79" s="4" t="n">
        <v>0</v>
      </c>
      <c r="W79" s="4" t="n">
        <v>0</v>
      </c>
      <c r="X79" s="4" t="n">
        <v>0</v>
      </c>
      <c r="Y79" s="4" t="n">
        <v>0</v>
      </c>
      <c r="Z79" s="4" t="n">
        <v>0</v>
      </c>
      <c r="AA79" s="4" t="n">
        <v>0</v>
      </c>
      <c r="AB79" s="4" t="n">
        <v>0</v>
      </c>
      <c r="AC79" s="4" t="n">
        <v>0</v>
      </c>
      <c r="AD79" s="4" t="n">
        <v>0</v>
      </c>
      <c r="AE79" s="4" t="n">
        <v>0</v>
      </c>
    </row>
    <row r="80" ht="15.75" customHeight="1">
      <c r="A80" s="4" t="inlineStr">
        <is>
          <t>imports</t>
        </is>
      </c>
      <c r="B80" s="4" t="inlineStr">
        <is>
          <t>NM</t>
        </is>
      </c>
      <c r="C80" s="4" t="n">
        <v>0</v>
      </c>
      <c r="D80" s="4" t="n">
        <v>0</v>
      </c>
      <c r="E80" s="4" t="n">
        <v>0</v>
      </c>
      <c r="F80" s="4" t="n">
        <v>0</v>
      </c>
      <c r="G80" s="4" t="n">
        <v>0</v>
      </c>
      <c r="H80" s="4" t="n">
        <v>0</v>
      </c>
      <c r="I80" s="4" t="n">
        <v>0</v>
      </c>
      <c r="J80" s="4" t="n">
        <v>0</v>
      </c>
      <c r="K80" s="4" t="n">
        <v>0</v>
      </c>
      <c r="L80" s="4" t="n">
        <v>0</v>
      </c>
      <c r="M80" s="4" t="n">
        <v>0</v>
      </c>
      <c r="N80" s="4" t="n">
        <v>0</v>
      </c>
      <c r="O80" s="4" t="n">
        <v>0</v>
      </c>
      <c r="P80" s="4" t="n">
        <v>0</v>
      </c>
      <c r="Q80" s="4" t="n">
        <v>0</v>
      </c>
      <c r="R80" s="4" t="n">
        <v>0</v>
      </c>
      <c r="S80" s="4" t="n">
        <v>0</v>
      </c>
      <c r="T80" s="4" t="n">
        <v>0</v>
      </c>
      <c r="U80" s="4" t="n">
        <v>0</v>
      </c>
      <c r="V80" s="4" t="n">
        <v>0</v>
      </c>
      <c r="W80" s="4" t="n">
        <v>0</v>
      </c>
      <c r="X80" s="4" t="n">
        <v>0</v>
      </c>
      <c r="Y80" s="4" t="n">
        <v>0</v>
      </c>
      <c r="Z80" s="4" t="n">
        <v>0</v>
      </c>
      <c r="AA80" s="4" t="n">
        <v>0</v>
      </c>
      <c r="AB80" s="4" t="n">
        <v>0</v>
      </c>
      <c r="AC80" s="4" t="n">
        <v>0</v>
      </c>
      <c r="AD80" s="4" t="n">
        <v>0</v>
      </c>
      <c r="AE80" s="4" t="n">
        <v>0</v>
      </c>
    </row>
    <row r="81" ht="15.75" customHeight="1">
      <c r="A81" s="4" t="inlineStr">
        <is>
          <t>exports</t>
        </is>
      </c>
      <c r="B81" s="4" t="inlineStr">
        <is>
          <t>NM</t>
        </is>
      </c>
      <c r="C81" s="4" t="n">
        <v>13336918</v>
      </c>
      <c r="D81" s="4" t="n">
        <v>9502591</v>
      </c>
      <c r="E81" s="4" t="n">
        <v>11829278</v>
      </c>
      <c r="F81" s="4" t="n">
        <v>11926670</v>
      </c>
      <c r="G81" s="4" t="n">
        <v>12603952</v>
      </c>
      <c r="H81" s="4" t="n">
        <v>11353211</v>
      </c>
      <c r="I81" s="4" t="n">
        <v>10870648</v>
      </c>
      <c r="J81" s="4" t="n">
        <v>11817020</v>
      </c>
      <c r="K81" s="4" t="n">
        <v>12025263</v>
      </c>
      <c r="L81" s="4" t="n">
        <v>12236852</v>
      </c>
      <c r="M81" s="4" t="n">
        <v>12943982</v>
      </c>
      <c r="N81" s="4" t="n">
        <v>12886504</v>
      </c>
      <c r="O81" s="4" t="n">
        <v>9297795</v>
      </c>
      <c r="P81" s="4" t="n">
        <v>11235850</v>
      </c>
      <c r="Q81" s="4" t="n">
        <v>10716494</v>
      </c>
      <c r="R81" s="4" t="n">
        <v>12117239</v>
      </c>
      <c r="S81" s="4" t="n">
        <v>13381273</v>
      </c>
      <c r="T81" s="4" t="n">
        <v>11846427</v>
      </c>
      <c r="U81" s="4" t="n">
        <v>12928933</v>
      </c>
      <c r="V81" s="4" t="n">
        <v>16242146</v>
      </c>
      <c r="W81" s="4" t="n">
        <v>12109242</v>
      </c>
      <c r="X81" s="4" t="n">
        <v>13441025</v>
      </c>
      <c r="Y81" s="4" t="n">
        <v>11696588</v>
      </c>
      <c r="Z81" s="4" t="n">
        <v>11092099</v>
      </c>
      <c r="AA81" s="4" t="n">
        <v>7522617</v>
      </c>
      <c r="AB81" s="4" t="n">
        <v>7934971</v>
      </c>
      <c r="AC81" s="4" t="n">
        <v>8259605</v>
      </c>
      <c r="AD81" s="4" t="n">
        <v>9018889</v>
      </c>
      <c r="AE81" s="4" t="n">
        <v>7070578</v>
      </c>
    </row>
    <row r="82" ht="15.75" customHeight="1">
      <c r="A82" s="4" t="inlineStr">
        <is>
          <t>imports</t>
        </is>
      </c>
      <c r="B82" s="4" t="inlineStr">
        <is>
          <t>NY</t>
        </is>
      </c>
      <c r="C82" s="4" t="n">
        <v>8822843</v>
      </c>
      <c r="D82" s="4" t="n">
        <v>7289273</v>
      </c>
      <c r="E82" s="4" t="n">
        <v>15568500</v>
      </c>
      <c r="F82" s="4" t="n">
        <v>16892909</v>
      </c>
      <c r="G82" s="4" t="n">
        <v>8312118</v>
      </c>
      <c r="H82" s="4" t="n">
        <v>4551196</v>
      </c>
      <c r="I82" s="4" t="n">
        <v>4962556</v>
      </c>
      <c r="J82" s="4" t="n">
        <v>5502267</v>
      </c>
      <c r="K82" s="4" t="n">
        <v>4203580</v>
      </c>
      <c r="L82" s="4" t="n">
        <v>9454649</v>
      </c>
      <c r="M82" s="4" t="n">
        <v>12488371</v>
      </c>
      <c r="N82" s="4" t="n">
        <v>7891852</v>
      </c>
      <c r="O82" s="4" t="n">
        <v>13822539</v>
      </c>
      <c r="P82" s="4" t="n">
        <v>17249636</v>
      </c>
      <c r="Q82" s="4" t="n">
        <v>19723083</v>
      </c>
      <c r="R82" s="4" t="n">
        <v>13180888</v>
      </c>
      <c r="S82" s="4" t="n">
        <v>6013583</v>
      </c>
      <c r="T82" s="4" t="n">
        <v>4346118</v>
      </c>
      <c r="U82" s="4" t="n">
        <v>3259341</v>
      </c>
      <c r="V82" s="4" t="n">
        <v>8832194</v>
      </c>
      <c r="W82" s="4" t="n">
        <v>12490415</v>
      </c>
      <c r="X82" s="4" t="n">
        <v>7579872</v>
      </c>
      <c r="Y82" s="4" t="n">
        <v>2763261</v>
      </c>
      <c r="Z82" s="4" t="n">
        <v>6065287</v>
      </c>
      <c r="AA82" s="4" t="n">
        <v>5827936</v>
      </c>
      <c r="AB82" s="4" t="n">
        <v>4361322</v>
      </c>
      <c r="AC82" s="4" t="n">
        <v>6641435</v>
      </c>
      <c r="AD82" s="4" t="n">
        <v>11187093</v>
      </c>
      <c r="AE82" s="4" t="n">
        <v>12293650</v>
      </c>
    </row>
    <row r="83" ht="15.75" customHeight="1">
      <c r="A83" s="4" t="inlineStr">
        <is>
          <t>exports</t>
        </is>
      </c>
      <c r="B83" s="4" t="inlineStr">
        <is>
          <t>NY</t>
        </is>
      </c>
      <c r="C83" s="4" t="n">
        <v>0</v>
      </c>
      <c r="D83" s="4" t="n">
        <v>0</v>
      </c>
      <c r="E83" s="4" t="n">
        <v>0</v>
      </c>
      <c r="F83" s="4" t="n">
        <v>0</v>
      </c>
      <c r="G83" s="4" t="n">
        <v>0</v>
      </c>
      <c r="H83" s="4" t="n">
        <v>0</v>
      </c>
      <c r="I83" s="4" t="n">
        <v>0</v>
      </c>
      <c r="J83" s="4" t="n">
        <v>0</v>
      </c>
      <c r="K83" s="4" t="n">
        <v>0</v>
      </c>
      <c r="L83" s="4" t="n">
        <v>0</v>
      </c>
      <c r="M83" s="4" t="n">
        <v>0</v>
      </c>
      <c r="N83" s="4" t="n">
        <v>0</v>
      </c>
      <c r="O83" s="4" t="n">
        <v>0</v>
      </c>
      <c r="P83" s="4" t="n">
        <v>0</v>
      </c>
      <c r="Q83" s="4" t="n">
        <v>0</v>
      </c>
      <c r="R83" s="4" t="n">
        <v>0</v>
      </c>
      <c r="S83" s="4" t="n">
        <v>0</v>
      </c>
      <c r="T83" s="4" t="n">
        <v>0</v>
      </c>
      <c r="U83" s="4" t="n">
        <v>0</v>
      </c>
      <c r="V83" s="4" t="n">
        <v>0</v>
      </c>
      <c r="W83" s="4" t="n">
        <v>0</v>
      </c>
      <c r="X83" s="4" t="n">
        <v>0</v>
      </c>
      <c r="Y83" s="4" t="n">
        <v>0</v>
      </c>
      <c r="Z83" s="4" t="n">
        <v>0</v>
      </c>
      <c r="AA83" s="4" t="n">
        <v>0</v>
      </c>
      <c r="AB83" s="4" t="n">
        <v>0</v>
      </c>
      <c r="AC83" s="4" t="n">
        <v>0</v>
      </c>
      <c r="AD83" s="4" t="n">
        <v>0</v>
      </c>
      <c r="AE83" s="4" t="n">
        <v>0</v>
      </c>
    </row>
    <row r="84" ht="15.75" customHeight="1">
      <c r="A84" s="4" t="inlineStr">
        <is>
          <t>imports</t>
        </is>
      </c>
      <c r="B84" s="4" t="inlineStr">
        <is>
          <t>NC</t>
        </is>
      </c>
      <c r="C84" s="4" t="n">
        <v>15816964</v>
      </c>
      <c r="D84" s="4" t="n">
        <v>14024193</v>
      </c>
      <c r="E84" s="4" t="n">
        <v>16466046</v>
      </c>
      <c r="F84" s="4" t="n">
        <v>17103687</v>
      </c>
      <c r="G84" s="4" t="n">
        <v>11094368</v>
      </c>
      <c r="H84" s="4" t="n">
        <v>11531017</v>
      </c>
      <c r="I84" s="4" t="n">
        <v>9452105</v>
      </c>
      <c r="J84" s="4" t="n">
        <v>6730623</v>
      </c>
      <c r="K84" s="4" t="n">
        <v>5506688</v>
      </c>
      <c r="L84" s="4" t="n">
        <v>11962882</v>
      </c>
      <c r="M84" s="4" t="n">
        <v>12099876</v>
      </c>
      <c r="N84" s="4" t="n">
        <v>14235130</v>
      </c>
      <c r="O84" s="4" t="n">
        <v>13131388</v>
      </c>
      <c r="P84" s="4" t="n">
        <v>7514965</v>
      </c>
      <c r="Q84" s="4" t="n">
        <v>14743847</v>
      </c>
      <c r="R84" s="4" t="n">
        <v>13288950</v>
      </c>
      <c r="S84" s="4" t="n">
        <v>15760685</v>
      </c>
      <c r="T84" s="4" t="n">
        <v>14629639</v>
      </c>
      <c r="U84" s="4" t="n">
        <v>17693787</v>
      </c>
      <c r="V84" s="4" t="n">
        <v>20741069</v>
      </c>
      <c r="W84" s="4" t="n">
        <v>19729808</v>
      </c>
      <c r="X84" s="4" t="n">
        <v>23878900</v>
      </c>
      <c r="Y84" s="4" t="n">
        <v>22692127</v>
      </c>
      <c r="Z84" s="4" t="n">
        <v>15080537</v>
      </c>
      <c r="AA84" s="4" t="n">
        <v>15948056</v>
      </c>
      <c r="AB84" s="4" t="n">
        <v>16479278</v>
      </c>
      <c r="AC84" s="4" t="n">
        <v>14215709</v>
      </c>
      <c r="AD84" s="4" t="n">
        <v>13173259</v>
      </c>
      <c r="AE84" s="4" t="n">
        <v>14040847</v>
      </c>
    </row>
    <row r="85" ht="15.75" customHeight="1">
      <c r="A85" s="4" t="inlineStr">
        <is>
          <t>exports</t>
        </is>
      </c>
      <c r="B85" s="4" t="inlineStr">
        <is>
          <t>NC</t>
        </is>
      </c>
      <c r="C85" s="4" t="n">
        <v>0</v>
      </c>
      <c r="D85" s="4" t="n">
        <v>0</v>
      </c>
      <c r="E85" s="4" t="n">
        <v>0</v>
      </c>
      <c r="F85" s="4" t="n">
        <v>0</v>
      </c>
      <c r="G85" s="4" t="n">
        <v>0</v>
      </c>
      <c r="H85" s="4" t="n">
        <v>0</v>
      </c>
      <c r="I85" s="4" t="n">
        <v>0</v>
      </c>
      <c r="J85" s="4" t="n">
        <v>0</v>
      </c>
      <c r="K85" s="4" t="n">
        <v>0</v>
      </c>
      <c r="L85" s="4" t="n">
        <v>0</v>
      </c>
      <c r="M85" s="4" t="n">
        <v>0</v>
      </c>
      <c r="N85" s="4" t="n">
        <v>0</v>
      </c>
      <c r="O85" s="4" t="n">
        <v>0</v>
      </c>
      <c r="P85" s="4" t="n">
        <v>0</v>
      </c>
      <c r="Q85" s="4" t="n">
        <v>0</v>
      </c>
      <c r="R85" s="4" t="n">
        <v>0</v>
      </c>
      <c r="S85" s="4" t="n">
        <v>0</v>
      </c>
      <c r="T85" s="4" t="n">
        <v>0</v>
      </c>
      <c r="U85" s="4" t="n">
        <v>0</v>
      </c>
      <c r="V85" s="4" t="n">
        <v>0</v>
      </c>
      <c r="W85" s="4" t="n">
        <v>0</v>
      </c>
      <c r="X85" s="4" t="n">
        <v>0</v>
      </c>
      <c r="Y85" s="4" t="n">
        <v>0</v>
      </c>
      <c r="Z85" s="4" t="n">
        <v>0</v>
      </c>
      <c r="AA85" s="4" t="n">
        <v>0</v>
      </c>
      <c r="AB85" s="4" t="n">
        <v>0</v>
      </c>
      <c r="AC85" s="4" t="n">
        <v>0</v>
      </c>
      <c r="AD85" s="4" t="n">
        <v>0</v>
      </c>
      <c r="AE85" s="4" t="n">
        <v>0</v>
      </c>
    </row>
    <row r="86" ht="15.75" customHeight="1">
      <c r="A86" s="4" t="inlineStr">
        <is>
          <t>imports</t>
        </is>
      </c>
      <c r="B86" s="4" t="inlineStr">
        <is>
          <t>ND</t>
        </is>
      </c>
      <c r="C86" s="4" t="n">
        <v>0</v>
      </c>
      <c r="D86" s="4" t="n">
        <v>0</v>
      </c>
      <c r="E86" s="4" t="n">
        <v>0</v>
      </c>
      <c r="F86" s="4" t="n">
        <v>0</v>
      </c>
      <c r="G86" s="4" t="n">
        <v>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0</v>
      </c>
      <c r="Q86" s="4" t="n">
        <v>0</v>
      </c>
      <c r="R86" s="4" t="n">
        <v>0</v>
      </c>
      <c r="S86" s="4" t="n">
        <v>0</v>
      </c>
      <c r="T86" s="4" t="n">
        <v>0</v>
      </c>
      <c r="U86" s="4" t="n">
        <v>0</v>
      </c>
      <c r="V86" s="4" t="n">
        <v>0</v>
      </c>
      <c r="W86" s="4" t="n">
        <v>0</v>
      </c>
      <c r="X86" s="4" t="n">
        <v>0</v>
      </c>
      <c r="Y86" s="4" t="n">
        <v>0</v>
      </c>
      <c r="Z86" s="4" t="n">
        <v>0</v>
      </c>
      <c r="AA86" s="4" t="n">
        <v>0</v>
      </c>
      <c r="AB86" s="4" t="n">
        <v>0</v>
      </c>
      <c r="AC86" s="4" t="n">
        <v>0</v>
      </c>
      <c r="AD86" s="4" t="n">
        <v>0</v>
      </c>
      <c r="AE86" s="4" t="n">
        <v>0</v>
      </c>
    </row>
    <row r="87" ht="15.75" customHeight="1">
      <c r="A87" s="4" t="inlineStr">
        <is>
          <t>exports</t>
        </is>
      </c>
      <c r="B87" s="4" t="inlineStr">
        <is>
          <t>ND</t>
        </is>
      </c>
      <c r="C87" s="4" t="n">
        <v>19156014</v>
      </c>
      <c r="D87" s="4" t="n">
        <v>19716068</v>
      </c>
      <c r="E87" s="4" t="n">
        <v>21420031</v>
      </c>
      <c r="F87" s="4" t="n">
        <v>21357376</v>
      </c>
      <c r="G87" s="4" t="n">
        <v>21512860</v>
      </c>
      <c r="H87" s="4" t="n">
        <v>20862305</v>
      </c>
      <c r="I87" s="4" t="n">
        <v>22436977</v>
      </c>
      <c r="J87" s="4" t="n">
        <v>20688015</v>
      </c>
      <c r="K87" s="4" t="n">
        <v>21289803</v>
      </c>
      <c r="L87" s="4" t="n">
        <v>21011911</v>
      </c>
      <c r="M87" s="4" t="n">
        <v>21404253</v>
      </c>
      <c r="N87" s="4" t="n">
        <v>20045339</v>
      </c>
      <c r="O87" s="4" t="n">
        <v>20106566</v>
      </c>
      <c r="P87" s="4" t="n">
        <v>19261086</v>
      </c>
      <c r="Q87" s="4" t="n">
        <v>18233916</v>
      </c>
      <c r="R87" s="4" t="n">
        <v>21553211</v>
      </c>
      <c r="S87" s="4" t="n">
        <v>19125175</v>
      </c>
      <c r="T87" s="4" t="n">
        <v>19490976</v>
      </c>
      <c r="U87" s="4" t="n">
        <v>19965252</v>
      </c>
      <c r="V87" s="4" t="n">
        <v>21159930</v>
      </c>
      <c r="W87" s="4" t="n">
        <v>21796539</v>
      </c>
      <c r="X87" s="4" t="n">
        <v>21517279</v>
      </c>
      <c r="Y87" s="4" t="n">
        <v>21534011</v>
      </c>
      <c r="Z87" s="4" t="n">
        <v>19537633</v>
      </c>
      <c r="AA87" s="4" t="n">
        <v>18577332</v>
      </c>
      <c r="AB87" s="4" t="n">
        <v>19644207</v>
      </c>
      <c r="AC87" s="4" t="n">
        <v>20049326</v>
      </c>
      <c r="AD87" s="4" t="n">
        <v>22095457</v>
      </c>
      <c r="AE87" s="4" t="n">
        <v>21598061</v>
      </c>
    </row>
    <row r="88" ht="15.75" customHeight="1">
      <c r="A88" s="4" t="inlineStr">
        <is>
          <t>imports</t>
        </is>
      </c>
      <c r="B88" s="4" t="inlineStr">
        <is>
          <t>OH</t>
        </is>
      </c>
      <c r="C88" s="4" t="n">
        <v>31620437</v>
      </c>
      <c r="D88" s="4" t="n">
        <v>29106323</v>
      </c>
      <c r="E88" s="4" t="n">
        <v>25527168</v>
      </c>
      <c r="F88" s="4" t="n">
        <v>32152396</v>
      </c>
      <c r="G88" s="4" t="n">
        <v>41379087</v>
      </c>
      <c r="H88" s="4" t="n">
        <v>39208480</v>
      </c>
      <c r="I88" s="4" t="n">
        <v>33699352</v>
      </c>
      <c r="J88" s="4" t="n">
        <v>34842360</v>
      </c>
      <c r="K88" s="4" t="n">
        <v>30541752</v>
      </c>
      <c r="L88" s="4" t="n">
        <v>42367776</v>
      </c>
      <c r="M88" s="4" t="n">
        <v>36142111</v>
      </c>
      <c r="N88" s="4" t="n">
        <v>30160840</v>
      </c>
      <c r="O88" s="4" t="n">
        <v>23901099</v>
      </c>
      <c r="P88" s="4" t="n">
        <v>22820869</v>
      </c>
      <c r="Q88" s="4" t="n">
        <v>24858371</v>
      </c>
      <c r="R88" s="4" t="n">
        <v>21895152</v>
      </c>
      <c r="S88" s="4" t="n">
        <v>14662304</v>
      </c>
      <c r="T88" s="4" t="n">
        <v>20217486</v>
      </c>
      <c r="U88" s="4" t="n">
        <v>19424322</v>
      </c>
      <c r="V88" s="4" t="n">
        <v>21808230</v>
      </c>
      <c r="W88" s="4" t="n">
        <v>22551010</v>
      </c>
      <c r="X88" s="4" t="n">
        <v>30972564</v>
      </c>
      <c r="Y88" s="4" t="n">
        <v>35028733</v>
      </c>
      <c r="Z88" s="4" t="n">
        <v>24544335</v>
      </c>
      <c r="AA88" s="4" t="n">
        <v>27180567</v>
      </c>
      <c r="AB88" s="4" t="n">
        <v>38244127</v>
      </c>
      <c r="AC88" s="4" t="n">
        <v>42198409</v>
      </c>
      <c r="AD88" s="4" t="n">
        <v>37031973</v>
      </c>
      <c r="AE88" s="4" t="n">
        <v>36569945</v>
      </c>
    </row>
    <row r="89" ht="15.75" customHeight="1">
      <c r="A89" s="4" t="inlineStr">
        <is>
          <t>exports</t>
        </is>
      </c>
      <c r="B89" s="4" t="inlineStr">
        <is>
          <t>OH</t>
        </is>
      </c>
      <c r="C89" s="4" t="n">
        <v>0</v>
      </c>
      <c r="D89" s="4" t="n">
        <v>0</v>
      </c>
      <c r="E89" s="4" t="n">
        <v>0</v>
      </c>
      <c r="F89" s="4" t="n">
        <v>0</v>
      </c>
      <c r="G89" s="4" t="n">
        <v>0</v>
      </c>
      <c r="H89" s="4" t="n">
        <v>0</v>
      </c>
      <c r="I89" s="4" t="n">
        <v>0</v>
      </c>
      <c r="J89" s="4" t="n">
        <v>0</v>
      </c>
      <c r="K89" s="4" t="n">
        <v>0</v>
      </c>
      <c r="L89" s="4" t="n">
        <v>0</v>
      </c>
      <c r="M89" s="4" t="n">
        <v>0</v>
      </c>
      <c r="N89" s="4" t="n">
        <v>0</v>
      </c>
      <c r="O89" s="4" t="n">
        <v>0</v>
      </c>
      <c r="P89" s="4" t="n">
        <v>0</v>
      </c>
      <c r="Q89" s="4" t="n">
        <v>0</v>
      </c>
      <c r="R89" s="4" t="n">
        <v>0</v>
      </c>
      <c r="S89" s="4" t="n">
        <v>0</v>
      </c>
      <c r="T89" s="4" t="n">
        <v>0</v>
      </c>
      <c r="U89" s="4" t="n">
        <v>0</v>
      </c>
      <c r="V89" s="4" t="n">
        <v>0</v>
      </c>
      <c r="W89" s="4" t="n">
        <v>0</v>
      </c>
      <c r="X89" s="4" t="n">
        <v>0</v>
      </c>
      <c r="Y89" s="4" t="n">
        <v>0</v>
      </c>
      <c r="Z89" s="4" t="n">
        <v>0</v>
      </c>
      <c r="AA89" s="4" t="n">
        <v>0</v>
      </c>
      <c r="AB89" s="4" t="n">
        <v>0</v>
      </c>
      <c r="AC89" s="4" t="n">
        <v>0</v>
      </c>
      <c r="AD89" s="4" t="n">
        <v>0</v>
      </c>
      <c r="AE89" s="4" t="n">
        <v>0</v>
      </c>
    </row>
    <row r="90" ht="15.75" customHeight="1">
      <c r="A90" s="4" t="inlineStr">
        <is>
          <t>imports</t>
        </is>
      </c>
      <c r="B90" s="4" t="inlineStr">
        <is>
          <t>OK</t>
        </is>
      </c>
      <c r="C90" s="4" t="n">
        <v>537952</v>
      </c>
      <c r="D90" s="4" t="n">
        <v>0</v>
      </c>
      <c r="E90" s="4" t="n">
        <v>0</v>
      </c>
      <c r="F90" s="4" t="n">
        <v>0</v>
      </c>
      <c r="G90" s="4" t="n">
        <v>0</v>
      </c>
      <c r="H90" s="4" t="n">
        <v>0</v>
      </c>
      <c r="I90" s="4" t="n">
        <v>0</v>
      </c>
      <c r="J90" s="4" t="n">
        <v>0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0</v>
      </c>
      <c r="S90" s="4" t="n">
        <v>0</v>
      </c>
      <c r="T90" s="4" t="n">
        <v>0</v>
      </c>
      <c r="U90" s="4" t="n">
        <v>0</v>
      </c>
      <c r="V90" s="4" t="n">
        <v>0</v>
      </c>
      <c r="W90" s="4" t="n">
        <v>0</v>
      </c>
      <c r="X90" s="4" t="n">
        <v>0</v>
      </c>
      <c r="Y90" s="4" t="n">
        <v>0</v>
      </c>
      <c r="Z90" s="4" t="n">
        <v>0</v>
      </c>
      <c r="AA90" s="4" t="n">
        <v>0</v>
      </c>
      <c r="AB90" s="4" t="n">
        <v>0</v>
      </c>
      <c r="AC90" s="4" t="n">
        <v>0</v>
      </c>
      <c r="AD90" s="4" t="n">
        <v>0</v>
      </c>
      <c r="AE90" s="4" t="n">
        <v>0</v>
      </c>
    </row>
    <row r="91" ht="15.75" customHeight="1">
      <c r="A91" s="4" t="inlineStr">
        <is>
          <t>exports</t>
        </is>
      </c>
      <c r="B91" s="4" t="inlineStr">
        <is>
          <t>OK</t>
        </is>
      </c>
      <c r="C91" s="4" t="n">
        <v>0</v>
      </c>
      <c r="D91" s="4" t="n">
        <v>4963868</v>
      </c>
      <c r="E91" s="4" t="n">
        <v>6943157</v>
      </c>
      <c r="F91" s="4" t="n">
        <v>7493656</v>
      </c>
      <c r="G91" s="4" t="n">
        <v>3913335</v>
      </c>
      <c r="H91" s="4" t="n">
        <v>6074237</v>
      </c>
      <c r="I91" s="4" t="n">
        <v>3220956</v>
      </c>
      <c r="J91" s="4" t="n">
        <v>3041059</v>
      </c>
      <c r="K91" s="4" t="n">
        <v>2730208</v>
      </c>
      <c r="L91" s="4" t="n">
        <v>2316335</v>
      </c>
      <c r="M91" s="4" t="n">
        <v>4050</v>
      </c>
      <c r="N91" s="4" t="n">
        <v>282207</v>
      </c>
      <c r="O91" s="4" t="n">
        <v>4101134</v>
      </c>
      <c r="P91" s="4" t="n">
        <v>4479535</v>
      </c>
      <c r="Q91" s="4" t="n">
        <v>3537430</v>
      </c>
      <c r="R91" s="4" t="n">
        <v>8747950</v>
      </c>
      <c r="S91" s="4" t="n">
        <v>9522846</v>
      </c>
      <c r="T91" s="4" t="n">
        <v>11852128</v>
      </c>
      <c r="U91" s="4" t="n">
        <v>14384521</v>
      </c>
      <c r="V91" s="4" t="n">
        <v>15623353</v>
      </c>
      <c r="W91" s="4" t="n">
        <v>9245872</v>
      </c>
      <c r="X91" s="4" t="n">
        <v>9813779</v>
      </c>
      <c r="Y91" s="4" t="n">
        <v>13438509</v>
      </c>
      <c r="Z91" s="4" t="n">
        <v>8388375</v>
      </c>
      <c r="AA91" s="4" t="n">
        <v>3323221</v>
      </c>
      <c r="AB91" s="4" t="n">
        <v>9517361</v>
      </c>
      <c r="AC91" s="4" t="n">
        <v>11970421</v>
      </c>
      <c r="AD91" s="4" t="n">
        <v>8294365</v>
      </c>
      <c r="AE91" s="4" t="n">
        <v>16672891</v>
      </c>
    </row>
    <row r="92" ht="15.75" customHeight="1">
      <c r="A92" s="4" t="inlineStr">
        <is>
          <t>imports</t>
        </is>
      </c>
      <c r="B92" s="4" t="inlineStr">
        <is>
          <t>OR</t>
        </is>
      </c>
      <c r="C92" s="4" t="n">
        <v>0</v>
      </c>
      <c r="D92" s="4" t="n">
        <v>122678</v>
      </c>
      <c r="E92" s="4" t="n">
        <v>5071569</v>
      </c>
      <c r="F92" s="4" t="n">
        <v>7233331</v>
      </c>
      <c r="G92" s="4" t="n">
        <v>10929832</v>
      </c>
      <c r="H92" s="4" t="n">
        <v>5376212</v>
      </c>
      <c r="I92" s="4" t="n">
        <v>591722</v>
      </c>
      <c r="J92" s="4" t="n">
        <v>1231575</v>
      </c>
      <c r="K92" s="4" t="n">
        <v>653056</v>
      </c>
      <c r="L92" s="4" t="n">
        <v>0</v>
      </c>
      <c r="M92" s="4" t="n">
        <v>4483116</v>
      </c>
      <c r="N92" s="4" t="n">
        <v>5589859</v>
      </c>
      <c r="O92" s="4" t="n">
        <v>1805454</v>
      </c>
      <c r="P92" s="4" t="n">
        <v>1075634</v>
      </c>
      <c r="Q92" s="4" t="n">
        <v>0</v>
      </c>
      <c r="R92" s="4" t="n">
        <v>2336153</v>
      </c>
      <c r="S92" s="4" t="n">
        <v>159486</v>
      </c>
      <c r="T92" s="4" t="n">
        <v>0</v>
      </c>
      <c r="U92" s="4" t="n">
        <v>0</v>
      </c>
      <c r="V92" s="4" t="n">
        <v>0</v>
      </c>
      <c r="W92" s="4" t="n">
        <v>0</v>
      </c>
      <c r="X92" s="4" t="n">
        <v>0</v>
      </c>
      <c r="Y92" s="4" t="n">
        <v>0</v>
      </c>
      <c r="Z92" s="4" t="n">
        <v>0</v>
      </c>
      <c r="AA92" s="4" t="n">
        <v>0</v>
      </c>
      <c r="AB92" s="4" t="n">
        <v>0</v>
      </c>
      <c r="AC92" s="4" t="n">
        <v>0</v>
      </c>
      <c r="AD92" s="4" t="n">
        <v>0</v>
      </c>
      <c r="AE92" s="4" t="n">
        <v>0</v>
      </c>
    </row>
    <row r="93" ht="15.75" customHeight="1">
      <c r="A93" s="4" t="inlineStr">
        <is>
          <t>exports</t>
        </is>
      </c>
      <c r="B93" s="4" t="inlineStr">
        <is>
          <t>OR</t>
        </is>
      </c>
      <c r="C93" s="4" t="n">
        <v>3077931</v>
      </c>
      <c r="D93" s="4" t="n">
        <v>0</v>
      </c>
      <c r="E93" s="4" t="n">
        <v>0</v>
      </c>
      <c r="F93" s="4" t="n">
        <v>0</v>
      </c>
      <c r="G93" s="4" t="n">
        <v>0</v>
      </c>
      <c r="H93" s="4" t="n">
        <v>0</v>
      </c>
      <c r="I93" s="4" t="n">
        <v>0</v>
      </c>
      <c r="J93" s="4" t="n">
        <v>0</v>
      </c>
      <c r="K93" s="4" t="n">
        <v>0</v>
      </c>
      <c r="L93" s="4" t="n">
        <v>3702055</v>
      </c>
      <c r="M93" s="4" t="n">
        <v>0</v>
      </c>
      <c r="N93" s="4" t="n">
        <v>0</v>
      </c>
      <c r="O93" s="4" t="n">
        <v>0</v>
      </c>
      <c r="P93" s="4" t="n">
        <v>0</v>
      </c>
      <c r="Q93" s="4" t="n">
        <v>2591680</v>
      </c>
      <c r="R93" s="4" t="n">
        <v>0</v>
      </c>
      <c r="S93" s="4" t="n">
        <v>0</v>
      </c>
      <c r="T93" s="4" t="n">
        <v>2427616</v>
      </c>
      <c r="U93" s="4" t="n">
        <v>4620019</v>
      </c>
      <c r="V93" s="4" t="n">
        <v>5007823</v>
      </c>
      <c r="W93" s="4" t="n">
        <v>5542405</v>
      </c>
      <c r="X93" s="4" t="n">
        <v>9070780</v>
      </c>
      <c r="Y93" s="4" t="n">
        <v>10750238</v>
      </c>
      <c r="Z93" s="4" t="n">
        <v>8446112</v>
      </c>
      <c r="AA93" s="4" t="n">
        <v>9178311</v>
      </c>
      <c r="AB93" s="4" t="n">
        <v>8982333</v>
      </c>
      <c r="AC93" s="4" t="n">
        <v>10168298</v>
      </c>
      <c r="AD93" s="4" t="n">
        <v>10146197</v>
      </c>
      <c r="AE93" s="4" t="n">
        <v>11903191</v>
      </c>
    </row>
    <row r="94" ht="15.75" customHeight="1">
      <c r="A94" s="4" t="inlineStr">
        <is>
          <t>imports</t>
        </is>
      </c>
      <c r="B94" s="4" t="inlineStr">
        <is>
          <t>PA</t>
        </is>
      </c>
      <c r="C94" s="4" t="n">
        <v>0</v>
      </c>
      <c r="D94" s="4" t="n">
        <v>0</v>
      </c>
      <c r="E94" s="4" t="n">
        <v>0</v>
      </c>
      <c r="F94" s="4" t="n">
        <v>0</v>
      </c>
      <c r="G94" s="4" t="n">
        <v>0</v>
      </c>
      <c r="H94" s="4" t="n">
        <v>0</v>
      </c>
      <c r="I94" s="4" t="n">
        <v>0</v>
      </c>
      <c r="J94" s="4" t="n">
        <v>0</v>
      </c>
      <c r="K94" s="4" t="n">
        <v>0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0</v>
      </c>
      <c r="S94" s="4" t="n">
        <v>0</v>
      </c>
      <c r="T94" s="4" t="n">
        <v>0</v>
      </c>
      <c r="U94" s="4" t="n">
        <v>0</v>
      </c>
      <c r="V94" s="4" t="n">
        <v>0</v>
      </c>
      <c r="W94" s="4" t="n">
        <v>0</v>
      </c>
      <c r="X94" s="4" t="n">
        <v>0</v>
      </c>
      <c r="Y94" s="4" t="n">
        <v>0</v>
      </c>
      <c r="Z94" s="4" t="n">
        <v>0</v>
      </c>
      <c r="AA94" s="4" t="n">
        <v>0</v>
      </c>
      <c r="AB94" s="4" t="n">
        <v>0</v>
      </c>
      <c r="AC94" s="4" t="n">
        <v>0</v>
      </c>
      <c r="AD94" s="4" t="n">
        <v>0</v>
      </c>
      <c r="AE94" s="4" t="n">
        <v>0</v>
      </c>
    </row>
    <row r="95" ht="15.75" customHeight="1">
      <c r="A95" s="4" t="inlineStr">
        <is>
          <t>exports</t>
        </is>
      </c>
      <c r="B95" s="4" t="inlineStr">
        <is>
          <t>PA</t>
        </is>
      </c>
      <c r="C95" s="4" t="n">
        <v>47068059</v>
      </c>
      <c r="D95" s="4" t="n">
        <v>42458225</v>
      </c>
      <c r="E95" s="4" t="n">
        <v>48542382</v>
      </c>
      <c r="F95" s="4" t="n">
        <v>46031503</v>
      </c>
      <c r="G95" s="4" t="n">
        <v>46214573</v>
      </c>
      <c r="H95" s="4" t="n">
        <v>43352789</v>
      </c>
      <c r="I95" s="4" t="n">
        <v>48713174</v>
      </c>
      <c r="J95" s="4" t="n">
        <v>50027029</v>
      </c>
      <c r="K95" s="4" t="n">
        <v>45589687</v>
      </c>
      <c r="L95" s="4" t="n">
        <v>49598244</v>
      </c>
      <c r="M95" s="4" t="n">
        <v>51628652</v>
      </c>
      <c r="N95" s="4" t="n">
        <v>46888935</v>
      </c>
      <c r="O95" s="4" t="n">
        <v>48592359</v>
      </c>
      <c r="P95" s="4" t="n">
        <v>49974683</v>
      </c>
      <c r="Q95" s="4" t="n">
        <v>53374292</v>
      </c>
      <c r="R95" s="4" t="n">
        <v>52545952</v>
      </c>
      <c r="S95" s="4" t="n">
        <v>56097982</v>
      </c>
      <c r="T95" s="4" t="n">
        <v>60243848</v>
      </c>
      <c r="U95" s="4" t="n">
        <v>56477855</v>
      </c>
      <c r="V95" s="4" t="n">
        <v>62615453</v>
      </c>
      <c r="W95" s="4" t="n">
        <v>67915553</v>
      </c>
      <c r="X95" s="4" t="n">
        <v>65984204</v>
      </c>
      <c r="Y95" s="4" t="n">
        <v>66039758</v>
      </c>
      <c r="Z95" s="4" t="n">
        <v>66729936</v>
      </c>
      <c r="AA95" s="4" t="n">
        <v>60534177</v>
      </c>
      <c r="AB95" s="4" t="n">
        <v>54898407</v>
      </c>
      <c r="AC95" s="4" t="n">
        <v>55732372</v>
      </c>
      <c r="AD95" s="4" t="n">
        <v>56609468</v>
      </c>
      <c r="AE95" s="4" t="n">
        <v>52562189</v>
      </c>
    </row>
    <row r="96" ht="15.75" customHeight="1">
      <c r="A96" s="4" t="inlineStr">
        <is>
          <t>imports</t>
        </is>
      </c>
      <c r="B96" s="4" t="inlineStr">
        <is>
          <t>RI</t>
        </is>
      </c>
      <c r="C96" s="4" t="n">
        <v>6047030</v>
      </c>
      <c r="D96" s="4" t="n">
        <v>3708699</v>
      </c>
      <c r="E96" s="4" t="n">
        <v>1506170</v>
      </c>
      <c r="F96" s="4" t="n">
        <v>1637013</v>
      </c>
      <c r="G96" s="4" t="n">
        <v>1458500</v>
      </c>
      <c r="H96" s="4" t="n">
        <v>1704929</v>
      </c>
      <c r="I96" s="4" t="n">
        <v>0</v>
      </c>
      <c r="J96" s="4" t="n">
        <v>0</v>
      </c>
      <c r="K96" s="4" t="n">
        <v>0</v>
      </c>
      <c r="L96" s="4" t="n">
        <v>0</v>
      </c>
      <c r="M96" s="4" t="n">
        <v>628975</v>
      </c>
      <c r="N96" s="4" t="n">
        <v>0</v>
      </c>
      <c r="O96" s="4" t="n">
        <v>1033293</v>
      </c>
      <c r="P96" s="4" t="n">
        <v>2953885</v>
      </c>
      <c r="Q96" s="4" t="n">
        <v>3613858</v>
      </c>
      <c r="R96" s="4" t="n">
        <v>2563578</v>
      </c>
      <c r="S96" s="4" t="n">
        <v>2390504</v>
      </c>
      <c r="T96" s="4" t="n">
        <v>1237631</v>
      </c>
      <c r="U96" s="4" t="n">
        <v>488422</v>
      </c>
      <c r="V96" s="4" t="n">
        <v>0</v>
      </c>
      <c r="W96" s="4" t="n">
        <v>207115</v>
      </c>
      <c r="X96" s="4" t="n">
        <v>0</v>
      </c>
      <c r="Y96" s="4" t="n">
        <v>5744</v>
      </c>
      <c r="Z96" s="4" t="n">
        <v>1935555</v>
      </c>
      <c r="AA96" s="4" t="n">
        <v>1711876</v>
      </c>
      <c r="AB96" s="4" t="n">
        <v>1097908</v>
      </c>
      <c r="AC96" s="4" t="n">
        <v>1353417</v>
      </c>
      <c r="AD96" s="4" t="n">
        <v>235601</v>
      </c>
      <c r="AE96" s="4" t="n">
        <v>0</v>
      </c>
    </row>
    <row r="97" ht="15.75" customHeight="1">
      <c r="A97" s="4" t="inlineStr">
        <is>
          <t>exports</t>
        </is>
      </c>
      <c r="B97" s="4" t="inlineStr">
        <is>
          <t>RI</t>
        </is>
      </c>
      <c r="C97" s="4" t="n">
        <v>0</v>
      </c>
      <c r="D97" s="4" t="n">
        <v>0</v>
      </c>
      <c r="E97" s="4" t="n">
        <v>0</v>
      </c>
      <c r="F97" s="4" t="n">
        <v>0</v>
      </c>
      <c r="G97" s="4" t="n">
        <v>0</v>
      </c>
      <c r="H97" s="4" t="n">
        <v>0</v>
      </c>
      <c r="I97" s="4" t="n">
        <v>1626994</v>
      </c>
      <c r="J97" s="4" t="n">
        <v>1849752</v>
      </c>
      <c r="K97" s="4" t="n">
        <v>1740659</v>
      </c>
      <c r="L97" s="4" t="n">
        <v>272035</v>
      </c>
      <c r="M97" s="4" t="n">
        <v>0</v>
      </c>
      <c r="N97" s="4" t="n">
        <v>85770</v>
      </c>
      <c r="O97" s="4" t="n">
        <v>0</v>
      </c>
      <c r="P97" s="4" t="n">
        <v>0</v>
      </c>
      <c r="Q97" s="4" t="n">
        <v>0</v>
      </c>
      <c r="R97" s="4" t="n">
        <v>0</v>
      </c>
      <c r="S97" s="4" t="n">
        <v>0</v>
      </c>
      <c r="T97" s="4" t="n">
        <v>0</v>
      </c>
      <c r="U97" s="4" t="n">
        <v>0</v>
      </c>
      <c r="V97" s="4" t="n">
        <v>204758</v>
      </c>
      <c r="W97" s="4" t="n">
        <v>0</v>
      </c>
      <c r="X97" s="4" t="n">
        <v>1052712</v>
      </c>
      <c r="Y97" s="4" t="n">
        <v>0</v>
      </c>
      <c r="Z97" s="4" t="n">
        <v>0</v>
      </c>
      <c r="AA97" s="4" t="n">
        <v>0</v>
      </c>
      <c r="AB97" s="4" t="n">
        <v>0</v>
      </c>
      <c r="AC97" s="4" t="n">
        <v>0</v>
      </c>
      <c r="AD97" s="4" t="n">
        <v>0</v>
      </c>
      <c r="AE97" s="4" t="n">
        <v>285085</v>
      </c>
    </row>
    <row r="98" ht="15.75" customHeight="1">
      <c r="A98" s="4" t="inlineStr">
        <is>
          <t>imports</t>
        </is>
      </c>
      <c r="B98" s="4" t="inlineStr">
        <is>
          <t>SC</t>
        </is>
      </c>
      <c r="C98" s="4" t="n">
        <v>0</v>
      </c>
      <c r="D98" s="4" t="n">
        <v>0</v>
      </c>
      <c r="E98" s="4" t="n">
        <v>0</v>
      </c>
      <c r="F98" s="4" t="n">
        <v>0</v>
      </c>
      <c r="G98" s="4" t="n">
        <v>0</v>
      </c>
      <c r="H98" s="4" t="n">
        <v>0</v>
      </c>
      <c r="I98" s="4" t="n">
        <v>0</v>
      </c>
      <c r="J98" s="4" t="n">
        <v>0</v>
      </c>
      <c r="K98" s="4" t="n">
        <v>0</v>
      </c>
      <c r="L98" s="4" t="n">
        <v>0</v>
      </c>
      <c r="M98" s="4" t="n">
        <v>0</v>
      </c>
      <c r="N98" s="4" t="n">
        <v>0</v>
      </c>
      <c r="O98" s="4" t="n">
        <v>0</v>
      </c>
      <c r="P98" s="4" t="n">
        <v>0</v>
      </c>
      <c r="Q98" s="4" t="n">
        <v>0</v>
      </c>
      <c r="R98" s="4" t="n">
        <v>0</v>
      </c>
      <c r="S98" s="4" t="n">
        <v>0</v>
      </c>
      <c r="T98" s="4" t="n">
        <v>0</v>
      </c>
      <c r="U98" s="4" t="n">
        <v>0</v>
      </c>
      <c r="V98" s="4" t="n">
        <v>0</v>
      </c>
      <c r="W98" s="4" t="n">
        <v>0</v>
      </c>
      <c r="X98" s="4" t="n">
        <v>0</v>
      </c>
      <c r="Y98" s="4" t="n">
        <v>0</v>
      </c>
      <c r="Z98" s="4" t="n">
        <v>0</v>
      </c>
      <c r="AA98" s="4" t="n">
        <v>0</v>
      </c>
      <c r="AB98" s="4" t="n">
        <v>0</v>
      </c>
      <c r="AC98" s="4" t="n">
        <v>0</v>
      </c>
      <c r="AD98" s="4" t="n">
        <v>0</v>
      </c>
      <c r="AE98" s="4" t="n">
        <v>0</v>
      </c>
    </row>
    <row r="99" ht="15.75" customHeight="1">
      <c r="A99" s="4" t="inlineStr">
        <is>
          <t>exports</t>
        </is>
      </c>
      <c r="B99" s="4" t="inlineStr">
        <is>
          <t>SC</t>
        </is>
      </c>
      <c r="C99" s="4" t="n">
        <v>9016456</v>
      </c>
      <c r="D99" s="4" t="n">
        <v>8258649</v>
      </c>
      <c r="E99" s="4" t="n">
        <v>8449438</v>
      </c>
      <c r="F99" s="4" t="n">
        <v>8846330</v>
      </c>
      <c r="G99" s="4" t="n">
        <v>7563656</v>
      </c>
      <c r="H99" s="4" t="n">
        <v>7662981</v>
      </c>
      <c r="I99" s="4" t="n">
        <v>3411082</v>
      </c>
      <c r="J99" s="4" t="n">
        <v>4014178</v>
      </c>
      <c r="K99" s="4" t="n">
        <v>6317267</v>
      </c>
      <c r="L99" s="4" t="n">
        <v>7813160</v>
      </c>
      <c r="M99" s="4" t="n">
        <v>7005809</v>
      </c>
      <c r="N99" s="4" t="n">
        <v>6340091</v>
      </c>
      <c r="O99" s="4" t="n">
        <v>9942487</v>
      </c>
      <c r="P99" s="4" t="n">
        <v>7979448</v>
      </c>
      <c r="Q99" s="4" t="n">
        <v>8228091</v>
      </c>
      <c r="R99" s="4" t="n">
        <v>11952335</v>
      </c>
      <c r="S99" s="4" t="n">
        <v>9276877</v>
      </c>
      <c r="T99" s="4" t="n">
        <v>13191588</v>
      </c>
      <c r="U99" s="4" t="n">
        <v>12158923</v>
      </c>
      <c r="V99" s="4" t="n">
        <v>16252663</v>
      </c>
      <c r="W99" s="4" t="n">
        <v>13748043</v>
      </c>
      <c r="X99" s="4" t="n">
        <v>14577271</v>
      </c>
      <c r="Y99" s="4" t="n">
        <v>11125069</v>
      </c>
      <c r="Z99" s="4" t="n">
        <v>8969082</v>
      </c>
      <c r="AA99" s="4" t="n">
        <v>7862831</v>
      </c>
      <c r="AB99" s="4" t="n">
        <v>7591766</v>
      </c>
      <c r="AC99" s="4" t="n">
        <v>9966383</v>
      </c>
      <c r="AD99" s="4" t="n">
        <v>7331627</v>
      </c>
      <c r="AE99" s="4" t="n">
        <v>10787771</v>
      </c>
    </row>
    <row r="100" ht="15.75" customHeight="1">
      <c r="A100" s="4" t="inlineStr">
        <is>
          <t>imports</t>
        </is>
      </c>
      <c r="B100" s="4" t="inlineStr">
        <is>
          <t>SD</t>
        </is>
      </c>
      <c r="C100" s="4" t="n">
        <v>668183</v>
      </c>
      <c r="D100" s="4" t="n">
        <v>914883</v>
      </c>
      <c r="E100" s="4" t="n">
        <v>1061140</v>
      </c>
      <c r="F100" s="4" t="n">
        <v>2523730</v>
      </c>
      <c r="G100" s="4" t="n">
        <v>54761</v>
      </c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2146716</v>
      </c>
      <c r="O100" s="4" t="n">
        <v>2225029</v>
      </c>
      <c r="P100" s="4" t="n">
        <v>2165724</v>
      </c>
      <c r="Q100" s="4" t="n">
        <v>2834629</v>
      </c>
      <c r="R100" s="4" t="n">
        <v>4414128</v>
      </c>
      <c r="S100" s="4" t="n">
        <v>4057115</v>
      </c>
      <c r="T100" s="4" t="n">
        <v>5306832</v>
      </c>
      <c r="U100" s="4" t="n">
        <v>4734456</v>
      </c>
      <c r="V100" s="4" t="n">
        <v>3613878</v>
      </c>
      <c r="W100" s="4" t="n">
        <v>2108185</v>
      </c>
      <c r="X100" s="4" t="n">
        <v>477005</v>
      </c>
      <c r="Y100" s="4" t="n">
        <v>1097501</v>
      </c>
      <c r="Z100" s="4" t="n">
        <v>2941389</v>
      </c>
      <c r="AA100" s="4" t="n">
        <v>2162766</v>
      </c>
      <c r="AB100" s="4" t="n">
        <v>3257744</v>
      </c>
      <c r="AC100" s="4" t="n">
        <v>1365888</v>
      </c>
      <c r="AD100" s="4" t="n">
        <v>2129763</v>
      </c>
      <c r="AE100" s="4" t="n">
        <v>974354</v>
      </c>
    </row>
    <row r="101" ht="15.75" customHeight="1">
      <c r="A101" s="4" t="inlineStr">
        <is>
          <t>exports</t>
        </is>
      </c>
      <c r="B101" s="4" t="inlineStr">
        <is>
          <t>SD</t>
        </is>
      </c>
      <c r="C101" s="4" t="n">
        <v>0</v>
      </c>
      <c r="D101" s="4" t="n">
        <v>0</v>
      </c>
      <c r="E101" s="4" t="n">
        <v>0</v>
      </c>
      <c r="F101" s="4" t="n">
        <v>0</v>
      </c>
      <c r="G101" s="4" t="n">
        <v>0</v>
      </c>
      <c r="H101" s="4" t="n">
        <v>467019</v>
      </c>
      <c r="I101" s="4" t="n">
        <v>1376542</v>
      </c>
      <c r="J101" s="4" t="n">
        <v>3816349</v>
      </c>
      <c r="K101" s="4" t="n">
        <v>320034</v>
      </c>
      <c r="L101" s="4" t="n">
        <v>1876577</v>
      </c>
      <c r="M101" s="4" t="n">
        <v>424388</v>
      </c>
      <c r="N101" s="4" t="n">
        <v>0</v>
      </c>
      <c r="O101" s="4" t="n">
        <v>0</v>
      </c>
      <c r="P101" s="4" t="n">
        <v>0</v>
      </c>
      <c r="Q101" s="4" t="n">
        <v>0</v>
      </c>
      <c r="R101" s="4" t="n">
        <v>0</v>
      </c>
      <c r="S101" s="4" t="n">
        <v>0</v>
      </c>
      <c r="T101" s="4" t="n">
        <v>0</v>
      </c>
      <c r="U101" s="4" t="n">
        <v>0</v>
      </c>
      <c r="V101" s="4" t="n">
        <v>0</v>
      </c>
      <c r="W101" s="4" t="n">
        <v>0</v>
      </c>
      <c r="X101" s="4" t="n">
        <v>0</v>
      </c>
      <c r="Y101" s="4" t="n">
        <v>0</v>
      </c>
      <c r="Z101" s="4" t="n">
        <v>0</v>
      </c>
      <c r="AA101" s="4" t="n">
        <v>0</v>
      </c>
      <c r="AB101" s="4" t="n">
        <v>0</v>
      </c>
      <c r="AC101" s="4" t="n">
        <v>0</v>
      </c>
      <c r="AD101" s="4" t="n">
        <v>0</v>
      </c>
      <c r="AE101" s="4" t="n">
        <v>0</v>
      </c>
    </row>
    <row r="102" ht="15.75" customHeight="1">
      <c r="A102" s="4" t="inlineStr">
        <is>
          <t>imports</t>
        </is>
      </c>
      <c r="B102" s="4" t="inlineStr">
        <is>
          <t>TN</t>
        </is>
      </c>
      <c r="C102" s="4" t="n">
        <v>10237478</v>
      </c>
      <c r="D102" s="4" t="n">
        <v>11608639</v>
      </c>
      <c r="E102" s="4" t="n">
        <v>10685184</v>
      </c>
      <c r="F102" s="4" t="n">
        <v>16061533</v>
      </c>
      <c r="G102" s="4" t="n">
        <v>14233260</v>
      </c>
      <c r="H102" s="4" t="n">
        <v>6606931</v>
      </c>
      <c r="I102" s="4" t="n">
        <v>6345047</v>
      </c>
      <c r="J102" s="4" t="n">
        <v>603976</v>
      </c>
      <c r="K102" s="4" t="n">
        <v>4754751</v>
      </c>
      <c r="L102" s="4" t="n">
        <v>11449997</v>
      </c>
      <c r="M102" s="4" t="n">
        <v>11485449</v>
      </c>
      <c r="N102" s="4" t="n">
        <v>10169084</v>
      </c>
      <c r="O102" s="4" t="n">
        <v>13230033</v>
      </c>
      <c r="P102" s="4" t="n">
        <v>16287824</v>
      </c>
      <c r="Q102" s="4" t="n">
        <v>14293762</v>
      </c>
      <c r="R102" s="4" t="n">
        <v>18691136</v>
      </c>
      <c r="S102" s="4" t="n">
        <v>21732160</v>
      </c>
      <c r="T102" s="4" t="n">
        <v>22679210</v>
      </c>
      <c r="U102" s="4" t="n">
        <v>23974629</v>
      </c>
      <c r="V102" s="4" t="n">
        <v>24357317</v>
      </c>
      <c r="W102" s="4" t="n">
        <v>30907671</v>
      </c>
      <c r="X102" s="4" t="n">
        <v>28944831</v>
      </c>
      <c r="Y102" s="4" t="n">
        <v>27990123</v>
      </c>
      <c r="Z102" s="4" t="n">
        <v>26474134</v>
      </c>
      <c r="AA102" s="4" t="n">
        <v>29691017</v>
      </c>
      <c r="AB102" s="4" t="n">
        <v>33433980</v>
      </c>
      <c r="AC102" s="4" t="n">
        <v>30193132</v>
      </c>
      <c r="AD102" s="4" t="n">
        <v>26494018</v>
      </c>
      <c r="AE102" s="4" t="n">
        <v>29716962</v>
      </c>
    </row>
    <row r="103" ht="15.75" customHeight="1">
      <c r="A103" s="4" t="inlineStr">
        <is>
          <t>exports</t>
        </is>
      </c>
      <c r="B103" s="4" t="inlineStr">
        <is>
          <t>TN</t>
        </is>
      </c>
      <c r="C103" s="4" t="n">
        <v>0</v>
      </c>
      <c r="D103" s="4" t="n">
        <v>0</v>
      </c>
      <c r="E103" s="4" t="n">
        <v>0</v>
      </c>
      <c r="F103" s="4" t="n">
        <v>0</v>
      </c>
      <c r="G103" s="4" t="n">
        <v>0</v>
      </c>
      <c r="H103" s="4" t="n">
        <v>0</v>
      </c>
      <c r="I103" s="4" t="n">
        <v>0</v>
      </c>
      <c r="J103" s="4" t="n">
        <v>0</v>
      </c>
      <c r="K103" s="4" t="n">
        <v>0</v>
      </c>
      <c r="L103" s="4" t="n">
        <v>0</v>
      </c>
      <c r="M103" s="4" t="n">
        <v>0</v>
      </c>
      <c r="N103" s="4" t="n">
        <v>0</v>
      </c>
      <c r="O103" s="4" t="n">
        <v>0</v>
      </c>
      <c r="P103" s="4" t="n">
        <v>0</v>
      </c>
      <c r="Q103" s="4" t="n">
        <v>0</v>
      </c>
      <c r="R103" s="4" t="n">
        <v>0</v>
      </c>
      <c r="S103" s="4" t="n">
        <v>0</v>
      </c>
      <c r="T103" s="4" t="n">
        <v>0</v>
      </c>
      <c r="U103" s="4" t="n">
        <v>0</v>
      </c>
      <c r="V103" s="4" t="n">
        <v>0</v>
      </c>
      <c r="W103" s="4" t="n">
        <v>0</v>
      </c>
      <c r="X103" s="4" t="n">
        <v>0</v>
      </c>
      <c r="Y103" s="4" t="n">
        <v>0</v>
      </c>
      <c r="Z103" s="4" t="n">
        <v>0</v>
      </c>
      <c r="AA103" s="4" t="n">
        <v>0</v>
      </c>
      <c r="AB103" s="4" t="n">
        <v>0</v>
      </c>
      <c r="AC103" s="4" t="n">
        <v>0</v>
      </c>
      <c r="AD103" s="4" t="n">
        <v>0</v>
      </c>
      <c r="AE103" s="4" t="n">
        <v>0</v>
      </c>
    </row>
    <row r="104" ht="15.75" customHeight="1">
      <c r="A104" s="4" t="inlineStr">
        <is>
          <t>imports</t>
        </is>
      </c>
      <c r="B104" s="4" t="inlineStr">
        <is>
          <t>TX</t>
        </is>
      </c>
      <c r="C104" s="4" t="n">
        <v>0</v>
      </c>
      <c r="D104" s="4" t="n">
        <v>0</v>
      </c>
      <c r="E104" s="4" t="n">
        <v>0</v>
      </c>
      <c r="F104" s="4" t="n">
        <v>0</v>
      </c>
      <c r="G104" s="4" t="n">
        <v>0</v>
      </c>
      <c r="H104" s="4" t="n">
        <v>0</v>
      </c>
      <c r="I104" s="4" t="n">
        <v>0</v>
      </c>
      <c r="J104" s="4" t="n">
        <v>0</v>
      </c>
      <c r="K104" s="4" t="n">
        <v>0</v>
      </c>
      <c r="L104" s="4" t="n">
        <v>0</v>
      </c>
      <c r="M104" s="4" t="n">
        <v>0</v>
      </c>
      <c r="N104" s="4" t="n">
        <v>0</v>
      </c>
      <c r="O104" s="4" t="n">
        <v>0</v>
      </c>
      <c r="P104" s="4" t="n">
        <v>0</v>
      </c>
      <c r="Q104" s="4" t="n">
        <v>0</v>
      </c>
      <c r="R104" s="4" t="n">
        <v>0</v>
      </c>
      <c r="S104" s="4" t="n">
        <v>0</v>
      </c>
      <c r="T104" s="4" t="n">
        <v>0</v>
      </c>
      <c r="U104" s="4" t="n">
        <v>0</v>
      </c>
      <c r="V104" s="4" t="n">
        <v>5402774</v>
      </c>
      <c r="W104" s="4" t="n">
        <v>5937938</v>
      </c>
      <c r="X104" s="4" t="n">
        <v>12861</v>
      </c>
      <c r="Y104" s="4" t="n">
        <v>0</v>
      </c>
      <c r="Z104" s="4" t="n">
        <v>9173135</v>
      </c>
      <c r="AA104" s="4" t="n">
        <v>12680699</v>
      </c>
      <c r="AB104" s="4" t="n">
        <v>4450549</v>
      </c>
      <c r="AC104" s="4" t="n">
        <v>7708654</v>
      </c>
      <c r="AD104" s="4" t="n">
        <v>14432819</v>
      </c>
      <c r="AE104" s="4" t="n">
        <v>5110747</v>
      </c>
    </row>
    <row r="105" ht="15.75" customHeight="1">
      <c r="A105" s="4" t="inlineStr">
        <is>
          <t>exports</t>
        </is>
      </c>
      <c r="B105" s="4" t="inlineStr">
        <is>
          <t>TX</t>
        </is>
      </c>
      <c r="C105" s="4" t="n">
        <v>15499511</v>
      </c>
      <c r="D105" s="4" t="n">
        <v>16652634</v>
      </c>
      <c r="E105" s="4" t="n">
        <v>20829366</v>
      </c>
      <c r="F105" s="4" t="n">
        <v>17096725</v>
      </c>
      <c r="G105" s="4" t="n">
        <v>16621182</v>
      </c>
      <c r="H105" s="4" t="n">
        <v>20323321</v>
      </c>
      <c r="I105" s="4" t="n">
        <v>15115523</v>
      </c>
      <c r="J105" s="4" t="n">
        <v>14373549</v>
      </c>
      <c r="K105" s="4" t="n">
        <v>15675830</v>
      </c>
      <c r="L105" s="4" t="n">
        <v>19709773</v>
      </c>
      <c r="M105" s="4" t="n">
        <v>20877993</v>
      </c>
      <c r="N105" s="4" t="n">
        <v>20525270</v>
      </c>
      <c r="O105" s="4" t="n">
        <v>16793321</v>
      </c>
      <c r="P105" s="4" t="n">
        <v>19665941</v>
      </c>
      <c r="Q105" s="4" t="n">
        <v>30100655</v>
      </c>
      <c r="R105" s="4" t="n">
        <v>23863479</v>
      </c>
      <c r="S105" s="4" t="n">
        <v>19001244</v>
      </c>
      <c r="T105" s="4" t="n">
        <v>5069147</v>
      </c>
      <c r="U105" s="4" t="n">
        <v>1665211</v>
      </c>
      <c r="V105" s="4" t="n">
        <v>0</v>
      </c>
      <c r="W105" s="4" t="n">
        <v>0</v>
      </c>
      <c r="X105" s="4" t="n">
        <v>0</v>
      </c>
      <c r="Y105" s="4" t="n">
        <v>4126271</v>
      </c>
      <c r="Z105" s="4" t="n">
        <v>0</v>
      </c>
      <c r="AA105" s="4" t="n">
        <v>0</v>
      </c>
      <c r="AB105" s="4" t="n">
        <v>0</v>
      </c>
      <c r="AC105" s="4" t="n">
        <v>0</v>
      </c>
      <c r="AD105" s="4" t="n">
        <v>0</v>
      </c>
      <c r="AE105" s="4" t="n">
        <v>0</v>
      </c>
    </row>
    <row r="106" ht="15.75" customHeight="1">
      <c r="A106" s="4" t="inlineStr">
        <is>
          <t>imports</t>
        </is>
      </c>
      <c r="B106" s="4" t="inlineStr">
        <is>
          <t>UT</t>
        </is>
      </c>
      <c r="C106" s="4" t="n">
        <v>0</v>
      </c>
      <c r="D106" s="4" t="n">
        <v>0</v>
      </c>
      <c r="E106" s="4" t="n">
        <v>0</v>
      </c>
      <c r="F106" s="4" t="n">
        <v>0</v>
      </c>
      <c r="G106" s="4" t="n">
        <v>0</v>
      </c>
      <c r="H106" s="4" t="n">
        <v>0</v>
      </c>
      <c r="I106" s="4" t="n">
        <v>0</v>
      </c>
      <c r="J106" s="4" t="n">
        <v>0</v>
      </c>
      <c r="K106" s="4" t="n">
        <v>0</v>
      </c>
      <c r="L106" s="4" t="n">
        <v>0</v>
      </c>
      <c r="M106" s="4" t="n">
        <v>0</v>
      </c>
      <c r="N106" s="4" t="n">
        <v>0</v>
      </c>
      <c r="O106" s="4" t="n">
        <v>0</v>
      </c>
      <c r="P106" s="4" t="n">
        <v>0</v>
      </c>
      <c r="Q106" s="4" t="n">
        <v>0</v>
      </c>
      <c r="R106" s="4" t="n">
        <v>0</v>
      </c>
      <c r="S106" s="4" t="n">
        <v>0</v>
      </c>
      <c r="T106" s="4" t="n">
        <v>0</v>
      </c>
      <c r="U106" s="4" t="n">
        <v>0</v>
      </c>
      <c r="V106" s="4" t="n">
        <v>0</v>
      </c>
      <c r="W106" s="4" t="n">
        <v>0</v>
      </c>
      <c r="X106" s="4" t="n">
        <v>0</v>
      </c>
      <c r="Y106" s="4" t="n">
        <v>0</v>
      </c>
      <c r="Z106" s="4" t="n">
        <v>0</v>
      </c>
      <c r="AA106" s="4" t="n">
        <v>0</v>
      </c>
      <c r="AB106" s="4" t="n">
        <v>0</v>
      </c>
      <c r="AC106" s="4" t="n">
        <v>0</v>
      </c>
      <c r="AD106" s="4" t="n">
        <v>0</v>
      </c>
      <c r="AE106" s="4" t="n">
        <v>0</v>
      </c>
    </row>
    <row r="107" ht="15.75" customHeight="1">
      <c r="A107" s="4" t="inlineStr">
        <is>
          <t>exports</t>
        </is>
      </c>
      <c r="B107" s="4" t="inlineStr">
        <is>
          <t>UT</t>
        </is>
      </c>
      <c r="C107" s="4" t="n">
        <v>15309286</v>
      </c>
      <c r="D107" s="4" t="n">
        <v>12688879</v>
      </c>
      <c r="E107" s="4" t="n">
        <v>14593859</v>
      </c>
      <c r="F107" s="4" t="n">
        <v>15054208</v>
      </c>
      <c r="G107" s="4" t="n">
        <v>15180146</v>
      </c>
      <c r="H107" s="4" t="n">
        <v>12027926</v>
      </c>
      <c r="I107" s="4" t="n">
        <v>10645709</v>
      </c>
      <c r="J107" s="4" t="n">
        <v>11903920</v>
      </c>
      <c r="K107" s="4" t="n">
        <v>12790436</v>
      </c>
      <c r="L107" s="4" t="n">
        <v>12184757</v>
      </c>
      <c r="M107" s="4" t="n">
        <v>10615576</v>
      </c>
      <c r="N107" s="4" t="n">
        <v>10158825</v>
      </c>
      <c r="O107" s="4" t="n">
        <v>10718270</v>
      </c>
      <c r="P107" s="4" t="n">
        <v>11463216</v>
      </c>
      <c r="Q107" s="4" t="n">
        <v>10708190</v>
      </c>
      <c r="R107" s="4" t="n">
        <v>10340590</v>
      </c>
      <c r="S107" s="4" t="n">
        <v>11940655</v>
      </c>
      <c r="T107" s="4" t="n">
        <v>15296914</v>
      </c>
      <c r="U107" s="4" t="n">
        <v>16164557</v>
      </c>
      <c r="V107" s="4" t="n">
        <v>12824087</v>
      </c>
      <c r="W107" s="4" t="n">
        <v>10987444</v>
      </c>
      <c r="X107" s="4" t="n">
        <v>9162061</v>
      </c>
      <c r="Y107" s="4" t="n">
        <v>6453198</v>
      </c>
      <c r="Z107" s="4" t="n">
        <v>8700585</v>
      </c>
      <c r="AA107" s="4" t="n">
        <v>10562273</v>
      </c>
      <c r="AB107" s="4" t="n">
        <v>8594703</v>
      </c>
      <c r="AC107" s="4" t="n">
        <v>4748752</v>
      </c>
      <c r="AD107" s="4" t="n">
        <v>3885559</v>
      </c>
      <c r="AE107" s="4" t="n">
        <v>5632875</v>
      </c>
    </row>
    <row r="108" ht="15.75" customHeight="1">
      <c r="A108" s="4" t="inlineStr">
        <is>
          <t>imports</t>
        </is>
      </c>
      <c r="B108" s="4" t="inlineStr">
        <is>
          <t>VT</t>
        </is>
      </c>
      <c r="C108" s="4" t="n">
        <v>0</v>
      </c>
      <c r="D108" s="4" t="n">
        <v>0</v>
      </c>
      <c r="E108" s="4" t="n">
        <v>0</v>
      </c>
      <c r="F108" s="4" t="n">
        <v>0</v>
      </c>
      <c r="G108" s="4" t="n">
        <v>0</v>
      </c>
      <c r="H108" s="4" t="n">
        <v>0</v>
      </c>
      <c r="I108" s="4" t="n">
        <v>0</v>
      </c>
      <c r="J108" s="4" t="n">
        <v>0</v>
      </c>
      <c r="K108" s="4" t="n">
        <v>0</v>
      </c>
      <c r="L108" s="4" t="n">
        <v>0</v>
      </c>
      <c r="M108" s="4" t="n">
        <v>0</v>
      </c>
      <c r="N108" s="4" t="n">
        <v>0</v>
      </c>
      <c r="O108" s="4" t="n">
        <v>0</v>
      </c>
      <c r="P108" s="4" t="n">
        <v>0</v>
      </c>
      <c r="Q108" s="4" t="n">
        <v>0</v>
      </c>
      <c r="R108" s="4" t="n">
        <v>0</v>
      </c>
      <c r="S108" s="4" t="n">
        <v>0</v>
      </c>
      <c r="T108" s="4" t="n">
        <v>0</v>
      </c>
      <c r="U108" s="4" t="n">
        <v>0</v>
      </c>
      <c r="V108" s="4" t="n">
        <v>0</v>
      </c>
      <c r="W108" s="4" t="n">
        <v>0</v>
      </c>
      <c r="X108" s="4" t="n">
        <v>0</v>
      </c>
      <c r="Y108" s="4" t="n">
        <v>0</v>
      </c>
      <c r="Z108" s="4" t="n">
        <v>0</v>
      </c>
      <c r="AA108" s="4" t="n">
        <v>0</v>
      </c>
      <c r="AB108" s="4" t="n">
        <v>0</v>
      </c>
      <c r="AC108" s="4" t="n">
        <v>0</v>
      </c>
      <c r="AD108" s="4" t="n">
        <v>0</v>
      </c>
      <c r="AE108" s="4" t="n">
        <v>0</v>
      </c>
    </row>
    <row r="109" ht="15.75" customHeight="1">
      <c r="A109" s="4" t="inlineStr">
        <is>
          <t>exports</t>
        </is>
      </c>
      <c r="B109" s="4" t="inlineStr">
        <is>
          <t>VT</t>
        </is>
      </c>
      <c r="C109" s="4" t="n">
        <v>1590664</v>
      </c>
      <c r="D109" s="4" t="n">
        <v>1822880</v>
      </c>
      <c r="E109" s="4" t="n">
        <v>1381366</v>
      </c>
      <c r="F109" s="4" t="n">
        <v>1592672</v>
      </c>
      <c r="G109" s="4" t="n">
        <v>2977978</v>
      </c>
      <c r="H109" s="4" t="n">
        <v>3368897</v>
      </c>
      <c r="I109" s="4" t="n">
        <v>2981584</v>
      </c>
      <c r="J109" s="4" t="n">
        <v>3700300</v>
      </c>
      <c r="K109" s="4" t="n">
        <v>2816507</v>
      </c>
      <c r="L109" s="4" t="n">
        <v>7161177</v>
      </c>
      <c r="M109" s="4" t="n">
        <v>3898951</v>
      </c>
      <c r="N109" s="4" t="n">
        <v>2262811</v>
      </c>
      <c r="O109" s="4" t="n">
        <v>1623748</v>
      </c>
      <c r="P109" s="4" t="n">
        <v>1984442</v>
      </c>
      <c r="Q109" s="4" t="n">
        <v>1049527</v>
      </c>
      <c r="R109" s="4" t="n">
        <v>1281175</v>
      </c>
      <c r="S109" s="4" t="n">
        <v>3065279</v>
      </c>
      <c r="T109" s="4" t="n">
        <v>1968963</v>
      </c>
      <c r="U109" s="4" t="n">
        <v>3131676</v>
      </c>
      <c r="V109" s="4" t="n">
        <v>3948595</v>
      </c>
      <c r="W109" s="4" t="n">
        <v>3036806</v>
      </c>
      <c r="X109" s="4" t="n">
        <v>3364713</v>
      </c>
      <c r="Y109" s="4" t="n">
        <v>12203453</v>
      </c>
      <c r="Z109" s="4" t="n">
        <v>12647597</v>
      </c>
      <c r="AA109" s="4" t="n">
        <v>12250520</v>
      </c>
      <c r="AB109" s="4" t="n">
        <v>6887947</v>
      </c>
      <c r="AC109" s="4" t="n">
        <v>4998698</v>
      </c>
      <c r="AD109" s="4" t="n">
        <v>6718186</v>
      </c>
      <c r="AE109" s="4" t="n">
        <v>6042545</v>
      </c>
    </row>
    <row r="110" ht="15.75" customHeight="1">
      <c r="A110" s="4" t="inlineStr">
        <is>
          <t>imports</t>
        </is>
      </c>
      <c r="B110" s="4" t="inlineStr">
        <is>
          <t>VA</t>
        </is>
      </c>
      <c r="C110" s="4" t="n">
        <v>28877488</v>
      </c>
      <c r="D110" s="4" t="n">
        <v>29400320</v>
      </c>
      <c r="E110" s="4" t="n">
        <v>29678463</v>
      </c>
      <c r="F110" s="4" t="n">
        <v>30437308</v>
      </c>
      <c r="G110" s="4" t="n">
        <v>30156199</v>
      </c>
      <c r="H110" s="4" t="n">
        <v>32866650</v>
      </c>
      <c r="I110" s="4" t="n">
        <v>31500656</v>
      </c>
      <c r="J110" s="4" t="n">
        <v>29466309</v>
      </c>
      <c r="K110" s="4" t="n">
        <v>29008475</v>
      </c>
      <c r="L110" s="4" t="n">
        <v>30705823</v>
      </c>
      <c r="M110" s="4" t="n">
        <v>31241626</v>
      </c>
      <c r="N110" s="4" t="n">
        <v>32642807</v>
      </c>
      <c r="O110" s="4" t="n">
        <v>37211367</v>
      </c>
      <c r="P110" s="4" t="n">
        <v>37713380</v>
      </c>
      <c r="Q110" s="4" t="n">
        <v>39458324</v>
      </c>
      <c r="R110" s="4" t="n">
        <v>42376444</v>
      </c>
      <c r="S110" s="4" t="n">
        <v>45677733</v>
      </c>
      <c r="T110" s="4" t="n">
        <v>44487255</v>
      </c>
      <c r="U110" s="4" t="n">
        <v>48576229</v>
      </c>
      <c r="V110" s="4" t="n">
        <v>48698862</v>
      </c>
      <c r="W110" s="4" t="n">
        <v>50858500</v>
      </c>
      <c r="X110" s="4" t="n">
        <v>52912485</v>
      </c>
      <c r="Y110" s="4" t="n">
        <v>46817968</v>
      </c>
      <c r="Z110" s="4" t="n">
        <v>43672009</v>
      </c>
      <c r="AA110" s="4" t="n">
        <v>43825494</v>
      </c>
      <c r="AB110" s="4" t="n">
        <v>37638570</v>
      </c>
      <c r="AC110" s="4" t="n">
        <v>29458600</v>
      </c>
      <c r="AD110" s="4" t="n">
        <v>30579779</v>
      </c>
      <c r="AE110" s="4" t="n">
        <v>32161239</v>
      </c>
    </row>
    <row r="111" ht="15.75" customHeight="1">
      <c r="A111" s="4" t="inlineStr">
        <is>
          <t>exports</t>
        </is>
      </c>
      <c r="B111" s="4" t="inlineStr">
        <is>
          <t>VA</t>
        </is>
      </c>
      <c r="C111" s="4" t="n">
        <v>0</v>
      </c>
      <c r="D111" s="4" t="n">
        <v>0</v>
      </c>
      <c r="E111" s="4" t="n">
        <v>0</v>
      </c>
      <c r="F111" s="4" t="n">
        <v>0</v>
      </c>
      <c r="G111" s="4" t="n">
        <v>0</v>
      </c>
      <c r="H111" s="4" t="n">
        <v>0</v>
      </c>
      <c r="I111" s="4" t="n">
        <v>0</v>
      </c>
      <c r="J111" s="4" t="n">
        <v>0</v>
      </c>
      <c r="K111" s="4" t="n">
        <v>0</v>
      </c>
      <c r="L111" s="4" t="n">
        <v>0</v>
      </c>
      <c r="M111" s="4" t="n">
        <v>0</v>
      </c>
      <c r="N111" s="4" t="n">
        <v>0</v>
      </c>
      <c r="O111" s="4" t="n">
        <v>0</v>
      </c>
      <c r="P111" s="4" t="n">
        <v>0</v>
      </c>
      <c r="Q111" s="4" t="n">
        <v>0</v>
      </c>
      <c r="R111" s="4" t="n">
        <v>0</v>
      </c>
      <c r="S111" s="4" t="n">
        <v>0</v>
      </c>
      <c r="T111" s="4" t="n">
        <v>0</v>
      </c>
      <c r="U111" s="4" t="n">
        <v>0</v>
      </c>
      <c r="V111" s="4" t="n">
        <v>0</v>
      </c>
      <c r="W111" s="4" t="n">
        <v>0</v>
      </c>
      <c r="X111" s="4" t="n">
        <v>0</v>
      </c>
      <c r="Y111" s="4" t="n">
        <v>0</v>
      </c>
      <c r="Z111" s="4" t="n">
        <v>0</v>
      </c>
      <c r="AA111" s="4" t="n">
        <v>0</v>
      </c>
      <c r="AB111" s="4" t="n">
        <v>0</v>
      </c>
      <c r="AC111" s="4" t="n">
        <v>0</v>
      </c>
      <c r="AD111" s="4" t="n">
        <v>0</v>
      </c>
      <c r="AE111" s="4" t="n">
        <v>0</v>
      </c>
    </row>
    <row r="112" ht="15.75" customHeight="1">
      <c r="A112" s="4" t="inlineStr">
        <is>
          <t>imports</t>
        </is>
      </c>
      <c r="B112" s="4" t="inlineStr">
        <is>
          <t>WA</t>
        </is>
      </c>
      <c r="C112" s="4" t="n">
        <v>0</v>
      </c>
      <c r="D112" s="4" t="n">
        <v>0</v>
      </c>
      <c r="E112" s="4" t="n">
        <v>7787678</v>
      </c>
      <c r="F112" s="4" t="n">
        <v>13219397</v>
      </c>
      <c r="G112" s="4" t="n">
        <v>6341351</v>
      </c>
      <c r="H112" s="4" t="n">
        <v>0</v>
      </c>
      <c r="I112" s="4" t="n">
        <v>0</v>
      </c>
      <c r="J112" s="4" t="n">
        <v>0</v>
      </c>
      <c r="K112" s="4" t="n">
        <v>1343594</v>
      </c>
      <c r="L112" s="4" t="n">
        <v>0</v>
      </c>
      <c r="M112" s="4" t="n">
        <v>1096439</v>
      </c>
      <c r="N112" s="4" t="n">
        <v>10176675</v>
      </c>
      <c r="O112" s="4" t="n">
        <v>0</v>
      </c>
      <c r="P112" s="4" t="n">
        <v>0</v>
      </c>
      <c r="Q112" s="4" t="n">
        <v>0</v>
      </c>
      <c r="R112" s="4" t="n">
        <v>0</v>
      </c>
      <c r="S112" s="4" t="n">
        <v>0</v>
      </c>
      <c r="T112" s="4" t="n">
        <v>0</v>
      </c>
      <c r="U112" s="4" t="n">
        <v>0</v>
      </c>
      <c r="V112" s="4" t="n">
        <v>0</v>
      </c>
      <c r="W112" s="4" t="n">
        <v>1279785</v>
      </c>
      <c r="X112" s="4" t="n">
        <v>0</v>
      </c>
      <c r="Y112" s="4" t="n">
        <v>0</v>
      </c>
      <c r="Z112" s="4" t="n">
        <v>0</v>
      </c>
      <c r="AA112" s="4" t="n">
        <v>0</v>
      </c>
      <c r="AB112" s="4" t="n">
        <v>0</v>
      </c>
      <c r="AC112" s="4" t="n">
        <v>0</v>
      </c>
      <c r="AD112" s="4" t="n">
        <v>0</v>
      </c>
      <c r="AE112" s="4" t="n">
        <v>0</v>
      </c>
    </row>
    <row r="113" ht="15.75" customHeight="1">
      <c r="A113" s="4" t="inlineStr">
        <is>
          <t>exports</t>
        </is>
      </c>
      <c r="B113" s="4" t="inlineStr">
        <is>
          <t>WA</t>
        </is>
      </c>
      <c r="C113" s="4" t="n">
        <v>317343</v>
      </c>
      <c r="D113" s="4" t="n">
        <v>1642326</v>
      </c>
      <c r="E113" s="4" t="n">
        <v>0</v>
      </c>
      <c r="F113" s="4" t="n">
        <v>0</v>
      </c>
      <c r="G113" s="4" t="n">
        <v>0</v>
      </c>
      <c r="H113" s="4" t="n">
        <v>1979467</v>
      </c>
      <c r="I113" s="4" t="n">
        <v>23939720</v>
      </c>
      <c r="J113" s="4" t="n">
        <v>23842204</v>
      </c>
      <c r="K113" s="4" t="n">
        <v>0</v>
      </c>
      <c r="L113" s="4" t="n">
        <v>7546923</v>
      </c>
      <c r="M113" s="4" t="n">
        <v>0</v>
      </c>
      <c r="N113" s="4" t="n">
        <v>0</v>
      </c>
      <c r="O113" s="4" t="n">
        <v>16434917</v>
      </c>
      <c r="P113" s="4" t="n">
        <v>11143844</v>
      </c>
      <c r="Q113" s="4" t="n">
        <v>7523404</v>
      </c>
      <c r="R113" s="4" t="n">
        <v>5979960</v>
      </c>
      <c r="S113" s="4" t="n">
        <v>4932257</v>
      </c>
      <c r="T113" s="4" t="n">
        <v>10572266</v>
      </c>
      <c r="U113" s="4" t="n">
        <v>8868168</v>
      </c>
      <c r="V113" s="4" t="n">
        <v>638330</v>
      </c>
      <c r="W113" s="4" t="n">
        <v>0</v>
      </c>
      <c r="X113" s="4" t="n">
        <v>7387481</v>
      </c>
      <c r="Y113" s="4" t="n">
        <v>10927423</v>
      </c>
      <c r="Z113" s="4" t="n">
        <v>7323509</v>
      </c>
      <c r="AA113" s="4" t="n">
        <v>9719464</v>
      </c>
      <c r="AB113" s="4" t="n">
        <v>9038692</v>
      </c>
      <c r="AC113" s="4" t="n">
        <v>17821779</v>
      </c>
      <c r="AD113" s="4" t="n">
        <v>16289601</v>
      </c>
      <c r="AE113" s="4" t="n">
        <v>16614416</v>
      </c>
    </row>
    <row r="114" ht="15.75" customHeight="1">
      <c r="A114" s="4" t="inlineStr">
        <is>
          <t>imports</t>
        </is>
      </c>
      <c r="B114" s="4" t="inlineStr">
        <is>
          <t>WV</t>
        </is>
      </c>
      <c r="C114" s="4" t="n">
        <v>0</v>
      </c>
      <c r="D114" s="4" t="n">
        <v>0</v>
      </c>
      <c r="E114" s="4" t="n">
        <v>0</v>
      </c>
      <c r="F114" s="4" t="n">
        <v>0</v>
      </c>
      <c r="G114" s="4" t="n">
        <v>0</v>
      </c>
      <c r="H114" s="4" t="n">
        <v>0</v>
      </c>
      <c r="I114" s="4" t="n">
        <v>0</v>
      </c>
      <c r="J114" s="4" t="n">
        <v>0</v>
      </c>
      <c r="K114" s="4" t="n">
        <v>0</v>
      </c>
      <c r="L114" s="4" t="n">
        <v>0</v>
      </c>
      <c r="M114" s="4" t="n">
        <v>0</v>
      </c>
      <c r="N114" s="4" t="n">
        <v>0</v>
      </c>
      <c r="O114" s="4" t="n">
        <v>0</v>
      </c>
      <c r="P114" s="4" t="n">
        <v>0</v>
      </c>
      <c r="Q114" s="4" t="n">
        <v>0</v>
      </c>
      <c r="R114" s="4" t="n">
        <v>0</v>
      </c>
      <c r="S114" s="4" t="n">
        <v>0</v>
      </c>
      <c r="T114" s="4" t="n">
        <v>0</v>
      </c>
      <c r="U114" s="4" t="n">
        <v>0</v>
      </c>
      <c r="V114" s="4" t="n">
        <v>0</v>
      </c>
      <c r="W114" s="4" t="n">
        <v>0</v>
      </c>
      <c r="X114" s="4" t="n">
        <v>0</v>
      </c>
      <c r="Y114" s="4" t="n">
        <v>0</v>
      </c>
      <c r="Z114" s="4" t="n">
        <v>0</v>
      </c>
      <c r="AA114" s="4" t="n">
        <v>0</v>
      </c>
      <c r="AB114" s="4" t="n">
        <v>0</v>
      </c>
      <c r="AC114" s="4" t="n">
        <v>0</v>
      </c>
      <c r="AD114" s="4" t="n">
        <v>0</v>
      </c>
      <c r="AE114" s="4" t="n">
        <v>0</v>
      </c>
    </row>
    <row r="115" ht="15.75" customHeight="1">
      <c r="A115" s="4" t="inlineStr">
        <is>
          <t>exports</t>
        </is>
      </c>
      <c r="B115" s="4" t="inlineStr">
        <is>
          <t>WV</t>
        </is>
      </c>
      <c r="C115" s="4" t="n">
        <v>53623093</v>
      </c>
      <c r="D115" s="4" t="n">
        <v>46961239</v>
      </c>
      <c r="E115" s="4" t="n">
        <v>48340675</v>
      </c>
      <c r="F115" s="4" t="n">
        <v>47209794</v>
      </c>
      <c r="G115" s="4" t="n">
        <v>53640349</v>
      </c>
      <c r="H115" s="4" t="n">
        <v>51295732</v>
      </c>
      <c r="I115" s="4" t="n">
        <v>57895225</v>
      </c>
      <c r="J115" s="4" t="n">
        <v>62109699</v>
      </c>
      <c r="K115" s="4" t="n">
        <v>63208614</v>
      </c>
      <c r="L115" s="4" t="n">
        <v>64171644</v>
      </c>
      <c r="M115" s="4" t="n">
        <v>61816671</v>
      </c>
      <c r="N115" s="4" t="n">
        <v>51213230</v>
      </c>
      <c r="O115" s="4" t="n">
        <v>63078305</v>
      </c>
      <c r="P115" s="4" t="n">
        <v>63204176</v>
      </c>
      <c r="Q115" s="4" t="n">
        <v>57282012</v>
      </c>
      <c r="R115" s="4" t="n">
        <v>60019313</v>
      </c>
      <c r="S115" s="4" t="n">
        <v>57861944</v>
      </c>
      <c r="T115" s="4" t="n">
        <v>56496420</v>
      </c>
      <c r="U115" s="4" t="n">
        <v>53754335</v>
      </c>
      <c r="V115" s="4" t="n">
        <v>37939920</v>
      </c>
      <c r="W115" s="4" t="n">
        <v>46051539</v>
      </c>
      <c r="X115" s="4" t="n">
        <v>45120516</v>
      </c>
      <c r="Y115" s="4" t="n">
        <v>39904841</v>
      </c>
      <c r="Z115" s="4" t="n">
        <v>41745993</v>
      </c>
      <c r="AA115" s="4" t="n">
        <v>45541237</v>
      </c>
      <c r="AB115" s="4" t="n">
        <v>37228456</v>
      </c>
      <c r="AC115" s="4" t="n">
        <v>41385191</v>
      </c>
      <c r="AD115" s="4" t="n">
        <v>39070517</v>
      </c>
      <c r="AE115" s="4" t="n">
        <v>31217329</v>
      </c>
    </row>
    <row r="116" ht="15.75" customHeight="1">
      <c r="A116" s="4" t="inlineStr">
        <is>
          <t>imports</t>
        </is>
      </c>
      <c r="B116" s="4" t="inlineStr">
        <is>
          <t>WI</t>
        </is>
      </c>
      <c r="C116" s="4" t="n">
        <v>7348237</v>
      </c>
      <c r="D116" s="4" t="n">
        <v>7802914</v>
      </c>
      <c r="E116" s="4" t="n">
        <v>8415097</v>
      </c>
      <c r="F116" s="4" t="n">
        <v>9652845</v>
      </c>
      <c r="G116" s="4" t="n">
        <v>9790455</v>
      </c>
      <c r="H116" s="4" t="n">
        <v>11327915</v>
      </c>
      <c r="I116" s="4" t="n">
        <v>11405855</v>
      </c>
      <c r="J116" s="4" t="n">
        <v>15062186</v>
      </c>
      <c r="K116" s="4" t="n">
        <v>12067833</v>
      </c>
      <c r="L116" s="4" t="n">
        <v>12513742</v>
      </c>
      <c r="M116" s="4" t="n">
        <v>13394358</v>
      </c>
      <c r="N116" s="4" t="n">
        <v>13416267</v>
      </c>
      <c r="O116" s="4" t="n">
        <v>16164635</v>
      </c>
      <c r="P116" s="4" t="n">
        <v>14745353</v>
      </c>
      <c r="Q116" s="4" t="n">
        <v>15871347</v>
      </c>
      <c r="R116" s="4" t="n">
        <v>16571114</v>
      </c>
      <c r="S116" s="4" t="n">
        <v>16050592</v>
      </c>
      <c r="T116" s="4" t="n">
        <v>16114283</v>
      </c>
      <c r="U116" s="4" t="n">
        <v>14492190</v>
      </c>
      <c r="V116" s="4" t="n">
        <v>13344578</v>
      </c>
      <c r="W116" s="4" t="n">
        <v>11535663</v>
      </c>
      <c r="X116" s="4" t="n">
        <v>12212738</v>
      </c>
      <c r="Y116" s="4" t="n">
        <v>12179194</v>
      </c>
      <c r="Z116" s="4" t="n">
        <v>10047247</v>
      </c>
      <c r="AA116" s="4" t="n">
        <v>15065290</v>
      </c>
      <c r="AB116" s="4" t="n">
        <v>8784224</v>
      </c>
      <c r="AC116" s="4" t="n">
        <v>10919138</v>
      </c>
      <c r="AD116" s="4" t="n">
        <v>9986667</v>
      </c>
      <c r="AE116" s="4" t="n">
        <v>11010488</v>
      </c>
    </row>
    <row r="117" ht="15.75" customHeight="1">
      <c r="A117" s="4" t="inlineStr">
        <is>
          <t>exports</t>
        </is>
      </c>
      <c r="B117" s="4" t="inlineStr">
        <is>
          <t>WI</t>
        </is>
      </c>
      <c r="C117" s="4" t="n">
        <v>0</v>
      </c>
      <c r="D117" s="4" t="n">
        <v>0</v>
      </c>
      <c r="E117" s="4" t="n">
        <v>0</v>
      </c>
      <c r="F117" s="4" t="n">
        <v>0</v>
      </c>
      <c r="G117" s="4" t="n">
        <v>0</v>
      </c>
      <c r="H117" s="4" t="n">
        <v>0</v>
      </c>
      <c r="I117" s="4" t="n">
        <v>0</v>
      </c>
      <c r="J117" s="4" t="n">
        <v>0</v>
      </c>
      <c r="K117" s="4" t="n">
        <v>0</v>
      </c>
      <c r="L117" s="4" t="n">
        <v>0</v>
      </c>
      <c r="M117" s="4" t="n">
        <v>0</v>
      </c>
      <c r="N117" s="4" t="n">
        <v>0</v>
      </c>
      <c r="O117" s="4" t="n">
        <v>0</v>
      </c>
      <c r="P117" s="4" t="n">
        <v>0</v>
      </c>
      <c r="Q117" s="4" t="n">
        <v>0</v>
      </c>
      <c r="R117" s="4" t="n">
        <v>0</v>
      </c>
      <c r="S117" s="4" t="n">
        <v>0</v>
      </c>
      <c r="T117" s="4" t="n">
        <v>0</v>
      </c>
      <c r="U117" s="4" t="n">
        <v>0</v>
      </c>
      <c r="V117" s="4" t="n">
        <v>0</v>
      </c>
      <c r="W117" s="4" t="n">
        <v>0</v>
      </c>
      <c r="X117" s="4" t="n">
        <v>0</v>
      </c>
      <c r="Y117" s="4" t="n">
        <v>0</v>
      </c>
      <c r="Z117" s="4" t="n">
        <v>0</v>
      </c>
      <c r="AA117" s="4" t="n">
        <v>0</v>
      </c>
      <c r="AB117" s="4" t="n">
        <v>0</v>
      </c>
      <c r="AC117" s="4" t="n">
        <v>0</v>
      </c>
      <c r="AD117" s="4" t="n">
        <v>0</v>
      </c>
      <c r="AE117" s="4" t="n">
        <v>0</v>
      </c>
    </row>
    <row r="118" ht="15.75" customHeight="1">
      <c r="A118" s="4" t="inlineStr">
        <is>
          <t>imports</t>
        </is>
      </c>
      <c r="B118" s="4" t="inlineStr">
        <is>
          <t>WY</t>
        </is>
      </c>
      <c r="C118" s="4" t="n">
        <v>0</v>
      </c>
      <c r="D118" s="4" t="n">
        <v>0</v>
      </c>
      <c r="E118" s="4" t="n">
        <v>0</v>
      </c>
      <c r="F118" s="4" t="n">
        <v>0</v>
      </c>
      <c r="G118" s="4" t="n">
        <v>0</v>
      </c>
      <c r="H118" s="4" t="n">
        <v>0</v>
      </c>
      <c r="I118" s="4" t="n">
        <v>0</v>
      </c>
      <c r="J118" s="4" t="n">
        <v>0</v>
      </c>
      <c r="K118" s="4" t="n">
        <v>0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4" t="n">
        <v>0</v>
      </c>
      <c r="T118" s="4" t="n">
        <v>0</v>
      </c>
      <c r="U118" s="4" t="n">
        <v>0</v>
      </c>
      <c r="V118" s="4" t="n">
        <v>0</v>
      </c>
      <c r="W118" s="4" t="n">
        <v>0</v>
      </c>
      <c r="X118" s="4" t="n">
        <v>0</v>
      </c>
      <c r="Y118" s="4" t="n">
        <v>0</v>
      </c>
      <c r="Z118" s="4" t="n">
        <v>0</v>
      </c>
      <c r="AA118" s="4" t="n">
        <v>0</v>
      </c>
      <c r="AB118" s="4" t="n">
        <v>0</v>
      </c>
      <c r="AC118" s="4" t="n">
        <v>0</v>
      </c>
      <c r="AD118" s="4" t="n">
        <v>0</v>
      </c>
      <c r="AE118" s="4" t="n">
        <v>0</v>
      </c>
    </row>
    <row r="119" ht="15.75" customHeight="1">
      <c r="A119" s="4" t="inlineStr">
        <is>
          <t>exports</t>
        </is>
      </c>
      <c r="B119" s="4" t="inlineStr">
        <is>
          <t>WY</t>
        </is>
      </c>
      <c r="C119" s="4" t="n">
        <v>26790161</v>
      </c>
      <c r="D119" s="4" t="n">
        <v>26129796</v>
      </c>
      <c r="E119" s="4" t="n">
        <v>29307278</v>
      </c>
      <c r="F119" s="4" t="n">
        <v>27380203</v>
      </c>
      <c r="G119" s="4" t="n">
        <v>29883620</v>
      </c>
      <c r="H119" s="4" t="n">
        <v>27645823</v>
      </c>
      <c r="I119" s="4" t="n">
        <v>28581870</v>
      </c>
      <c r="J119" s="4" t="n">
        <v>28199216</v>
      </c>
      <c r="K119" s="4" t="n">
        <v>32344762</v>
      </c>
      <c r="L119" s="4" t="n">
        <v>30384413</v>
      </c>
      <c r="M119" s="4" t="n">
        <v>31628151</v>
      </c>
      <c r="N119" s="4" t="n">
        <v>30445094</v>
      </c>
      <c r="O119" s="4" t="n">
        <v>29474549</v>
      </c>
      <c r="P119" s="4" t="n">
        <v>28897916</v>
      </c>
      <c r="Q119" s="4" t="n">
        <v>29550475</v>
      </c>
      <c r="R119" s="4" t="n">
        <v>29712054</v>
      </c>
      <c r="S119" s="4" t="n">
        <v>28721461</v>
      </c>
      <c r="T119" s="4" t="n">
        <v>27778830</v>
      </c>
      <c r="U119" s="4" t="n">
        <v>27486234</v>
      </c>
      <c r="V119" s="4" t="n">
        <v>27257135</v>
      </c>
      <c r="W119" s="4" t="n">
        <v>28772554</v>
      </c>
      <c r="X119" s="4" t="n">
        <v>27775369</v>
      </c>
      <c r="Y119" s="4" t="n">
        <v>30122220</v>
      </c>
      <c r="Z119" s="4" t="n">
        <v>32935668</v>
      </c>
      <c r="AA119" s="4" t="n">
        <v>30055281</v>
      </c>
      <c r="AB119" s="4" t="n">
        <v>29419607</v>
      </c>
      <c r="AC119" s="4" t="n">
        <v>27599822</v>
      </c>
      <c r="AD119" s="4" t="n">
        <v>27469202</v>
      </c>
      <c r="AE119" s="4" t="n">
        <v>26689057</v>
      </c>
    </row>
    <row r="120" ht="15.75" customHeight="1"/>
    <row r="121" ht="15.75" customHeight="1">
      <c r="A121" s="56" t="inlineStr">
        <is>
          <t>International</t>
        </is>
      </c>
      <c r="B121" s="57" t="n"/>
      <c r="C121" s="58" t="n">
        <v>1990</v>
      </c>
      <c r="D121" s="58" t="n">
        <v>1991</v>
      </c>
      <c r="E121" s="58" t="n">
        <v>1992</v>
      </c>
      <c r="F121" s="58" t="n">
        <v>1993</v>
      </c>
      <c r="G121" s="58" t="n">
        <v>1994</v>
      </c>
      <c r="H121" s="58" t="n">
        <v>1995</v>
      </c>
      <c r="I121" s="58" t="n">
        <v>1996</v>
      </c>
      <c r="J121" s="58" t="n">
        <v>1997</v>
      </c>
      <c r="K121" s="58" t="n">
        <v>1998</v>
      </c>
      <c r="L121" s="58" t="n">
        <v>1999</v>
      </c>
      <c r="M121" s="58" t="n">
        <v>2000</v>
      </c>
      <c r="N121" s="58" t="n">
        <v>2001</v>
      </c>
      <c r="O121" s="58" t="n">
        <v>2002</v>
      </c>
      <c r="P121" s="58" t="n">
        <v>2003</v>
      </c>
      <c r="Q121" s="58" t="n">
        <v>2004</v>
      </c>
      <c r="R121" s="58" t="n">
        <v>2005</v>
      </c>
      <c r="S121" s="58" t="n">
        <v>2006</v>
      </c>
      <c r="T121" s="58" t="n">
        <v>2007</v>
      </c>
      <c r="U121" s="58" t="n">
        <v>2008</v>
      </c>
      <c r="V121" s="58" t="n">
        <v>2009</v>
      </c>
      <c r="W121" s="58" t="n">
        <v>2010</v>
      </c>
      <c r="X121" s="58" t="n">
        <v>2011</v>
      </c>
      <c r="Y121" s="58" t="n">
        <v>2012</v>
      </c>
      <c r="Z121" s="58" t="n">
        <v>2013</v>
      </c>
      <c r="AA121" s="58" t="n">
        <v>2014</v>
      </c>
      <c r="AB121" s="58" t="n">
        <v>2015</v>
      </c>
      <c r="AC121" s="58" t="n">
        <v>2016</v>
      </c>
      <c r="AD121" s="58" t="n">
        <v>2017</v>
      </c>
      <c r="AE121" s="58" t="n">
        <v>2018</v>
      </c>
    </row>
    <row r="122" ht="15.75" customHeight="1">
      <c r="A122" s="4" t="inlineStr">
        <is>
          <t>imports</t>
        </is>
      </c>
      <c r="B122" s="57" t="inlineStr">
        <is>
          <t>AL</t>
        </is>
      </c>
      <c r="C122" s="59" t="n">
        <v>0</v>
      </c>
      <c r="D122" s="59" t="n">
        <v>0</v>
      </c>
      <c r="E122" s="59" t="n">
        <v>0</v>
      </c>
      <c r="F122" s="59" t="n">
        <v>0</v>
      </c>
      <c r="G122" s="59" t="n">
        <v>0</v>
      </c>
      <c r="H122" s="59" t="n">
        <v>0</v>
      </c>
      <c r="I122" s="59" t="n">
        <v>0</v>
      </c>
      <c r="J122" s="59" t="n">
        <v>0</v>
      </c>
      <c r="K122" s="59" t="n">
        <v>0</v>
      </c>
      <c r="L122" s="59" t="n">
        <v>0</v>
      </c>
      <c r="M122" s="59" t="n">
        <v>0</v>
      </c>
      <c r="N122" s="59" t="n">
        <v>0</v>
      </c>
      <c r="O122" s="59" t="n">
        <v>0</v>
      </c>
      <c r="P122" s="59" t="n">
        <v>0</v>
      </c>
      <c r="Q122" s="59" t="n">
        <v>0</v>
      </c>
      <c r="R122" s="59" t="n">
        <v>0</v>
      </c>
      <c r="S122" s="59" t="n">
        <v>0</v>
      </c>
      <c r="T122" s="59" t="n">
        <v>0</v>
      </c>
      <c r="U122" s="59" t="n">
        <v>0</v>
      </c>
      <c r="V122" s="59" t="n">
        <v>0</v>
      </c>
      <c r="W122" s="59" t="n">
        <v>0</v>
      </c>
      <c r="X122" s="59" t="n">
        <v>0</v>
      </c>
      <c r="Y122" s="59" t="n">
        <v>0</v>
      </c>
      <c r="Z122" s="59" t="n">
        <v>0</v>
      </c>
      <c r="AA122" s="59" t="n">
        <v>0</v>
      </c>
      <c r="AB122" s="59" t="n">
        <v>0</v>
      </c>
      <c r="AC122" s="57" t="n"/>
      <c r="AD122" s="59" t="n">
        <v>0</v>
      </c>
      <c r="AE122" s="59" t="n">
        <v>0</v>
      </c>
    </row>
    <row r="123" ht="15.75" customHeight="1">
      <c r="A123" s="4" t="inlineStr">
        <is>
          <t>exports</t>
        </is>
      </c>
      <c r="B123" s="57" t="inlineStr">
        <is>
          <t>AL</t>
        </is>
      </c>
      <c r="C123" s="59" t="n">
        <v>0</v>
      </c>
      <c r="D123" s="59" t="n">
        <v>0</v>
      </c>
      <c r="E123" s="59" t="n">
        <v>0</v>
      </c>
      <c r="F123" s="59" t="n">
        <v>0</v>
      </c>
      <c r="G123" s="59" t="n">
        <v>0</v>
      </c>
      <c r="H123" s="59" t="n">
        <v>0</v>
      </c>
      <c r="I123" s="59" t="n">
        <v>0</v>
      </c>
      <c r="J123" s="59" t="n">
        <v>0</v>
      </c>
      <c r="K123" s="59" t="n">
        <v>0</v>
      </c>
      <c r="L123" s="59" t="n">
        <v>0</v>
      </c>
      <c r="M123" s="59" t="n">
        <v>0</v>
      </c>
      <c r="N123" s="59" t="n">
        <v>0</v>
      </c>
      <c r="O123" s="59" t="n">
        <v>0</v>
      </c>
      <c r="P123" s="59" t="n">
        <v>0</v>
      </c>
      <c r="Q123" s="59" t="n">
        <v>0</v>
      </c>
      <c r="R123" s="59" t="n">
        <v>0</v>
      </c>
      <c r="S123" s="59" t="n">
        <v>0</v>
      </c>
      <c r="T123" s="59" t="n">
        <v>0</v>
      </c>
      <c r="U123" s="59" t="n">
        <v>0</v>
      </c>
      <c r="V123" s="59" t="n">
        <v>0</v>
      </c>
      <c r="W123" s="59" t="n">
        <v>0</v>
      </c>
      <c r="X123" s="59" t="n">
        <v>0</v>
      </c>
      <c r="Y123" s="57" t="n"/>
      <c r="Z123" s="59" t="n">
        <v>0</v>
      </c>
      <c r="AA123" s="59" t="n">
        <v>0</v>
      </c>
      <c r="AB123" s="59" t="n">
        <v>0</v>
      </c>
      <c r="AC123" s="57" t="n"/>
      <c r="AD123" s="59" t="n">
        <v>0</v>
      </c>
      <c r="AE123" s="59" t="n">
        <v>0</v>
      </c>
    </row>
    <row r="124" ht="15.75" customHeight="1">
      <c r="A124" s="4" t="inlineStr">
        <is>
          <t>imports</t>
        </is>
      </c>
      <c r="B124" s="57" t="inlineStr">
        <is>
          <t>AZ</t>
        </is>
      </c>
      <c r="C124" s="59" t="n">
        <v>0</v>
      </c>
      <c r="D124" s="59" t="n">
        <v>108577</v>
      </c>
      <c r="E124" s="59" t="n">
        <v>0</v>
      </c>
      <c r="F124" s="59" t="n">
        <v>0</v>
      </c>
      <c r="G124" s="59" t="n">
        <v>21</v>
      </c>
      <c r="H124" s="59" t="n">
        <v>336516</v>
      </c>
      <c r="I124" s="59" t="n">
        <v>0</v>
      </c>
      <c r="J124" s="59" t="n">
        <v>163200</v>
      </c>
      <c r="K124" s="59" t="n">
        <v>4000</v>
      </c>
      <c r="L124" s="59" t="n">
        <v>0</v>
      </c>
      <c r="M124" s="59" t="n">
        <v>47217</v>
      </c>
      <c r="N124" s="59" t="n">
        <v>54954</v>
      </c>
      <c r="O124" s="59" t="n">
        <v>82646</v>
      </c>
      <c r="P124" s="59" t="n">
        <v>55185</v>
      </c>
      <c r="Q124" s="59" t="n">
        <v>171330</v>
      </c>
      <c r="R124" s="59" t="n">
        <v>103114</v>
      </c>
      <c r="S124" s="59" t="n">
        <v>127546</v>
      </c>
      <c r="T124" s="59" t="n">
        <v>223213</v>
      </c>
      <c r="U124" s="59" t="n">
        <v>87916</v>
      </c>
      <c r="V124" s="59" t="n">
        <v>122984</v>
      </c>
      <c r="W124" s="59" t="n">
        <v>248887</v>
      </c>
      <c r="X124" s="59" t="n">
        <v>497461</v>
      </c>
      <c r="Y124" s="59" t="n">
        <v>83320</v>
      </c>
      <c r="Z124" s="59" t="n">
        <v>33363</v>
      </c>
      <c r="AA124" s="59" t="n">
        <v>58348</v>
      </c>
      <c r="AB124" s="59" t="n">
        <v>18339</v>
      </c>
      <c r="AC124" s="59" t="n">
        <v>134053</v>
      </c>
      <c r="AD124" s="59" t="n">
        <v>60613</v>
      </c>
      <c r="AE124" s="59" t="n">
        <v>69643</v>
      </c>
    </row>
    <row r="125" ht="15.75" customHeight="1">
      <c r="A125" s="4" t="inlineStr">
        <is>
          <t>exports</t>
        </is>
      </c>
      <c r="B125" s="57" t="inlineStr">
        <is>
          <t>AZ</t>
        </is>
      </c>
      <c r="C125" s="59" t="n">
        <v>2074</v>
      </c>
      <c r="D125" s="59" t="n">
        <v>2177</v>
      </c>
      <c r="E125" s="59" t="n">
        <v>2166</v>
      </c>
      <c r="F125" s="59" t="n">
        <v>2255</v>
      </c>
      <c r="G125" s="59" t="n">
        <v>2488</v>
      </c>
      <c r="H125" s="59" t="n">
        <v>567</v>
      </c>
      <c r="I125" s="59" t="n">
        <v>2641</v>
      </c>
      <c r="J125" s="59" t="n">
        <v>48360</v>
      </c>
      <c r="K125" s="59" t="n">
        <v>0</v>
      </c>
      <c r="L125" s="59" t="n">
        <v>0</v>
      </c>
      <c r="M125" s="59" t="n">
        <v>0</v>
      </c>
      <c r="N125" s="59" t="n">
        <v>0</v>
      </c>
      <c r="O125" s="59" t="n">
        <v>68525</v>
      </c>
      <c r="P125" s="59" t="n">
        <v>71059</v>
      </c>
      <c r="Q125" s="59" t="n">
        <v>93550</v>
      </c>
      <c r="R125" s="59" t="n">
        <v>182646</v>
      </c>
      <c r="S125" s="59" t="n">
        <v>309778</v>
      </c>
      <c r="T125" s="59" t="n">
        <v>221286</v>
      </c>
      <c r="U125" s="59" t="n">
        <v>350592</v>
      </c>
      <c r="V125" s="59" t="n">
        <v>354017</v>
      </c>
      <c r="W125" s="59" t="n">
        <v>180279</v>
      </c>
      <c r="X125" s="59" t="n">
        <v>70782</v>
      </c>
      <c r="Y125" s="59" t="n">
        <v>66437</v>
      </c>
      <c r="Z125" s="59" t="n">
        <v>26517</v>
      </c>
      <c r="AA125" s="59" t="n">
        <v>9889</v>
      </c>
      <c r="AB125" s="59" t="n">
        <v>1450</v>
      </c>
      <c r="AC125" s="59" t="n">
        <v>3584</v>
      </c>
      <c r="AD125" s="59" t="n">
        <v>1158</v>
      </c>
      <c r="AE125" s="59" t="n">
        <v>35544</v>
      </c>
    </row>
    <row r="126" ht="15.75" customHeight="1">
      <c r="A126" s="4" t="inlineStr">
        <is>
          <t>imports</t>
        </is>
      </c>
      <c r="B126" s="57" t="inlineStr">
        <is>
          <t>AR</t>
        </is>
      </c>
      <c r="C126" s="59" t="n">
        <v>0</v>
      </c>
      <c r="D126" s="59" t="n">
        <v>0</v>
      </c>
      <c r="E126" s="59" t="n">
        <v>0</v>
      </c>
      <c r="F126" s="59" t="n">
        <v>0</v>
      </c>
      <c r="G126" s="59" t="n">
        <v>0</v>
      </c>
      <c r="H126" s="59" t="n">
        <v>0</v>
      </c>
      <c r="I126" s="59" t="n">
        <v>0</v>
      </c>
      <c r="J126" s="59" t="n">
        <v>0</v>
      </c>
      <c r="K126" s="59" t="n">
        <v>0</v>
      </c>
      <c r="L126" s="59" t="n">
        <v>0</v>
      </c>
      <c r="M126" s="59" t="n">
        <v>0</v>
      </c>
      <c r="N126" s="59" t="n">
        <v>0</v>
      </c>
      <c r="O126" s="59" t="n">
        <v>0</v>
      </c>
      <c r="P126" s="59" t="n">
        <v>0</v>
      </c>
      <c r="Q126" s="59" t="n">
        <v>0</v>
      </c>
      <c r="R126" s="59" t="n">
        <v>0</v>
      </c>
      <c r="S126" s="59" t="n">
        <v>0</v>
      </c>
      <c r="T126" s="59" t="n">
        <v>0</v>
      </c>
      <c r="U126" s="59" t="n">
        <v>0</v>
      </c>
      <c r="V126" s="59" t="n">
        <v>0</v>
      </c>
      <c r="W126" s="59" t="n">
        <v>0</v>
      </c>
      <c r="X126" s="59" t="n">
        <v>0</v>
      </c>
      <c r="Y126" s="59" t="n">
        <v>0</v>
      </c>
      <c r="Z126" s="59" t="n">
        <v>0</v>
      </c>
      <c r="AA126" s="59" t="n">
        <v>0</v>
      </c>
      <c r="AB126" s="59" t="n">
        <v>0</v>
      </c>
      <c r="AC126" s="57" t="n"/>
      <c r="AD126" s="59" t="n">
        <v>0</v>
      </c>
      <c r="AE126" s="59" t="n">
        <v>0</v>
      </c>
    </row>
    <row r="127" ht="15.75" customHeight="1">
      <c r="A127" s="4" t="inlineStr">
        <is>
          <t>exports</t>
        </is>
      </c>
      <c r="B127" s="57" t="inlineStr">
        <is>
          <t>AR</t>
        </is>
      </c>
      <c r="C127" s="59" t="n">
        <v>0</v>
      </c>
      <c r="D127" s="59" t="n">
        <v>0</v>
      </c>
      <c r="E127" s="59" t="n">
        <v>0</v>
      </c>
      <c r="F127" s="59" t="n">
        <v>0</v>
      </c>
      <c r="G127" s="59" t="n">
        <v>0</v>
      </c>
      <c r="H127" s="59" t="n">
        <v>0</v>
      </c>
      <c r="I127" s="59" t="n">
        <v>0</v>
      </c>
      <c r="J127" s="59" t="n">
        <v>0</v>
      </c>
      <c r="K127" s="59" t="n">
        <v>0</v>
      </c>
      <c r="L127" s="59" t="n">
        <v>0</v>
      </c>
      <c r="M127" s="59" t="n">
        <v>0</v>
      </c>
      <c r="N127" s="59" t="n">
        <v>0</v>
      </c>
      <c r="O127" s="59" t="n">
        <v>0</v>
      </c>
      <c r="P127" s="59" t="n">
        <v>0</v>
      </c>
      <c r="Q127" s="59" t="n">
        <v>0</v>
      </c>
      <c r="R127" s="59" t="n">
        <v>0</v>
      </c>
      <c r="S127" s="59" t="n">
        <v>0</v>
      </c>
      <c r="T127" s="59" t="n">
        <v>0</v>
      </c>
      <c r="U127" s="59" t="n">
        <v>0</v>
      </c>
      <c r="V127" s="59" t="n">
        <v>0</v>
      </c>
      <c r="W127" s="59" t="n">
        <v>0</v>
      </c>
      <c r="X127" s="59" t="n">
        <v>0</v>
      </c>
      <c r="Y127" s="57" t="n"/>
      <c r="Z127" s="59" t="n">
        <v>0</v>
      </c>
      <c r="AA127" s="59" t="n">
        <v>0</v>
      </c>
      <c r="AB127" s="59" t="n">
        <v>0</v>
      </c>
      <c r="AC127" s="57" t="n"/>
      <c r="AD127" s="59" t="n">
        <v>0</v>
      </c>
      <c r="AE127" s="59" t="n">
        <v>0</v>
      </c>
    </row>
    <row r="128" ht="15.75" customHeight="1">
      <c r="A128" s="4" t="inlineStr">
        <is>
          <t>imports</t>
        </is>
      </c>
      <c r="B128" s="57" t="inlineStr">
        <is>
          <t>CA</t>
        </is>
      </c>
      <c r="C128" s="59" t="n">
        <v>5142187</v>
      </c>
      <c r="D128" s="59" t="n">
        <v>3157871</v>
      </c>
      <c r="E128" s="59" t="n">
        <v>2098414</v>
      </c>
      <c r="F128" s="59" t="n">
        <v>2012553</v>
      </c>
      <c r="G128" s="59" t="n">
        <v>2157144</v>
      </c>
      <c r="H128" s="59" t="n">
        <v>1967163</v>
      </c>
      <c r="I128" s="59" t="n">
        <v>1511802</v>
      </c>
      <c r="J128" s="59" t="n">
        <v>1671365</v>
      </c>
      <c r="K128" s="59" t="n">
        <v>1351861</v>
      </c>
      <c r="L128" s="59" t="n">
        <v>1452368</v>
      </c>
      <c r="M128" s="59" t="n">
        <v>5507197</v>
      </c>
      <c r="N128" s="59" t="n">
        <v>3419761</v>
      </c>
      <c r="O128" s="59" t="n">
        <v>2066517</v>
      </c>
      <c r="P128" s="59" t="n">
        <v>4148401</v>
      </c>
      <c r="Q128" s="59" t="n">
        <v>1291005</v>
      </c>
      <c r="R128" s="59" t="n">
        <v>5630145</v>
      </c>
      <c r="S128" s="59" t="n">
        <v>2936453</v>
      </c>
      <c r="T128" s="59" t="n">
        <v>5797464</v>
      </c>
      <c r="U128" s="59" t="n">
        <v>5369534</v>
      </c>
      <c r="V128" s="59" t="n">
        <v>3047148</v>
      </c>
      <c r="W128" s="59" t="n">
        <v>3473583</v>
      </c>
      <c r="X128" s="59" t="n">
        <v>6269511</v>
      </c>
      <c r="Y128" s="59" t="n">
        <v>8874748</v>
      </c>
      <c r="Z128" s="59" t="n">
        <v>11010789</v>
      </c>
      <c r="AA128" s="59" t="n">
        <v>12369304</v>
      </c>
      <c r="AB128" s="59" t="n">
        <v>13782398</v>
      </c>
      <c r="AC128" s="59" t="n">
        <v>13852509</v>
      </c>
      <c r="AD128" s="59" t="n">
        <v>14702518</v>
      </c>
      <c r="AE128" s="59" t="n">
        <v>6331389</v>
      </c>
    </row>
    <row r="129" ht="15.75" customHeight="1">
      <c r="A129" s="4" t="inlineStr">
        <is>
          <t>exports</t>
        </is>
      </c>
      <c r="B129" s="57" t="inlineStr">
        <is>
          <t>CA</t>
        </is>
      </c>
      <c r="C129" s="59" t="n">
        <v>523792</v>
      </c>
      <c r="D129" s="59" t="n">
        <v>167628</v>
      </c>
      <c r="E129" s="59" t="n">
        <v>25311</v>
      </c>
      <c r="F129" s="59" t="n">
        <v>45872</v>
      </c>
      <c r="G129" s="59" t="n">
        <v>101410</v>
      </c>
      <c r="H129" s="59" t="n">
        <v>228484</v>
      </c>
      <c r="I129" s="59" t="n">
        <v>283356</v>
      </c>
      <c r="J129" s="59" t="n">
        <v>351817</v>
      </c>
      <c r="K129" s="59" t="n">
        <v>1968578</v>
      </c>
      <c r="L129" s="59" t="n">
        <v>1263940</v>
      </c>
      <c r="M129" s="59" t="n">
        <v>2126103</v>
      </c>
      <c r="N129" s="59" t="n">
        <v>365041</v>
      </c>
      <c r="O129" s="59" t="n">
        <v>196923</v>
      </c>
      <c r="P129" s="59" t="n">
        <v>22510</v>
      </c>
      <c r="Q129" s="59" t="n">
        <v>48074</v>
      </c>
      <c r="R129" s="59" t="n">
        <v>103051</v>
      </c>
      <c r="S129" s="59" t="n">
        <v>564692</v>
      </c>
      <c r="T129" s="59" t="n">
        <v>292736</v>
      </c>
      <c r="U129" s="59" t="n">
        <v>674638</v>
      </c>
      <c r="V129" s="59" t="n">
        <v>518488</v>
      </c>
      <c r="W129" s="59" t="n">
        <v>401156</v>
      </c>
      <c r="X129" s="59" t="n">
        <v>384207</v>
      </c>
      <c r="Y129" s="59" t="n">
        <v>272295</v>
      </c>
      <c r="Z129" s="59" t="n">
        <v>60525</v>
      </c>
      <c r="AA129" s="59" t="n">
        <v>60333</v>
      </c>
      <c r="AB129" s="59" t="n">
        <v>149197</v>
      </c>
      <c r="AC129" s="59" t="n">
        <v>4697080</v>
      </c>
      <c r="AD129" s="59" t="n">
        <v>459224</v>
      </c>
      <c r="AE129" s="59" t="n">
        <v>5606943</v>
      </c>
    </row>
    <row r="130" ht="15.75" customHeight="1">
      <c r="A130" s="4" t="inlineStr">
        <is>
          <t>imports</t>
        </is>
      </c>
      <c r="B130" s="57" t="inlineStr">
        <is>
          <t>CO</t>
        </is>
      </c>
      <c r="C130" s="59" t="n">
        <v>0</v>
      </c>
      <c r="D130" s="59" t="n">
        <v>0</v>
      </c>
      <c r="E130" s="59" t="n">
        <v>0</v>
      </c>
      <c r="F130" s="59" t="n">
        <v>0</v>
      </c>
      <c r="G130" s="59" t="n">
        <v>0</v>
      </c>
      <c r="H130" s="59" t="n">
        <v>0</v>
      </c>
      <c r="I130" s="59" t="n">
        <v>0</v>
      </c>
      <c r="J130" s="59" t="n">
        <v>43021</v>
      </c>
      <c r="K130" s="59" t="n">
        <v>1200</v>
      </c>
      <c r="L130" s="59" t="n">
        <v>2330</v>
      </c>
      <c r="M130" s="59" t="n">
        <v>11350</v>
      </c>
      <c r="N130" s="59" t="n">
        <v>36121</v>
      </c>
      <c r="O130" s="59" t="n">
        <v>6707</v>
      </c>
      <c r="P130" s="59" t="n">
        <v>2165</v>
      </c>
      <c r="Q130" s="59" t="n">
        <v>37353</v>
      </c>
      <c r="R130" s="59" t="n">
        <v>6206</v>
      </c>
      <c r="S130" s="59" t="n">
        <v>1188</v>
      </c>
      <c r="T130" s="59" t="n">
        <v>1268</v>
      </c>
      <c r="U130" s="59" t="n">
        <v>1836</v>
      </c>
      <c r="V130" s="59" t="n">
        <v>0</v>
      </c>
      <c r="W130" s="59" t="n">
        <v>15</v>
      </c>
      <c r="X130" s="59" t="n">
        <v>135</v>
      </c>
      <c r="Y130" s="59" t="n">
        <v>0</v>
      </c>
      <c r="Z130" s="59" t="n">
        <v>89</v>
      </c>
      <c r="AA130" s="59" t="n">
        <v>279</v>
      </c>
      <c r="AB130" s="59" t="n">
        <v>638</v>
      </c>
      <c r="AC130" s="57" t="n"/>
      <c r="AD130" s="59" t="n">
        <v>0</v>
      </c>
      <c r="AE130" s="59" t="n">
        <v>826</v>
      </c>
    </row>
    <row r="131" ht="15.75" customHeight="1">
      <c r="A131" s="4" t="inlineStr">
        <is>
          <t>exports</t>
        </is>
      </c>
      <c r="B131" s="57" t="inlineStr">
        <is>
          <t>CO</t>
        </is>
      </c>
      <c r="C131" s="59" t="n">
        <v>0</v>
      </c>
      <c r="D131" s="59" t="n">
        <v>0</v>
      </c>
      <c r="E131" s="59" t="n">
        <v>0</v>
      </c>
      <c r="F131" s="59" t="n">
        <v>0</v>
      </c>
      <c r="G131" s="59" t="n">
        <v>0</v>
      </c>
      <c r="H131" s="59" t="n">
        <v>0</v>
      </c>
      <c r="I131" s="59" t="n">
        <v>0</v>
      </c>
      <c r="J131" s="59" t="n">
        <v>0</v>
      </c>
      <c r="K131" s="59" t="n">
        <v>0</v>
      </c>
      <c r="L131" s="59" t="n">
        <v>0</v>
      </c>
      <c r="M131" s="59" t="n">
        <v>0</v>
      </c>
      <c r="N131" s="59" t="n">
        <v>0</v>
      </c>
      <c r="O131" s="59" t="n">
        <v>0</v>
      </c>
      <c r="P131" s="59" t="n">
        <v>0</v>
      </c>
      <c r="Q131" s="59" t="n">
        <v>0</v>
      </c>
      <c r="R131" s="59" t="n">
        <v>194</v>
      </c>
      <c r="S131" s="59" t="n">
        <v>0</v>
      </c>
      <c r="T131" s="59" t="n">
        <v>1679</v>
      </c>
      <c r="U131" s="59" t="n">
        <v>3200</v>
      </c>
      <c r="V131" s="59" t="n">
        <v>15</v>
      </c>
      <c r="W131" s="59" t="n">
        <v>3136</v>
      </c>
      <c r="X131" s="59" t="n">
        <v>7877</v>
      </c>
      <c r="Y131" s="59" t="n">
        <v>1365</v>
      </c>
      <c r="Z131" s="59" t="n">
        <v>1366</v>
      </c>
      <c r="AA131" s="59" t="n">
        <v>6912</v>
      </c>
      <c r="AB131" s="59" t="n">
        <v>109</v>
      </c>
      <c r="AC131" s="59" t="n">
        <v>12</v>
      </c>
      <c r="AD131" s="59" t="n">
        <v>0</v>
      </c>
      <c r="AE131" s="59" t="n">
        <v>135</v>
      </c>
    </row>
    <row r="132" ht="15.75" customHeight="1">
      <c r="A132" s="4" t="inlineStr">
        <is>
          <t>imports</t>
        </is>
      </c>
      <c r="B132" s="57" t="inlineStr">
        <is>
          <t>CT</t>
        </is>
      </c>
      <c r="C132" s="59" t="n">
        <v>36686</v>
      </c>
      <c r="D132" s="59" t="n">
        <v>537158</v>
      </c>
      <c r="E132" s="59" t="n">
        <v>902319</v>
      </c>
      <c r="F132" s="59" t="n">
        <v>1075758</v>
      </c>
      <c r="G132" s="59" t="n">
        <v>1179296</v>
      </c>
      <c r="H132" s="59" t="n">
        <v>1276159</v>
      </c>
      <c r="I132" s="59" t="n">
        <v>1325287</v>
      </c>
      <c r="J132" s="59" t="n">
        <v>1699344</v>
      </c>
      <c r="K132" s="59" t="n">
        <v>1765571</v>
      </c>
      <c r="L132" s="59" t="n">
        <v>1934370</v>
      </c>
      <c r="M132" s="59" t="n">
        <v>1947179</v>
      </c>
      <c r="N132" s="59" t="n">
        <v>765675</v>
      </c>
      <c r="O132" s="59" t="n">
        <v>325649</v>
      </c>
      <c r="P132" s="59" t="n">
        <v>472004</v>
      </c>
      <c r="Q132" s="59" t="n">
        <v>1061203</v>
      </c>
      <c r="R132" s="59" t="n">
        <v>1337800</v>
      </c>
      <c r="S132" s="59" t="n">
        <v>1346065</v>
      </c>
      <c r="T132" s="59" t="n">
        <v>1831553</v>
      </c>
      <c r="U132" s="59" t="n">
        <v>2161054</v>
      </c>
      <c r="V132" s="59" t="n">
        <v>2566745</v>
      </c>
      <c r="W132" s="59" t="n">
        <v>1948867</v>
      </c>
      <c r="X132" s="59" t="n">
        <v>2347986</v>
      </c>
      <c r="Y132" s="59" t="n">
        <v>0</v>
      </c>
      <c r="Z132" s="59" t="n">
        <v>584738</v>
      </c>
      <c r="AA132" s="59" t="n">
        <v>671110</v>
      </c>
      <c r="AB132" s="59" t="n">
        <v>625504</v>
      </c>
      <c r="AC132" s="59" t="n">
        <v>546252</v>
      </c>
      <c r="AD132" s="59" t="n">
        <v>527229</v>
      </c>
      <c r="AE132" s="59" t="n">
        <v>530358</v>
      </c>
    </row>
    <row r="133" ht="15.75" customHeight="1">
      <c r="A133" s="4" t="inlineStr">
        <is>
          <t>exports</t>
        </is>
      </c>
      <c r="B133" s="57" t="inlineStr">
        <is>
          <t>CT</t>
        </is>
      </c>
      <c r="C133" s="59" t="n">
        <v>0</v>
      </c>
      <c r="D133" s="59" t="n">
        <v>0</v>
      </c>
      <c r="E133" s="59" t="n">
        <v>0</v>
      </c>
      <c r="F133" s="59" t="n">
        <v>0</v>
      </c>
      <c r="G133" s="59" t="n">
        <v>0</v>
      </c>
      <c r="H133" s="59" t="n">
        <v>0</v>
      </c>
      <c r="I133" s="59" t="n">
        <v>0</v>
      </c>
      <c r="J133" s="59" t="n">
        <v>0</v>
      </c>
      <c r="K133" s="59" t="n">
        <v>6239</v>
      </c>
      <c r="L133" s="59" t="n">
        <v>21</v>
      </c>
      <c r="M133" s="59" t="n">
        <v>362070</v>
      </c>
      <c r="N133" s="59" t="n">
        <v>0</v>
      </c>
      <c r="O133" s="59" t="n">
        <v>0</v>
      </c>
      <c r="P133" s="59" t="n">
        <v>125944</v>
      </c>
      <c r="Q133" s="59" t="n">
        <v>66216</v>
      </c>
      <c r="R133" s="59" t="n">
        <v>174431</v>
      </c>
      <c r="S133" s="59" t="n">
        <v>180841</v>
      </c>
      <c r="T133" s="59" t="n">
        <v>331849</v>
      </c>
      <c r="U133" s="59" t="n">
        <v>171332</v>
      </c>
      <c r="V133" s="59" t="n">
        <v>165708</v>
      </c>
      <c r="W133" s="59" t="n">
        <v>167676</v>
      </c>
      <c r="X133" s="59" t="n">
        <v>2398</v>
      </c>
      <c r="Y133" s="57" t="n"/>
      <c r="Z133" s="59" t="n">
        <v>492</v>
      </c>
      <c r="AA133" s="59" t="n">
        <v>252</v>
      </c>
      <c r="AB133" s="59" t="n">
        <v>0</v>
      </c>
      <c r="AC133" s="59" t="n">
        <v>5</v>
      </c>
      <c r="AD133" s="59" t="n">
        <v>0</v>
      </c>
      <c r="AE133" s="59" t="n">
        <v>6</v>
      </c>
    </row>
    <row r="134" ht="15.75" customHeight="1">
      <c r="A134" s="4" t="inlineStr">
        <is>
          <t>imports</t>
        </is>
      </c>
      <c r="B134" s="57" t="inlineStr">
        <is>
          <t>DE</t>
        </is>
      </c>
      <c r="C134" s="59" t="n">
        <v>0</v>
      </c>
      <c r="D134" s="59" t="n">
        <v>0</v>
      </c>
      <c r="E134" s="59" t="n">
        <v>0</v>
      </c>
      <c r="F134" s="59" t="n">
        <v>0</v>
      </c>
      <c r="G134" s="59" t="n">
        <v>0</v>
      </c>
      <c r="H134" s="59" t="n">
        <v>0</v>
      </c>
      <c r="I134" s="59" t="n">
        <v>0</v>
      </c>
      <c r="J134" s="59" t="n">
        <v>0</v>
      </c>
      <c r="K134" s="59" t="n">
        <v>0</v>
      </c>
      <c r="L134" s="59" t="n">
        <v>0</v>
      </c>
      <c r="M134" s="59" t="n">
        <v>0</v>
      </c>
      <c r="N134" s="59" t="n">
        <v>0</v>
      </c>
      <c r="O134" s="59" t="n">
        <v>0</v>
      </c>
      <c r="P134" s="59" t="n">
        <v>0</v>
      </c>
      <c r="Q134" s="59" t="n">
        <v>0</v>
      </c>
      <c r="R134" s="59" t="n">
        <v>0</v>
      </c>
      <c r="S134" s="59" t="n">
        <v>0</v>
      </c>
      <c r="T134" s="59" t="n">
        <v>0</v>
      </c>
      <c r="U134" s="59" t="n">
        <v>0</v>
      </c>
      <c r="V134" s="59" t="n">
        <v>0</v>
      </c>
      <c r="W134" s="59" t="n">
        <v>0</v>
      </c>
      <c r="X134" s="59" t="n">
        <v>0</v>
      </c>
      <c r="Y134" s="59" t="n">
        <v>0</v>
      </c>
      <c r="Z134" s="59" t="n">
        <v>0</v>
      </c>
      <c r="AA134" s="59" t="n">
        <v>0</v>
      </c>
      <c r="AB134" s="59" t="n">
        <v>0</v>
      </c>
      <c r="AC134" s="57" t="n"/>
      <c r="AD134" s="59" t="n">
        <v>17762</v>
      </c>
      <c r="AE134" s="59" t="n">
        <v>3073</v>
      </c>
    </row>
    <row r="135" ht="15.75" customHeight="1">
      <c r="A135" s="4" t="inlineStr">
        <is>
          <t>exports</t>
        </is>
      </c>
      <c r="B135" s="57" t="inlineStr">
        <is>
          <t>DE</t>
        </is>
      </c>
      <c r="C135" s="59" t="n">
        <v>0</v>
      </c>
      <c r="D135" s="59" t="n">
        <v>0</v>
      </c>
      <c r="E135" s="59" t="n">
        <v>0</v>
      </c>
      <c r="F135" s="59" t="n">
        <v>0</v>
      </c>
      <c r="G135" s="59" t="n">
        <v>0</v>
      </c>
      <c r="H135" s="59" t="n">
        <v>0</v>
      </c>
      <c r="I135" s="59" t="n">
        <v>0</v>
      </c>
      <c r="J135" s="59" t="n">
        <v>0</v>
      </c>
      <c r="K135" s="59" t="n">
        <v>0</v>
      </c>
      <c r="L135" s="59" t="n">
        <v>0</v>
      </c>
      <c r="M135" s="59" t="n">
        <v>0</v>
      </c>
      <c r="N135" s="59" t="n">
        <v>0</v>
      </c>
      <c r="O135" s="59" t="n">
        <v>0</v>
      </c>
      <c r="P135" s="59" t="n">
        <v>0</v>
      </c>
      <c r="Q135" s="59" t="n">
        <v>0</v>
      </c>
      <c r="R135" s="59" t="n">
        <v>0</v>
      </c>
      <c r="S135" s="59" t="n">
        <v>0</v>
      </c>
      <c r="T135" s="59" t="n">
        <v>0</v>
      </c>
      <c r="U135" s="59" t="n">
        <v>0</v>
      </c>
      <c r="V135" s="59" t="n">
        <v>0</v>
      </c>
      <c r="W135" s="59" t="n">
        <v>0</v>
      </c>
      <c r="X135" s="59" t="n">
        <v>0</v>
      </c>
      <c r="Y135" s="59" t="n">
        <v>0</v>
      </c>
      <c r="Z135" s="59" t="n">
        <v>0</v>
      </c>
      <c r="AA135" s="59" t="n">
        <v>0</v>
      </c>
      <c r="AB135" s="59" t="n">
        <v>0</v>
      </c>
      <c r="AC135" s="57" t="n"/>
      <c r="AD135" s="59" t="n">
        <v>3</v>
      </c>
      <c r="AE135" s="59" t="n">
        <v>86</v>
      </c>
    </row>
    <row r="136" ht="15.75" customHeight="1">
      <c r="A136" s="4" t="inlineStr">
        <is>
          <t>imports</t>
        </is>
      </c>
      <c r="B136" s="57" t="inlineStr">
        <is>
          <t>FL</t>
        </is>
      </c>
      <c r="C136" s="59" t="n">
        <v>0</v>
      </c>
      <c r="D136" s="59" t="n">
        <v>0</v>
      </c>
      <c r="E136" s="59" t="n">
        <v>0</v>
      </c>
      <c r="F136" s="59" t="n">
        <v>0</v>
      </c>
      <c r="G136" s="59" t="n">
        <v>0</v>
      </c>
      <c r="H136" s="59" t="n">
        <v>0</v>
      </c>
      <c r="I136" s="59" t="n">
        <v>0</v>
      </c>
      <c r="J136" s="59" t="n">
        <v>0</v>
      </c>
      <c r="K136" s="59" t="n">
        <v>0</v>
      </c>
      <c r="L136" s="59" t="n">
        <v>0</v>
      </c>
      <c r="M136" s="59" t="n">
        <v>0</v>
      </c>
      <c r="N136" s="59" t="n">
        <v>0</v>
      </c>
      <c r="O136" s="59" t="n">
        <v>0</v>
      </c>
      <c r="P136" s="59" t="n">
        <v>0</v>
      </c>
      <c r="Q136" s="59" t="n">
        <v>0</v>
      </c>
      <c r="R136" s="59" t="n">
        <v>0</v>
      </c>
      <c r="S136" s="59" t="n">
        <v>0</v>
      </c>
      <c r="T136" s="59" t="n">
        <v>0</v>
      </c>
      <c r="U136" s="59" t="n">
        <v>0</v>
      </c>
      <c r="V136" s="59" t="n">
        <v>0</v>
      </c>
      <c r="W136" s="59" t="n">
        <v>0</v>
      </c>
      <c r="X136" s="59" t="n">
        <v>0</v>
      </c>
      <c r="Y136" s="59" t="n">
        <v>0</v>
      </c>
      <c r="Z136" s="59" t="n">
        <v>0</v>
      </c>
      <c r="AA136" s="59" t="n">
        <v>0</v>
      </c>
      <c r="AB136" s="59" t="n">
        <v>0</v>
      </c>
      <c r="AC136" s="57" t="n"/>
      <c r="AD136" s="59" t="n">
        <v>0</v>
      </c>
      <c r="AE136" s="59" t="n">
        <v>0</v>
      </c>
    </row>
    <row r="137" ht="15.75" customHeight="1">
      <c r="A137" s="4" t="inlineStr">
        <is>
          <t>exports</t>
        </is>
      </c>
      <c r="B137" s="57" t="inlineStr">
        <is>
          <t>FL</t>
        </is>
      </c>
      <c r="C137" s="59" t="n">
        <v>0</v>
      </c>
      <c r="D137" s="59" t="n">
        <v>0</v>
      </c>
      <c r="E137" s="59" t="n">
        <v>0</v>
      </c>
      <c r="F137" s="59" t="n">
        <v>0</v>
      </c>
      <c r="G137" s="59" t="n">
        <v>0</v>
      </c>
      <c r="H137" s="59" t="n">
        <v>0</v>
      </c>
      <c r="I137" s="59" t="n">
        <v>0</v>
      </c>
      <c r="J137" s="59" t="n">
        <v>0</v>
      </c>
      <c r="K137" s="59" t="n">
        <v>0</v>
      </c>
      <c r="L137" s="59" t="n">
        <v>0</v>
      </c>
      <c r="M137" s="59" t="n">
        <v>0</v>
      </c>
      <c r="N137" s="59" t="n">
        <v>0</v>
      </c>
      <c r="O137" s="59" t="n">
        <v>0</v>
      </c>
      <c r="P137" s="59" t="n">
        <v>0</v>
      </c>
      <c r="Q137" s="59" t="n">
        <v>0</v>
      </c>
      <c r="R137" s="59" t="n">
        <v>0</v>
      </c>
      <c r="S137" s="59" t="n">
        <v>0</v>
      </c>
      <c r="T137" s="59" t="n">
        <v>0</v>
      </c>
      <c r="U137" s="59" t="n">
        <v>0</v>
      </c>
      <c r="V137" s="59" t="n">
        <v>0</v>
      </c>
      <c r="W137" s="59" t="n">
        <v>0</v>
      </c>
      <c r="X137" s="59" t="n">
        <v>0</v>
      </c>
      <c r="Y137" s="59" t="n">
        <v>0</v>
      </c>
      <c r="Z137" s="59" t="n">
        <v>0</v>
      </c>
      <c r="AA137" s="59" t="n">
        <v>0</v>
      </c>
      <c r="AB137" s="59" t="n">
        <v>0</v>
      </c>
      <c r="AC137" s="57" t="n"/>
      <c r="AD137" s="59" t="n">
        <v>0</v>
      </c>
      <c r="AE137" s="59" t="n">
        <v>0</v>
      </c>
    </row>
    <row r="138" ht="15.75" customHeight="1">
      <c r="A138" s="4" t="inlineStr">
        <is>
          <t>imports</t>
        </is>
      </c>
      <c r="B138" s="57" t="inlineStr">
        <is>
          <t>GA</t>
        </is>
      </c>
      <c r="C138" s="59" t="n">
        <v>0</v>
      </c>
      <c r="D138" s="59" t="n">
        <v>0</v>
      </c>
      <c r="E138" s="59" t="n">
        <v>0</v>
      </c>
      <c r="F138" s="59" t="n">
        <v>0</v>
      </c>
      <c r="G138" s="59" t="n">
        <v>0</v>
      </c>
      <c r="H138" s="59" t="n">
        <v>0</v>
      </c>
      <c r="I138" s="59" t="n">
        <v>0</v>
      </c>
      <c r="J138" s="59" t="n">
        <v>0</v>
      </c>
      <c r="K138" s="59" t="n">
        <v>0</v>
      </c>
      <c r="L138" s="59" t="n">
        <v>0</v>
      </c>
      <c r="M138" s="59" t="n">
        <v>0</v>
      </c>
      <c r="N138" s="59" t="n">
        <v>0</v>
      </c>
      <c r="O138" s="59" t="n">
        <v>0</v>
      </c>
      <c r="P138" s="59" t="n">
        <v>0</v>
      </c>
      <c r="Q138" s="59" t="n">
        <v>0</v>
      </c>
      <c r="R138" s="59" t="n">
        <v>0</v>
      </c>
      <c r="S138" s="59" t="n">
        <v>0</v>
      </c>
      <c r="T138" s="59" t="n">
        <v>0</v>
      </c>
      <c r="U138" s="59" t="n">
        <v>0</v>
      </c>
      <c r="V138" s="59" t="n">
        <v>0</v>
      </c>
      <c r="W138" s="59" t="n">
        <v>0</v>
      </c>
      <c r="X138" s="59" t="n">
        <v>0</v>
      </c>
      <c r="Y138" s="59" t="n">
        <v>0</v>
      </c>
      <c r="Z138" s="59" t="n">
        <v>0</v>
      </c>
      <c r="AA138" s="59" t="n">
        <v>0</v>
      </c>
      <c r="AB138" s="59" t="n">
        <v>0</v>
      </c>
      <c r="AC138" s="57" t="n"/>
      <c r="AD138" s="59" t="n">
        <v>0</v>
      </c>
      <c r="AE138" s="59" t="n">
        <v>0</v>
      </c>
    </row>
    <row r="139" ht="15.75" customHeight="1">
      <c r="A139" s="4" t="inlineStr">
        <is>
          <t>exports</t>
        </is>
      </c>
      <c r="B139" s="57" t="inlineStr">
        <is>
          <t>GA</t>
        </is>
      </c>
      <c r="C139" s="59" t="n">
        <v>0</v>
      </c>
      <c r="D139" s="59" t="n">
        <v>0</v>
      </c>
      <c r="E139" s="59" t="n">
        <v>0</v>
      </c>
      <c r="F139" s="59" t="n">
        <v>0</v>
      </c>
      <c r="G139" s="59" t="n">
        <v>0</v>
      </c>
      <c r="H139" s="59" t="n">
        <v>0</v>
      </c>
      <c r="I139" s="59" t="n">
        <v>0</v>
      </c>
      <c r="J139" s="59" t="n">
        <v>0</v>
      </c>
      <c r="K139" s="59" t="n">
        <v>0</v>
      </c>
      <c r="L139" s="59" t="n">
        <v>0</v>
      </c>
      <c r="M139" s="59" t="n">
        <v>0</v>
      </c>
      <c r="N139" s="59" t="n">
        <v>0</v>
      </c>
      <c r="O139" s="59" t="n">
        <v>0</v>
      </c>
      <c r="P139" s="59" t="n">
        <v>0</v>
      </c>
      <c r="Q139" s="59" t="n">
        <v>0</v>
      </c>
      <c r="R139" s="59" t="n">
        <v>0</v>
      </c>
      <c r="S139" s="59" t="n">
        <v>0</v>
      </c>
      <c r="T139" s="59" t="n">
        <v>0</v>
      </c>
      <c r="U139" s="59" t="n">
        <v>0</v>
      </c>
      <c r="V139" s="59" t="n">
        <v>0</v>
      </c>
      <c r="W139" s="59" t="n">
        <v>0</v>
      </c>
      <c r="X139" s="59" t="n">
        <v>0</v>
      </c>
      <c r="Y139" s="59" t="n">
        <v>0</v>
      </c>
      <c r="Z139" s="59" t="n">
        <v>0</v>
      </c>
      <c r="AA139" s="59" t="n">
        <v>0</v>
      </c>
      <c r="AB139" s="59" t="n">
        <v>0</v>
      </c>
      <c r="AC139" s="57" t="n"/>
      <c r="AD139" s="59" t="n">
        <v>0</v>
      </c>
      <c r="AE139" s="59" t="n">
        <v>0</v>
      </c>
    </row>
    <row r="140" ht="15.75" customHeight="1">
      <c r="A140" s="4" t="inlineStr">
        <is>
          <t>imports</t>
        </is>
      </c>
      <c r="B140" s="57" t="inlineStr">
        <is>
          <t>HI</t>
        </is>
      </c>
      <c r="C140" s="59" t="n">
        <v>0</v>
      </c>
      <c r="D140" s="59" t="n">
        <v>0</v>
      </c>
      <c r="E140" s="59" t="n">
        <v>0</v>
      </c>
      <c r="F140" s="59" t="n">
        <v>0</v>
      </c>
      <c r="G140" s="59" t="n">
        <v>0</v>
      </c>
      <c r="H140" s="59" t="n">
        <v>0</v>
      </c>
      <c r="I140" s="59" t="n">
        <v>0</v>
      </c>
      <c r="J140" s="59" t="n">
        <v>0</v>
      </c>
      <c r="K140" s="59" t="n">
        <v>0</v>
      </c>
      <c r="L140" s="59" t="n">
        <v>0</v>
      </c>
      <c r="M140" s="59" t="n">
        <v>0</v>
      </c>
      <c r="N140" s="59" t="n">
        <v>0</v>
      </c>
      <c r="O140" s="59" t="n">
        <v>0</v>
      </c>
      <c r="P140" s="59" t="n">
        <v>0</v>
      </c>
      <c r="Q140" s="59" t="n">
        <v>0</v>
      </c>
      <c r="R140" s="59" t="n">
        <v>0</v>
      </c>
      <c r="S140" s="59" t="n">
        <v>0</v>
      </c>
      <c r="T140" s="59" t="n">
        <v>0</v>
      </c>
      <c r="U140" s="59" t="n">
        <v>0</v>
      </c>
      <c r="V140" s="59" t="n">
        <v>0</v>
      </c>
      <c r="W140" s="59" t="n">
        <v>0</v>
      </c>
      <c r="X140" s="59" t="n">
        <v>0</v>
      </c>
      <c r="Y140" s="59" t="n">
        <v>0</v>
      </c>
      <c r="Z140" s="59" t="n">
        <v>0</v>
      </c>
      <c r="AA140" s="59" t="n">
        <v>0</v>
      </c>
      <c r="AB140" s="59" t="n">
        <v>0</v>
      </c>
      <c r="AC140" s="57" t="n"/>
      <c r="AD140" s="59" t="n">
        <v>0</v>
      </c>
      <c r="AE140" s="59" t="n">
        <v>0</v>
      </c>
    </row>
    <row r="141" ht="15.75" customHeight="1">
      <c r="A141" s="4" t="inlineStr">
        <is>
          <t>exports</t>
        </is>
      </c>
      <c r="B141" s="57" t="inlineStr">
        <is>
          <t>HI</t>
        </is>
      </c>
      <c r="C141" s="59" t="n">
        <v>0</v>
      </c>
      <c r="D141" s="59" t="n">
        <v>0</v>
      </c>
      <c r="E141" s="59" t="n">
        <v>0</v>
      </c>
      <c r="F141" s="59" t="n">
        <v>0</v>
      </c>
      <c r="G141" s="59" t="n">
        <v>0</v>
      </c>
      <c r="H141" s="59" t="n">
        <v>0</v>
      </c>
      <c r="I141" s="59" t="n">
        <v>0</v>
      </c>
      <c r="J141" s="59" t="n">
        <v>0</v>
      </c>
      <c r="K141" s="59" t="n">
        <v>0</v>
      </c>
      <c r="L141" s="59" t="n">
        <v>0</v>
      </c>
      <c r="M141" s="59" t="n">
        <v>0</v>
      </c>
      <c r="N141" s="59" t="n">
        <v>0</v>
      </c>
      <c r="O141" s="59" t="n">
        <v>0</v>
      </c>
      <c r="P141" s="59" t="n">
        <v>0</v>
      </c>
      <c r="Q141" s="59" t="n">
        <v>0</v>
      </c>
      <c r="R141" s="59" t="n">
        <v>0</v>
      </c>
      <c r="S141" s="59" t="n">
        <v>0</v>
      </c>
      <c r="T141" s="59" t="n">
        <v>0</v>
      </c>
      <c r="U141" s="59" t="n">
        <v>0</v>
      </c>
      <c r="V141" s="59" t="n">
        <v>0</v>
      </c>
      <c r="W141" s="59" t="n">
        <v>0</v>
      </c>
      <c r="X141" s="59" t="n">
        <v>0</v>
      </c>
      <c r="Y141" s="59" t="n">
        <v>0</v>
      </c>
      <c r="Z141" s="59" t="n">
        <v>0</v>
      </c>
      <c r="AA141" s="59" t="n">
        <v>0</v>
      </c>
      <c r="AB141" s="59" t="n">
        <v>0</v>
      </c>
      <c r="AC141" s="57" t="n"/>
      <c r="AD141" s="59" t="n">
        <v>0</v>
      </c>
      <c r="AE141" s="59" t="n">
        <v>0</v>
      </c>
    </row>
    <row r="142" ht="15.75" customHeight="1">
      <c r="A142" s="4" t="inlineStr">
        <is>
          <t>imports</t>
        </is>
      </c>
      <c r="B142" s="57" t="inlineStr">
        <is>
          <t>ID</t>
        </is>
      </c>
      <c r="C142" s="59" t="n">
        <v>106388</v>
      </c>
      <c r="D142" s="59" t="n">
        <v>144321</v>
      </c>
      <c r="E142" s="59" t="n">
        <v>263031</v>
      </c>
      <c r="F142" s="59" t="n">
        <v>0</v>
      </c>
      <c r="G142" s="59" t="n">
        <v>67315</v>
      </c>
      <c r="H142" s="59" t="n">
        <v>2798</v>
      </c>
      <c r="I142" s="59" t="n">
        <v>170361</v>
      </c>
      <c r="J142" s="59" t="n">
        <v>169813</v>
      </c>
      <c r="K142" s="59" t="n">
        <v>148443</v>
      </c>
      <c r="L142" s="59" t="n">
        <v>86032</v>
      </c>
      <c r="M142" s="59" t="n">
        <v>126751</v>
      </c>
      <c r="N142" s="59" t="n">
        <v>4669</v>
      </c>
      <c r="O142" s="59" t="n">
        <v>626</v>
      </c>
      <c r="P142" s="59" t="n">
        <v>1943</v>
      </c>
      <c r="Q142" s="59" t="n">
        <v>32781</v>
      </c>
      <c r="R142" s="59" t="n">
        <v>89112</v>
      </c>
      <c r="S142" s="59" t="n">
        <v>39888</v>
      </c>
      <c r="T142" s="59" t="n">
        <v>100404</v>
      </c>
      <c r="U142" s="59" t="n">
        <v>54262</v>
      </c>
      <c r="V142" s="59" t="n">
        <v>14317</v>
      </c>
      <c r="W142" s="59" t="n">
        <v>4781</v>
      </c>
      <c r="X142" s="59" t="n">
        <v>29406</v>
      </c>
      <c r="Y142" s="59" t="n">
        <v>34579</v>
      </c>
      <c r="Z142" s="59" t="n">
        <v>16237</v>
      </c>
      <c r="AA142" s="59" t="n">
        <v>17008</v>
      </c>
      <c r="AB142" s="59" t="n">
        <v>19104</v>
      </c>
      <c r="AC142" s="59" t="n">
        <v>12656</v>
      </c>
      <c r="AD142" s="59" t="n">
        <v>19250</v>
      </c>
      <c r="AE142" s="59" t="n">
        <v>33966</v>
      </c>
    </row>
    <row r="143" ht="15.75" customHeight="1">
      <c r="A143" s="4" t="inlineStr">
        <is>
          <t>exports</t>
        </is>
      </c>
      <c r="B143" s="57" t="inlineStr">
        <is>
          <t>ID</t>
        </is>
      </c>
      <c r="C143" s="59" t="n">
        <v>0</v>
      </c>
      <c r="D143" s="59" t="n">
        <v>0</v>
      </c>
      <c r="E143" s="59" t="n">
        <v>0</v>
      </c>
      <c r="F143" s="59" t="n">
        <v>0</v>
      </c>
      <c r="G143" s="59" t="n">
        <v>0</v>
      </c>
      <c r="H143" s="59" t="n">
        <v>0</v>
      </c>
      <c r="I143" s="59" t="n">
        <v>0</v>
      </c>
      <c r="J143" s="59" t="n">
        <v>100</v>
      </c>
      <c r="K143" s="59" t="n">
        <v>70</v>
      </c>
      <c r="L143" s="59" t="n">
        <v>22339</v>
      </c>
      <c r="M143" s="59" t="n">
        <v>862</v>
      </c>
      <c r="N143" s="59" t="n">
        <v>4484</v>
      </c>
      <c r="O143" s="59" t="n">
        <v>525</v>
      </c>
      <c r="P143" s="59" t="n">
        <v>0</v>
      </c>
      <c r="Q143" s="59" t="n">
        <v>0</v>
      </c>
      <c r="R143" s="59" t="n">
        <v>0</v>
      </c>
      <c r="S143" s="59" t="n">
        <v>0</v>
      </c>
      <c r="T143" s="59" t="n">
        <v>56263</v>
      </c>
      <c r="U143" s="59" t="n">
        <v>88678</v>
      </c>
      <c r="V143" s="59" t="n">
        <v>58520</v>
      </c>
      <c r="W143" s="59" t="n">
        <v>28389</v>
      </c>
      <c r="X143" s="59" t="n">
        <v>46546</v>
      </c>
      <c r="Y143" s="59" t="n">
        <v>20711</v>
      </c>
      <c r="Z143" s="59" t="n">
        <v>24378</v>
      </c>
      <c r="AA143" s="59" t="n">
        <v>29187</v>
      </c>
      <c r="AB143" s="59" t="n">
        <v>5420</v>
      </c>
      <c r="AC143" s="59" t="n">
        <v>1826</v>
      </c>
      <c r="AD143" s="59" t="n">
        <v>4141</v>
      </c>
      <c r="AE143" s="59" t="n">
        <v>10869</v>
      </c>
    </row>
    <row r="144" ht="15.75" customHeight="1">
      <c r="A144" s="4" t="inlineStr">
        <is>
          <t>imports</t>
        </is>
      </c>
      <c r="B144" s="57" t="inlineStr">
        <is>
          <t>IL</t>
        </is>
      </c>
      <c r="C144" s="59" t="n">
        <v>0</v>
      </c>
      <c r="D144" s="59" t="n">
        <v>0</v>
      </c>
      <c r="E144" s="59" t="n">
        <v>0</v>
      </c>
      <c r="F144" s="59" t="n">
        <v>0</v>
      </c>
      <c r="G144" s="59" t="n">
        <v>0</v>
      </c>
      <c r="H144" s="59" t="n">
        <v>0</v>
      </c>
      <c r="I144" s="59" t="n">
        <v>0</v>
      </c>
      <c r="J144" s="59" t="n">
        <v>0</v>
      </c>
      <c r="K144" s="59" t="n">
        <v>0</v>
      </c>
      <c r="L144" s="59" t="n">
        <v>0</v>
      </c>
      <c r="M144" s="59" t="n">
        <v>0</v>
      </c>
      <c r="N144" s="59" t="n">
        <v>0</v>
      </c>
      <c r="O144" s="59" t="n">
        <v>0</v>
      </c>
      <c r="P144" s="59" t="n">
        <v>0</v>
      </c>
      <c r="Q144" s="59" t="n">
        <v>2104</v>
      </c>
      <c r="R144" s="59" t="n">
        <v>1138</v>
      </c>
      <c r="S144" s="59" t="n">
        <v>0</v>
      </c>
      <c r="T144" s="59" t="n">
        <v>66366</v>
      </c>
      <c r="U144" s="59" t="n">
        <v>52802</v>
      </c>
      <c r="V144" s="59" t="n">
        <v>9468</v>
      </c>
      <c r="W144" s="59" t="n">
        <v>633</v>
      </c>
      <c r="X144" s="59" t="n">
        <v>150</v>
      </c>
      <c r="Y144" s="59" t="n">
        <v>5610</v>
      </c>
      <c r="Z144" s="59" t="n">
        <v>0</v>
      </c>
      <c r="AA144" s="59" t="n">
        <v>0</v>
      </c>
      <c r="AB144" s="59" t="n">
        <v>0</v>
      </c>
      <c r="AC144" s="57" t="n"/>
      <c r="AD144" s="59" t="n">
        <v>2198</v>
      </c>
      <c r="AE144" s="59" t="n">
        <v>24285</v>
      </c>
    </row>
    <row r="145" ht="15.75" customHeight="1">
      <c r="A145" s="4" t="inlineStr">
        <is>
          <t>exports</t>
        </is>
      </c>
      <c r="B145" s="57" t="inlineStr">
        <is>
          <t>IL</t>
        </is>
      </c>
      <c r="C145" s="59" t="n">
        <v>0</v>
      </c>
      <c r="D145" s="59" t="n">
        <v>0</v>
      </c>
      <c r="E145" s="59" t="n">
        <v>0</v>
      </c>
      <c r="F145" s="59" t="n">
        <v>0</v>
      </c>
      <c r="G145" s="59" t="n">
        <v>0</v>
      </c>
      <c r="H145" s="59" t="n">
        <v>0</v>
      </c>
      <c r="I145" s="59" t="n">
        <v>0</v>
      </c>
      <c r="J145" s="59" t="n">
        <v>0</v>
      </c>
      <c r="K145" s="59" t="n">
        <v>0</v>
      </c>
      <c r="L145" s="59" t="n">
        <v>0</v>
      </c>
      <c r="M145" s="59" t="n">
        <v>0</v>
      </c>
      <c r="N145" s="59" t="n">
        <v>0</v>
      </c>
      <c r="O145" s="59" t="n">
        <v>125015</v>
      </c>
      <c r="P145" s="59" t="n">
        <v>160185</v>
      </c>
      <c r="Q145" s="59" t="n">
        <v>18123</v>
      </c>
      <c r="R145" s="59" t="n">
        <v>19136</v>
      </c>
      <c r="S145" s="59" t="n">
        <v>150</v>
      </c>
      <c r="T145" s="59" t="n">
        <v>6192</v>
      </c>
      <c r="U145" s="59" t="n">
        <v>10435</v>
      </c>
      <c r="V145" s="59" t="n">
        <v>1620</v>
      </c>
      <c r="W145" s="59" t="n">
        <v>0</v>
      </c>
      <c r="X145" s="59" t="n">
        <v>0</v>
      </c>
      <c r="Y145" s="59" t="n">
        <v>0</v>
      </c>
      <c r="Z145" s="59" t="n">
        <v>0</v>
      </c>
      <c r="AA145" s="59" t="n">
        <v>0</v>
      </c>
      <c r="AB145" s="59" t="n">
        <v>0</v>
      </c>
      <c r="AC145" s="57" t="n"/>
      <c r="AD145" s="59" t="n">
        <v>27</v>
      </c>
      <c r="AE145" s="59" t="n">
        <v>681</v>
      </c>
    </row>
    <row r="146" ht="15.75" customHeight="1">
      <c r="A146" s="4" t="inlineStr">
        <is>
          <t>imports</t>
        </is>
      </c>
      <c r="B146" s="57" t="inlineStr">
        <is>
          <t>IN</t>
        </is>
      </c>
      <c r="C146" s="59" t="n">
        <v>0</v>
      </c>
      <c r="D146" s="59" t="n">
        <v>0</v>
      </c>
      <c r="E146" s="59" t="n">
        <v>0</v>
      </c>
      <c r="F146" s="59" t="n">
        <v>0</v>
      </c>
      <c r="G146" s="59" t="n">
        <v>0</v>
      </c>
      <c r="H146" s="59" t="n">
        <v>0</v>
      </c>
      <c r="I146" s="59" t="n">
        <v>0</v>
      </c>
      <c r="J146" s="59" t="n">
        <v>0</v>
      </c>
      <c r="K146" s="59" t="n">
        <v>0</v>
      </c>
      <c r="L146" s="59" t="n">
        <v>0</v>
      </c>
      <c r="M146" s="59" t="n">
        <v>0</v>
      </c>
      <c r="N146" s="59" t="n">
        <v>0</v>
      </c>
      <c r="O146" s="59" t="n">
        <v>0</v>
      </c>
      <c r="P146" s="59" t="n">
        <v>0</v>
      </c>
      <c r="Q146" s="59" t="n">
        <v>0</v>
      </c>
      <c r="R146" s="59" t="n">
        <v>11768</v>
      </c>
      <c r="S146" s="59" t="n">
        <v>30498</v>
      </c>
      <c r="T146" s="59" t="n">
        <v>79239</v>
      </c>
      <c r="U146" s="59" t="n">
        <v>22719</v>
      </c>
      <c r="V146" s="59" t="n">
        <v>6728</v>
      </c>
      <c r="W146" s="59" t="n">
        <v>6480</v>
      </c>
      <c r="X146" s="59" t="n">
        <v>752</v>
      </c>
      <c r="Y146" s="59" t="n">
        <v>32844</v>
      </c>
      <c r="Z146" s="59" t="n">
        <v>83632</v>
      </c>
      <c r="AA146" s="59" t="n">
        <v>45782</v>
      </c>
      <c r="AB146" s="59" t="n">
        <v>122740</v>
      </c>
      <c r="AC146" s="59" t="n">
        <v>14299</v>
      </c>
      <c r="AD146" s="59" t="n">
        <v>13009</v>
      </c>
      <c r="AE146" s="59" t="n">
        <v>73068</v>
      </c>
    </row>
    <row r="147" ht="15.75" customHeight="1">
      <c r="A147" s="4" t="inlineStr">
        <is>
          <t>exports</t>
        </is>
      </c>
      <c r="B147" s="57" t="inlineStr">
        <is>
          <t>IN</t>
        </is>
      </c>
      <c r="C147" s="59" t="n">
        <v>0</v>
      </c>
      <c r="D147" s="59" t="n">
        <v>0</v>
      </c>
      <c r="E147" s="59" t="n">
        <v>0</v>
      </c>
      <c r="F147" s="59" t="n">
        <v>0</v>
      </c>
      <c r="G147" s="59" t="n">
        <v>0</v>
      </c>
      <c r="H147" s="59" t="n">
        <v>0</v>
      </c>
      <c r="I147" s="59" t="n">
        <v>0</v>
      </c>
      <c r="J147" s="59" t="n">
        <v>0</v>
      </c>
      <c r="K147" s="59" t="n">
        <v>0</v>
      </c>
      <c r="L147" s="59" t="n">
        <v>0</v>
      </c>
      <c r="M147" s="59" t="n">
        <v>0</v>
      </c>
      <c r="N147" s="59" t="n">
        <v>0</v>
      </c>
      <c r="O147" s="59" t="n">
        <v>810</v>
      </c>
      <c r="P147" s="59" t="n">
        <v>0</v>
      </c>
      <c r="Q147" s="59" t="n">
        <v>0</v>
      </c>
      <c r="R147" s="59" t="n">
        <v>887</v>
      </c>
      <c r="S147" s="59" t="n">
        <v>0</v>
      </c>
      <c r="T147" s="59" t="n">
        <v>101759</v>
      </c>
      <c r="U147" s="59" t="n">
        <v>105268</v>
      </c>
      <c r="V147" s="59" t="n">
        <v>37835</v>
      </c>
      <c r="W147" s="59" t="n">
        <v>5114</v>
      </c>
      <c r="X147" s="59" t="n">
        <v>4574</v>
      </c>
      <c r="Y147" s="59" t="n">
        <v>16294</v>
      </c>
      <c r="Z147" s="59" t="n">
        <v>23092</v>
      </c>
      <c r="AA147" s="59" t="n">
        <v>1361</v>
      </c>
      <c r="AB147" s="59" t="n">
        <v>5185</v>
      </c>
      <c r="AC147" s="59" t="n">
        <v>526</v>
      </c>
      <c r="AD147" s="59" t="n">
        <v>7</v>
      </c>
      <c r="AE147" s="59" t="n">
        <v>162</v>
      </c>
    </row>
    <row r="148" ht="15.75" customHeight="1">
      <c r="A148" s="4" t="inlineStr">
        <is>
          <t>imports</t>
        </is>
      </c>
      <c r="B148" s="57" t="inlineStr">
        <is>
          <t>IA</t>
        </is>
      </c>
      <c r="C148" s="59" t="n">
        <v>0</v>
      </c>
      <c r="D148" s="59" t="n">
        <v>0</v>
      </c>
      <c r="E148" s="59" t="n">
        <v>0</v>
      </c>
      <c r="F148" s="59" t="n">
        <v>0</v>
      </c>
      <c r="G148" s="59" t="n">
        <v>0</v>
      </c>
      <c r="H148" s="59" t="n">
        <v>0</v>
      </c>
      <c r="I148" s="59" t="n">
        <v>0</v>
      </c>
      <c r="J148" s="59" t="n">
        <v>165062</v>
      </c>
      <c r="K148" s="59" t="n">
        <v>107888</v>
      </c>
      <c r="L148" s="59" t="n">
        <v>68006</v>
      </c>
      <c r="M148" s="59" t="n">
        <v>0</v>
      </c>
      <c r="N148" s="59" t="n">
        <v>5145</v>
      </c>
      <c r="O148" s="59" t="n">
        <v>0</v>
      </c>
      <c r="P148" s="59" t="n">
        <v>0</v>
      </c>
      <c r="Q148" s="59" t="n">
        <v>6</v>
      </c>
      <c r="R148" s="59" t="n">
        <v>2</v>
      </c>
      <c r="S148" s="59" t="n">
        <v>0</v>
      </c>
      <c r="T148" s="59" t="n">
        <v>0</v>
      </c>
      <c r="U148" s="59" t="n">
        <v>0</v>
      </c>
      <c r="V148" s="59" t="n">
        <v>0</v>
      </c>
      <c r="W148" s="59" t="n">
        <v>0</v>
      </c>
      <c r="X148" s="59" t="n">
        <v>0</v>
      </c>
      <c r="Y148" s="59" t="n">
        <v>0</v>
      </c>
      <c r="Z148" s="59" t="n">
        <v>0</v>
      </c>
      <c r="AA148" s="59" t="n">
        <v>0</v>
      </c>
      <c r="AB148" s="59" t="n">
        <v>0</v>
      </c>
      <c r="AC148" s="57" t="n"/>
      <c r="AD148" s="59" t="n">
        <v>0</v>
      </c>
      <c r="AE148" s="59" t="n">
        <v>0</v>
      </c>
    </row>
    <row r="149" ht="15.75" customHeight="1">
      <c r="A149" s="4" t="inlineStr">
        <is>
          <t>exports</t>
        </is>
      </c>
      <c r="B149" s="57" t="inlineStr">
        <is>
          <t>IA</t>
        </is>
      </c>
      <c r="C149" s="59" t="n">
        <v>0</v>
      </c>
      <c r="D149" s="59" t="n">
        <v>0</v>
      </c>
      <c r="E149" s="59" t="n">
        <v>0</v>
      </c>
      <c r="F149" s="59" t="n">
        <v>0</v>
      </c>
      <c r="G149" s="59" t="n">
        <v>0</v>
      </c>
      <c r="H149" s="59" t="n">
        <v>0</v>
      </c>
      <c r="I149" s="59" t="n">
        <v>0</v>
      </c>
      <c r="J149" s="59" t="n">
        <v>0</v>
      </c>
      <c r="K149" s="59" t="n">
        <v>41264</v>
      </c>
      <c r="L149" s="59" t="n">
        <v>40393</v>
      </c>
      <c r="M149" s="59" t="n">
        <v>25</v>
      </c>
      <c r="N149" s="59" t="n">
        <v>0</v>
      </c>
      <c r="O149" s="59" t="n">
        <v>0</v>
      </c>
      <c r="P149" s="59" t="n">
        <v>1319</v>
      </c>
      <c r="Q149" s="59" t="n">
        <v>621</v>
      </c>
      <c r="R149" s="59" t="n">
        <v>820</v>
      </c>
      <c r="S149" s="59" t="n">
        <v>73</v>
      </c>
      <c r="T149" s="59" t="n">
        <v>9</v>
      </c>
      <c r="U149" s="59" t="n">
        <v>0</v>
      </c>
      <c r="V149" s="59" t="n">
        <v>0</v>
      </c>
      <c r="W149" s="59" t="n">
        <v>0</v>
      </c>
      <c r="X149" s="59" t="n">
        <v>90</v>
      </c>
      <c r="Y149" s="59" t="n">
        <v>82</v>
      </c>
      <c r="Z149" s="59" t="n">
        <v>0</v>
      </c>
      <c r="AA149" s="59" t="n">
        <v>0</v>
      </c>
      <c r="AB149" s="59" t="n">
        <v>0</v>
      </c>
      <c r="AC149" s="57" t="n"/>
      <c r="AD149" s="59" t="n">
        <v>0</v>
      </c>
      <c r="AE149" s="59" t="n">
        <v>0</v>
      </c>
    </row>
    <row r="150" ht="15.75" customHeight="1">
      <c r="A150" s="4" t="inlineStr">
        <is>
          <t>imports</t>
        </is>
      </c>
      <c r="B150" s="57" t="inlineStr">
        <is>
          <t>KS</t>
        </is>
      </c>
      <c r="C150" s="59" t="n">
        <v>0</v>
      </c>
      <c r="D150" s="59" t="n">
        <v>0</v>
      </c>
      <c r="E150" s="59" t="n">
        <v>0</v>
      </c>
      <c r="F150" s="59" t="n">
        <v>0</v>
      </c>
      <c r="G150" s="59" t="n">
        <v>0</v>
      </c>
      <c r="H150" s="59" t="n">
        <v>0</v>
      </c>
      <c r="I150" s="59" t="n">
        <v>0</v>
      </c>
      <c r="J150" s="59" t="n">
        <v>350</v>
      </c>
      <c r="K150" s="59" t="n">
        <v>3700</v>
      </c>
      <c r="L150" s="59" t="n">
        <v>875</v>
      </c>
      <c r="M150" s="59" t="n">
        <v>0</v>
      </c>
      <c r="N150" s="59" t="n">
        <v>0</v>
      </c>
      <c r="O150" s="59" t="n">
        <v>0</v>
      </c>
      <c r="P150" s="59" t="n">
        <v>0</v>
      </c>
      <c r="Q150" s="59" t="n">
        <v>0</v>
      </c>
      <c r="R150" s="59" t="n">
        <v>0</v>
      </c>
      <c r="S150" s="59" t="n">
        <v>0</v>
      </c>
      <c r="T150" s="59" t="n">
        <v>300</v>
      </c>
      <c r="U150" s="59" t="n">
        <v>0</v>
      </c>
      <c r="V150" s="59" t="n">
        <v>0</v>
      </c>
      <c r="W150" s="59" t="n">
        <v>0</v>
      </c>
      <c r="X150" s="59" t="n">
        <v>0</v>
      </c>
      <c r="Y150" s="59" t="n">
        <v>0</v>
      </c>
      <c r="Z150" s="59" t="n">
        <v>0</v>
      </c>
      <c r="AA150" s="59" t="n">
        <v>0</v>
      </c>
      <c r="AB150" s="59" t="n">
        <v>0</v>
      </c>
      <c r="AC150" s="57" t="n"/>
      <c r="AD150" s="59" t="n">
        <v>84</v>
      </c>
      <c r="AE150" s="59" t="n">
        <v>0</v>
      </c>
    </row>
    <row r="151" ht="15.75" customHeight="1">
      <c r="A151" s="4" t="inlineStr">
        <is>
          <t>exports</t>
        </is>
      </c>
      <c r="B151" s="57" t="inlineStr">
        <is>
          <t>KS</t>
        </is>
      </c>
      <c r="C151" s="59" t="n">
        <v>0</v>
      </c>
      <c r="D151" s="59" t="n">
        <v>0</v>
      </c>
      <c r="E151" s="59" t="n">
        <v>0</v>
      </c>
      <c r="F151" s="59" t="n">
        <v>0</v>
      </c>
      <c r="G151" s="59" t="n">
        <v>0</v>
      </c>
      <c r="H151" s="59" t="n">
        <v>0</v>
      </c>
      <c r="I151" s="59" t="n">
        <v>0</v>
      </c>
      <c r="J151" s="59" t="n">
        <v>0</v>
      </c>
      <c r="K151" s="59" t="n">
        <v>0</v>
      </c>
      <c r="L151" s="59" t="n">
        <v>7750</v>
      </c>
      <c r="M151" s="59" t="n">
        <v>0</v>
      </c>
      <c r="N151" s="59" t="n">
        <v>0</v>
      </c>
      <c r="O151" s="59" t="n">
        <v>0</v>
      </c>
      <c r="P151" s="59" t="n">
        <v>0</v>
      </c>
      <c r="Q151" s="59" t="n">
        <v>206</v>
      </c>
      <c r="R151" s="59" t="n">
        <v>253</v>
      </c>
      <c r="S151" s="59" t="n">
        <v>0</v>
      </c>
      <c r="T151" s="59" t="n">
        <v>0</v>
      </c>
      <c r="U151" s="59" t="n">
        <v>0</v>
      </c>
      <c r="V151" s="59" t="n">
        <v>114</v>
      </c>
      <c r="W151" s="59" t="n">
        <v>0</v>
      </c>
      <c r="X151" s="59" t="n">
        <v>0</v>
      </c>
      <c r="Y151" s="59" t="n">
        <v>0</v>
      </c>
      <c r="Z151" s="59" t="n">
        <v>0</v>
      </c>
      <c r="AA151" s="59" t="n">
        <v>0</v>
      </c>
      <c r="AB151" s="59" t="n">
        <v>0</v>
      </c>
      <c r="AC151" s="57" t="n"/>
      <c r="AD151" s="59" t="n">
        <v>0</v>
      </c>
      <c r="AE151" s="59" t="n">
        <v>0</v>
      </c>
    </row>
    <row r="152" ht="15.75" customHeight="1">
      <c r="A152" s="4" t="inlineStr">
        <is>
          <t>imports</t>
        </is>
      </c>
      <c r="B152" s="57" t="inlineStr">
        <is>
          <t>KY</t>
        </is>
      </c>
      <c r="C152" s="59" t="n">
        <v>0</v>
      </c>
      <c r="D152" s="59" t="n">
        <v>0</v>
      </c>
      <c r="E152" s="59" t="n">
        <v>0</v>
      </c>
      <c r="F152" s="59" t="n">
        <v>0</v>
      </c>
      <c r="G152" s="59" t="n">
        <v>0</v>
      </c>
      <c r="H152" s="59" t="n">
        <v>0</v>
      </c>
      <c r="I152" s="59" t="n">
        <v>0</v>
      </c>
      <c r="J152" s="59" t="n">
        <v>0</v>
      </c>
      <c r="K152" s="59" t="n">
        <v>0</v>
      </c>
      <c r="L152" s="59" t="n">
        <v>0</v>
      </c>
      <c r="M152" s="59" t="n">
        <v>0</v>
      </c>
      <c r="N152" s="59" t="n">
        <v>0</v>
      </c>
      <c r="O152" s="59" t="n">
        <v>0</v>
      </c>
      <c r="P152" s="59" t="n">
        <v>0</v>
      </c>
      <c r="Q152" s="59" t="n">
        <v>0</v>
      </c>
      <c r="R152" s="59" t="n">
        <v>0</v>
      </c>
      <c r="S152" s="59" t="n">
        <v>0</v>
      </c>
      <c r="T152" s="59" t="n">
        <v>0</v>
      </c>
      <c r="U152" s="59" t="n">
        <v>0</v>
      </c>
      <c r="V152" s="59" t="n">
        <v>0</v>
      </c>
      <c r="W152" s="59" t="n">
        <v>0</v>
      </c>
      <c r="X152" s="59" t="n">
        <v>0</v>
      </c>
      <c r="Y152" s="59" t="n">
        <v>0</v>
      </c>
      <c r="Z152" s="59" t="n">
        <v>0</v>
      </c>
      <c r="AA152" s="59" t="n">
        <v>0</v>
      </c>
      <c r="AB152" s="59" t="n">
        <v>0</v>
      </c>
      <c r="AC152" s="57" t="n"/>
      <c r="AD152" s="59" t="n">
        <v>2156</v>
      </c>
      <c r="AE152" s="59" t="n">
        <v>5968</v>
      </c>
    </row>
    <row r="153" ht="15.75" customHeight="1">
      <c r="A153" s="4" t="inlineStr">
        <is>
          <t>exports</t>
        </is>
      </c>
      <c r="B153" s="57" t="inlineStr">
        <is>
          <t>KY</t>
        </is>
      </c>
      <c r="C153" s="59" t="n">
        <v>0</v>
      </c>
      <c r="D153" s="59" t="n">
        <v>0</v>
      </c>
      <c r="E153" s="59" t="n">
        <v>0</v>
      </c>
      <c r="F153" s="59" t="n">
        <v>0</v>
      </c>
      <c r="G153" s="59" t="n">
        <v>0</v>
      </c>
      <c r="H153" s="59" t="n">
        <v>0</v>
      </c>
      <c r="I153" s="59" t="n">
        <v>0</v>
      </c>
      <c r="J153" s="59" t="n">
        <v>0</v>
      </c>
      <c r="K153" s="59" t="n">
        <v>0</v>
      </c>
      <c r="L153" s="59" t="n">
        <v>0</v>
      </c>
      <c r="M153" s="59" t="n">
        <v>0</v>
      </c>
      <c r="N153" s="59" t="n">
        <v>0</v>
      </c>
      <c r="O153" s="59" t="n">
        <v>0</v>
      </c>
      <c r="P153" s="59" t="n">
        <v>0</v>
      </c>
      <c r="Q153" s="59" t="n">
        <v>0</v>
      </c>
      <c r="R153" s="59" t="n">
        <v>250</v>
      </c>
      <c r="S153" s="59" t="n">
        <v>0</v>
      </c>
      <c r="T153" s="59" t="n">
        <v>0</v>
      </c>
      <c r="U153" s="59" t="n">
        <v>0</v>
      </c>
      <c r="V153" s="59" t="n">
        <v>0</v>
      </c>
      <c r="W153" s="59" t="n">
        <v>0</v>
      </c>
      <c r="X153" s="59" t="n">
        <v>0</v>
      </c>
      <c r="Y153" s="59" t="n">
        <v>0</v>
      </c>
      <c r="Z153" s="59" t="n">
        <v>0</v>
      </c>
      <c r="AA153" s="59" t="n">
        <v>0</v>
      </c>
      <c r="AB153" s="59" t="n">
        <v>0</v>
      </c>
      <c r="AC153" s="57" t="n"/>
      <c r="AD153" s="59" t="n">
        <v>7</v>
      </c>
      <c r="AE153" s="59" t="n">
        <v>167</v>
      </c>
    </row>
    <row r="154" ht="15.75" customHeight="1">
      <c r="A154" s="4" t="inlineStr">
        <is>
          <t>imports</t>
        </is>
      </c>
      <c r="B154" s="57" t="inlineStr">
        <is>
          <t>LA</t>
        </is>
      </c>
      <c r="C154" s="59" t="n">
        <v>0</v>
      </c>
      <c r="D154" s="59" t="n">
        <v>0</v>
      </c>
      <c r="E154" s="59" t="n">
        <v>0</v>
      </c>
      <c r="F154" s="59" t="n">
        <v>0</v>
      </c>
      <c r="G154" s="59" t="n">
        <v>0</v>
      </c>
      <c r="H154" s="59" t="n">
        <v>0</v>
      </c>
      <c r="I154" s="59" t="n">
        <v>0</v>
      </c>
      <c r="J154" s="59" t="n">
        <v>0</v>
      </c>
      <c r="K154" s="59" t="n">
        <v>0</v>
      </c>
      <c r="L154" s="59" t="n">
        <v>0</v>
      </c>
      <c r="M154" s="59" t="n">
        <v>0</v>
      </c>
      <c r="N154" s="59" t="n">
        <v>0</v>
      </c>
      <c r="O154" s="59" t="n">
        <v>0</v>
      </c>
      <c r="P154" s="59" t="n">
        <v>0</v>
      </c>
      <c r="Q154" s="59" t="n">
        <v>0</v>
      </c>
      <c r="R154" s="59" t="n">
        <v>0</v>
      </c>
      <c r="S154" s="59" t="n">
        <v>0</v>
      </c>
      <c r="T154" s="59" t="n">
        <v>0</v>
      </c>
      <c r="U154" s="59" t="n">
        <v>0</v>
      </c>
      <c r="V154" s="59" t="n">
        <v>0</v>
      </c>
      <c r="W154" s="59" t="n">
        <v>0</v>
      </c>
      <c r="X154" s="59" t="n">
        <v>0</v>
      </c>
      <c r="Y154" s="59" t="n">
        <v>0</v>
      </c>
      <c r="Z154" s="59" t="n">
        <v>0</v>
      </c>
      <c r="AA154" s="59" t="n">
        <v>0</v>
      </c>
      <c r="AB154" s="59" t="n">
        <v>0</v>
      </c>
      <c r="AC154" s="57" t="n"/>
      <c r="AD154" s="59" t="n">
        <v>0</v>
      </c>
      <c r="AE154" s="59" t="n">
        <v>0</v>
      </c>
    </row>
    <row r="155" ht="15.75" customHeight="1">
      <c r="A155" s="4" t="inlineStr">
        <is>
          <t>exports</t>
        </is>
      </c>
      <c r="B155" s="57" t="inlineStr">
        <is>
          <t>LA</t>
        </is>
      </c>
      <c r="C155" s="59" t="n">
        <v>0</v>
      </c>
      <c r="D155" s="59" t="n">
        <v>0</v>
      </c>
      <c r="E155" s="59" t="n">
        <v>0</v>
      </c>
      <c r="F155" s="59" t="n">
        <v>0</v>
      </c>
      <c r="G155" s="59" t="n">
        <v>0</v>
      </c>
      <c r="H155" s="59" t="n">
        <v>0</v>
      </c>
      <c r="I155" s="59" t="n">
        <v>0</v>
      </c>
      <c r="J155" s="59" t="n">
        <v>0</v>
      </c>
      <c r="K155" s="59" t="n">
        <v>0</v>
      </c>
      <c r="L155" s="59" t="n">
        <v>0</v>
      </c>
      <c r="M155" s="59" t="n">
        <v>0</v>
      </c>
      <c r="N155" s="59" t="n">
        <v>0</v>
      </c>
      <c r="O155" s="59" t="n">
        <v>0</v>
      </c>
      <c r="P155" s="59" t="n">
        <v>0</v>
      </c>
      <c r="Q155" s="59" t="n">
        <v>0</v>
      </c>
      <c r="R155" s="59" t="n">
        <v>0</v>
      </c>
      <c r="S155" s="59" t="n">
        <v>0</v>
      </c>
      <c r="T155" s="59" t="n">
        <v>0</v>
      </c>
      <c r="U155" s="59" t="n">
        <v>0</v>
      </c>
      <c r="V155" s="59" t="n">
        <v>0</v>
      </c>
      <c r="W155" s="59" t="n">
        <v>0</v>
      </c>
      <c r="X155" s="59" t="n">
        <v>0</v>
      </c>
      <c r="Y155" s="59" t="n">
        <v>0</v>
      </c>
      <c r="Z155" s="59" t="n">
        <v>0</v>
      </c>
      <c r="AA155" s="59" t="n">
        <v>0</v>
      </c>
      <c r="AB155" s="59" t="n">
        <v>0</v>
      </c>
      <c r="AC155" s="57" t="n"/>
      <c r="AD155" s="59" t="n">
        <v>0</v>
      </c>
      <c r="AE155" s="59" t="n">
        <v>0</v>
      </c>
    </row>
    <row r="156" ht="15.75" customHeight="1">
      <c r="A156" s="4" t="inlineStr">
        <is>
          <t>imports</t>
        </is>
      </c>
      <c r="B156" s="57" t="inlineStr">
        <is>
          <t>ME</t>
        </is>
      </c>
      <c r="C156" s="59" t="n">
        <v>2338550</v>
      </c>
      <c r="D156" s="59" t="n">
        <v>1880853</v>
      </c>
      <c r="E156" s="59" t="n">
        <v>1875873</v>
      </c>
      <c r="F156" s="59" t="n">
        <v>2091572</v>
      </c>
      <c r="G156" s="59" t="n">
        <v>3179349</v>
      </c>
      <c r="H156" s="59" t="n">
        <v>4622107</v>
      </c>
      <c r="I156" s="59" t="n">
        <v>4326659</v>
      </c>
      <c r="J156" s="59" t="n">
        <v>3441059</v>
      </c>
      <c r="K156" s="59" t="n">
        <v>3956949</v>
      </c>
      <c r="L156" s="59" t="n">
        <v>4436281</v>
      </c>
      <c r="M156" s="59" t="n">
        <v>4236111</v>
      </c>
      <c r="N156" s="59" t="n">
        <v>2901585</v>
      </c>
      <c r="O156" s="59" t="n">
        <v>2277141</v>
      </c>
      <c r="P156" s="59" t="n">
        <v>2675781</v>
      </c>
      <c r="Q156" s="59" t="n">
        <v>3921993</v>
      </c>
      <c r="R156" s="59" t="n">
        <v>2536904</v>
      </c>
      <c r="S156" s="59" t="n">
        <v>3774215</v>
      </c>
      <c r="T156" s="59" t="n">
        <v>4262829</v>
      </c>
      <c r="U156" s="59" t="n">
        <v>1743201</v>
      </c>
      <c r="V156" s="59" t="n">
        <v>2604323</v>
      </c>
      <c r="W156" s="59" t="n">
        <v>2840325</v>
      </c>
      <c r="X156" s="59" t="n">
        <v>3238791</v>
      </c>
      <c r="Y156" s="59" t="n">
        <v>2665099</v>
      </c>
      <c r="Z156" s="59" t="n">
        <v>5099580</v>
      </c>
      <c r="AA156" s="59" t="n">
        <v>4703435</v>
      </c>
      <c r="AB156" s="59" t="n">
        <v>4999517</v>
      </c>
      <c r="AC156" s="59" t="n">
        <v>4983411</v>
      </c>
      <c r="AD156" s="59" t="n">
        <v>4464117</v>
      </c>
      <c r="AE156" s="59" t="n">
        <v>4348760</v>
      </c>
    </row>
    <row r="157" ht="15.75" customHeight="1">
      <c r="A157" s="4" t="inlineStr">
        <is>
          <t>exports</t>
        </is>
      </c>
      <c r="B157" s="57" t="inlineStr">
        <is>
          <t>ME</t>
        </is>
      </c>
      <c r="C157" s="59" t="n">
        <v>114982</v>
      </c>
      <c r="D157" s="59" t="n">
        <v>242418</v>
      </c>
      <c r="E157" s="59" t="n">
        <v>318469</v>
      </c>
      <c r="F157" s="59" t="n">
        <v>145241</v>
      </c>
      <c r="G157" s="59" t="n">
        <v>44516</v>
      </c>
      <c r="H157" s="59" t="n">
        <v>26445</v>
      </c>
      <c r="I157" s="59" t="n">
        <v>30576</v>
      </c>
      <c r="J157" s="59" t="n">
        <v>7744</v>
      </c>
      <c r="K157" s="59" t="n">
        <v>15775</v>
      </c>
      <c r="L157" s="59" t="n">
        <v>583136</v>
      </c>
      <c r="M157" s="59" t="n">
        <v>381268</v>
      </c>
      <c r="N157" s="59" t="n">
        <v>80562</v>
      </c>
      <c r="O157" s="59" t="n">
        <v>192089</v>
      </c>
      <c r="P157" s="59" t="n">
        <v>236444</v>
      </c>
      <c r="Q157" s="59" t="n">
        <v>124034</v>
      </c>
      <c r="R157" s="59" t="n">
        <v>150974</v>
      </c>
      <c r="S157" s="59" t="n">
        <v>591193</v>
      </c>
      <c r="T157" s="59" t="n">
        <v>898282</v>
      </c>
      <c r="U157" s="59" t="n">
        <v>624146</v>
      </c>
      <c r="V157" s="59" t="n">
        <v>623965</v>
      </c>
      <c r="W157" s="59" t="n">
        <v>993123</v>
      </c>
      <c r="X157" s="59" t="n">
        <v>585508</v>
      </c>
      <c r="Y157" s="59" t="n">
        <v>620069</v>
      </c>
      <c r="Z157" s="59" t="n">
        <v>226742</v>
      </c>
      <c r="AA157" s="59" t="n">
        <v>190871</v>
      </c>
      <c r="AB157" s="59" t="n">
        <v>283445</v>
      </c>
      <c r="AC157" s="59" t="n">
        <v>38347</v>
      </c>
      <c r="AD157" s="59" t="n">
        <v>67532</v>
      </c>
      <c r="AE157" s="59" t="n">
        <v>104527</v>
      </c>
    </row>
    <row r="158" ht="15.75" customHeight="1">
      <c r="A158" s="4" t="inlineStr">
        <is>
          <t>imports</t>
        </is>
      </c>
      <c r="B158" s="57" t="inlineStr">
        <is>
          <t>MD</t>
        </is>
      </c>
      <c r="C158" s="59" t="n">
        <v>0</v>
      </c>
      <c r="D158" s="59" t="n">
        <v>0</v>
      </c>
      <c r="E158" s="59" t="n">
        <v>0</v>
      </c>
      <c r="F158" s="59" t="n">
        <v>0</v>
      </c>
      <c r="G158" s="59" t="n">
        <v>0</v>
      </c>
      <c r="H158" s="59" t="n">
        <v>0</v>
      </c>
      <c r="I158" s="59" t="n">
        <v>0</v>
      </c>
      <c r="J158" s="59" t="n">
        <v>0</v>
      </c>
      <c r="K158" s="59" t="n">
        <v>0</v>
      </c>
      <c r="L158" s="59" t="n">
        <v>0</v>
      </c>
      <c r="M158" s="59" t="n">
        <v>0</v>
      </c>
      <c r="N158" s="59" t="n">
        <v>37200</v>
      </c>
      <c r="O158" s="59" t="n">
        <v>0</v>
      </c>
      <c r="P158" s="59" t="n">
        <v>0</v>
      </c>
      <c r="Q158" s="59" t="n">
        <v>0</v>
      </c>
      <c r="R158" s="59" t="n">
        <v>0</v>
      </c>
      <c r="S158" s="59" t="n">
        <v>0</v>
      </c>
      <c r="T158" s="59" t="n">
        <v>0</v>
      </c>
      <c r="U158" s="59" t="n">
        <v>0</v>
      </c>
      <c r="V158" s="59" t="n">
        <v>0</v>
      </c>
      <c r="W158" s="59" t="n">
        <v>110803</v>
      </c>
      <c r="X158" s="59" t="n">
        <v>204031</v>
      </c>
      <c r="Y158" s="59" t="n">
        <v>0</v>
      </c>
      <c r="Z158" s="59" t="n">
        <v>299623</v>
      </c>
      <c r="AA158" s="59" t="n">
        <v>181263</v>
      </c>
      <c r="AB158" s="59" t="n">
        <v>191659</v>
      </c>
      <c r="AC158" s="59" t="n">
        <v>116281</v>
      </c>
      <c r="AD158" s="59" t="n">
        <v>4224</v>
      </c>
      <c r="AE158" s="59" t="n">
        <v>16210</v>
      </c>
    </row>
    <row r="159" ht="15.75" customHeight="1">
      <c r="A159" s="4" t="inlineStr">
        <is>
          <t>exports</t>
        </is>
      </c>
      <c r="B159" s="57" t="inlineStr">
        <is>
          <t>MD</t>
        </is>
      </c>
      <c r="C159" s="59" t="n">
        <v>0</v>
      </c>
      <c r="D159" s="59" t="n">
        <v>0</v>
      </c>
      <c r="E159" s="59" t="n">
        <v>0</v>
      </c>
      <c r="F159" s="59" t="n">
        <v>0</v>
      </c>
      <c r="G159" s="59" t="n">
        <v>0</v>
      </c>
      <c r="H159" s="59" t="n">
        <v>0</v>
      </c>
      <c r="I159" s="59" t="n">
        <v>0</v>
      </c>
      <c r="J159" s="59" t="n">
        <v>0</v>
      </c>
      <c r="K159" s="59" t="n">
        <v>0</v>
      </c>
      <c r="L159" s="59" t="n">
        <v>0</v>
      </c>
      <c r="M159" s="59" t="n">
        <v>0</v>
      </c>
      <c r="N159" s="59" t="n">
        <v>0</v>
      </c>
      <c r="O159" s="59" t="n">
        <v>0</v>
      </c>
      <c r="P159" s="59" t="n">
        <v>0</v>
      </c>
      <c r="Q159" s="59" t="n">
        <v>0</v>
      </c>
      <c r="R159" s="59" t="n">
        <v>0</v>
      </c>
      <c r="S159" s="59" t="n">
        <v>0</v>
      </c>
      <c r="T159" s="59" t="n">
        <v>0</v>
      </c>
      <c r="U159" s="59" t="n">
        <v>0</v>
      </c>
      <c r="V159" s="59" t="n">
        <v>0</v>
      </c>
      <c r="W159" s="59" t="n">
        <v>0</v>
      </c>
      <c r="X159" s="59" t="n">
        <v>0</v>
      </c>
      <c r="Y159" s="59" t="n">
        <v>0</v>
      </c>
      <c r="Z159" s="59" t="n">
        <v>722</v>
      </c>
      <c r="AA159" s="59" t="n">
        <v>1047</v>
      </c>
      <c r="AB159" s="59" t="n">
        <v>2075</v>
      </c>
      <c r="AC159" s="59" t="n">
        <v>377</v>
      </c>
      <c r="AD159" s="59" t="n">
        <v>18</v>
      </c>
      <c r="AE159" s="59" t="n">
        <v>455</v>
      </c>
    </row>
    <row r="160" ht="15.75" customHeight="1">
      <c r="A160" s="4" t="inlineStr">
        <is>
          <t>imports</t>
        </is>
      </c>
      <c r="B160" s="57" t="inlineStr">
        <is>
          <t>MA</t>
        </is>
      </c>
      <c r="C160" s="59" t="n">
        <v>1921479</v>
      </c>
      <c r="D160" s="59" t="n">
        <v>2280689</v>
      </c>
      <c r="E160" s="59" t="n">
        <v>1659529</v>
      </c>
      <c r="F160" s="59" t="n">
        <v>1839654</v>
      </c>
      <c r="G160" s="59" t="n">
        <v>1533335</v>
      </c>
      <c r="H160" s="59" t="n">
        <v>1790365</v>
      </c>
      <c r="I160" s="59" t="n">
        <v>1591142</v>
      </c>
      <c r="J160" s="59" t="n">
        <v>1863013</v>
      </c>
      <c r="K160" s="59" t="n">
        <v>1765571</v>
      </c>
      <c r="L160" s="59" t="n">
        <v>1934370</v>
      </c>
      <c r="M160" s="59" t="n">
        <v>2143094</v>
      </c>
      <c r="N160" s="59" t="n">
        <v>1136866</v>
      </c>
      <c r="O160" s="59" t="n">
        <v>497377</v>
      </c>
      <c r="P160" s="59" t="n">
        <v>274260</v>
      </c>
      <c r="Q160" s="59" t="n">
        <v>512147</v>
      </c>
      <c r="R160" s="59" t="n">
        <v>2576734</v>
      </c>
      <c r="S160" s="59" t="n">
        <v>696515</v>
      </c>
      <c r="T160" s="59" t="n">
        <v>934812</v>
      </c>
      <c r="U160" s="59" t="n">
        <v>4177025</v>
      </c>
      <c r="V160" s="59" t="n">
        <v>4911406</v>
      </c>
      <c r="W160" s="59" t="n">
        <v>3714165</v>
      </c>
      <c r="X160" s="59" t="n">
        <v>4436435</v>
      </c>
      <c r="Y160" s="59" t="n">
        <v>1073224</v>
      </c>
      <c r="Z160" s="59" t="n">
        <v>1247468</v>
      </c>
      <c r="AA160" s="59" t="n">
        <v>1422472</v>
      </c>
      <c r="AB160" s="59" t="n">
        <v>1338101</v>
      </c>
      <c r="AC160" s="59" t="n">
        <v>1011666</v>
      </c>
      <c r="AD160" s="59" t="n">
        <v>144332</v>
      </c>
      <c r="AE160" s="59" t="n">
        <v>980269</v>
      </c>
    </row>
    <row r="161" ht="15.75" customHeight="1">
      <c r="A161" s="4" t="inlineStr">
        <is>
          <t>exports</t>
        </is>
      </c>
      <c r="B161" s="57" t="inlineStr">
        <is>
          <t>MA</t>
        </is>
      </c>
      <c r="C161" s="59" t="n">
        <v>0</v>
      </c>
      <c r="D161" s="59" t="n">
        <v>0</v>
      </c>
      <c r="E161" s="59" t="n">
        <v>0</v>
      </c>
      <c r="F161" s="59" t="n">
        <v>0</v>
      </c>
      <c r="G161" s="59" t="n">
        <v>0</v>
      </c>
      <c r="H161" s="59" t="n">
        <v>0</v>
      </c>
      <c r="I161" s="59" t="n">
        <v>0</v>
      </c>
      <c r="J161" s="59" t="n">
        <v>0</v>
      </c>
      <c r="K161" s="59" t="n">
        <v>6239</v>
      </c>
      <c r="L161" s="59" t="n">
        <v>21</v>
      </c>
      <c r="M161" s="59" t="n">
        <v>363600</v>
      </c>
      <c r="N161" s="59" t="n">
        <v>0</v>
      </c>
      <c r="O161" s="59" t="n">
        <v>0</v>
      </c>
      <c r="P161" s="59" t="n">
        <v>61456</v>
      </c>
      <c r="Q161" s="59" t="n">
        <v>31952</v>
      </c>
      <c r="R161" s="59" t="n">
        <v>332489</v>
      </c>
      <c r="S161" s="59" t="n">
        <v>116341</v>
      </c>
      <c r="T161" s="59" t="n">
        <v>201203</v>
      </c>
      <c r="U161" s="59" t="n">
        <v>328490</v>
      </c>
      <c r="V161" s="59" t="n">
        <v>338502</v>
      </c>
      <c r="W161" s="59" t="n">
        <v>326413</v>
      </c>
      <c r="X161" s="59" t="n">
        <v>10669</v>
      </c>
      <c r="Y161" s="59" t="n">
        <v>80446</v>
      </c>
      <c r="Z161" s="59" t="n">
        <v>2332</v>
      </c>
      <c r="AA161" s="59" t="n">
        <v>3041</v>
      </c>
      <c r="AB161" s="59" t="n">
        <v>7650</v>
      </c>
      <c r="AC161" s="59" t="n">
        <v>590</v>
      </c>
      <c r="AD161" s="59" t="n">
        <v>0</v>
      </c>
      <c r="AE161" s="59" t="n">
        <v>122</v>
      </c>
    </row>
    <row r="162" ht="15.75" customHeight="1">
      <c r="A162" s="4" t="inlineStr">
        <is>
          <t>imports</t>
        </is>
      </c>
      <c r="B162" s="57" t="inlineStr">
        <is>
          <t>MI</t>
        </is>
      </c>
      <c r="C162" s="59" t="n">
        <v>39599</v>
      </c>
      <c r="D162" s="59" t="n">
        <v>107629</v>
      </c>
      <c r="E162" s="59" t="n">
        <v>83476</v>
      </c>
      <c r="F162" s="59" t="n">
        <v>2419866</v>
      </c>
      <c r="G162" s="59" t="n">
        <v>6910227</v>
      </c>
      <c r="H162" s="59" t="n">
        <v>5800588</v>
      </c>
      <c r="I162" s="59" t="n">
        <v>2125829</v>
      </c>
      <c r="J162" s="59" t="n">
        <v>3384292</v>
      </c>
      <c r="K162" s="59" t="n">
        <v>2027472</v>
      </c>
      <c r="L162" s="59" t="n">
        <v>889216</v>
      </c>
      <c r="M162" s="59" t="n">
        <v>1328760</v>
      </c>
      <c r="N162" s="59" t="n">
        <v>74012</v>
      </c>
      <c r="O162" s="59" t="n">
        <v>240232</v>
      </c>
      <c r="P162" s="59" t="n">
        <v>1253352</v>
      </c>
      <c r="Q162" s="59" t="n">
        <v>2054387</v>
      </c>
      <c r="R162" s="59" t="n">
        <v>1681055</v>
      </c>
      <c r="S162" s="59" t="n">
        <v>357046</v>
      </c>
      <c r="T162" s="59" t="n">
        <v>1681860</v>
      </c>
      <c r="U162" s="59" t="n">
        <v>6305172</v>
      </c>
      <c r="V162" s="59" t="n">
        <v>7576434</v>
      </c>
      <c r="W162" s="59" t="n">
        <v>6117627</v>
      </c>
      <c r="X162" s="59" t="n">
        <v>4525243</v>
      </c>
      <c r="Y162" s="59" t="n">
        <v>4572066</v>
      </c>
      <c r="Z162" s="59" t="n">
        <v>6032954</v>
      </c>
      <c r="AA162" s="59" t="n">
        <v>6175525</v>
      </c>
      <c r="AB162" s="59" t="n">
        <v>8481253</v>
      </c>
      <c r="AC162" s="59" t="n">
        <v>7837006</v>
      </c>
      <c r="AD162" s="59" t="n">
        <v>5734967</v>
      </c>
      <c r="AE162" s="59" t="n">
        <v>6540049</v>
      </c>
    </row>
    <row r="163" ht="15.75" customHeight="1">
      <c r="A163" s="4" t="inlineStr">
        <is>
          <t>exports</t>
        </is>
      </c>
      <c r="B163" s="57" t="inlineStr">
        <is>
          <t>MI</t>
        </is>
      </c>
      <c r="C163" s="59" t="n">
        <v>10957882</v>
      </c>
      <c r="D163" s="59" t="n">
        <v>553719</v>
      </c>
      <c r="E163" s="59" t="n">
        <v>314833</v>
      </c>
      <c r="F163" s="59" t="n">
        <v>28736</v>
      </c>
      <c r="G163" s="59" t="n">
        <v>1172</v>
      </c>
      <c r="H163" s="59" t="n">
        <v>40982</v>
      </c>
      <c r="I163" s="59" t="n">
        <v>219123</v>
      </c>
      <c r="J163" s="59" t="n">
        <v>2004494</v>
      </c>
      <c r="K163" s="59" t="n">
        <v>3561049</v>
      </c>
      <c r="L163" s="59" t="n">
        <v>1108301</v>
      </c>
      <c r="M163" s="59" t="n">
        <v>1656102</v>
      </c>
      <c r="N163" s="59" t="n">
        <v>2175612</v>
      </c>
      <c r="O163" s="59" t="n">
        <v>2474343</v>
      </c>
      <c r="P163" s="59" t="n">
        <v>4817768</v>
      </c>
      <c r="Q163" s="59" t="n">
        <v>5258329</v>
      </c>
      <c r="R163" s="59" t="n">
        <v>4411246</v>
      </c>
      <c r="S163" s="59" t="n">
        <v>2473613</v>
      </c>
      <c r="T163" s="59" t="n">
        <v>2887818</v>
      </c>
      <c r="U163" s="59" t="n">
        <v>4000591</v>
      </c>
      <c r="V163" s="59" t="n">
        <v>1939287</v>
      </c>
      <c r="W163" s="59" t="n">
        <v>2553774</v>
      </c>
      <c r="X163" s="59" t="n">
        <v>456671</v>
      </c>
      <c r="Y163" s="59" t="n">
        <v>302005</v>
      </c>
      <c r="Z163" s="59" t="n">
        <v>214848</v>
      </c>
      <c r="AA163" s="59" t="n">
        <v>331263</v>
      </c>
      <c r="AB163" s="59" t="n">
        <v>190098</v>
      </c>
      <c r="AC163" s="59" t="n">
        <v>30268</v>
      </c>
      <c r="AD163" s="59" t="n">
        <v>29468</v>
      </c>
      <c r="AE163" s="59" t="n">
        <v>53295</v>
      </c>
    </row>
    <row r="164" ht="15.75" customHeight="1">
      <c r="A164" s="4" t="inlineStr">
        <is>
          <t>imports</t>
        </is>
      </c>
      <c r="B164" s="57" t="inlineStr">
        <is>
          <t>MN</t>
        </is>
      </c>
      <c r="C164" s="59" t="n">
        <v>1741988</v>
      </c>
      <c r="D164" s="59" t="n">
        <v>3120975</v>
      </c>
      <c r="E164" s="59" t="n">
        <v>5470476</v>
      </c>
      <c r="F164" s="59" t="n">
        <v>6710873</v>
      </c>
      <c r="G164" s="59" t="n">
        <v>7855537</v>
      </c>
      <c r="H164" s="59" t="n">
        <v>8588933</v>
      </c>
      <c r="I164" s="59" t="n">
        <v>9092663</v>
      </c>
      <c r="J164" s="59" t="n">
        <v>10009187</v>
      </c>
      <c r="K164" s="59" t="n">
        <v>8953887</v>
      </c>
      <c r="L164" s="59" t="n">
        <v>7100775</v>
      </c>
      <c r="M164" s="59" t="n">
        <v>8516659</v>
      </c>
      <c r="N164" s="59" t="n">
        <v>8870551</v>
      </c>
      <c r="O164" s="59" t="n">
        <v>6605476</v>
      </c>
      <c r="P164" s="59" t="n">
        <v>3851747</v>
      </c>
      <c r="Q164" s="59" t="n">
        <v>6152064</v>
      </c>
      <c r="R164" s="59" t="n">
        <v>10139716</v>
      </c>
      <c r="S164" s="59" t="n">
        <v>11216008</v>
      </c>
      <c r="T164" s="59" t="n">
        <v>10150078</v>
      </c>
      <c r="U164" s="59" t="n">
        <v>8777719</v>
      </c>
      <c r="V164" s="59" t="n">
        <v>8286936</v>
      </c>
      <c r="W164" s="59" t="n">
        <v>7782739</v>
      </c>
      <c r="X164" s="59" t="n">
        <v>7954186</v>
      </c>
      <c r="Y164" s="59" t="n">
        <v>6973759</v>
      </c>
      <c r="Z164" s="59" t="n">
        <v>8179786</v>
      </c>
      <c r="AA164" s="59" t="n">
        <v>7189258</v>
      </c>
      <c r="AB164" s="59" t="n">
        <v>8037772</v>
      </c>
      <c r="AC164" s="59" t="n">
        <v>8510632</v>
      </c>
      <c r="AD164" s="59" t="n">
        <v>7263647</v>
      </c>
      <c r="AE164" s="59" t="n">
        <v>4200623</v>
      </c>
    </row>
    <row r="165" ht="15.75" customHeight="1">
      <c r="A165" s="4" t="inlineStr">
        <is>
          <t>exports</t>
        </is>
      </c>
      <c r="B165" s="57" t="inlineStr">
        <is>
          <t>MN</t>
        </is>
      </c>
      <c r="C165" s="59" t="n">
        <v>1014279</v>
      </c>
      <c r="D165" s="59" t="n">
        <v>268655</v>
      </c>
      <c r="E165" s="59" t="n">
        <v>45502</v>
      </c>
      <c r="F165" s="59" t="n">
        <v>479646</v>
      </c>
      <c r="G165" s="59" t="n">
        <v>112872</v>
      </c>
      <c r="H165" s="59" t="n">
        <v>147962</v>
      </c>
      <c r="I165" s="59" t="n">
        <v>255240</v>
      </c>
      <c r="J165" s="59" t="n">
        <v>119906</v>
      </c>
      <c r="K165" s="59" t="n">
        <v>1017758</v>
      </c>
      <c r="L165" s="59" t="n">
        <v>1103213</v>
      </c>
      <c r="M165" s="59" t="n">
        <v>624792</v>
      </c>
      <c r="N165" s="59" t="n">
        <v>600755</v>
      </c>
      <c r="O165" s="59" t="n">
        <v>2431052</v>
      </c>
      <c r="P165" s="59" t="n">
        <v>6363046</v>
      </c>
      <c r="Q165" s="59" t="n">
        <v>3541895</v>
      </c>
      <c r="R165" s="59" t="n">
        <v>2328373</v>
      </c>
      <c r="S165" s="59" t="n">
        <v>3290575</v>
      </c>
      <c r="T165" s="59" t="n">
        <v>3288985</v>
      </c>
      <c r="U165" s="59" t="n">
        <v>1010032</v>
      </c>
      <c r="V165" s="59" t="n">
        <v>494647</v>
      </c>
      <c r="W165" s="59" t="n">
        <v>676451</v>
      </c>
      <c r="X165" s="59" t="n">
        <v>244287</v>
      </c>
      <c r="Y165" s="59" t="n">
        <v>459296</v>
      </c>
      <c r="Z165" s="59" t="n">
        <v>262439</v>
      </c>
      <c r="AA165" s="59" t="n">
        <v>441090</v>
      </c>
      <c r="AB165" s="59" t="n">
        <v>117170</v>
      </c>
      <c r="AC165" s="59" t="n">
        <v>33839</v>
      </c>
      <c r="AD165" s="59" t="n">
        <v>65379</v>
      </c>
      <c r="AE165" s="59" t="n">
        <v>348942</v>
      </c>
    </row>
    <row r="166" ht="15.75" customHeight="1">
      <c r="A166" s="4" t="inlineStr">
        <is>
          <t>imports</t>
        </is>
      </c>
      <c r="B166" s="57" t="inlineStr">
        <is>
          <t>MS</t>
        </is>
      </c>
      <c r="C166" s="59" t="n">
        <v>0</v>
      </c>
      <c r="D166" s="59" t="n">
        <v>0</v>
      </c>
      <c r="E166" s="59" t="n">
        <v>0</v>
      </c>
      <c r="F166" s="59" t="n">
        <v>0</v>
      </c>
      <c r="G166" s="59" t="n">
        <v>0</v>
      </c>
      <c r="H166" s="59" t="n">
        <v>0</v>
      </c>
      <c r="I166" s="59" t="n">
        <v>0</v>
      </c>
      <c r="J166" s="59" t="n">
        <v>0</v>
      </c>
      <c r="K166" s="59" t="n">
        <v>0</v>
      </c>
      <c r="L166" s="59" t="n">
        <v>0</v>
      </c>
      <c r="M166" s="59" t="n">
        <v>0</v>
      </c>
      <c r="N166" s="59" t="n">
        <v>0</v>
      </c>
      <c r="O166" s="59" t="n">
        <v>0</v>
      </c>
      <c r="P166" s="59" t="n">
        <v>0</v>
      </c>
      <c r="Q166" s="59" t="n">
        <v>0</v>
      </c>
      <c r="R166" s="59" t="n">
        <v>0</v>
      </c>
      <c r="S166" s="59" t="n">
        <v>0</v>
      </c>
      <c r="T166" s="59" t="n">
        <v>0</v>
      </c>
      <c r="U166" s="59" t="n">
        <v>0</v>
      </c>
      <c r="V166" s="59" t="n">
        <v>0</v>
      </c>
      <c r="W166" s="59" t="n">
        <v>0</v>
      </c>
      <c r="X166" s="59" t="n">
        <v>0</v>
      </c>
      <c r="Y166" s="59" t="n">
        <v>0</v>
      </c>
      <c r="Z166" s="59" t="n">
        <v>0</v>
      </c>
      <c r="AA166" s="59" t="n">
        <v>0</v>
      </c>
      <c r="AB166" s="59" t="n">
        <v>0</v>
      </c>
      <c r="AC166" s="57" t="n"/>
      <c r="AD166" s="59" t="n">
        <v>0</v>
      </c>
      <c r="AE166" s="59" t="n">
        <v>0</v>
      </c>
    </row>
    <row r="167" ht="15.75" customHeight="1">
      <c r="A167" s="4" t="inlineStr">
        <is>
          <t>exports</t>
        </is>
      </c>
      <c r="B167" s="57" t="inlineStr">
        <is>
          <t>MS</t>
        </is>
      </c>
      <c r="C167" s="59" t="n">
        <v>0</v>
      </c>
      <c r="D167" s="59" t="n">
        <v>0</v>
      </c>
      <c r="E167" s="59" t="n">
        <v>0</v>
      </c>
      <c r="F167" s="59" t="n">
        <v>0</v>
      </c>
      <c r="G167" s="59" t="n">
        <v>0</v>
      </c>
      <c r="H167" s="59" t="n">
        <v>0</v>
      </c>
      <c r="I167" s="59" t="n">
        <v>0</v>
      </c>
      <c r="J167" s="59" t="n">
        <v>0</v>
      </c>
      <c r="K167" s="59" t="n">
        <v>0</v>
      </c>
      <c r="L167" s="59" t="n">
        <v>0</v>
      </c>
      <c r="M167" s="59" t="n">
        <v>0</v>
      </c>
      <c r="N167" s="59" t="n">
        <v>0</v>
      </c>
      <c r="O167" s="59" t="n">
        <v>0</v>
      </c>
      <c r="P167" s="59" t="n">
        <v>0</v>
      </c>
      <c r="Q167" s="59" t="n">
        <v>0</v>
      </c>
      <c r="R167" s="59" t="n">
        <v>0</v>
      </c>
      <c r="S167" s="59" t="n">
        <v>0</v>
      </c>
      <c r="T167" s="59" t="n">
        <v>0</v>
      </c>
      <c r="U167" s="59" t="n">
        <v>0</v>
      </c>
      <c r="V167" s="59" t="n">
        <v>0</v>
      </c>
      <c r="W167" s="59" t="n">
        <v>0</v>
      </c>
      <c r="X167" s="59" t="n">
        <v>0</v>
      </c>
      <c r="Y167" s="59" t="n">
        <v>0</v>
      </c>
      <c r="Z167" s="59" t="n">
        <v>0</v>
      </c>
      <c r="AA167" s="59" t="n">
        <v>0</v>
      </c>
      <c r="AB167" s="59" t="n">
        <v>0</v>
      </c>
      <c r="AC167" s="57" t="n"/>
      <c r="AD167" s="59" t="n">
        <v>0</v>
      </c>
      <c r="AE167" s="59" t="n">
        <v>0</v>
      </c>
    </row>
    <row r="168" ht="15.75" customHeight="1">
      <c r="A168" s="4" t="inlineStr">
        <is>
          <t>imports</t>
        </is>
      </c>
      <c r="B168" s="57" t="inlineStr">
        <is>
          <t>MO</t>
        </is>
      </c>
      <c r="C168" s="59" t="n">
        <v>0</v>
      </c>
      <c r="D168" s="59" t="n">
        <v>0</v>
      </c>
      <c r="E168" s="59" t="n">
        <v>0</v>
      </c>
      <c r="F168" s="59" t="n">
        <v>0</v>
      </c>
      <c r="G168" s="59" t="n">
        <v>0</v>
      </c>
      <c r="H168" s="59" t="n">
        <v>450</v>
      </c>
      <c r="I168" s="59" t="n">
        <v>0</v>
      </c>
      <c r="J168" s="59" t="n">
        <v>1160</v>
      </c>
      <c r="K168" s="59" t="n">
        <v>599</v>
      </c>
      <c r="L168" s="59" t="n">
        <v>3559</v>
      </c>
      <c r="M168" s="59" t="n">
        <v>0</v>
      </c>
      <c r="N168" s="59" t="n">
        <v>0</v>
      </c>
      <c r="O168" s="59" t="n">
        <v>136</v>
      </c>
      <c r="P168" s="59" t="n">
        <v>0</v>
      </c>
      <c r="Q168" s="59" t="n">
        <v>0</v>
      </c>
      <c r="R168" s="59" t="n">
        <v>12308</v>
      </c>
      <c r="S168" s="59" t="n">
        <v>2975</v>
      </c>
      <c r="T168" s="59" t="n">
        <v>834</v>
      </c>
      <c r="U168" s="59" t="n">
        <v>208971</v>
      </c>
      <c r="V168" s="59" t="n">
        <v>669248</v>
      </c>
      <c r="W168" s="59" t="n">
        <v>3622</v>
      </c>
      <c r="X168" s="59" t="n">
        <v>11641</v>
      </c>
      <c r="Y168" s="59" t="n">
        <v>11573</v>
      </c>
      <c r="Z168" s="59" t="n">
        <v>1787</v>
      </c>
      <c r="AA168" s="59" t="n">
        <v>0</v>
      </c>
      <c r="AB168" s="59" t="n">
        <v>0</v>
      </c>
      <c r="AC168" s="57" t="n"/>
      <c r="AD168" s="59" t="n">
        <v>0</v>
      </c>
      <c r="AE168" s="59" t="n">
        <v>0</v>
      </c>
    </row>
    <row r="169" ht="15.75" customHeight="1">
      <c r="A169" s="4" t="inlineStr">
        <is>
          <t>exports</t>
        </is>
      </c>
      <c r="B169" s="57" t="inlineStr">
        <is>
          <t>MO</t>
        </is>
      </c>
      <c r="C169" s="59" t="n">
        <v>0</v>
      </c>
      <c r="D169" s="59" t="n">
        <v>0</v>
      </c>
      <c r="E169" s="59" t="n">
        <v>0</v>
      </c>
      <c r="F169" s="59" t="n">
        <v>0</v>
      </c>
      <c r="G169" s="59" t="n">
        <v>0</v>
      </c>
      <c r="H169" s="59" t="n">
        <v>0</v>
      </c>
      <c r="I169" s="59" t="n">
        <v>0</v>
      </c>
      <c r="J169" s="59" t="n">
        <v>0</v>
      </c>
      <c r="K169" s="59" t="n">
        <v>314</v>
      </c>
      <c r="L169" s="59" t="n">
        <v>122</v>
      </c>
      <c r="M169" s="59" t="n">
        <v>0</v>
      </c>
      <c r="N169" s="59" t="n">
        <v>0</v>
      </c>
      <c r="O169" s="59" t="n">
        <v>136</v>
      </c>
      <c r="P169" s="59" t="n">
        <v>208</v>
      </c>
      <c r="Q169" s="59" t="n">
        <v>6276</v>
      </c>
      <c r="R169" s="59" t="n">
        <v>2087</v>
      </c>
      <c r="S169" s="59" t="n">
        <v>10</v>
      </c>
      <c r="T169" s="59" t="n">
        <v>300</v>
      </c>
      <c r="U169" s="59" t="n">
        <v>15400</v>
      </c>
      <c r="V169" s="59" t="n">
        <v>10786</v>
      </c>
      <c r="W169" s="59" t="n">
        <v>2360</v>
      </c>
      <c r="X169" s="59" t="n">
        <v>201</v>
      </c>
      <c r="Y169" s="59" t="n">
        <v>1197</v>
      </c>
      <c r="Z169" s="59" t="n">
        <v>0</v>
      </c>
      <c r="AA169" s="59" t="n">
        <v>0</v>
      </c>
      <c r="AB169" s="59" t="n">
        <v>0</v>
      </c>
      <c r="AC169" s="57" t="n"/>
      <c r="AD169" s="59" t="n">
        <v>0</v>
      </c>
      <c r="AE169" s="59" t="n">
        <v>0</v>
      </c>
    </row>
    <row r="170" ht="15.75" customHeight="1">
      <c r="A170" s="4" t="inlineStr">
        <is>
          <t>imports</t>
        </is>
      </c>
      <c r="B170" s="57" t="inlineStr">
        <is>
          <t>MT</t>
        </is>
      </c>
      <c r="C170" s="59" t="n">
        <v>47054</v>
      </c>
      <c r="D170" s="59" t="n">
        <v>25432</v>
      </c>
      <c r="E170" s="59" t="n">
        <v>17091</v>
      </c>
      <c r="F170" s="59" t="n">
        <v>3040</v>
      </c>
      <c r="G170" s="59" t="n">
        <v>0</v>
      </c>
      <c r="H170" s="59" t="n">
        <v>0</v>
      </c>
      <c r="I170" s="59" t="n">
        <v>38140</v>
      </c>
      <c r="J170" s="59" t="n">
        <v>14176</v>
      </c>
      <c r="K170" s="59" t="n">
        <v>26840</v>
      </c>
      <c r="L170" s="59" t="n">
        <v>18826</v>
      </c>
      <c r="M170" s="59" t="n">
        <v>257</v>
      </c>
      <c r="N170" s="59" t="n">
        <v>0</v>
      </c>
      <c r="O170" s="59" t="n">
        <v>52103</v>
      </c>
      <c r="P170" s="59" t="n">
        <v>11070</v>
      </c>
      <c r="Q170" s="59" t="n">
        <v>40136</v>
      </c>
      <c r="R170" s="59" t="n">
        <v>109021</v>
      </c>
      <c r="S170" s="59" t="n">
        <v>85520</v>
      </c>
      <c r="T170" s="59" t="n">
        <v>94523</v>
      </c>
      <c r="U170" s="59" t="n">
        <v>241397</v>
      </c>
      <c r="V170" s="59" t="n">
        <v>215729</v>
      </c>
      <c r="W170" s="59" t="n">
        <v>250017</v>
      </c>
      <c r="X170" s="59" t="n">
        <v>41278</v>
      </c>
      <c r="Y170" s="59" t="n">
        <v>168522</v>
      </c>
      <c r="Z170" s="59" t="n">
        <v>58392</v>
      </c>
      <c r="AA170" s="59" t="n">
        <v>82559</v>
      </c>
      <c r="AB170" s="59" t="n">
        <v>136441</v>
      </c>
      <c r="AC170" s="59" t="n">
        <v>167205</v>
      </c>
      <c r="AD170" s="59" t="n">
        <v>262928</v>
      </c>
      <c r="AE170" s="59" t="n">
        <v>55597</v>
      </c>
    </row>
    <row r="171" ht="15.75" customHeight="1">
      <c r="A171" s="4" t="inlineStr">
        <is>
          <t>exports</t>
        </is>
      </c>
      <c r="B171" s="57" t="inlineStr">
        <is>
          <t>MT</t>
        </is>
      </c>
      <c r="C171" s="59" t="n">
        <v>168</v>
      </c>
      <c r="D171" s="59" t="n">
        <v>196</v>
      </c>
      <c r="E171" s="59" t="n">
        <v>229</v>
      </c>
      <c r="F171" s="59" t="n">
        <v>329</v>
      </c>
      <c r="G171" s="59" t="n">
        <v>181</v>
      </c>
      <c r="H171" s="59" t="n">
        <v>397</v>
      </c>
      <c r="I171" s="59" t="n">
        <v>205</v>
      </c>
      <c r="J171" s="59" t="n">
        <v>3186</v>
      </c>
      <c r="K171" s="59" t="n">
        <v>4153</v>
      </c>
      <c r="L171" s="59" t="n">
        <v>35360</v>
      </c>
      <c r="M171" s="59" t="n">
        <v>3191</v>
      </c>
      <c r="N171" s="59" t="n">
        <v>55</v>
      </c>
      <c r="O171" s="59" t="n">
        <v>0</v>
      </c>
      <c r="P171" s="59" t="n">
        <v>1001</v>
      </c>
      <c r="Q171" s="59" t="n">
        <v>76247</v>
      </c>
      <c r="R171" s="59" t="n">
        <v>99607</v>
      </c>
      <c r="S171" s="59" t="n">
        <v>299130</v>
      </c>
      <c r="T171" s="59" t="n">
        <v>148774</v>
      </c>
      <c r="U171" s="59" t="n">
        <v>489023</v>
      </c>
      <c r="V171" s="59" t="n">
        <v>503871</v>
      </c>
      <c r="W171" s="59" t="n">
        <v>625508</v>
      </c>
      <c r="X171" s="59" t="n">
        <v>410037</v>
      </c>
      <c r="Y171" s="59" t="n">
        <v>343536</v>
      </c>
      <c r="Z171" s="59" t="n">
        <v>405966</v>
      </c>
      <c r="AA171" s="59" t="n">
        <v>1061102</v>
      </c>
      <c r="AB171" s="59" t="n">
        <v>310843</v>
      </c>
      <c r="AC171" s="59" t="n">
        <v>42794</v>
      </c>
      <c r="AD171" s="59" t="n">
        <v>71574</v>
      </c>
      <c r="AE171" s="59" t="n">
        <v>548897</v>
      </c>
    </row>
    <row r="172" ht="15.75" customHeight="1">
      <c r="A172" s="4" t="inlineStr">
        <is>
          <t>imports</t>
        </is>
      </c>
      <c r="B172" s="57" t="inlineStr">
        <is>
          <t>NE</t>
        </is>
      </c>
      <c r="C172" s="59" t="n">
        <v>0</v>
      </c>
      <c r="D172" s="59" t="n">
        <v>0</v>
      </c>
      <c r="E172" s="59" t="n">
        <v>0</v>
      </c>
      <c r="F172" s="59" t="n">
        <v>0</v>
      </c>
      <c r="G172" s="59" t="n">
        <v>0</v>
      </c>
      <c r="H172" s="59" t="n">
        <v>0</v>
      </c>
      <c r="I172" s="59" t="n">
        <v>0</v>
      </c>
      <c r="J172" s="59" t="n">
        <v>608</v>
      </c>
      <c r="K172" s="59" t="n">
        <v>29602</v>
      </c>
      <c r="L172" s="59" t="n">
        <v>26729</v>
      </c>
      <c r="M172" s="59" t="n">
        <v>0</v>
      </c>
      <c r="N172" s="59" t="n">
        <v>0</v>
      </c>
      <c r="O172" s="59" t="n">
        <v>0</v>
      </c>
      <c r="P172" s="59" t="n">
        <v>2402</v>
      </c>
      <c r="Q172" s="59" t="n">
        <v>0</v>
      </c>
      <c r="R172" s="59" t="n">
        <v>306</v>
      </c>
      <c r="S172" s="59" t="n">
        <v>10</v>
      </c>
      <c r="T172" s="59" t="n">
        <v>9762</v>
      </c>
      <c r="U172" s="59" t="n">
        <v>257</v>
      </c>
      <c r="V172" s="59" t="n">
        <v>0</v>
      </c>
      <c r="W172" s="59" t="n">
        <v>0</v>
      </c>
      <c r="X172" s="59" t="n">
        <v>0</v>
      </c>
      <c r="Y172" s="59" t="n">
        <v>0</v>
      </c>
      <c r="Z172" s="59" t="n">
        <v>0</v>
      </c>
      <c r="AA172" s="59" t="n">
        <v>860</v>
      </c>
      <c r="AB172" s="59" t="n">
        <v>0</v>
      </c>
      <c r="AC172" s="59" t="n">
        <v>12</v>
      </c>
      <c r="AD172" s="59" t="n">
        <v>5351</v>
      </c>
      <c r="AE172" s="59" t="n">
        <v>12226</v>
      </c>
    </row>
    <row r="173" ht="15.75" customHeight="1">
      <c r="A173" s="4" t="inlineStr">
        <is>
          <t>exports</t>
        </is>
      </c>
      <c r="B173" s="57" t="inlineStr">
        <is>
          <t>NE</t>
        </is>
      </c>
      <c r="C173" s="59" t="n">
        <v>0</v>
      </c>
      <c r="D173" s="59" t="n">
        <v>0</v>
      </c>
      <c r="E173" s="59" t="n">
        <v>0</v>
      </c>
      <c r="F173" s="59" t="n">
        <v>0</v>
      </c>
      <c r="G173" s="59" t="n">
        <v>0</v>
      </c>
      <c r="H173" s="59" t="n">
        <v>0</v>
      </c>
      <c r="I173" s="59" t="n">
        <v>0</v>
      </c>
      <c r="J173" s="59" t="n">
        <v>0</v>
      </c>
      <c r="K173" s="59" t="n">
        <v>77840</v>
      </c>
      <c r="L173" s="59" t="n">
        <v>68382</v>
      </c>
      <c r="M173" s="59" t="n">
        <v>0</v>
      </c>
      <c r="N173" s="59" t="n">
        <v>0</v>
      </c>
      <c r="O173" s="59" t="n">
        <v>0</v>
      </c>
      <c r="P173" s="59" t="n">
        <v>0</v>
      </c>
      <c r="Q173" s="59" t="n">
        <v>2575</v>
      </c>
      <c r="R173" s="59" t="n">
        <v>4443</v>
      </c>
      <c r="S173" s="59" t="n">
        <v>1288</v>
      </c>
      <c r="T173" s="59" t="n">
        <v>611</v>
      </c>
      <c r="U173" s="59" t="n">
        <v>149</v>
      </c>
      <c r="V173" s="59" t="n">
        <v>13</v>
      </c>
      <c r="W173" s="59" t="n">
        <v>0</v>
      </c>
      <c r="X173" s="59" t="n">
        <v>0</v>
      </c>
      <c r="Y173" s="59" t="n">
        <v>0</v>
      </c>
      <c r="Z173" s="59" t="n">
        <v>0</v>
      </c>
      <c r="AA173" s="59" t="n">
        <v>1074</v>
      </c>
      <c r="AB173" s="59" t="n">
        <v>0</v>
      </c>
      <c r="AC173" s="59" t="n">
        <v>14</v>
      </c>
      <c r="AD173" s="59" t="n">
        <v>813</v>
      </c>
      <c r="AE173" s="59" t="n">
        <v>47791</v>
      </c>
    </row>
    <row r="174" ht="15.75" customHeight="1">
      <c r="A174" s="4" t="inlineStr">
        <is>
          <t>imports</t>
        </is>
      </c>
      <c r="B174" s="57" t="inlineStr">
        <is>
          <t>NV</t>
        </is>
      </c>
      <c r="C174" s="59" t="n">
        <v>2047</v>
      </c>
      <c r="D174" s="59" t="n">
        <v>7950</v>
      </c>
      <c r="E174" s="59" t="n">
        <v>2327</v>
      </c>
      <c r="F174" s="59" t="n">
        <v>1049</v>
      </c>
      <c r="G174" s="59" t="n">
        <v>6850</v>
      </c>
      <c r="H174" s="59" t="n">
        <v>0</v>
      </c>
      <c r="I174" s="59" t="n">
        <v>0</v>
      </c>
      <c r="J174" s="59" t="n">
        <v>0</v>
      </c>
      <c r="K174" s="59" t="n">
        <v>0</v>
      </c>
      <c r="L174" s="59" t="n">
        <v>0</v>
      </c>
      <c r="M174" s="59" t="n">
        <v>0</v>
      </c>
      <c r="N174" s="59" t="n">
        <v>0</v>
      </c>
      <c r="O174" s="59" t="n">
        <v>84752</v>
      </c>
      <c r="P174" s="59" t="n">
        <v>220896</v>
      </c>
      <c r="Q174" s="59" t="n">
        <v>202963</v>
      </c>
      <c r="R174" s="59" t="n">
        <v>288121</v>
      </c>
      <c r="S174" s="59" t="n">
        <v>157397</v>
      </c>
      <c r="T174" s="59" t="n">
        <v>343517</v>
      </c>
      <c r="U174" s="59" t="n">
        <v>102322</v>
      </c>
      <c r="V174" s="59" t="n">
        <v>37203</v>
      </c>
      <c r="W174" s="59" t="n">
        <v>38246</v>
      </c>
      <c r="X174" s="59" t="n">
        <v>179888</v>
      </c>
      <c r="Y174" s="59" t="n">
        <v>145291</v>
      </c>
      <c r="Z174" s="59" t="n">
        <v>16694</v>
      </c>
      <c r="AA174" s="59" t="n">
        <v>40345</v>
      </c>
      <c r="AB174" s="59" t="n">
        <v>10571</v>
      </c>
      <c r="AC174" s="59" t="n">
        <v>45402</v>
      </c>
      <c r="AD174" s="59" t="n">
        <v>45348</v>
      </c>
      <c r="AE174" s="59" t="n">
        <v>46320</v>
      </c>
    </row>
    <row r="175" ht="15.75" customHeight="1">
      <c r="A175" s="4" t="inlineStr">
        <is>
          <t>exports</t>
        </is>
      </c>
      <c r="B175" s="57" t="inlineStr">
        <is>
          <t>NV</t>
        </is>
      </c>
      <c r="C175" s="59" t="n">
        <v>0</v>
      </c>
      <c r="D175" s="59" t="n">
        <v>0</v>
      </c>
      <c r="E175" s="59" t="n">
        <v>0</v>
      </c>
      <c r="F175" s="59" t="n">
        <v>0</v>
      </c>
      <c r="G175" s="59" t="n">
        <v>0</v>
      </c>
      <c r="H175" s="59" t="n">
        <v>0</v>
      </c>
      <c r="I175" s="59" t="n">
        <v>0</v>
      </c>
      <c r="J175" s="59" t="n">
        <v>0</v>
      </c>
      <c r="K175" s="59" t="n">
        <v>0</v>
      </c>
      <c r="L175" s="59" t="n">
        <v>0</v>
      </c>
      <c r="M175" s="59" t="n">
        <v>0</v>
      </c>
      <c r="N175" s="59" t="n">
        <v>0</v>
      </c>
      <c r="O175" s="59" t="n">
        <v>0</v>
      </c>
      <c r="P175" s="59" t="n">
        <v>0</v>
      </c>
      <c r="Q175" s="59" t="n">
        <v>14948</v>
      </c>
      <c r="R175" s="59" t="n">
        <v>42720</v>
      </c>
      <c r="S175" s="59" t="n">
        <v>66846</v>
      </c>
      <c r="T175" s="59" t="n">
        <v>43112</v>
      </c>
      <c r="U175" s="59" t="n">
        <v>66761</v>
      </c>
      <c r="V175" s="59" t="n">
        <v>71843</v>
      </c>
      <c r="W175" s="59" t="n">
        <v>37613</v>
      </c>
      <c r="X175" s="59" t="n">
        <v>8983</v>
      </c>
      <c r="Y175" s="59" t="n">
        <v>2254</v>
      </c>
      <c r="Z175" s="59" t="n">
        <v>3347</v>
      </c>
      <c r="AA175" s="59" t="n">
        <v>766</v>
      </c>
      <c r="AB175" s="59" t="n">
        <v>0</v>
      </c>
      <c r="AC175" s="59" t="n">
        <v>107</v>
      </c>
      <c r="AD175" s="59" t="n">
        <v>303</v>
      </c>
      <c r="AE175" s="59" t="n">
        <v>8694</v>
      </c>
    </row>
    <row r="176" ht="15.75" customHeight="1">
      <c r="A176" s="4" t="inlineStr">
        <is>
          <t>imports</t>
        </is>
      </c>
      <c r="B176" s="57" t="inlineStr">
        <is>
          <t>NH</t>
        </is>
      </c>
      <c r="C176" s="59" t="n">
        <v>36705</v>
      </c>
      <c r="D176" s="59" t="n">
        <v>537160</v>
      </c>
      <c r="E176" s="59" t="n">
        <v>902319</v>
      </c>
      <c r="F176" s="59" t="n">
        <v>1075758</v>
      </c>
      <c r="G176" s="59" t="n">
        <v>1179296</v>
      </c>
      <c r="H176" s="59" t="n">
        <v>1276159</v>
      </c>
      <c r="I176" s="59" t="n">
        <v>1325287</v>
      </c>
      <c r="J176" s="59" t="n">
        <v>1699344</v>
      </c>
      <c r="K176" s="59" t="n">
        <v>1765571</v>
      </c>
      <c r="L176" s="59" t="n">
        <v>1934370</v>
      </c>
      <c r="M176" s="59" t="n">
        <v>1947179</v>
      </c>
      <c r="N176" s="59" t="n">
        <v>765675</v>
      </c>
      <c r="O176" s="59" t="n">
        <v>325649</v>
      </c>
      <c r="P176" s="59" t="n">
        <v>200326</v>
      </c>
      <c r="Q176" s="59" t="n">
        <v>452135</v>
      </c>
      <c r="R176" s="59" t="n">
        <v>576284</v>
      </c>
      <c r="S176" s="59" t="n">
        <v>583207</v>
      </c>
      <c r="T176" s="59" t="n">
        <v>793806</v>
      </c>
      <c r="U176" s="59" t="n">
        <v>938788</v>
      </c>
      <c r="V176" s="59" t="n">
        <v>1101863</v>
      </c>
      <c r="W176" s="59" t="n">
        <v>698324</v>
      </c>
      <c r="X176" s="59" t="n">
        <v>854662</v>
      </c>
      <c r="Y176" s="59" t="n">
        <v>0</v>
      </c>
      <c r="Z176" s="59" t="n">
        <v>216505</v>
      </c>
      <c r="AA176" s="59" t="n">
        <v>250209</v>
      </c>
      <c r="AB176" s="59" t="n">
        <v>233409</v>
      </c>
      <c r="AC176" s="59" t="n">
        <v>205898</v>
      </c>
      <c r="AD176" s="59" t="n">
        <v>138381</v>
      </c>
      <c r="AE176" s="59" t="n">
        <v>203180</v>
      </c>
    </row>
    <row r="177" ht="15.75" customHeight="1">
      <c r="A177" s="4" t="inlineStr">
        <is>
          <t>exports</t>
        </is>
      </c>
      <c r="B177" s="57" t="inlineStr">
        <is>
          <t>NH</t>
        </is>
      </c>
      <c r="C177" s="59" t="n">
        <v>0</v>
      </c>
      <c r="D177" s="59" t="n">
        <v>0</v>
      </c>
      <c r="E177" s="59" t="n">
        <v>0</v>
      </c>
      <c r="F177" s="59" t="n">
        <v>0</v>
      </c>
      <c r="G177" s="59" t="n">
        <v>0</v>
      </c>
      <c r="H177" s="59" t="n">
        <v>0</v>
      </c>
      <c r="I177" s="59" t="n">
        <v>0</v>
      </c>
      <c r="J177" s="59" t="n">
        <v>0</v>
      </c>
      <c r="K177" s="59" t="n">
        <v>6239</v>
      </c>
      <c r="L177" s="59" t="n">
        <v>21</v>
      </c>
      <c r="M177" s="59" t="n">
        <v>362070</v>
      </c>
      <c r="N177" s="59" t="n">
        <v>0</v>
      </c>
      <c r="O177" s="59" t="n">
        <v>0</v>
      </c>
      <c r="P177" s="59" t="n">
        <v>53453</v>
      </c>
      <c r="Q177" s="59" t="n">
        <v>28212</v>
      </c>
      <c r="R177" s="59" t="n">
        <v>75140</v>
      </c>
      <c r="S177" s="59" t="n">
        <v>105993</v>
      </c>
      <c r="T177" s="59" t="n">
        <v>174225</v>
      </c>
      <c r="U177" s="59" t="n">
        <v>74429</v>
      </c>
      <c r="V177" s="59" t="n">
        <v>71136</v>
      </c>
      <c r="W177" s="59" t="n">
        <v>60082</v>
      </c>
      <c r="X177" s="59" t="n">
        <v>873</v>
      </c>
      <c r="Y177" s="59" t="n">
        <v>0</v>
      </c>
      <c r="Z177" s="59" t="n">
        <v>182</v>
      </c>
      <c r="AA177" s="59" t="n">
        <v>94</v>
      </c>
      <c r="AB177" s="59" t="n">
        <v>0</v>
      </c>
      <c r="AC177" s="59" t="n">
        <v>2</v>
      </c>
      <c r="AD177" s="59" t="n">
        <v>0</v>
      </c>
      <c r="AE177" s="59" t="n">
        <v>2</v>
      </c>
    </row>
    <row r="178" ht="15.75" customHeight="1">
      <c r="A178" s="4" t="inlineStr">
        <is>
          <t>imports</t>
        </is>
      </c>
      <c r="B178" s="57" t="inlineStr">
        <is>
          <t>NJ</t>
        </is>
      </c>
      <c r="C178" s="59" t="n">
        <v>0</v>
      </c>
      <c r="D178" s="59" t="n">
        <v>0</v>
      </c>
      <c r="E178" s="59" t="n">
        <v>0</v>
      </c>
      <c r="F178" s="59" t="n">
        <v>0</v>
      </c>
      <c r="G178" s="59" t="n">
        <v>0</v>
      </c>
      <c r="H178" s="59" t="n">
        <v>0</v>
      </c>
      <c r="I178" s="59" t="n">
        <v>0</v>
      </c>
      <c r="J178" s="59" t="n">
        <v>0</v>
      </c>
      <c r="K178" s="59" t="n">
        <v>0</v>
      </c>
      <c r="L178" s="59" t="n">
        <v>0</v>
      </c>
      <c r="M178" s="59" t="n">
        <v>0</v>
      </c>
      <c r="N178" s="59" t="n">
        <v>0</v>
      </c>
      <c r="O178" s="59" t="n">
        <v>0</v>
      </c>
      <c r="P178" s="59" t="n">
        <v>0</v>
      </c>
      <c r="Q178" s="59" t="n">
        <v>0</v>
      </c>
      <c r="R178" s="59" t="n">
        <v>0</v>
      </c>
      <c r="S178" s="59" t="n">
        <v>0</v>
      </c>
      <c r="T178" s="59" t="n">
        <v>0</v>
      </c>
      <c r="U178" s="59" t="n">
        <v>0</v>
      </c>
      <c r="V178" s="59" t="n">
        <v>0</v>
      </c>
      <c r="W178" s="59" t="n">
        <v>134281</v>
      </c>
      <c r="X178" s="59" t="n">
        <v>246570</v>
      </c>
      <c r="Y178" s="59" t="n">
        <v>0</v>
      </c>
      <c r="Z178" s="59" t="n">
        <v>361305</v>
      </c>
      <c r="AA178" s="59" t="n">
        <v>234419</v>
      </c>
      <c r="AB178" s="59" t="n">
        <v>234185</v>
      </c>
      <c r="AC178" s="59" t="n">
        <v>142825</v>
      </c>
      <c r="AD178" s="59" t="n">
        <v>782</v>
      </c>
      <c r="AE178" s="59" t="n">
        <v>22881</v>
      </c>
    </row>
    <row r="179" ht="15.75" customHeight="1">
      <c r="A179" s="4" t="inlineStr">
        <is>
          <t>exports</t>
        </is>
      </c>
      <c r="B179" s="57" t="inlineStr">
        <is>
          <t>NJ</t>
        </is>
      </c>
      <c r="C179" s="59" t="n">
        <v>0</v>
      </c>
      <c r="D179" s="59" t="n">
        <v>0</v>
      </c>
      <c r="E179" s="59" t="n">
        <v>0</v>
      </c>
      <c r="F179" s="59" t="n">
        <v>0</v>
      </c>
      <c r="G179" s="59" t="n">
        <v>0</v>
      </c>
      <c r="H179" s="59" t="n">
        <v>0</v>
      </c>
      <c r="I179" s="59" t="n">
        <v>0</v>
      </c>
      <c r="J179" s="59" t="n">
        <v>0</v>
      </c>
      <c r="K179" s="59" t="n">
        <v>0</v>
      </c>
      <c r="L179" s="59" t="n">
        <v>0</v>
      </c>
      <c r="M179" s="59" t="n">
        <v>0</v>
      </c>
      <c r="N179" s="59" t="n">
        <v>0</v>
      </c>
      <c r="O179" s="59" t="n">
        <v>0</v>
      </c>
      <c r="P179" s="59" t="n">
        <v>0</v>
      </c>
      <c r="Q179" s="59" t="n">
        <v>400</v>
      </c>
      <c r="R179" s="59" t="n">
        <v>0</v>
      </c>
      <c r="S179" s="59" t="n">
        <v>0</v>
      </c>
      <c r="T179" s="59" t="n">
        <v>0</v>
      </c>
      <c r="U179" s="59" t="n">
        <v>0</v>
      </c>
      <c r="V179" s="59" t="n">
        <v>0</v>
      </c>
      <c r="W179" s="59" t="n">
        <v>0</v>
      </c>
      <c r="X179" s="59" t="n">
        <v>0</v>
      </c>
      <c r="Y179" s="59" t="n">
        <v>0</v>
      </c>
      <c r="Z179" s="59" t="n">
        <v>871</v>
      </c>
      <c r="AA179" s="59" t="n">
        <v>1253</v>
      </c>
      <c r="AB179" s="59" t="n">
        <v>2536</v>
      </c>
      <c r="AC179" s="59" t="n">
        <v>463</v>
      </c>
      <c r="AD179" s="59" t="n">
        <v>22</v>
      </c>
      <c r="AE179" s="59" t="n">
        <v>555</v>
      </c>
    </row>
    <row r="180" ht="15.75" customHeight="1">
      <c r="A180" s="4" t="inlineStr">
        <is>
          <t>imports</t>
        </is>
      </c>
      <c r="B180" s="57" t="inlineStr">
        <is>
          <t>NM</t>
        </is>
      </c>
      <c r="C180" s="59" t="n">
        <v>0</v>
      </c>
      <c r="D180" s="59" t="n">
        <v>0</v>
      </c>
      <c r="E180" s="59" t="n">
        <v>0</v>
      </c>
      <c r="F180" s="59" t="n">
        <v>0</v>
      </c>
      <c r="G180" s="59" t="n">
        <v>0</v>
      </c>
      <c r="H180" s="59" t="n">
        <v>0</v>
      </c>
      <c r="I180" s="59" t="n">
        <v>0</v>
      </c>
      <c r="J180" s="59" t="n">
        <v>0</v>
      </c>
      <c r="K180" s="59" t="n">
        <v>0</v>
      </c>
      <c r="L180" s="59" t="n">
        <v>0</v>
      </c>
      <c r="M180" s="59" t="n">
        <v>30</v>
      </c>
      <c r="N180" s="59" t="n">
        <v>0</v>
      </c>
      <c r="O180" s="59" t="n">
        <v>15310</v>
      </c>
      <c r="P180" s="59" t="n">
        <v>22999</v>
      </c>
      <c r="Q180" s="59" t="n">
        <v>78790</v>
      </c>
      <c r="R180" s="59" t="n">
        <v>82323</v>
      </c>
      <c r="S180" s="59" t="n">
        <v>30451</v>
      </c>
      <c r="T180" s="59" t="n">
        <v>36836</v>
      </c>
      <c r="U180" s="59" t="n">
        <v>39073</v>
      </c>
      <c r="V180" s="59" t="n">
        <v>27173</v>
      </c>
      <c r="W180" s="59" t="n">
        <v>41257</v>
      </c>
      <c r="X180" s="59" t="n">
        <v>44754</v>
      </c>
      <c r="Y180" s="59" t="n">
        <v>30238</v>
      </c>
      <c r="Z180" s="59" t="n">
        <v>22510</v>
      </c>
      <c r="AA180" s="59" t="n">
        <v>29221</v>
      </c>
      <c r="AB180" s="59" t="n">
        <v>12242</v>
      </c>
      <c r="AC180" s="59" t="n">
        <v>10772</v>
      </c>
      <c r="AD180" s="59" t="n">
        <v>7495</v>
      </c>
      <c r="AE180" s="59" t="n">
        <v>4043</v>
      </c>
    </row>
    <row r="181" ht="15.75" customHeight="1">
      <c r="A181" s="4" t="inlineStr">
        <is>
          <t>exports</t>
        </is>
      </c>
      <c r="B181" s="57" t="inlineStr">
        <is>
          <t>NM</t>
        </is>
      </c>
      <c r="C181" s="59" t="n">
        <v>0</v>
      </c>
      <c r="D181" s="59" t="n">
        <v>0</v>
      </c>
      <c r="E181" s="59" t="n">
        <v>0</v>
      </c>
      <c r="F181" s="59" t="n">
        <v>0</v>
      </c>
      <c r="G181" s="59" t="n">
        <v>0</v>
      </c>
      <c r="H181" s="59" t="n">
        <v>0</v>
      </c>
      <c r="I181" s="59" t="n">
        <v>0</v>
      </c>
      <c r="J181" s="59" t="n">
        <v>0</v>
      </c>
      <c r="K181" s="59" t="n">
        <v>0</v>
      </c>
      <c r="L181" s="59" t="n">
        <v>0</v>
      </c>
      <c r="M181" s="59" t="n">
        <v>0</v>
      </c>
      <c r="N181" s="59" t="n">
        <v>0</v>
      </c>
      <c r="O181" s="59" t="n">
        <v>0</v>
      </c>
      <c r="P181" s="59" t="n">
        <v>0</v>
      </c>
      <c r="Q181" s="59" t="n">
        <v>22224</v>
      </c>
      <c r="R181" s="59" t="n">
        <v>97762</v>
      </c>
      <c r="S181" s="59" t="n">
        <v>64851</v>
      </c>
      <c r="T181" s="59" t="n">
        <v>61505</v>
      </c>
      <c r="U181" s="59" t="n">
        <v>118004</v>
      </c>
      <c r="V181" s="59" t="n">
        <v>115399</v>
      </c>
      <c r="W181" s="59" t="n">
        <v>64173</v>
      </c>
      <c r="X181" s="59" t="n">
        <v>17363</v>
      </c>
      <c r="Y181" s="59" t="n">
        <v>9508</v>
      </c>
      <c r="Z181" s="59" t="n">
        <v>3274</v>
      </c>
      <c r="AA181" s="59" t="n">
        <v>7732</v>
      </c>
      <c r="AB181" s="59" t="n">
        <v>1356</v>
      </c>
      <c r="AC181" s="59" t="n">
        <v>553</v>
      </c>
      <c r="AD181" s="59" t="n">
        <v>96</v>
      </c>
      <c r="AE181" s="59" t="n">
        <v>1060</v>
      </c>
    </row>
    <row r="182" ht="15.75" customHeight="1">
      <c r="A182" s="4" t="inlineStr">
        <is>
          <t>imports</t>
        </is>
      </c>
      <c r="B182" s="57" t="inlineStr">
        <is>
          <t>NY</t>
        </is>
      </c>
      <c r="C182" s="59" t="n">
        <v>3802493</v>
      </c>
      <c r="D182" s="59" t="n">
        <v>3258823</v>
      </c>
      <c r="E182" s="59" t="n">
        <v>3530110</v>
      </c>
      <c r="F182" s="59" t="n">
        <v>5768216</v>
      </c>
      <c r="G182" s="59" t="n">
        <v>12971432</v>
      </c>
      <c r="H182" s="59" t="n">
        <v>9001949</v>
      </c>
      <c r="I182" s="59" t="n">
        <v>7510801</v>
      </c>
      <c r="J182" s="59" t="n">
        <v>3044692</v>
      </c>
      <c r="K182" s="59" t="n">
        <v>2499796</v>
      </c>
      <c r="L182" s="59" t="n">
        <v>3169897</v>
      </c>
      <c r="M182" s="59" t="n">
        <v>10663363</v>
      </c>
      <c r="N182" s="59" t="n">
        <v>11845026</v>
      </c>
      <c r="O182" s="59" t="n">
        <v>14075278</v>
      </c>
      <c r="P182" s="59" t="n">
        <v>9999750</v>
      </c>
      <c r="Q182" s="59" t="n">
        <v>9458010</v>
      </c>
      <c r="R182" s="59" t="n">
        <v>10717104</v>
      </c>
      <c r="S182" s="59" t="n">
        <v>12495426</v>
      </c>
      <c r="T182" s="59" t="n">
        <v>14365902</v>
      </c>
      <c r="U182" s="59" t="n">
        <v>16677608</v>
      </c>
      <c r="V182" s="59" t="n">
        <v>11254402</v>
      </c>
      <c r="W182" s="59" t="n">
        <v>9373320</v>
      </c>
      <c r="X182" s="59" t="n">
        <v>12089331</v>
      </c>
      <c r="Y182" s="59" t="n">
        <v>16890009</v>
      </c>
      <c r="Z182" s="59" t="n">
        <v>18707621</v>
      </c>
      <c r="AA182" s="59" t="n">
        <v>17133060</v>
      </c>
      <c r="AB182" s="59" t="n">
        <v>17790977</v>
      </c>
      <c r="AC182" s="59" t="n">
        <v>18032802</v>
      </c>
      <c r="AD182" s="59" t="n">
        <v>16495392</v>
      </c>
      <c r="AE182" s="59" t="n">
        <v>15692642</v>
      </c>
    </row>
    <row r="183" ht="15.75" customHeight="1">
      <c r="A183" s="4" t="inlineStr">
        <is>
          <t>exports</t>
        </is>
      </c>
      <c r="B183" s="57" t="inlineStr">
        <is>
          <t>NY</t>
        </is>
      </c>
      <c r="C183" s="59" t="n">
        <v>3090232</v>
      </c>
      <c r="D183" s="59" t="n">
        <v>201721</v>
      </c>
      <c r="E183" s="59" t="n">
        <v>477073</v>
      </c>
      <c r="F183" s="59" t="n">
        <v>221849</v>
      </c>
      <c r="G183" s="59" t="n">
        <v>189651</v>
      </c>
      <c r="H183" s="59" t="n">
        <v>103028</v>
      </c>
      <c r="I183" s="59" t="n">
        <v>462109</v>
      </c>
      <c r="J183" s="59" t="n">
        <v>1495074</v>
      </c>
      <c r="K183" s="59" t="n">
        <v>1673523</v>
      </c>
      <c r="L183" s="59" t="n">
        <v>2192729</v>
      </c>
      <c r="M183" s="59" t="n">
        <v>1999799</v>
      </c>
      <c r="N183" s="59" t="n">
        <v>4082600</v>
      </c>
      <c r="O183" s="59" t="n">
        <v>3111262</v>
      </c>
      <c r="P183" s="59" t="n">
        <v>4510693</v>
      </c>
      <c r="Q183" s="59" t="n">
        <v>4264422</v>
      </c>
      <c r="R183" s="59" t="n">
        <v>3436504</v>
      </c>
      <c r="S183" s="59" t="n">
        <v>2509908</v>
      </c>
      <c r="T183" s="59" t="n">
        <v>3078192</v>
      </c>
      <c r="U183" s="59" t="n">
        <v>3361222</v>
      </c>
      <c r="V183" s="59" t="n">
        <v>1458858</v>
      </c>
      <c r="W183" s="59" t="n">
        <v>2343356</v>
      </c>
      <c r="X183" s="59" t="n">
        <v>1637113</v>
      </c>
      <c r="Y183" s="59" t="n">
        <v>360868</v>
      </c>
      <c r="Z183" s="59" t="n">
        <v>712633</v>
      </c>
      <c r="AA183" s="59" t="n">
        <v>1029534</v>
      </c>
      <c r="AB183" s="59" t="n">
        <v>495020</v>
      </c>
      <c r="AC183" s="59" t="n">
        <v>86999</v>
      </c>
      <c r="AD183" s="59" t="n">
        <v>46579</v>
      </c>
      <c r="AE183" s="59" t="n">
        <v>138183</v>
      </c>
    </row>
    <row r="184" ht="15.75" customHeight="1">
      <c r="A184" s="4" t="inlineStr">
        <is>
          <t>imports</t>
        </is>
      </c>
      <c r="B184" s="57" t="inlineStr">
        <is>
          <t>NC</t>
        </is>
      </c>
      <c r="C184" s="59" t="n">
        <v>0</v>
      </c>
      <c r="D184" s="59" t="n">
        <v>0</v>
      </c>
      <c r="E184" s="59" t="n">
        <v>0</v>
      </c>
      <c r="F184" s="59" t="n">
        <v>0</v>
      </c>
      <c r="G184" s="59" t="n">
        <v>0</v>
      </c>
      <c r="H184" s="59" t="n">
        <v>0</v>
      </c>
      <c r="I184" s="59" t="n">
        <v>0</v>
      </c>
      <c r="J184" s="59" t="n">
        <v>0</v>
      </c>
      <c r="K184" s="59" t="n">
        <v>0</v>
      </c>
      <c r="L184" s="59" t="n">
        <v>0</v>
      </c>
      <c r="M184" s="59" t="n">
        <v>0</v>
      </c>
      <c r="N184" s="59" t="n">
        <v>0</v>
      </c>
      <c r="O184" s="59" t="n">
        <v>0</v>
      </c>
      <c r="P184" s="59" t="n">
        <v>0</v>
      </c>
      <c r="Q184" s="59" t="n">
        <v>0</v>
      </c>
      <c r="R184" s="59" t="n">
        <v>0</v>
      </c>
      <c r="S184" s="59" t="n">
        <v>0</v>
      </c>
      <c r="T184" s="59" t="n">
        <v>0</v>
      </c>
      <c r="U184" s="59" t="n">
        <v>0</v>
      </c>
      <c r="V184" s="59" t="n">
        <v>0</v>
      </c>
      <c r="W184" s="59" t="n">
        <v>0</v>
      </c>
      <c r="X184" s="59" t="n">
        <v>0</v>
      </c>
      <c r="Y184" s="59" t="n">
        <v>0</v>
      </c>
      <c r="Z184" s="59" t="n">
        <v>0</v>
      </c>
      <c r="AA184" s="59" t="n">
        <v>0</v>
      </c>
      <c r="AB184" s="59" t="n">
        <v>0</v>
      </c>
      <c r="AC184" s="57" t="n"/>
      <c r="AD184" s="59" t="n">
        <v>1074</v>
      </c>
      <c r="AE184" s="59" t="n">
        <v>1503</v>
      </c>
    </row>
    <row r="185" ht="15.75" customHeight="1">
      <c r="A185" s="4" t="inlineStr">
        <is>
          <t>exports</t>
        </is>
      </c>
      <c r="B185" s="57" t="inlineStr">
        <is>
          <t>NC</t>
        </is>
      </c>
      <c r="C185" s="59" t="n">
        <v>0</v>
      </c>
      <c r="D185" s="59" t="n">
        <v>0</v>
      </c>
      <c r="E185" s="59" t="n">
        <v>0</v>
      </c>
      <c r="F185" s="59" t="n">
        <v>0</v>
      </c>
      <c r="G185" s="59" t="n">
        <v>0</v>
      </c>
      <c r="H185" s="59" t="n">
        <v>0</v>
      </c>
      <c r="I185" s="59" t="n">
        <v>0</v>
      </c>
      <c r="J185" s="59" t="n">
        <v>0</v>
      </c>
      <c r="K185" s="59" t="n">
        <v>0</v>
      </c>
      <c r="L185" s="59" t="n">
        <v>0</v>
      </c>
      <c r="M185" s="59" t="n">
        <v>0</v>
      </c>
      <c r="N185" s="59" t="n">
        <v>0</v>
      </c>
      <c r="O185" s="59" t="n">
        <v>0</v>
      </c>
      <c r="P185" s="59" t="n">
        <v>0</v>
      </c>
      <c r="Q185" s="59" t="n">
        <v>0</v>
      </c>
      <c r="R185" s="59" t="n">
        <v>0</v>
      </c>
      <c r="S185" s="59" t="n">
        <v>0</v>
      </c>
      <c r="T185" s="59" t="n">
        <v>0</v>
      </c>
      <c r="U185" s="59" t="n">
        <v>0</v>
      </c>
      <c r="V185" s="59" t="n">
        <v>0</v>
      </c>
      <c r="W185" s="59" t="n">
        <v>0</v>
      </c>
      <c r="X185" s="59" t="n">
        <v>0</v>
      </c>
      <c r="Y185" s="59" t="n">
        <v>0</v>
      </c>
      <c r="Z185" s="59" t="n">
        <v>0</v>
      </c>
      <c r="AA185" s="59" t="n">
        <v>0</v>
      </c>
      <c r="AB185" s="59" t="n">
        <v>0</v>
      </c>
      <c r="AC185" s="57" t="n"/>
      <c r="AD185" s="59" t="n">
        <v>2</v>
      </c>
      <c r="AE185" s="59" t="n">
        <v>42</v>
      </c>
    </row>
    <row r="186" ht="15.75" customHeight="1">
      <c r="A186" s="4" t="inlineStr">
        <is>
          <t>imports</t>
        </is>
      </c>
      <c r="B186" s="57" t="inlineStr">
        <is>
          <t>ND</t>
        </is>
      </c>
      <c r="C186" s="59" t="n">
        <v>250169</v>
      </c>
      <c r="D186" s="59" t="n">
        <v>253543</v>
      </c>
      <c r="E186" s="59" t="n">
        <v>682162</v>
      </c>
      <c r="F186" s="59" t="n">
        <v>1299788</v>
      </c>
      <c r="G186" s="59" t="n">
        <v>1095448</v>
      </c>
      <c r="H186" s="59" t="n">
        <v>785391</v>
      </c>
      <c r="I186" s="59" t="n">
        <v>927231</v>
      </c>
      <c r="J186" s="59" t="n">
        <v>270465</v>
      </c>
      <c r="K186" s="59" t="n">
        <v>223791</v>
      </c>
      <c r="L186" s="59" t="n">
        <v>181152</v>
      </c>
      <c r="M186" s="59" t="n">
        <v>1436356</v>
      </c>
      <c r="N186" s="59" t="n">
        <v>1510173</v>
      </c>
      <c r="O186" s="59" t="n">
        <v>1413538</v>
      </c>
      <c r="P186" s="59" t="n">
        <v>1250828</v>
      </c>
      <c r="Q186" s="59" t="n">
        <v>1512986</v>
      </c>
      <c r="R186" s="59" t="n">
        <v>2161882</v>
      </c>
      <c r="S186" s="59" t="n">
        <v>2007731</v>
      </c>
      <c r="T186" s="59" t="n">
        <v>1657277</v>
      </c>
      <c r="U186" s="59" t="n">
        <v>1413663</v>
      </c>
      <c r="V186" s="59" t="n">
        <v>1349491</v>
      </c>
      <c r="W186" s="59" t="n">
        <v>1597498</v>
      </c>
      <c r="X186" s="59" t="n">
        <v>1672455</v>
      </c>
      <c r="Y186" s="59" t="n">
        <v>1557467</v>
      </c>
      <c r="Z186" s="59" t="n">
        <v>1960950</v>
      </c>
      <c r="AA186" s="59" t="n">
        <v>1868678</v>
      </c>
      <c r="AB186" s="59" t="n">
        <v>2017638</v>
      </c>
      <c r="AC186" s="59" t="n">
        <v>2075864</v>
      </c>
      <c r="AD186" s="59" t="n">
        <v>2159656</v>
      </c>
      <c r="AE186" s="59" t="n">
        <v>1163652</v>
      </c>
    </row>
    <row r="187" ht="15.75" customHeight="1">
      <c r="A187" s="4" t="inlineStr">
        <is>
          <t>exports</t>
        </is>
      </c>
      <c r="B187" s="57" t="inlineStr">
        <is>
          <t>ND</t>
        </is>
      </c>
      <c r="C187" s="59" t="n">
        <v>229869</v>
      </c>
      <c r="D187" s="59" t="n">
        <v>90457</v>
      </c>
      <c r="E187" s="59" t="n">
        <v>7275</v>
      </c>
      <c r="F187" s="59" t="n">
        <v>232400</v>
      </c>
      <c r="G187" s="59" t="n">
        <v>123948</v>
      </c>
      <c r="H187" s="59" t="n">
        <v>54371</v>
      </c>
      <c r="I187" s="59" t="n">
        <v>59628</v>
      </c>
      <c r="J187" s="59" t="n">
        <v>152158</v>
      </c>
      <c r="K187" s="59" t="n">
        <v>424064</v>
      </c>
      <c r="L187" s="59" t="n">
        <v>341256</v>
      </c>
      <c r="M187" s="59" t="n">
        <v>789690</v>
      </c>
      <c r="N187" s="59" t="n">
        <v>940294</v>
      </c>
      <c r="O187" s="59" t="n">
        <v>1238190</v>
      </c>
      <c r="P187" s="59" t="n">
        <v>1664421</v>
      </c>
      <c r="Q187" s="59" t="n">
        <v>1408681</v>
      </c>
      <c r="R187" s="59" t="n">
        <v>459499</v>
      </c>
      <c r="S187" s="59" t="n">
        <v>1251350</v>
      </c>
      <c r="T187" s="59" t="n">
        <v>327772</v>
      </c>
      <c r="U187" s="59" t="n">
        <v>605996</v>
      </c>
      <c r="V187" s="59" t="n">
        <v>609514</v>
      </c>
      <c r="W187" s="59" t="n">
        <v>477869</v>
      </c>
      <c r="X187" s="59" t="n">
        <v>380781</v>
      </c>
      <c r="Y187" s="59" t="n">
        <v>216715</v>
      </c>
      <c r="Z187" s="59" t="n">
        <v>127490</v>
      </c>
      <c r="AA187" s="59" t="n">
        <v>157814</v>
      </c>
      <c r="AB187" s="59" t="n">
        <v>35718</v>
      </c>
      <c r="AC187" s="59" t="n">
        <v>9864</v>
      </c>
      <c r="AD187" s="59" t="n">
        <v>24563</v>
      </c>
      <c r="AE187" s="59" t="n">
        <v>149736</v>
      </c>
    </row>
    <row r="188" ht="15.75" customHeight="1">
      <c r="A188" s="4" t="inlineStr">
        <is>
          <t>imports</t>
        </is>
      </c>
      <c r="B188" s="57" t="inlineStr">
        <is>
          <t>OH</t>
        </is>
      </c>
      <c r="C188" s="59" t="n">
        <v>0</v>
      </c>
      <c r="D188" s="59" t="n">
        <v>0</v>
      </c>
      <c r="E188" s="59" t="n">
        <v>0</v>
      </c>
      <c r="F188" s="59" t="n">
        <v>0</v>
      </c>
      <c r="G188" s="59" t="n">
        <v>0</v>
      </c>
      <c r="H188" s="59" t="n">
        <v>0</v>
      </c>
      <c r="I188" s="59" t="n">
        <v>0</v>
      </c>
      <c r="J188" s="59" t="n">
        <v>0</v>
      </c>
      <c r="K188" s="59" t="n">
        <v>0</v>
      </c>
      <c r="L188" s="59" t="n">
        <v>0</v>
      </c>
      <c r="M188" s="59" t="n">
        <v>0</v>
      </c>
      <c r="N188" s="59" t="n">
        <v>0</v>
      </c>
      <c r="O188" s="59" t="n">
        <v>110</v>
      </c>
      <c r="P188" s="59" t="n">
        <v>2057</v>
      </c>
      <c r="Q188" s="59" t="n">
        <v>2828</v>
      </c>
      <c r="R188" s="59" t="n">
        <v>48807</v>
      </c>
      <c r="S188" s="59" t="n">
        <v>844370</v>
      </c>
      <c r="T188" s="59" t="n">
        <v>361048</v>
      </c>
      <c r="U188" s="59" t="n">
        <v>0</v>
      </c>
      <c r="V188" s="59" t="n">
        <v>3972</v>
      </c>
      <c r="W188" s="59" t="n">
        <v>0</v>
      </c>
      <c r="X188" s="59" t="n">
        <v>0</v>
      </c>
      <c r="Y188" s="59" t="n">
        <v>0</v>
      </c>
      <c r="Z188" s="59" t="n">
        <v>0</v>
      </c>
      <c r="AA188" s="59" t="n">
        <v>0</v>
      </c>
      <c r="AB188" s="59" t="n">
        <v>0</v>
      </c>
      <c r="AC188" s="59" t="n">
        <v>1846</v>
      </c>
      <c r="AD188" s="59" t="n">
        <v>17466</v>
      </c>
      <c r="AE188" s="59" t="n">
        <v>82261</v>
      </c>
    </row>
    <row r="189" ht="15.75" customHeight="1">
      <c r="A189" s="4" t="inlineStr">
        <is>
          <t>exports</t>
        </is>
      </c>
      <c r="B189" s="57" t="inlineStr">
        <is>
          <t>OH</t>
        </is>
      </c>
      <c r="C189" s="59" t="n">
        <v>0</v>
      </c>
      <c r="D189" s="59" t="n">
        <v>0</v>
      </c>
      <c r="E189" s="59" t="n">
        <v>0</v>
      </c>
      <c r="F189" s="59" t="n">
        <v>0</v>
      </c>
      <c r="G189" s="59" t="n">
        <v>0</v>
      </c>
      <c r="H189" s="59" t="n">
        <v>0</v>
      </c>
      <c r="I189" s="59" t="n">
        <v>0</v>
      </c>
      <c r="J189" s="59" t="n">
        <v>0</v>
      </c>
      <c r="K189" s="59" t="n">
        <v>0</v>
      </c>
      <c r="L189" s="59" t="n">
        <v>0</v>
      </c>
      <c r="M189" s="59" t="n">
        <v>0</v>
      </c>
      <c r="N189" s="59" t="n">
        <v>0</v>
      </c>
      <c r="O189" s="59" t="n">
        <v>3902</v>
      </c>
      <c r="P189" s="59" t="n">
        <v>13740</v>
      </c>
      <c r="Q189" s="59" t="n">
        <v>67940</v>
      </c>
      <c r="R189" s="59" t="n">
        <v>396514</v>
      </c>
      <c r="S189" s="59" t="n">
        <v>225034</v>
      </c>
      <c r="T189" s="59" t="n">
        <v>55197</v>
      </c>
      <c r="U189" s="59" t="n">
        <v>0</v>
      </c>
      <c r="V189" s="59" t="n">
        <v>0</v>
      </c>
      <c r="W189" s="59" t="n">
        <v>0</v>
      </c>
      <c r="X189" s="59" t="n">
        <v>0</v>
      </c>
      <c r="Y189" s="59" t="n">
        <v>0</v>
      </c>
      <c r="Z189" s="59" t="n">
        <v>0</v>
      </c>
      <c r="AA189" s="59" t="n">
        <v>0</v>
      </c>
      <c r="AB189" s="59" t="n">
        <v>0</v>
      </c>
      <c r="AC189" s="57" t="n"/>
      <c r="AD189" s="59" t="n">
        <v>45</v>
      </c>
      <c r="AE189" s="59" t="n">
        <v>1119</v>
      </c>
    </row>
    <row r="190" ht="15.75" customHeight="1">
      <c r="A190" s="4" t="inlineStr">
        <is>
          <t>imports</t>
        </is>
      </c>
      <c r="B190" s="57" t="inlineStr">
        <is>
          <t>OK</t>
        </is>
      </c>
      <c r="C190" s="59" t="n">
        <v>0</v>
      </c>
      <c r="D190" s="59" t="n">
        <v>0</v>
      </c>
      <c r="E190" s="59" t="n">
        <v>0</v>
      </c>
      <c r="F190" s="59" t="n">
        <v>0</v>
      </c>
      <c r="G190" s="59" t="n">
        <v>0</v>
      </c>
      <c r="H190" s="59" t="n">
        <v>0</v>
      </c>
      <c r="I190" s="59" t="n">
        <v>0</v>
      </c>
      <c r="J190" s="59" t="n">
        <v>0</v>
      </c>
      <c r="K190" s="59" t="n">
        <v>0</v>
      </c>
      <c r="L190" s="59" t="n">
        <v>0</v>
      </c>
      <c r="M190" s="59" t="n">
        <v>0</v>
      </c>
      <c r="N190" s="59" t="n">
        <v>0</v>
      </c>
      <c r="O190" s="59" t="n">
        <v>0</v>
      </c>
      <c r="P190" s="59" t="n">
        <v>0</v>
      </c>
      <c r="Q190" s="59" t="n">
        <v>0</v>
      </c>
      <c r="R190" s="59" t="n">
        <v>0</v>
      </c>
      <c r="S190" s="59" t="n">
        <v>0</v>
      </c>
      <c r="T190" s="59" t="n">
        <v>0</v>
      </c>
      <c r="U190" s="59" t="n">
        <v>0</v>
      </c>
      <c r="V190" s="59" t="n">
        <v>0</v>
      </c>
      <c r="W190" s="59" t="n">
        <v>0</v>
      </c>
      <c r="X190" s="59" t="n">
        <v>0</v>
      </c>
      <c r="Y190" s="59" t="n">
        <v>0</v>
      </c>
      <c r="Z190" s="59" t="n">
        <v>0</v>
      </c>
      <c r="AA190" s="59" t="n">
        <v>0</v>
      </c>
      <c r="AB190" s="59" t="n">
        <v>0</v>
      </c>
      <c r="AC190" s="57" t="n"/>
      <c r="AD190" s="59" t="n">
        <v>0</v>
      </c>
      <c r="AE190" s="59" t="n">
        <v>0</v>
      </c>
    </row>
    <row r="191" ht="15.75" customHeight="1">
      <c r="A191" s="4" t="inlineStr">
        <is>
          <t>exports</t>
        </is>
      </c>
      <c r="B191" s="57" t="inlineStr">
        <is>
          <t>OK</t>
        </is>
      </c>
      <c r="C191" s="59" t="n">
        <v>0</v>
      </c>
      <c r="D191" s="59" t="n">
        <v>0</v>
      </c>
      <c r="E191" s="59" t="n">
        <v>0</v>
      </c>
      <c r="F191" s="59" t="n">
        <v>0</v>
      </c>
      <c r="G191" s="59" t="n">
        <v>0</v>
      </c>
      <c r="H191" s="59" t="n">
        <v>0</v>
      </c>
      <c r="I191" s="59" t="n">
        <v>0</v>
      </c>
      <c r="J191" s="59" t="n">
        <v>0</v>
      </c>
      <c r="K191" s="59" t="n">
        <v>0</v>
      </c>
      <c r="L191" s="59" t="n">
        <v>0</v>
      </c>
      <c r="M191" s="59" t="n">
        <v>0</v>
      </c>
      <c r="N191" s="59" t="n">
        <v>0</v>
      </c>
      <c r="O191" s="59" t="n">
        <v>0</v>
      </c>
      <c r="P191" s="59" t="n">
        <v>0</v>
      </c>
      <c r="Q191" s="59" t="n">
        <v>450</v>
      </c>
      <c r="R191" s="59" t="n">
        <v>342</v>
      </c>
      <c r="S191" s="59" t="n">
        <v>0</v>
      </c>
      <c r="T191" s="59" t="n">
        <v>0</v>
      </c>
      <c r="U191" s="59" t="n">
        <v>0</v>
      </c>
      <c r="V191" s="59" t="n">
        <v>0</v>
      </c>
      <c r="W191" s="59" t="n">
        <v>0</v>
      </c>
      <c r="X191" s="59" t="n">
        <v>0</v>
      </c>
      <c r="Y191" s="59" t="n">
        <v>0</v>
      </c>
      <c r="Z191" s="59" t="n">
        <v>0</v>
      </c>
      <c r="AA191" s="59" t="n">
        <v>0</v>
      </c>
      <c r="AB191" s="59" t="n">
        <v>0</v>
      </c>
      <c r="AC191" s="57" t="n"/>
      <c r="AD191" s="59" t="n">
        <v>0</v>
      </c>
      <c r="AE191" s="59" t="n">
        <v>0</v>
      </c>
    </row>
    <row r="192" ht="15.75" customHeight="1">
      <c r="A192" s="4" t="inlineStr">
        <is>
          <t>imports</t>
        </is>
      </c>
      <c r="B192" s="57" t="inlineStr">
        <is>
          <t>OR</t>
        </is>
      </c>
      <c r="C192" s="59" t="n">
        <v>852459</v>
      </c>
      <c r="D192" s="59" t="n">
        <v>1322963</v>
      </c>
      <c r="E192" s="59" t="n">
        <v>870479</v>
      </c>
      <c r="F192" s="59" t="n">
        <v>1081483</v>
      </c>
      <c r="G192" s="59" t="n">
        <v>1066362</v>
      </c>
      <c r="H192" s="59" t="n">
        <v>827764</v>
      </c>
      <c r="I192" s="59" t="n">
        <v>2773722</v>
      </c>
      <c r="J192" s="59" t="n">
        <v>772502</v>
      </c>
      <c r="K192" s="59" t="n">
        <v>704403</v>
      </c>
      <c r="L192" s="59" t="n">
        <v>477320</v>
      </c>
      <c r="M192" s="59" t="n">
        <v>180363</v>
      </c>
      <c r="N192" s="59" t="n">
        <v>150777</v>
      </c>
      <c r="O192" s="59" t="n">
        <v>1477034</v>
      </c>
      <c r="P192" s="59" t="n">
        <v>284379</v>
      </c>
      <c r="Q192" s="59" t="n">
        <v>2522683</v>
      </c>
      <c r="R192" s="59" t="n">
        <v>521488</v>
      </c>
      <c r="S192" s="59" t="n">
        <v>456148</v>
      </c>
      <c r="T192" s="59" t="n">
        <v>1441177</v>
      </c>
      <c r="U192" s="59" t="n">
        <v>596545</v>
      </c>
      <c r="V192" s="59" t="n">
        <v>761137</v>
      </c>
      <c r="W192" s="59" t="n">
        <v>434687</v>
      </c>
      <c r="X192" s="59" t="n">
        <v>705598</v>
      </c>
      <c r="Y192" s="59" t="n">
        <v>921763</v>
      </c>
      <c r="Z192" s="59" t="n">
        <v>375509</v>
      </c>
      <c r="AA192" s="59" t="n">
        <v>361403</v>
      </c>
      <c r="AB192" s="59" t="n">
        <v>2369684</v>
      </c>
      <c r="AC192" s="59" t="n">
        <v>956379</v>
      </c>
      <c r="AD192" s="59" t="n">
        <v>1129572</v>
      </c>
      <c r="AE192" s="59" t="n">
        <v>544195</v>
      </c>
    </row>
    <row r="193" ht="15.75" customHeight="1">
      <c r="A193" s="4" t="inlineStr">
        <is>
          <t>exports</t>
        </is>
      </c>
      <c r="B193" s="57" t="inlineStr">
        <is>
          <t>OR</t>
        </is>
      </c>
      <c r="C193" s="59" t="n">
        <v>0</v>
      </c>
      <c r="D193" s="59" t="n">
        <v>0</v>
      </c>
      <c r="E193" s="59" t="n">
        <v>0</v>
      </c>
      <c r="F193" s="59" t="n">
        <v>0</v>
      </c>
      <c r="G193" s="59" t="n">
        <v>0</v>
      </c>
      <c r="H193" s="59" t="n">
        <v>0</v>
      </c>
      <c r="I193" s="59" t="n">
        <v>0</v>
      </c>
      <c r="J193" s="59" t="n">
        <v>0</v>
      </c>
      <c r="K193" s="59" t="n">
        <v>113109</v>
      </c>
      <c r="L193" s="59" t="n">
        <v>167483</v>
      </c>
      <c r="M193" s="59" t="n">
        <v>27013</v>
      </c>
      <c r="N193" s="59" t="n">
        <v>11171</v>
      </c>
      <c r="O193" s="59" t="n">
        <v>8671</v>
      </c>
      <c r="P193" s="59" t="n">
        <v>6145</v>
      </c>
      <c r="Q193" s="59" t="n">
        <v>77434</v>
      </c>
      <c r="R193" s="59" t="n">
        <v>445386</v>
      </c>
      <c r="S193" s="59" t="n">
        <v>470073</v>
      </c>
      <c r="T193" s="59" t="n">
        <v>207157</v>
      </c>
      <c r="U193" s="59" t="n">
        <v>272439</v>
      </c>
      <c r="V193" s="59" t="n">
        <v>472199</v>
      </c>
      <c r="W193" s="59" t="n">
        <v>215906</v>
      </c>
      <c r="X193" s="59" t="n">
        <v>422084</v>
      </c>
      <c r="Y193" s="59" t="n">
        <v>455353</v>
      </c>
      <c r="Z193" s="59" t="n">
        <v>316652</v>
      </c>
      <c r="AA193" s="59" t="n">
        <v>206281</v>
      </c>
      <c r="AB193" s="59" t="n">
        <v>282239</v>
      </c>
      <c r="AC193" s="59" t="n">
        <v>128991</v>
      </c>
      <c r="AD193" s="59" t="n">
        <v>104848</v>
      </c>
      <c r="AE193" s="59" t="n">
        <v>109987</v>
      </c>
    </row>
    <row r="194" ht="15.75" customHeight="1">
      <c r="A194" s="4" t="inlineStr">
        <is>
          <t>imports</t>
        </is>
      </c>
      <c r="B194" s="57" t="inlineStr">
        <is>
          <t>PA</t>
        </is>
      </c>
      <c r="C194" s="59" t="n">
        <v>0</v>
      </c>
      <c r="D194" s="59" t="n">
        <v>0</v>
      </c>
      <c r="E194" s="59" t="n">
        <v>0</v>
      </c>
      <c r="F194" s="59" t="n">
        <v>0</v>
      </c>
      <c r="G194" s="59" t="n">
        <v>141341</v>
      </c>
      <c r="H194" s="59" t="n">
        <v>22625</v>
      </c>
      <c r="I194" s="59" t="n">
        <v>207183</v>
      </c>
      <c r="J194" s="59" t="n">
        <v>113818</v>
      </c>
      <c r="K194" s="59" t="n">
        <v>10965</v>
      </c>
      <c r="L194" s="59" t="n">
        <v>13350</v>
      </c>
      <c r="M194" s="59" t="n">
        <v>0</v>
      </c>
      <c r="N194" s="59" t="n">
        <v>0</v>
      </c>
      <c r="O194" s="59" t="n">
        <v>380</v>
      </c>
      <c r="P194" s="59" t="n">
        <v>17906</v>
      </c>
      <c r="Q194" s="59" t="n">
        <v>86274</v>
      </c>
      <c r="R194" s="59" t="n">
        <v>30410</v>
      </c>
      <c r="S194" s="59" t="n">
        <v>31796</v>
      </c>
      <c r="T194" s="59" t="n">
        <v>157589</v>
      </c>
      <c r="U194" s="59" t="n">
        <v>888943</v>
      </c>
      <c r="V194" s="59" t="n">
        <v>616423</v>
      </c>
      <c r="W194" s="59" t="n">
        <v>768676</v>
      </c>
      <c r="X194" s="59" t="n">
        <v>666640</v>
      </c>
      <c r="Y194" s="59" t="n">
        <v>1360342</v>
      </c>
      <c r="Z194" s="59" t="n">
        <v>1141975</v>
      </c>
      <c r="AA194" s="59" t="n">
        <v>577901</v>
      </c>
      <c r="AB194" s="59" t="n">
        <v>566656</v>
      </c>
      <c r="AC194" s="59" t="n">
        <v>314066</v>
      </c>
      <c r="AD194" s="59" t="n">
        <v>33402</v>
      </c>
      <c r="AE194" s="59" t="n">
        <v>56343</v>
      </c>
    </row>
    <row r="195" ht="15.75" customHeight="1">
      <c r="A195" s="4" t="inlineStr">
        <is>
          <t>exports</t>
        </is>
      </c>
      <c r="B195" s="57" t="inlineStr">
        <is>
          <t>PA</t>
        </is>
      </c>
      <c r="C195" s="59" t="n">
        <v>0</v>
      </c>
      <c r="D195" s="59" t="n">
        <v>0</v>
      </c>
      <c r="E195" s="59" t="n">
        <v>0</v>
      </c>
      <c r="F195" s="59" t="n">
        <v>0</v>
      </c>
      <c r="G195" s="59" t="n">
        <v>0</v>
      </c>
      <c r="H195" s="59" t="n">
        <v>6900</v>
      </c>
      <c r="I195" s="59" t="n">
        <v>7850</v>
      </c>
      <c r="J195" s="59" t="n">
        <v>500</v>
      </c>
      <c r="K195" s="59" t="n">
        <v>174823</v>
      </c>
      <c r="L195" s="59" t="n">
        <v>29760</v>
      </c>
      <c r="M195" s="59" t="n">
        <v>0</v>
      </c>
      <c r="N195" s="59" t="n">
        <v>0</v>
      </c>
      <c r="O195" s="59" t="n">
        <v>96160</v>
      </c>
      <c r="P195" s="59" t="n">
        <v>102811</v>
      </c>
      <c r="Q195" s="59" t="n">
        <v>262799</v>
      </c>
      <c r="R195" s="59" t="n">
        <v>316538</v>
      </c>
      <c r="S195" s="59" t="n">
        <v>126611</v>
      </c>
      <c r="T195" s="59" t="n">
        <v>95607</v>
      </c>
      <c r="U195" s="59" t="n">
        <v>356263</v>
      </c>
      <c r="V195" s="59" t="n">
        <v>445954</v>
      </c>
      <c r="W195" s="59" t="n">
        <v>347966</v>
      </c>
      <c r="X195" s="59" t="n">
        <v>231396</v>
      </c>
      <c r="Y195" s="59" t="n">
        <v>20874</v>
      </c>
      <c r="Z195" s="59" t="n">
        <v>33312</v>
      </c>
      <c r="AA195" s="59" t="n">
        <v>23640</v>
      </c>
      <c r="AB195" s="59" t="n">
        <v>30907</v>
      </c>
      <c r="AC195" s="59" t="n">
        <v>4943</v>
      </c>
      <c r="AD195" s="59" t="n">
        <v>1047</v>
      </c>
      <c r="AE195" s="59" t="n">
        <v>12341</v>
      </c>
    </row>
    <row r="196" ht="15.75" customHeight="1">
      <c r="A196" s="4" t="inlineStr">
        <is>
          <t>imports</t>
        </is>
      </c>
      <c r="B196" s="57" t="inlineStr">
        <is>
          <t>RI</t>
        </is>
      </c>
      <c r="C196" s="59" t="n">
        <v>36686</v>
      </c>
      <c r="D196" s="59" t="n">
        <v>537158</v>
      </c>
      <c r="E196" s="59" t="n">
        <v>902319</v>
      </c>
      <c r="F196" s="59" t="n">
        <v>1075758</v>
      </c>
      <c r="G196" s="59" t="n">
        <v>1179296</v>
      </c>
      <c r="H196" s="59" t="n">
        <v>1276159</v>
      </c>
      <c r="I196" s="59" t="n">
        <v>1325287</v>
      </c>
      <c r="J196" s="59" t="n">
        <v>1699344</v>
      </c>
      <c r="K196" s="59" t="n">
        <v>1765571</v>
      </c>
      <c r="L196" s="59" t="n">
        <v>1934370</v>
      </c>
      <c r="M196" s="59" t="n">
        <v>1947179</v>
      </c>
      <c r="N196" s="59" t="n">
        <v>765675</v>
      </c>
      <c r="O196" s="59" t="n">
        <v>325649</v>
      </c>
      <c r="P196" s="59" t="n">
        <v>144186</v>
      </c>
      <c r="Q196" s="59" t="n">
        <v>321929</v>
      </c>
      <c r="R196" s="59" t="n">
        <v>407347</v>
      </c>
      <c r="S196" s="59" t="n">
        <v>408691</v>
      </c>
      <c r="T196" s="59" t="n">
        <v>556271</v>
      </c>
      <c r="U196" s="59" t="n">
        <v>654095</v>
      </c>
      <c r="V196" s="59" t="n">
        <v>786718</v>
      </c>
      <c r="W196" s="59" t="n">
        <v>500124</v>
      </c>
      <c r="X196" s="59" t="n">
        <v>608045</v>
      </c>
      <c r="Y196" s="59" t="n">
        <v>0</v>
      </c>
      <c r="Z196" s="59" t="n">
        <v>152551</v>
      </c>
      <c r="AA196" s="59" t="n">
        <v>174739</v>
      </c>
      <c r="AB196" s="59" t="n">
        <v>162651</v>
      </c>
      <c r="AC196" s="59" t="n">
        <v>142067</v>
      </c>
      <c r="AD196" s="59" t="n">
        <v>196271</v>
      </c>
      <c r="AE196" s="59" t="n">
        <v>139484</v>
      </c>
    </row>
    <row r="197" ht="15.75" customHeight="1">
      <c r="A197" s="4" t="inlineStr">
        <is>
          <t>exports</t>
        </is>
      </c>
      <c r="B197" s="57" t="inlineStr">
        <is>
          <t>RI</t>
        </is>
      </c>
      <c r="C197" s="59" t="n">
        <v>0</v>
      </c>
      <c r="D197" s="59" t="n">
        <v>0</v>
      </c>
      <c r="E197" s="59" t="n">
        <v>0</v>
      </c>
      <c r="F197" s="59" t="n">
        <v>0</v>
      </c>
      <c r="G197" s="59" t="n">
        <v>0</v>
      </c>
      <c r="H197" s="59" t="n">
        <v>0</v>
      </c>
      <c r="I197" s="59" t="n">
        <v>0</v>
      </c>
      <c r="J197" s="59" t="n">
        <v>0</v>
      </c>
      <c r="K197" s="59" t="n">
        <v>6239</v>
      </c>
      <c r="L197" s="59" t="n">
        <v>21</v>
      </c>
      <c r="M197" s="59" t="n">
        <v>362070</v>
      </c>
      <c r="N197" s="59" t="n">
        <v>0</v>
      </c>
      <c r="O197" s="59" t="n">
        <v>0</v>
      </c>
      <c r="P197" s="59" t="n">
        <v>38473</v>
      </c>
      <c r="Q197" s="59" t="n">
        <v>20087</v>
      </c>
      <c r="R197" s="59" t="n">
        <v>53112</v>
      </c>
      <c r="S197" s="59" t="n">
        <v>89064</v>
      </c>
      <c r="T197" s="59" t="n">
        <v>138146</v>
      </c>
      <c r="U197" s="59" t="n">
        <v>51858</v>
      </c>
      <c r="V197" s="59" t="n">
        <v>50790</v>
      </c>
      <c r="W197" s="59" t="n">
        <v>43030</v>
      </c>
      <c r="X197" s="59" t="n">
        <v>621</v>
      </c>
      <c r="Y197" s="59" t="n">
        <v>0</v>
      </c>
      <c r="Z197" s="59" t="n">
        <v>128</v>
      </c>
      <c r="AA197" s="59" t="n">
        <v>65</v>
      </c>
      <c r="AB197" s="59" t="n">
        <v>0</v>
      </c>
      <c r="AC197" s="59" t="n">
        <v>1</v>
      </c>
      <c r="AD197" s="59" t="n">
        <v>0</v>
      </c>
      <c r="AE197" s="59" t="n">
        <v>1</v>
      </c>
    </row>
    <row r="198" ht="15.75" customHeight="1">
      <c r="A198" s="4" t="inlineStr">
        <is>
          <t>imports</t>
        </is>
      </c>
      <c r="B198" s="57" t="inlineStr">
        <is>
          <t>SC</t>
        </is>
      </c>
      <c r="C198" s="59" t="n">
        <v>0</v>
      </c>
      <c r="D198" s="59" t="n">
        <v>0</v>
      </c>
      <c r="E198" s="59" t="n">
        <v>0</v>
      </c>
      <c r="F198" s="59" t="n">
        <v>0</v>
      </c>
      <c r="G198" s="59" t="n">
        <v>0</v>
      </c>
      <c r="H198" s="59" t="n">
        <v>0</v>
      </c>
      <c r="I198" s="59" t="n">
        <v>0</v>
      </c>
      <c r="J198" s="59" t="n">
        <v>0</v>
      </c>
      <c r="K198" s="59" t="n">
        <v>0</v>
      </c>
      <c r="L198" s="59" t="n">
        <v>0</v>
      </c>
      <c r="M198" s="59" t="n">
        <v>0</v>
      </c>
      <c r="N198" s="59" t="n">
        <v>0</v>
      </c>
      <c r="O198" s="59" t="n">
        <v>0</v>
      </c>
      <c r="P198" s="59" t="n">
        <v>0</v>
      </c>
      <c r="Q198" s="59" t="n">
        <v>0</v>
      </c>
      <c r="R198" s="59" t="n">
        <v>0</v>
      </c>
      <c r="S198" s="59" t="n">
        <v>0</v>
      </c>
      <c r="T198" s="59" t="n">
        <v>0</v>
      </c>
      <c r="U198" s="59" t="n">
        <v>0</v>
      </c>
      <c r="V198" s="59" t="n">
        <v>0</v>
      </c>
      <c r="W198" s="59" t="n">
        <v>0</v>
      </c>
      <c r="X198" s="59" t="n">
        <v>0</v>
      </c>
      <c r="Y198" s="59" t="n">
        <v>0</v>
      </c>
      <c r="Z198" s="59" t="n">
        <v>0</v>
      </c>
      <c r="AA198" s="59" t="n">
        <v>0</v>
      </c>
      <c r="AB198" s="59" t="n">
        <v>0</v>
      </c>
      <c r="AC198" s="57" t="n"/>
      <c r="AD198" s="59" t="n">
        <v>0</v>
      </c>
      <c r="AE198" s="59" t="n">
        <v>0</v>
      </c>
    </row>
    <row r="199" ht="15.75" customHeight="1">
      <c r="A199" s="4" t="inlineStr">
        <is>
          <t>exports</t>
        </is>
      </c>
      <c r="B199" s="57" t="inlineStr">
        <is>
          <t>SC</t>
        </is>
      </c>
      <c r="C199" s="59" t="n">
        <v>0</v>
      </c>
      <c r="D199" s="59" t="n">
        <v>0</v>
      </c>
      <c r="E199" s="59" t="n">
        <v>0</v>
      </c>
      <c r="F199" s="59" t="n">
        <v>0</v>
      </c>
      <c r="G199" s="59" t="n">
        <v>0</v>
      </c>
      <c r="H199" s="59" t="n">
        <v>0</v>
      </c>
      <c r="I199" s="59" t="n">
        <v>0</v>
      </c>
      <c r="J199" s="59" t="n">
        <v>0</v>
      </c>
      <c r="K199" s="59" t="n">
        <v>0</v>
      </c>
      <c r="L199" s="59" t="n">
        <v>0</v>
      </c>
      <c r="M199" s="59" t="n">
        <v>0</v>
      </c>
      <c r="N199" s="59" t="n">
        <v>0</v>
      </c>
      <c r="O199" s="59" t="n">
        <v>0</v>
      </c>
      <c r="P199" s="59" t="n">
        <v>0</v>
      </c>
      <c r="Q199" s="59" t="n">
        <v>0</v>
      </c>
      <c r="R199" s="59" t="n">
        <v>0</v>
      </c>
      <c r="S199" s="59" t="n">
        <v>0</v>
      </c>
      <c r="T199" s="59" t="n">
        <v>0</v>
      </c>
      <c r="U199" s="59" t="n">
        <v>0</v>
      </c>
      <c r="V199" s="59" t="n">
        <v>0</v>
      </c>
      <c r="W199" s="59" t="n">
        <v>0</v>
      </c>
      <c r="X199" s="59" t="n">
        <v>0</v>
      </c>
      <c r="Y199" s="59" t="n">
        <v>0</v>
      </c>
      <c r="Z199" s="59" t="n">
        <v>0</v>
      </c>
      <c r="AA199" s="59" t="n">
        <v>0</v>
      </c>
      <c r="AB199" s="59" t="n">
        <v>0</v>
      </c>
      <c r="AC199" s="57" t="n"/>
      <c r="AD199" s="59" t="n">
        <v>0</v>
      </c>
      <c r="AE199" s="59" t="n">
        <v>0</v>
      </c>
    </row>
    <row r="200" ht="15.75" customHeight="1">
      <c r="A200" s="4" t="inlineStr">
        <is>
          <t>imports</t>
        </is>
      </c>
      <c r="B200" s="57" t="inlineStr">
        <is>
          <t>SD</t>
        </is>
      </c>
      <c r="C200" s="59" t="n">
        <v>0</v>
      </c>
      <c r="D200" s="59" t="n">
        <v>0</v>
      </c>
      <c r="E200" s="59" t="n">
        <v>0</v>
      </c>
      <c r="F200" s="59" t="n">
        <v>0</v>
      </c>
      <c r="G200" s="59" t="n">
        <v>0</v>
      </c>
      <c r="H200" s="59" t="n">
        <v>0</v>
      </c>
      <c r="I200" s="59" t="n">
        <v>0</v>
      </c>
      <c r="J200" s="59" t="n">
        <v>78462</v>
      </c>
      <c r="K200" s="59" t="n">
        <v>22372</v>
      </c>
      <c r="L200" s="59" t="n">
        <v>271124</v>
      </c>
      <c r="M200" s="59" t="n">
        <v>12872</v>
      </c>
      <c r="N200" s="59" t="n">
        <v>34</v>
      </c>
      <c r="O200" s="59" t="n">
        <v>363</v>
      </c>
      <c r="P200" s="59" t="n">
        <v>0</v>
      </c>
      <c r="Q200" s="59" t="n">
        <v>0</v>
      </c>
      <c r="R200" s="59" t="n">
        <v>0</v>
      </c>
      <c r="S200" s="59" t="n">
        <v>0</v>
      </c>
      <c r="T200" s="59" t="n">
        <v>0</v>
      </c>
      <c r="U200" s="59" t="n">
        <v>0</v>
      </c>
      <c r="V200" s="59" t="n">
        <v>264</v>
      </c>
      <c r="W200" s="59" t="n">
        <v>0</v>
      </c>
      <c r="X200" s="59" t="n">
        <v>6</v>
      </c>
      <c r="Y200" s="59" t="n">
        <v>0</v>
      </c>
      <c r="Z200" s="59" t="n">
        <v>0</v>
      </c>
      <c r="AA200" s="59" t="n">
        <v>0</v>
      </c>
      <c r="AB200" s="59" t="n">
        <v>0</v>
      </c>
      <c r="AC200" s="57" t="n"/>
      <c r="AD200" s="59" t="n">
        <v>0</v>
      </c>
      <c r="AE200" s="59" t="n">
        <v>0</v>
      </c>
    </row>
    <row r="201" ht="15.75" customHeight="1">
      <c r="A201" s="4" t="inlineStr">
        <is>
          <t>exports</t>
        </is>
      </c>
      <c r="B201" s="57" t="inlineStr">
        <is>
          <t>SD</t>
        </is>
      </c>
      <c r="C201" s="59" t="n">
        <v>0</v>
      </c>
      <c r="D201" s="59" t="n">
        <v>0</v>
      </c>
      <c r="E201" s="59" t="n">
        <v>0</v>
      </c>
      <c r="F201" s="59" t="n">
        <v>0</v>
      </c>
      <c r="G201" s="59" t="n">
        <v>0</v>
      </c>
      <c r="H201" s="59" t="n">
        <v>0</v>
      </c>
      <c r="I201" s="59" t="n">
        <v>0</v>
      </c>
      <c r="J201" s="59" t="n">
        <v>325</v>
      </c>
      <c r="K201" s="59" t="n">
        <v>52309</v>
      </c>
      <c r="L201" s="59" t="n">
        <v>44132</v>
      </c>
      <c r="M201" s="59" t="n">
        <v>0</v>
      </c>
      <c r="N201" s="59" t="n">
        <v>0</v>
      </c>
      <c r="O201" s="59" t="n">
        <v>0</v>
      </c>
      <c r="P201" s="59" t="n">
        <v>0</v>
      </c>
      <c r="Q201" s="59" t="n">
        <v>841</v>
      </c>
      <c r="R201" s="59" t="n">
        <v>150</v>
      </c>
      <c r="S201" s="59" t="n">
        <v>0</v>
      </c>
      <c r="T201" s="59" t="n">
        <v>35</v>
      </c>
      <c r="U201" s="59" t="n">
        <v>0</v>
      </c>
      <c r="V201" s="59" t="n">
        <v>0</v>
      </c>
      <c r="W201" s="59" t="n">
        <v>0</v>
      </c>
      <c r="X201" s="59" t="n">
        <v>0</v>
      </c>
      <c r="Y201" s="59" t="n">
        <v>0</v>
      </c>
      <c r="Z201" s="59" t="n">
        <v>0</v>
      </c>
      <c r="AA201" s="59" t="n">
        <v>0</v>
      </c>
      <c r="AB201" s="59" t="n">
        <v>0</v>
      </c>
      <c r="AC201" s="57" t="n"/>
      <c r="AD201" s="59" t="n">
        <v>0</v>
      </c>
      <c r="AE201" s="59" t="n">
        <v>0</v>
      </c>
    </row>
    <row r="202" ht="15.75" customHeight="1">
      <c r="A202" s="4" t="inlineStr">
        <is>
          <t>imports</t>
        </is>
      </c>
      <c r="B202" s="57" t="inlineStr">
        <is>
          <t>TN</t>
        </is>
      </c>
      <c r="C202" s="59" t="n">
        <v>0</v>
      </c>
      <c r="D202" s="59" t="n">
        <v>0</v>
      </c>
      <c r="E202" s="59" t="n">
        <v>0</v>
      </c>
      <c r="F202" s="59" t="n">
        <v>0</v>
      </c>
      <c r="G202" s="59" t="n">
        <v>0</v>
      </c>
      <c r="H202" s="59" t="n">
        <v>0</v>
      </c>
      <c r="I202" s="59" t="n">
        <v>0</v>
      </c>
      <c r="J202" s="59" t="n">
        <v>0</v>
      </c>
      <c r="K202" s="59" t="n">
        <v>0</v>
      </c>
      <c r="L202" s="59" t="n">
        <v>0</v>
      </c>
      <c r="M202" s="59" t="n">
        <v>0</v>
      </c>
      <c r="N202" s="59" t="n">
        <v>0</v>
      </c>
      <c r="O202" s="59" t="n">
        <v>0</v>
      </c>
      <c r="P202" s="59" t="n">
        <v>1</v>
      </c>
      <c r="Q202" s="59" t="n">
        <v>2</v>
      </c>
      <c r="R202" s="59" t="n">
        <v>0</v>
      </c>
      <c r="S202" s="59" t="n">
        <v>0</v>
      </c>
      <c r="T202" s="59" t="n">
        <v>0</v>
      </c>
      <c r="U202" s="59" t="n">
        <v>0</v>
      </c>
      <c r="V202" s="59" t="n">
        <v>0</v>
      </c>
      <c r="W202" s="59" t="n">
        <v>0</v>
      </c>
      <c r="X202" s="59" t="n">
        <v>0</v>
      </c>
      <c r="Y202" s="59" t="n">
        <v>0</v>
      </c>
      <c r="Z202" s="59" t="n">
        <v>0</v>
      </c>
      <c r="AA202" s="59" t="n">
        <v>0</v>
      </c>
      <c r="AB202" s="59" t="n">
        <v>0</v>
      </c>
      <c r="AC202" s="57" t="n"/>
      <c r="AD202" s="59" t="n">
        <v>21771</v>
      </c>
      <c r="AE202" s="59" t="n">
        <v>0</v>
      </c>
    </row>
    <row r="203" ht="15.75" customHeight="1">
      <c r="A203" s="4" t="inlineStr">
        <is>
          <t>exports</t>
        </is>
      </c>
      <c r="B203" s="57" t="inlineStr">
        <is>
          <t>TN</t>
        </is>
      </c>
      <c r="C203" s="59" t="n">
        <v>0</v>
      </c>
      <c r="D203" s="59" t="n">
        <v>0</v>
      </c>
      <c r="E203" s="59" t="n">
        <v>0</v>
      </c>
      <c r="F203" s="59" t="n">
        <v>0</v>
      </c>
      <c r="G203" s="59" t="n">
        <v>0</v>
      </c>
      <c r="H203" s="59" t="n">
        <v>0</v>
      </c>
      <c r="I203" s="59" t="n">
        <v>0</v>
      </c>
      <c r="J203" s="59" t="n">
        <v>0</v>
      </c>
      <c r="K203" s="59" t="n">
        <v>0</v>
      </c>
      <c r="L203" s="59" t="n">
        <v>0</v>
      </c>
      <c r="M203" s="59" t="n">
        <v>0</v>
      </c>
      <c r="N203" s="59" t="n">
        <v>0</v>
      </c>
      <c r="O203" s="59" t="n">
        <v>0</v>
      </c>
      <c r="P203" s="59" t="n">
        <v>0</v>
      </c>
      <c r="Q203" s="59" t="n">
        <v>0</v>
      </c>
      <c r="R203" s="59" t="n">
        <v>0</v>
      </c>
      <c r="S203" s="59" t="n">
        <v>0</v>
      </c>
      <c r="T203" s="59" t="n">
        <v>0</v>
      </c>
      <c r="U203" s="59" t="n">
        <v>0</v>
      </c>
      <c r="V203" s="59" t="n">
        <v>0</v>
      </c>
      <c r="W203" s="59" t="n">
        <v>0</v>
      </c>
      <c r="X203" s="59" t="n">
        <v>0</v>
      </c>
      <c r="Y203" s="59" t="n">
        <v>0</v>
      </c>
      <c r="Z203" s="59" t="n">
        <v>0</v>
      </c>
      <c r="AA203" s="59" t="n">
        <v>0</v>
      </c>
      <c r="AB203" s="59" t="n">
        <v>0</v>
      </c>
      <c r="AC203" s="57" t="n"/>
      <c r="AD203" s="59" t="n">
        <v>1</v>
      </c>
      <c r="AE203" s="59" t="n">
        <v>0</v>
      </c>
    </row>
    <row r="204" ht="15.75" customHeight="1">
      <c r="A204" s="4" t="inlineStr">
        <is>
          <t>imports</t>
        </is>
      </c>
      <c r="B204" s="57" t="inlineStr">
        <is>
          <t>TX</t>
        </is>
      </c>
      <c r="C204" s="59" t="n">
        <v>1121</v>
      </c>
      <c r="D204" s="59" t="n">
        <v>14</v>
      </c>
      <c r="E204" s="59" t="n">
        <v>0</v>
      </c>
      <c r="F204" s="59" t="n">
        <v>14</v>
      </c>
      <c r="G204" s="59" t="n">
        <v>70</v>
      </c>
      <c r="H204" s="59" t="n">
        <v>0</v>
      </c>
      <c r="I204" s="59" t="n">
        <v>5566</v>
      </c>
      <c r="J204" s="59" t="n">
        <v>526185</v>
      </c>
      <c r="K204" s="59" t="n">
        <v>738369</v>
      </c>
      <c r="L204" s="59" t="n">
        <v>204117</v>
      </c>
      <c r="M204" s="59" t="n">
        <v>2388</v>
      </c>
      <c r="N204" s="59" t="n">
        <v>3604</v>
      </c>
      <c r="O204" s="59" t="n">
        <v>80264</v>
      </c>
      <c r="P204" s="59" t="n">
        <v>79584</v>
      </c>
      <c r="Q204" s="59" t="n">
        <v>78997</v>
      </c>
      <c r="R204" s="59" t="n">
        <v>78097</v>
      </c>
      <c r="S204" s="59" t="n">
        <v>79523</v>
      </c>
      <c r="T204" s="59" t="n">
        <v>160306</v>
      </c>
      <c r="U204" s="59" t="n">
        <v>960994</v>
      </c>
      <c r="V204" s="59" t="n">
        <v>447308</v>
      </c>
      <c r="W204" s="59" t="n">
        <v>298492</v>
      </c>
      <c r="X204" s="59" t="n">
        <v>82256</v>
      </c>
      <c r="Y204" s="59" t="n">
        <v>81839</v>
      </c>
      <c r="Z204" s="59" t="n">
        <v>9046</v>
      </c>
      <c r="AA204" s="59" t="n">
        <v>12888</v>
      </c>
      <c r="AB204" s="59" t="n">
        <v>0</v>
      </c>
      <c r="AC204" s="57" t="n"/>
      <c r="AD204" s="59" t="n">
        <v>9553</v>
      </c>
      <c r="AE204" s="59" t="n">
        <v>5832178</v>
      </c>
    </row>
    <row r="205" ht="15.75" customHeight="1">
      <c r="A205" s="4" t="inlineStr">
        <is>
          <t>exports</t>
        </is>
      </c>
      <c r="B205" s="57" t="inlineStr">
        <is>
          <t>TX</t>
        </is>
      </c>
      <c r="C205" s="59" t="n">
        <v>64596</v>
      </c>
      <c r="D205" s="59" t="n">
        <v>446823</v>
      </c>
      <c r="E205" s="59" t="n">
        <v>0</v>
      </c>
      <c r="F205" s="59" t="n">
        <v>801040</v>
      </c>
      <c r="G205" s="59" t="n">
        <v>964770</v>
      </c>
      <c r="H205" s="59" t="n">
        <v>925370</v>
      </c>
      <c r="I205" s="59" t="n">
        <v>1029628</v>
      </c>
      <c r="J205" s="59" t="n">
        <v>1103530</v>
      </c>
      <c r="K205" s="59" t="n">
        <v>4625</v>
      </c>
      <c r="L205" s="59" t="n">
        <v>19575</v>
      </c>
      <c r="M205" s="59" t="n">
        <v>18598</v>
      </c>
      <c r="N205" s="59" t="n">
        <v>2839</v>
      </c>
      <c r="O205" s="59" t="n">
        <v>299155</v>
      </c>
      <c r="P205" s="59" t="n">
        <v>296621</v>
      </c>
      <c r="Q205" s="59" t="n">
        <v>294683</v>
      </c>
      <c r="R205" s="59" t="n">
        <v>294462</v>
      </c>
      <c r="S205" s="59" t="n">
        <v>291883</v>
      </c>
      <c r="T205" s="59" t="n">
        <v>402393</v>
      </c>
      <c r="U205" s="59" t="n">
        <v>1012880</v>
      </c>
      <c r="V205" s="59" t="n">
        <v>337146</v>
      </c>
      <c r="W205" s="59" t="n">
        <v>310478</v>
      </c>
      <c r="X205" s="59" t="n">
        <v>306668</v>
      </c>
      <c r="Y205" s="59" t="n">
        <v>305030</v>
      </c>
      <c r="Z205" s="59" t="n">
        <v>678304</v>
      </c>
      <c r="AA205" s="59" t="n">
        <v>437364</v>
      </c>
      <c r="AB205" s="59" t="n">
        <v>252888</v>
      </c>
      <c r="AC205" s="59" t="n">
        <v>1948376</v>
      </c>
      <c r="AD205" s="59" t="n">
        <v>5600678</v>
      </c>
      <c r="AE205" s="59" t="n">
        <v>1163819</v>
      </c>
    </row>
    <row r="206" ht="15.75" customHeight="1">
      <c r="A206" s="4" t="inlineStr">
        <is>
          <t>imports</t>
        </is>
      </c>
      <c r="B206" s="57" t="inlineStr">
        <is>
          <t>UT</t>
        </is>
      </c>
      <c r="C206" s="59" t="n">
        <v>0</v>
      </c>
      <c r="D206" s="59" t="n">
        <v>0</v>
      </c>
      <c r="E206" s="59" t="n">
        <v>0</v>
      </c>
      <c r="F206" s="59" t="n">
        <v>0</v>
      </c>
      <c r="G206" s="59" t="n">
        <v>0</v>
      </c>
      <c r="H206" s="59" t="n">
        <v>0</v>
      </c>
      <c r="I206" s="59" t="n">
        <v>0</v>
      </c>
      <c r="J206" s="59" t="n">
        <v>28480</v>
      </c>
      <c r="K206" s="59" t="n">
        <v>1544</v>
      </c>
      <c r="L206" s="59" t="n">
        <v>0</v>
      </c>
      <c r="M206" s="59" t="n">
        <v>0</v>
      </c>
      <c r="N206" s="59" t="n">
        <v>0</v>
      </c>
      <c r="O206" s="59" t="n">
        <v>8800</v>
      </c>
      <c r="P206" s="59" t="n">
        <v>5762</v>
      </c>
      <c r="Q206" s="59" t="n">
        <v>14851</v>
      </c>
      <c r="R206" s="59" t="n">
        <v>41018</v>
      </c>
      <c r="S206" s="59" t="n">
        <v>15238</v>
      </c>
      <c r="T206" s="59" t="n">
        <v>21527</v>
      </c>
      <c r="U206" s="59" t="n">
        <v>12346</v>
      </c>
      <c r="V206" s="59" t="n">
        <v>8238</v>
      </c>
      <c r="W206" s="59" t="n">
        <v>17434</v>
      </c>
      <c r="X206" s="59" t="n">
        <v>11280</v>
      </c>
      <c r="Y206" s="59" t="n">
        <v>11575</v>
      </c>
      <c r="Z206" s="59" t="n">
        <v>0</v>
      </c>
      <c r="AA206" s="59" t="n">
        <v>29087</v>
      </c>
      <c r="AB206" s="59" t="n">
        <v>16351</v>
      </c>
      <c r="AC206" s="59" t="n">
        <v>10466</v>
      </c>
      <c r="AD206" s="59" t="n">
        <v>8465</v>
      </c>
      <c r="AE206" s="59" t="n">
        <v>39595</v>
      </c>
    </row>
    <row r="207" ht="15.75" customHeight="1">
      <c r="A207" s="4" t="inlineStr">
        <is>
          <t>exports</t>
        </is>
      </c>
      <c r="B207" s="57" t="inlineStr">
        <is>
          <t>UT</t>
        </is>
      </c>
      <c r="C207" s="59" t="n">
        <v>0</v>
      </c>
      <c r="D207" s="59" t="n">
        <v>0</v>
      </c>
      <c r="E207" s="59" t="n">
        <v>0</v>
      </c>
      <c r="F207" s="59" t="n">
        <v>0</v>
      </c>
      <c r="G207" s="59" t="n">
        <v>0</v>
      </c>
      <c r="H207" s="59" t="n">
        <v>0</v>
      </c>
      <c r="I207" s="59" t="n">
        <v>0</v>
      </c>
      <c r="J207" s="59" t="n">
        <v>0</v>
      </c>
      <c r="K207" s="59" t="n">
        <v>0</v>
      </c>
      <c r="L207" s="59" t="n">
        <v>0</v>
      </c>
      <c r="M207" s="59" t="n">
        <v>0</v>
      </c>
      <c r="N207" s="59" t="n">
        <v>0</v>
      </c>
      <c r="O207" s="59" t="n">
        <v>0</v>
      </c>
      <c r="P207" s="59" t="n">
        <v>0</v>
      </c>
      <c r="Q207" s="59" t="n">
        <v>0</v>
      </c>
      <c r="R207" s="59" t="n">
        <v>824</v>
      </c>
      <c r="S207" s="59" t="n">
        <v>814</v>
      </c>
      <c r="T207" s="59" t="n">
        <v>37666</v>
      </c>
      <c r="U207" s="59" t="n">
        <v>54552</v>
      </c>
      <c r="V207" s="59" t="n">
        <v>43030</v>
      </c>
      <c r="W207" s="59" t="n">
        <v>12988</v>
      </c>
      <c r="X207" s="59" t="n">
        <v>1265</v>
      </c>
      <c r="Y207" s="59" t="n">
        <v>1858</v>
      </c>
      <c r="Z207" s="59" t="n">
        <v>17689</v>
      </c>
      <c r="AA207" s="59" t="n">
        <v>27779</v>
      </c>
      <c r="AB207" s="59" t="n">
        <v>934</v>
      </c>
      <c r="AC207" s="59" t="n">
        <v>36</v>
      </c>
      <c r="AD207" s="59" t="n">
        <v>13</v>
      </c>
      <c r="AE207" s="59" t="n">
        <v>955</v>
      </c>
    </row>
    <row r="208" ht="15.75" customHeight="1">
      <c r="A208" s="4" t="inlineStr">
        <is>
          <t>imports</t>
        </is>
      </c>
      <c r="B208" s="57" t="inlineStr">
        <is>
          <t>VT</t>
        </is>
      </c>
      <c r="C208" s="59" t="n">
        <v>1808826</v>
      </c>
      <c r="D208" s="59" t="n">
        <v>2031891</v>
      </c>
      <c r="E208" s="59" t="n">
        <v>2741116</v>
      </c>
      <c r="F208" s="59" t="n">
        <v>3099617</v>
      </c>
      <c r="G208" s="59" t="n">
        <v>3486657</v>
      </c>
      <c r="H208" s="59" t="n">
        <v>4393837</v>
      </c>
      <c r="I208" s="59" t="n">
        <v>3804746</v>
      </c>
      <c r="J208" s="59" t="n">
        <v>4093278</v>
      </c>
      <c r="K208" s="59" t="n">
        <v>3927660</v>
      </c>
      <c r="L208" s="59" t="n">
        <v>7837392</v>
      </c>
      <c r="M208" s="59" t="n">
        <v>4279526</v>
      </c>
      <c r="N208" s="59" t="n">
        <v>2999082</v>
      </c>
      <c r="O208" s="59" t="n">
        <v>2433433</v>
      </c>
      <c r="P208" s="59" t="n">
        <v>1941502</v>
      </c>
      <c r="Q208" s="59" t="n">
        <v>1952104</v>
      </c>
      <c r="R208" s="59" t="n">
        <v>2159606</v>
      </c>
      <c r="S208" s="59" t="n">
        <v>2508934</v>
      </c>
      <c r="T208" s="59" t="n">
        <v>2610161</v>
      </c>
      <c r="U208" s="59" t="n">
        <v>2534008</v>
      </c>
      <c r="V208" s="59" t="n">
        <v>2604760</v>
      </c>
      <c r="W208" s="59" t="n">
        <v>2458432</v>
      </c>
      <c r="X208" s="59" t="n">
        <v>2524030</v>
      </c>
      <c r="Y208" s="59" t="n">
        <v>11514688</v>
      </c>
      <c r="Z208" s="59" t="n">
        <v>11742473</v>
      </c>
      <c r="AA208" s="59" t="n">
        <v>11181948</v>
      </c>
      <c r="AB208" s="59" t="n">
        <v>10804451</v>
      </c>
      <c r="AC208" s="59" t="n">
        <v>8961559</v>
      </c>
      <c r="AD208" s="59" t="n">
        <v>10345461</v>
      </c>
      <c r="AE208" s="59" t="n">
        <v>9726362</v>
      </c>
    </row>
    <row r="209" ht="15.75" customHeight="1">
      <c r="A209" s="4" t="inlineStr">
        <is>
          <t>exports</t>
        </is>
      </c>
      <c r="B209" s="57" t="inlineStr">
        <is>
          <t>VT</t>
        </is>
      </c>
      <c r="C209" s="59" t="n">
        <v>98793</v>
      </c>
      <c r="D209" s="59" t="n">
        <v>327830</v>
      </c>
      <c r="E209" s="59" t="n">
        <v>669689</v>
      </c>
      <c r="F209" s="59" t="n">
        <v>499835</v>
      </c>
      <c r="G209" s="59" t="n">
        <v>443336</v>
      </c>
      <c r="H209" s="59" t="n">
        <v>439703</v>
      </c>
      <c r="I209" s="59" t="n">
        <v>287925</v>
      </c>
      <c r="J209" s="59" t="n">
        <v>119741</v>
      </c>
      <c r="K209" s="59" t="n">
        <v>66924</v>
      </c>
      <c r="L209" s="59" t="n">
        <v>165078</v>
      </c>
      <c r="M209" s="59" t="n">
        <v>362070</v>
      </c>
      <c r="N209" s="59" t="n">
        <v>0</v>
      </c>
      <c r="O209" s="59" t="n">
        <v>0</v>
      </c>
      <c r="P209" s="59" t="n">
        <v>25615</v>
      </c>
      <c r="Q209" s="59" t="n">
        <v>14402</v>
      </c>
      <c r="R209" s="59" t="n">
        <v>38272</v>
      </c>
      <c r="S209" s="59" t="n">
        <v>80066</v>
      </c>
      <c r="T209" s="59" t="n">
        <v>117140</v>
      </c>
      <c r="U209" s="59" t="n">
        <v>40650</v>
      </c>
      <c r="V209" s="59" t="n">
        <v>41271</v>
      </c>
      <c r="W209" s="59" t="n">
        <v>32247</v>
      </c>
      <c r="X209" s="59" t="n">
        <v>2161</v>
      </c>
      <c r="Y209" s="59" t="n">
        <v>15700</v>
      </c>
      <c r="Z209" s="59" t="n">
        <v>3704</v>
      </c>
      <c r="AA209" s="59" t="n">
        <v>25398</v>
      </c>
      <c r="AB209" s="59" t="n">
        <v>13235</v>
      </c>
      <c r="AC209" s="59" t="n">
        <v>6937</v>
      </c>
      <c r="AD209" s="59" t="n">
        <v>9496</v>
      </c>
      <c r="AE209" s="59" t="n">
        <v>6440</v>
      </c>
    </row>
    <row r="210" ht="15.75" customHeight="1">
      <c r="A210" s="4" t="inlineStr">
        <is>
          <t>imports</t>
        </is>
      </c>
      <c r="B210" s="57" t="inlineStr">
        <is>
          <t>VA</t>
        </is>
      </c>
      <c r="C210" s="59" t="n">
        <v>0</v>
      </c>
      <c r="D210" s="59" t="n">
        <v>0</v>
      </c>
      <c r="E210" s="59" t="n">
        <v>0</v>
      </c>
      <c r="F210" s="59" t="n">
        <v>0</v>
      </c>
      <c r="G210" s="59" t="n">
        <v>0</v>
      </c>
      <c r="H210" s="59" t="n">
        <v>0</v>
      </c>
      <c r="I210" s="59" t="n">
        <v>0</v>
      </c>
      <c r="J210" s="59" t="n">
        <v>0</v>
      </c>
      <c r="K210" s="59" t="n">
        <v>0</v>
      </c>
      <c r="L210" s="59" t="n">
        <v>0</v>
      </c>
      <c r="M210" s="59" t="n">
        <v>0</v>
      </c>
      <c r="N210" s="59" t="n">
        <v>0</v>
      </c>
      <c r="O210" s="59" t="n">
        <v>375</v>
      </c>
      <c r="P210" s="59" t="n">
        <v>16</v>
      </c>
      <c r="Q210" s="59" t="n">
        <v>0</v>
      </c>
      <c r="R210" s="59" t="n">
        <v>0</v>
      </c>
      <c r="S210" s="59" t="n">
        <v>0</v>
      </c>
      <c r="T210" s="59" t="n">
        <v>0</v>
      </c>
      <c r="U210" s="59" t="n">
        <v>0</v>
      </c>
      <c r="V210" s="59" t="n">
        <v>0</v>
      </c>
      <c r="W210" s="59" t="n">
        <v>0</v>
      </c>
      <c r="X210" s="59" t="n">
        <v>0</v>
      </c>
      <c r="Y210" s="59" t="n">
        <v>0</v>
      </c>
      <c r="Z210" s="59" t="n">
        <v>0</v>
      </c>
      <c r="AA210" s="59" t="n">
        <v>0</v>
      </c>
      <c r="AB210" s="59" t="n">
        <v>0</v>
      </c>
      <c r="AC210" s="57" t="n"/>
      <c r="AD210" s="59" t="n">
        <v>28220</v>
      </c>
      <c r="AE210" s="59" t="n">
        <v>30492</v>
      </c>
    </row>
    <row r="211" ht="15.75" customHeight="1">
      <c r="A211" s="4" t="inlineStr">
        <is>
          <t>exports</t>
        </is>
      </c>
      <c r="B211" s="57" t="inlineStr">
        <is>
          <t>VA</t>
        </is>
      </c>
      <c r="C211" s="59" t="n">
        <v>0</v>
      </c>
      <c r="D211" s="59" t="n">
        <v>0</v>
      </c>
      <c r="E211" s="59" t="n">
        <v>0</v>
      </c>
      <c r="F211" s="59" t="n">
        <v>0</v>
      </c>
      <c r="G211" s="59" t="n">
        <v>0</v>
      </c>
      <c r="H211" s="59" t="n">
        <v>0</v>
      </c>
      <c r="I211" s="59" t="n">
        <v>0</v>
      </c>
      <c r="J211" s="59" t="n">
        <v>0</v>
      </c>
      <c r="K211" s="59" t="n">
        <v>0</v>
      </c>
      <c r="L211" s="59" t="n">
        <v>0</v>
      </c>
      <c r="M211" s="59" t="n">
        <v>0</v>
      </c>
      <c r="N211" s="59" t="n">
        <v>0</v>
      </c>
      <c r="O211" s="59" t="n">
        <v>0</v>
      </c>
      <c r="P211" s="59" t="n">
        <v>0</v>
      </c>
      <c r="Q211" s="59" t="n">
        <v>0</v>
      </c>
      <c r="R211" s="59" t="n">
        <v>0</v>
      </c>
      <c r="S211" s="59" t="n">
        <v>0</v>
      </c>
      <c r="T211" s="59" t="n">
        <v>0</v>
      </c>
      <c r="U211" s="59" t="n">
        <v>0</v>
      </c>
      <c r="V211" s="59" t="n">
        <v>0</v>
      </c>
      <c r="W211" s="59" t="n">
        <v>0</v>
      </c>
      <c r="X211" s="59" t="n">
        <v>0</v>
      </c>
      <c r="Y211" s="59" t="n">
        <v>0</v>
      </c>
      <c r="Z211" s="59" t="n">
        <v>0</v>
      </c>
      <c r="AA211" s="59" t="n">
        <v>0</v>
      </c>
      <c r="AB211" s="59" t="n">
        <v>0</v>
      </c>
      <c r="AC211" s="57" t="n"/>
      <c r="AD211" s="59" t="n">
        <v>34</v>
      </c>
      <c r="AE211" s="59" t="n">
        <v>856</v>
      </c>
    </row>
    <row r="212" ht="15.75" customHeight="1">
      <c r="A212" s="4" t="inlineStr">
        <is>
          <t>imports</t>
        </is>
      </c>
      <c r="B212" s="57" t="inlineStr">
        <is>
          <t>WA</t>
        </is>
      </c>
      <c r="C212" s="59" t="n">
        <v>280050</v>
      </c>
      <c r="D212" s="59" t="n">
        <v>2617362</v>
      </c>
      <c r="E212" s="59" t="n">
        <v>6245029</v>
      </c>
      <c r="F212" s="59" t="n">
        <v>1801202</v>
      </c>
      <c r="G212" s="59" t="n">
        <v>2822891</v>
      </c>
      <c r="H212" s="59" t="n">
        <v>883468</v>
      </c>
      <c r="I212" s="59" t="n">
        <v>5270168</v>
      </c>
      <c r="J212" s="59" t="n">
        <v>7198952</v>
      </c>
      <c r="K212" s="59" t="n">
        <v>6868703</v>
      </c>
      <c r="L212" s="59" t="n">
        <v>8833922</v>
      </c>
      <c r="M212" s="59" t="n">
        <v>4257197</v>
      </c>
      <c r="N212" s="59" t="n">
        <v>3152421</v>
      </c>
      <c r="O212" s="59" t="n">
        <v>4361543</v>
      </c>
      <c r="P212" s="59" t="n">
        <v>3445319</v>
      </c>
      <c r="Q212" s="59" t="n">
        <v>2228741</v>
      </c>
      <c r="R212" s="59" t="n">
        <v>2532518</v>
      </c>
      <c r="S212" s="59" t="n">
        <v>2429604</v>
      </c>
      <c r="T212" s="59" t="n">
        <v>3622104</v>
      </c>
      <c r="U212" s="59" t="n">
        <v>2973166</v>
      </c>
      <c r="V212" s="59" t="n">
        <v>3150023</v>
      </c>
      <c r="W212" s="59" t="n">
        <v>2211420</v>
      </c>
      <c r="X212" s="59" t="n">
        <v>3045037</v>
      </c>
      <c r="Y212" s="59" t="n">
        <v>2246709</v>
      </c>
      <c r="Z212" s="59" t="n">
        <v>1889261</v>
      </c>
      <c r="AA212" s="59" t="n">
        <v>1687101</v>
      </c>
      <c r="AB212" s="59" t="n">
        <v>3618887</v>
      </c>
      <c r="AC212" s="59" t="n">
        <v>1514335</v>
      </c>
      <c r="AD212" s="59" t="n">
        <v>1814257</v>
      </c>
      <c r="AE212" s="59" t="n">
        <v>1435330</v>
      </c>
    </row>
    <row r="213" ht="15.75" customHeight="1">
      <c r="A213" s="4" t="inlineStr">
        <is>
          <t>exports</t>
        </is>
      </c>
      <c r="B213" s="57" t="inlineStr">
        <is>
          <t>WA</t>
        </is>
      </c>
      <c r="C213" s="59" t="n">
        <v>36917</v>
      </c>
      <c r="D213" s="59" t="n">
        <v>2955</v>
      </c>
      <c r="E213" s="59" t="n">
        <v>2623</v>
      </c>
      <c r="F213" s="59" t="n">
        <v>1083688</v>
      </c>
      <c r="G213" s="59" t="n">
        <v>25538</v>
      </c>
      <c r="H213" s="59" t="n">
        <v>1648456</v>
      </c>
      <c r="I213" s="59" t="n">
        <v>663705</v>
      </c>
      <c r="J213" s="59" t="n">
        <v>3567105</v>
      </c>
      <c r="K213" s="59" t="n">
        <v>4401860</v>
      </c>
      <c r="L213" s="59" t="n">
        <v>7025492</v>
      </c>
      <c r="M213" s="59" t="n">
        <v>5390058</v>
      </c>
      <c r="N213" s="59" t="n">
        <v>8209880</v>
      </c>
      <c r="O213" s="59" t="n">
        <v>5548924</v>
      </c>
      <c r="P213" s="59" t="n">
        <v>5401791</v>
      </c>
      <c r="Q213" s="59" t="n">
        <v>7076947</v>
      </c>
      <c r="R213" s="59" t="n">
        <v>5537369</v>
      </c>
      <c r="S213" s="59" t="n">
        <v>11086396</v>
      </c>
      <c r="T213" s="59" t="n">
        <v>6880724</v>
      </c>
      <c r="U213" s="59" t="n">
        <v>10246628</v>
      </c>
      <c r="V213" s="59" t="n">
        <v>9328182</v>
      </c>
      <c r="W213" s="59" t="n">
        <v>9164045</v>
      </c>
      <c r="X213" s="59" t="n">
        <v>9805972</v>
      </c>
      <c r="Y213" s="59" t="n">
        <v>8420115</v>
      </c>
      <c r="Z213" s="59" t="n">
        <v>8220860</v>
      </c>
      <c r="AA213" s="59" t="n">
        <v>9226485</v>
      </c>
      <c r="AB213" s="59" t="n">
        <v>6929097</v>
      </c>
      <c r="AC213" s="59" t="n">
        <v>2292801</v>
      </c>
      <c r="AD213" s="59" t="n">
        <v>2883609</v>
      </c>
      <c r="AE213" s="59" t="n">
        <v>5447095</v>
      </c>
    </row>
    <row r="214" ht="15.75" customHeight="1">
      <c r="A214" s="4" t="inlineStr">
        <is>
          <t>imports</t>
        </is>
      </c>
      <c r="B214" s="57" t="inlineStr">
        <is>
          <t>WV</t>
        </is>
      </c>
      <c r="C214" s="59" t="n">
        <v>0</v>
      </c>
      <c r="D214" s="59" t="n">
        <v>0</v>
      </c>
      <c r="E214" s="59" t="n">
        <v>0</v>
      </c>
      <c r="F214" s="59" t="n">
        <v>0</v>
      </c>
      <c r="G214" s="59" t="n">
        <v>0</v>
      </c>
      <c r="H214" s="59" t="n">
        <v>0</v>
      </c>
      <c r="I214" s="59" t="n">
        <v>0</v>
      </c>
      <c r="J214" s="59" t="n">
        <v>0</v>
      </c>
      <c r="K214" s="59" t="n">
        <v>0</v>
      </c>
      <c r="L214" s="59" t="n">
        <v>0</v>
      </c>
      <c r="M214" s="59" t="n">
        <v>0</v>
      </c>
      <c r="N214" s="59" t="n">
        <v>0</v>
      </c>
      <c r="O214" s="59" t="n">
        <v>0</v>
      </c>
      <c r="P214" s="59" t="n">
        <v>0</v>
      </c>
      <c r="Q214" s="59" t="n">
        <v>0</v>
      </c>
      <c r="R214" s="59" t="n">
        <v>0</v>
      </c>
      <c r="S214" s="59" t="n">
        <v>0</v>
      </c>
      <c r="T214" s="59" t="n">
        <v>0</v>
      </c>
      <c r="U214" s="59" t="n">
        <v>0</v>
      </c>
      <c r="V214" s="59" t="n">
        <v>0</v>
      </c>
      <c r="W214" s="59" t="n">
        <v>0</v>
      </c>
      <c r="X214" s="59" t="n">
        <v>0</v>
      </c>
      <c r="Y214" s="59" t="n">
        <v>0</v>
      </c>
      <c r="Z214" s="59" t="n">
        <v>0</v>
      </c>
      <c r="AA214" s="59" t="n">
        <v>0</v>
      </c>
      <c r="AB214" s="59" t="n">
        <v>0</v>
      </c>
      <c r="AC214" s="57" t="n"/>
      <c r="AD214" s="59" t="n">
        <v>397</v>
      </c>
      <c r="AE214" s="59" t="n">
        <v>8784</v>
      </c>
    </row>
    <row r="215" ht="15.75" customHeight="1">
      <c r="A215" s="4" t="inlineStr">
        <is>
          <t>exports</t>
        </is>
      </c>
      <c r="B215" s="57" t="inlineStr">
        <is>
          <t>WV</t>
        </is>
      </c>
      <c r="C215" s="59" t="n">
        <v>0</v>
      </c>
      <c r="D215" s="59" t="n">
        <v>0</v>
      </c>
      <c r="E215" s="59" t="n">
        <v>0</v>
      </c>
      <c r="F215" s="59" t="n">
        <v>0</v>
      </c>
      <c r="G215" s="59" t="n">
        <v>0</v>
      </c>
      <c r="H215" s="59" t="n">
        <v>0</v>
      </c>
      <c r="I215" s="59" t="n">
        <v>0</v>
      </c>
      <c r="J215" s="59" t="n">
        <v>0</v>
      </c>
      <c r="K215" s="59" t="n">
        <v>0</v>
      </c>
      <c r="L215" s="59" t="n">
        <v>0</v>
      </c>
      <c r="M215" s="59" t="n">
        <v>0</v>
      </c>
      <c r="N215" s="59" t="n">
        <v>0</v>
      </c>
      <c r="O215" s="59" t="n">
        <v>0</v>
      </c>
      <c r="P215" s="59" t="n">
        <v>0</v>
      </c>
      <c r="Q215" s="59" t="n">
        <v>0</v>
      </c>
      <c r="R215" s="59" t="n">
        <v>0</v>
      </c>
      <c r="S215" s="59" t="n">
        <v>0</v>
      </c>
      <c r="T215" s="59" t="n">
        <v>0</v>
      </c>
      <c r="U215" s="59" t="n">
        <v>0</v>
      </c>
      <c r="V215" s="59" t="n">
        <v>0</v>
      </c>
      <c r="W215" s="59" t="n">
        <v>0</v>
      </c>
      <c r="X215" s="59" t="n">
        <v>0</v>
      </c>
      <c r="Y215" s="59" t="n">
        <v>0</v>
      </c>
      <c r="Z215" s="59" t="n">
        <v>0</v>
      </c>
      <c r="AA215" s="59" t="n">
        <v>0</v>
      </c>
      <c r="AB215" s="59" t="n">
        <v>0</v>
      </c>
      <c r="AC215" s="57" t="n"/>
      <c r="AD215" s="59" t="n">
        <v>10</v>
      </c>
      <c r="AE215" s="59" t="n">
        <v>246</v>
      </c>
    </row>
    <row r="216" ht="15.75" customHeight="1">
      <c r="A216" s="4" t="inlineStr">
        <is>
          <t>imports</t>
        </is>
      </c>
      <c r="B216" s="57" t="inlineStr">
        <is>
          <t>WI</t>
        </is>
      </c>
      <c r="C216" s="59" t="n">
        <v>0</v>
      </c>
      <c r="D216" s="59" t="n">
        <v>0</v>
      </c>
      <c r="E216" s="59" t="n">
        <v>0</v>
      </c>
      <c r="F216" s="59" t="n">
        <v>0</v>
      </c>
      <c r="G216" s="59" t="n">
        <v>0</v>
      </c>
      <c r="H216" s="59" t="n">
        <v>0</v>
      </c>
      <c r="I216" s="59" t="n">
        <v>163471</v>
      </c>
      <c r="J216" s="59" t="n">
        <v>878428</v>
      </c>
      <c r="K216" s="59" t="n">
        <v>840008</v>
      </c>
      <c r="L216" s="59" t="n">
        <v>402581</v>
      </c>
      <c r="M216" s="59" t="n">
        <v>0</v>
      </c>
      <c r="N216" s="59" t="n">
        <v>0</v>
      </c>
      <c r="O216" s="59" t="n">
        <v>0</v>
      </c>
      <c r="P216" s="59" t="n">
        <v>920</v>
      </c>
      <c r="Q216" s="59" t="n">
        <v>0</v>
      </c>
      <c r="R216" s="59" t="n">
        <v>68</v>
      </c>
      <c r="S216" s="59" t="n">
        <v>34</v>
      </c>
      <c r="T216" s="59" t="n">
        <v>80</v>
      </c>
      <c r="U216" s="59" t="n">
        <v>0</v>
      </c>
      <c r="V216" s="59" t="n">
        <v>0</v>
      </c>
      <c r="W216" s="59" t="n">
        <v>0</v>
      </c>
      <c r="X216" s="59" t="n">
        <v>0</v>
      </c>
      <c r="Y216" s="59" t="n">
        <v>0</v>
      </c>
      <c r="Z216" s="59" t="n">
        <v>0</v>
      </c>
      <c r="AA216" s="59" t="n">
        <v>0</v>
      </c>
      <c r="AB216" s="59" t="n">
        <v>0</v>
      </c>
      <c r="AC216" s="57" t="n"/>
      <c r="AD216" s="59" t="n">
        <v>0</v>
      </c>
      <c r="AE216" s="59" t="n">
        <v>0</v>
      </c>
    </row>
    <row r="217" ht="15.75" customHeight="1">
      <c r="A217" s="4" t="inlineStr">
        <is>
          <t>exports</t>
        </is>
      </c>
      <c r="B217" s="57" t="inlineStr">
        <is>
          <t>WI</t>
        </is>
      </c>
      <c r="C217" s="59" t="n">
        <v>0</v>
      </c>
      <c r="D217" s="59" t="n">
        <v>0</v>
      </c>
      <c r="E217" s="59" t="n">
        <v>0</v>
      </c>
      <c r="F217" s="59" t="n">
        <v>0</v>
      </c>
      <c r="G217" s="59" t="n">
        <v>0</v>
      </c>
      <c r="H217" s="59" t="n">
        <v>0</v>
      </c>
      <c r="I217" s="59" t="n">
        <v>0</v>
      </c>
      <c r="J217" s="59" t="n">
        <v>0</v>
      </c>
      <c r="K217" s="59" t="n">
        <v>33488</v>
      </c>
      <c r="L217" s="59" t="n">
        <v>3248</v>
      </c>
      <c r="M217" s="59" t="n">
        <v>0</v>
      </c>
      <c r="N217" s="59" t="n">
        <v>0</v>
      </c>
      <c r="O217" s="59" t="n">
        <v>0</v>
      </c>
      <c r="P217" s="59" t="n">
        <v>0</v>
      </c>
      <c r="Q217" s="59" t="n">
        <v>0</v>
      </c>
      <c r="R217" s="59" t="n">
        <v>0</v>
      </c>
      <c r="S217" s="59" t="n">
        <v>0</v>
      </c>
      <c r="T217" s="59" t="n">
        <v>0</v>
      </c>
      <c r="U217" s="59" t="n">
        <v>30</v>
      </c>
      <c r="V217" s="59" t="n">
        <v>0</v>
      </c>
      <c r="W217" s="59" t="n">
        <v>0</v>
      </c>
      <c r="X217" s="59" t="n">
        <v>0</v>
      </c>
      <c r="Y217" s="59" t="n">
        <v>0</v>
      </c>
      <c r="Z217" s="59" t="n">
        <v>0</v>
      </c>
      <c r="AA217" s="59" t="n">
        <v>0</v>
      </c>
      <c r="AB217" s="59" t="n">
        <v>0</v>
      </c>
      <c r="AC217" s="57" t="n"/>
      <c r="AD217" s="59" t="n">
        <v>0</v>
      </c>
      <c r="AE217" s="59" t="n">
        <v>0</v>
      </c>
    </row>
    <row r="218" ht="15.75" customHeight="1">
      <c r="A218" s="4" t="inlineStr">
        <is>
          <t>imports</t>
        </is>
      </c>
      <c r="B218" s="57" t="inlineStr">
        <is>
          <t>WY</t>
        </is>
      </c>
      <c r="C218" s="59" t="n">
        <v>0</v>
      </c>
      <c r="D218" s="59" t="n">
        <v>0</v>
      </c>
      <c r="E218" s="59" t="n">
        <v>0</v>
      </c>
      <c r="F218" s="59" t="n">
        <v>0</v>
      </c>
      <c r="G218" s="59" t="n">
        <v>0</v>
      </c>
      <c r="H218" s="59" t="n">
        <v>0</v>
      </c>
      <c r="I218" s="59" t="n">
        <v>0</v>
      </c>
      <c r="J218" s="59" t="n">
        <v>0</v>
      </c>
      <c r="K218" s="59" t="n">
        <v>0</v>
      </c>
      <c r="L218" s="59" t="n">
        <v>0</v>
      </c>
      <c r="M218" s="59" t="n">
        <v>0</v>
      </c>
      <c r="N218" s="59" t="n">
        <v>0</v>
      </c>
      <c r="O218" s="59" t="n">
        <v>21187</v>
      </c>
      <c r="P218" s="59" t="n">
        <v>28651</v>
      </c>
      <c r="Q218" s="59" t="n">
        <v>19081</v>
      </c>
      <c r="R218" s="59" t="n">
        <v>47611</v>
      </c>
      <c r="S218" s="59" t="n">
        <v>27593</v>
      </c>
      <c r="T218" s="59" t="n">
        <v>32295</v>
      </c>
      <c r="U218" s="59" t="n">
        <v>22734</v>
      </c>
      <c r="V218" s="59" t="n">
        <v>8946</v>
      </c>
      <c r="W218" s="59" t="n">
        <v>7394</v>
      </c>
      <c r="X218" s="59" t="n">
        <v>11016</v>
      </c>
      <c r="Y218" s="59" t="n">
        <v>532</v>
      </c>
      <c r="Z218" s="59" t="n">
        <v>3528</v>
      </c>
      <c r="AA218" s="59" t="n">
        <v>12083</v>
      </c>
      <c r="AB218" s="59" t="n">
        <v>3154</v>
      </c>
      <c r="AC218" s="59" t="n">
        <v>338</v>
      </c>
      <c r="AD218" s="59" t="n">
        <v>521</v>
      </c>
      <c r="AE218" s="59" t="n">
        <v>1437</v>
      </c>
    </row>
    <row r="219" ht="15.75" customHeight="1">
      <c r="A219" s="4" t="inlineStr">
        <is>
          <t>exports</t>
        </is>
      </c>
      <c r="B219" s="57" t="inlineStr">
        <is>
          <t>WY</t>
        </is>
      </c>
      <c r="C219" s="59" t="n">
        <v>0</v>
      </c>
      <c r="D219" s="59" t="n">
        <v>0</v>
      </c>
      <c r="E219" s="59" t="n">
        <v>0</v>
      </c>
      <c r="F219" s="59" t="n">
        <v>0</v>
      </c>
      <c r="G219" s="59" t="n">
        <v>0</v>
      </c>
      <c r="H219" s="59" t="n">
        <v>0</v>
      </c>
      <c r="I219" s="59" t="n">
        <v>0</v>
      </c>
      <c r="J219" s="59" t="n">
        <v>0</v>
      </c>
      <c r="K219" s="59" t="n">
        <v>0</v>
      </c>
      <c r="L219" s="59" t="n">
        <v>0</v>
      </c>
      <c r="M219" s="59" t="n">
        <v>0</v>
      </c>
      <c r="N219" s="59" t="n">
        <v>0</v>
      </c>
      <c r="O219" s="59" t="n">
        <v>0</v>
      </c>
      <c r="P219" s="59" t="n">
        <v>0</v>
      </c>
      <c r="Q219" s="59" t="n">
        <v>75296</v>
      </c>
      <c r="R219" s="59" t="n">
        <v>145487</v>
      </c>
      <c r="S219" s="59" t="n">
        <v>74760</v>
      </c>
      <c r="T219" s="59" t="n">
        <v>86976</v>
      </c>
      <c r="U219" s="59" t="n">
        <v>64473</v>
      </c>
      <c r="V219" s="59" t="n">
        <v>45275</v>
      </c>
      <c r="W219" s="59" t="n">
        <v>33049</v>
      </c>
      <c r="X219" s="59" t="n">
        <v>9425</v>
      </c>
      <c r="Y219" s="59" t="n">
        <v>3639</v>
      </c>
      <c r="Z219" s="59" t="n">
        <v>5343</v>
      </c>
      <c r="AA219" s="59" t="n">
        <v>16624</v>
      </c>
      <c r="AB219" s="59" t="n">
        <v>963</v>
      </c>
      <c r="AC219" s="59" t="n">
        <v>128</v>
      </c>
      <c r="AD219" s="59" t="n">
        <v>103</v>
      </c>
      <c r="AE219" s="59" t="n">
        <v>4638</v>
      </c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AG1000"/>
  <sheetViews>
    <sheetView topLeftCell="A68" workbookViewId="0">
      <selection activeCell="G76" sqref="G76"/>
    </sheetView>
  </sheetViews>
  <sheetFormatPr baseColWidth="10" defaultColWidth="12.6640625" defaultRowHeight="15" customHeight="1"/>
  <cols>
    <col width="44.33203125" customWidth="1" min="1" max="1"/>
    <col width="19.1640625" customWidth="1" min="3" max="3"/>
    <col width="22.1640625" customWidth="1" min="5" max="5"/>
    <col width="18.1640625" customWidth="1" min="6" max="6"/>
    <col width="21.6640625" customWidth="1" min="10" max="10"/>
  </cols>
  <sheetData>
    <row r="1">
      <c r="A1" s="4" t="n"/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  <c r="Z1" s="4" t="n"/>
      <c r="AA1" s="4" t="n"/>
      <c r="AB1" s="4" t="n"/>
      <c r="AC1" s="4" t="n"/>
      <c r="AD1" s="4" t="n"/>
      <c r="AE1" s="4" t="n"/>
      <c r="AF1" s="4" t="n"/>
      <c r="AG1" s="4" t="n"/>
    </row>
    <row r="2" ht="15" customHeight="1">
      <c r="A2" s="9" t="inlineStr">
        <is>
          <t>https://www.eia.gov/electricity/data/state/avgprice_annual.xlsx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4" t="n"/>
    </row>
    <row r="3" ht="16" customHeight="1">
      <c r="A3" s="86" t="inlineStr">
        <is>
          <t>Average Price (Cents/kilowatthour) by State by Provider, 1990-2018</t>
        </is>
      </c>
      <c r="B3" s="87" t="n"/>
      <c r="C3" s="87" t="n"/>
      <c r="D3" s="87" t="n"/>
      <c r="E3" s="60" t="n"/>
      <c r="F3" s="60" t="n"/>
      <c r="G3" s="60" t="n"/>
      <c r="H3" s="60" t="n"/>
      <c r="I3" s="60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4" t="n"/>
      <c r="Y3" s="4" t="n"/>
      <c r="Z3" s="4" t="n"/>
      <c r="AA3" s="4" t="n"/>
      <c r="AB3" s="4" t="n"/>
      <c r="AC3" s="4" t="n"/>
      <c r="AD3" s="4" t="n"/>
      <c r="AE3" s="4" t="n"/>
      <c r="AF3" s="4" t="n"/>
      <c r="AG3" s="4" t="n"/>
    </row>
    <row r="4">
      <c r="A4" s="61" t="inlineStr">
        <is>
          <t>Year</t>
        </is>
      </c>
      <c r="B4" s="62" t="inlineStr">
        <is>
          <t>State</t>
        </is>
      </c>
      <c r="C4" s="62" t="inlineStr">
        <is>
          <t>Industry Sector Category</t>
        </is>
      </c>
      <c r="D4" s="62" t="inlineStr">
        <is>
          <t>Residential</t>
        </is>
      </c>
      <c r="E4" s="62" t="inlineStr">
        <is>
          <t>Commercial</t>
        </is>
      </c>
      <c r="F4" s="62" t="inlineStr">
        <is>
          <t>Industrial</t>
        </is>
      </c>
      <c r="G4" s="62" t="inlineStr">
        <is>
          <t>Transportation</t>
        </is>
      </c>
      <c r="H4" s="62" t="inlineStr">
        <is>
          <t>Other</t>
        </is>
      </c>
      <c r="I4" s="62" t="inlineStr">
        <is>
          <t>Total</t>
        </is>
      </c>
      <c r="J4" s="4" t="n"/>
      <c r="K4" s="4" t="n"/>
      <c r="L4" s="4" t="n"/>
      <c r="M4" s="4" t="n"/>
      <c r="N4" s="4" t="n"/>
      <c r="O4" s="4" t="n"/>
      <c r="P4" s="4" t="n"/>
      <c r="Q4" s="4" t="n"/>
      <c r="R4" s="4" t="n"/>
      <c r="S4" s="4" t="n"/>
      <c r="T4" s="4" t="n"/>
      <c r="U4" s="4" t="n"/>
      <c r="V4" s="4" t="n"/>
      <c r="W4" s="4" t="n"/>
      <c r="X4" s="4" t="n"/>
      <c r="Y4" s="4" t="n"/>
      <c r="Z4" s="4" t="n"/>
      <c r="AA4" s="4" t="n"/>
      <c r="AB4" s="4" t="n"/>
      <c r="AC4" s="4" t="n"/>
      <c r="AD4" s="4" t="n"/>
      <c r="AE4" s="4" t="n"/>
      <c r="AF4" s="4" t="n"/>
      <c r="AG4" s="4" t="n"/>
    </row>
    <row r="5" ht="15" customHeight="1">
      <c r="A5" s="63" t="n">
        <v>2018</v>
      </c>
      <c r="B5" s="64" t="inlineStr">
        <is>
          <t>AK</t>
        </is>
      </c>
      <c r="C5" s="64" t="inlineStr">
        <is>
          <t>Total Electric Industry</t>
        </is>
      </c>
      <c r="D5" s="65" t="n">
        <v>21.94</v>
      </c>
      <c r="E5" s="65" t="n">
        <v>18.58</v>
      </c>
      <c r="F5" s="65" t="n">
        <v>17.1</v>
      </c>
      <c r="G5" s="65" t="n">
        <v>0</v>
      </c>
      <c r="H5" s="65" t="inlineStr">
        <is>
          <t>NA</t>
        </is>
      </c>
      <c r="I5" s="65" t="n">
        <v>19.36</v>
      </c>
      <c r="J5" s="4" t="n"/>
      <c r="K5" s="4" t="n"/>
      <c r="L5" s="4" t="n"/>
      <c r="M5" s="4" t="n"/>
      <c r="N5" s="4" t="n"/>
      <c r="O5" s="4" t="n"/>
      <c r="P5" s="4" t="n"/>
      <c r="Q5" s="4" t="n"/>
      <c r="R5" s="4" t="n"/>
      <c r="S5" s="4" t="n"/>
      <c r="T5" s="4" t="n"/>
      <c r="U5" s="4" t="n"/>
      <c r="V5" s="4" t="n"/>
      <c r="W5" s="4" t="n"/>
      <c r="X5" s="4" t="n"/>
      <c r="Y5" s="4" t="n"/>
      <c r="Z5" s="4" t="n"/>
      <c r="AA5" s="4" t="n"/>
      <c r="AB5" s="4" t="n"/>
      <c r="AC5" s="4" t="n"/>
      <c r="AD5" s="4" t="n"/>
      <c r="AE5" s="4" t="n"/>
      <c r="AF5" s="4" t="n"/>
      <c r="AG5" s="4" t="n"/>
    </row>
    <row r="6" ht="15" customHeight="1">
      <c r="A6" s="63" t="n">
        <v>2018</v>
      </c>
      <c r="B6" s="64" t="inlineStr">
        <is>
          <t>AL</t>
        </is>
      </c>
      <c r="C6" s="64" t="inlineStr">
        <is>
          <t>Total Electric Industry</t>
        </is>
      </c>
      <c r="D6" s="65" t="n">
        <v>12.18</v>
      </c>
      <c r="E6" s="65" t="n">
        <v>11.24</v>
      </c>
      <c r="F6" s="65" t="n">
        <v>6.01</v>
      </c>
      <c r="G6" s="65" t="n">
        <v>0</v>
      </c>
      <c r="H6" s="65" t="inlineStr">
        <is>
          <t>NA</t>
        </is>
      </c>
      <c r="I6" s="65" t="n">
        <v>9.630000000000001</v>
      </c>
      <c r="J6" s="4" t="n"/>
      <c r="K6" s="4" t="n"/>
      <c r="L6" s="4" t="n"/>
      <c r="M6" s="4" t="n"/>
      <c r="N6" s="4" t="n"/>
      <c r="O6" s="4" t="n"/>
      <c r="P6" s="4" t="n"/>
      <c r="Q6" s="4" t="n"/>
      <c r="R6" s="4" t="n"/>
      <c r="S6" s="4" t="n"/>
      <c r="T6" s="4" t="n"/>
      <c r="U6" s="4" t="n"/>
      <c r="V6" s="4" t="n"/>
      <c r="W6" s="4" t="n"/>
      <c r="X6" s="4" t="n"/>
      <c r="Y6" s="4" t="n"/>
      <c r="Z6" s="4" t="n"/>
      <c r="AA6" s="4" t="n"/>
      <c r="AB6" s="4" t="n"/>
      <c r="AC6" s="4" t="n"/>
      <c r="AD6" s="4" t="n"/>
      <c r="AE6" s="4" t="n"/>
      <c r="AF6" s="4" t="n"/>
      <c r="AG6" s="4" t="n"/>
    </row>
    <row r="7" ht="15" customHeight="1">
      <c r="A7" s="63" t="n">
        <v>2018</v>
      </c>
      <c r="B7" s="64" t="inlineStr">
        <is>
          <t>AR</t>
        </is>
      </c>
      <c r="C7" s="64" t="inlineStr">
        <is>
          <t>Total Electric Industry</t>
        </is>
      </c>
      <c r="D7" s="65" t="n">
        <v>9.81</v>
      </c>
      <c r="E7" s="65" t="n">
        <v>7.75</v>
      </c>
      <c r="F7" s="65" t="n">
        <v>5.64</v>
      </c>
      <c r="G7" s="65" t="n">
        <v>11.35</v>
      </c>
      <c r="H7" s="65" t="inlineStr">
        <is>
          <t>NA</t>
        </is>
      </c>
      <c r="I7" s="65" t="n">
        <v>7.78</v>
      </c>
      <c r="J7" s="4" t="n"/>
      <c r="K7" s="4" t="n"/>
      <c r="L7" s="4" t="n"/>
      <c r="M7" s="4" t="n"/>
      <c r="N7" s="4" t="n"/>
      <c r="O7" s="4" t="n"/>
      <c r="P7" s="4" t="n"/>
      <c r="Q7" s="4" t="n"/>
      <c r="R7" s="4" t="n"/>
      <c r="S7" s="4" t="n"/>
      <c r="T7" s="4" t="n"/>
      <c r="U7" s="4" t="n"/>
      <c r="V7" s="4" t="n"/>
      <c r="W7" s="4" t="n"/>
      <c r="X7" s="4" t="n"/>
      <c r="Y7" s="4" t="n"/>
      <c r="Z7" s="4" t="n"/>
      <c r="AA7" s="4" t="n"/>
      <c r="AB7" s="4" t="n"/>
      <c r="AC7" s="4" t="n"/>
      <c r="AD7" s="4" t="n"/>
      <c r="AE7" s="4" t="n"/>
      <c r="AF7" s="4" t="n"/>
      <c r="AG7" s="4" t="n"/>
    </row>
    <row r="8" ht="15" customHeight="1">
      <c r="A8" s="63" t="n">
        <v>2018</v>
      </c>
      <c r="B8" s="64" t="inlineStr">
        <is>
          <t>AZ</t>
        </is>
      </c>
      <c r="C8" s="64" t="inlineStr">
        <is>
          <t>Total Electric Industry</t>
        </is>
      </c>
      <c r="D8" s="65" t="n">
        <v>12.77</v>
      </c>
      <c r="E8" s="65" t="n">
        <v>10.64</v>
      </c>
      <c r="F8" s="65" t="n">
        <v>6.55</v>
      </c>
      <c r="G8" s="65" t="n">
        <v>10.02</v>
      </c>
      <c r="H8" s="65" t="inlineStr">
        <is>
          <t>NA</t>
        </is>
      </c>
      <c r="I8" s="65" t="n">
        <v>10.85</v>
      </c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</row>
    <row r="9" ht="15" customHeight="1">
      <c r="A9" s="63" t="n">
        <v>2018</v>
      </c>
      <c r="B9" s="64" t="inlineStr">
        <is>
          <t>CA</t>
        </is>
      </c>
      <c r="C9" s="64" t="inlineStr">
        <is>
          <t>Total Electric Industry</t>
        </is>
      </c>
      <c r="D9" s="65" t="n">
        <v>18.84</v>
      </c>
      <c r="E9" s="65" t="n">
        <v>16.34</v>
      </c>
      <c r="F9" s="65" t="n">
        <v>13.2</v>
      </c>
      <c r="G9" s="65" t="n">
        <v>8.640000000000001</v>
      </c>
      <c r="H9" s="65" t="inlineStr">
        <is>
          <t>NA</t>
        </is>
      </c>
      <c r="I9" s="65" t="n">
        <v>16.58</v>
      </c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4" t="n"/>
    </row>
    <row r="10" ht="15" customHeight="1">
      <c r="A10" s="63" t="n">
        <v>2018</v>
      </c>
      <c r="B10" s="64" t="inlineStr">
        <is>
          <t>CO</t>
        </is>
      </c>
      <c r="C10" s="64" t="inlineStr">
        <is>
          <t>Total Electric Industry</t>
        </is>
      </c>
      <c r="D10" s="65" t="n">
        <v>12.15</v>
      </c>
      <c r="E10" s="65" t="n">
        <v>10.02</v>
      </c>
      <c r="F10" s="65" t="n">
        <v>7.47</v>
      </c>
      <c r="G10" s="65" t="n">
        <v>9</v>
      </c>
      <c r="H10" s="65" t="inlineStr">
        <is>
          <t>NA</t>
        </is>
      </c>
      <c r="I10" s="65" t="n">
        <v>10.02</v>
      </c>
      <c r="J10" s="4" t="n"/>
      <c r="K10" s="4" t="n"/>
      <c r="L10" s="4" t="n"/>
      <c r="M10" s="4" t="n"/>
      <c r="N10" s="4" t="n"/>
      <c r="O10" s="4" t="n"/>
      <c r="P10" s="4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  <c r="AA10" s="4" t="n"/>
      <c r="AB10" s="4" t="n"/>
      <c r="AC10" s="4" t="n"/>
      <c r="AD10" s="4" t="n"/>
      <c r="AE10" s="4" t="n"/>
      <c r="AF10" s="4" t="n"/>
      <c r="AG10" s="4" t="n"/>
    </row>
    <row r="11" ht="15" customHeight="1">
      <c r="A11" s="63" t="n">
        <v>2018</v>
      </c>
      <c r="B11" s="64" t="inlineStr">
        <is>
          <t>CT</t>
        </is>
      </c>
      <c r="C11" s="64" t="inlineStr">
        <is>
          <t>Total Electric Industry</t>
        </is>
      </c>
      <c r="D11" s="65" t="n">
        <v>21.2</v>
      </c>
      <c r="E11" s="65" t="n">
        <v>16.76</v>
      </c>
      <c r="F11" s="65" t="n">
        <v>13.77</v>
      </c>
      <c r="G11" s="65" t="n">
        <v>12.84</v>
      </c>
      <c r="H11" s="65" t="inlineStr">
        <is>
          <t>NA</t>
        </is>
      </c>
      <c r="I11" s="65" t="n">
        <v>18.41</v>
      </c>
      <c r="J11" s="4" t="n"/>
      <c r="K11" s="4" t="n"/>
      <c r="L11" s="4" t="n"/>
      <c r="M11" s="4" t="n"/>
      <c r="N11" s="4" t="n"/>
      <c r="O11" s="4" t="n"/>
      <c r="P11" s="4" t="n"/>
      <c r="Q11" s="4" t="n"/>
      <c r="R11" s="4" t="n"/>
      <c r="S11" s="4" t="n"/>
      <c r="T11" s="4" t="n"/>
      <c r="U11" s="4" t="n"/>
      <c r="V11" s="4" t="n"/>
      <c r="W11" s="4" t="n"/>
      <c r="X11" s="4" t="n"/>
      <c r="Y11" s="4" t="n"/>
      <c r="Z11" s="4" t="n"/>
      <c r="AA11" s="4" t="n"/>
      <c r="AB11" s="4" t="n"/>
      <c r="AC11" s="4" t="n"/>
      <c r="AD11" s="4" t="n"/>
      <c r="AE11" s="4" t="n"/>
      <c r="AF11" s="4" t="n"/>
      <c r="AG11" s="4" t="n"/>
    </row>
    <row r="12" ht="15" customHeight="1">
      <c r="A12" s="63" t="n">
        <v>2018</v>
      </c>
      <c r="B12" s="64" t="inlineStr">
        <is>
          <t>DC</t>
        </is>
      </c>
      <c r="C12" s="64" t="inlineStr">
        <is>
          <t>Total Electric Industry</t>
        </is>
      </c>
      <c r="D12" s="65" t="n">
        <v>12.84</v>
      </c>
      <c r="E12" s="65" t="n">
        <v>11.97</v>
      </c>
      <c r="F12" s="65" t="n">
        <v>8.300000000000001</v>
      </c>
      <c r="G12" s="65" t="n">
        <v>9.539999999999999</v>
      </c>
      <c r="H12" s="65" t="inlineStr">
        <is>
          <t>NA</t>
        </is>
      </c>
      <c r="I12" s="65" t="n">
        <v>12.03</v>
      </c>
      <c r="J12" s="4" t="n"/>
      <c r="K12" s="4" t="n"/>
      <c r="L12" s="4" t="n"/>
      <c r="M12" s="4" t="n"/>
      <c r="N12" s="4" t="n"/>
      <c r="O12" s="4" t="n"/>
      <c r="P12" s="4" t="n"/>
      <c r="Q12" s="4" t="n"/>
      <c r="R12" s="4" t="n"/>
      <c r="S12" s="4" t="n"/>
      <c r="T12" s="4" t="n"/>
      <c r="U12" s="4" t="n"/>
      <c r="V12" s="4" t="n"/>
      <c r="W12" s="4" t="n"/>
      <c r="X12" s="4" t="n"/>
      <c r="Y12" s="4" t="n"/>
      <c r="Z12" s="4" t="n"/>
      <c r="AA12" s="4" t="n"/>
      <c r="AB12" s="4" t="n"/>
      <c r="AC12" s="4" t="n"/>
      <c r="AD12" s="4" t="n"/>
      <c r="AE12" s="4" t="n"/>
      <c r="AF12" s="4" t="n"/>
      <c r="AG12" s="4" t="n"/>
    </row>
    <row r="13" ht="15" customHeight="1">
      <c r="A13" s="63" t="n">
        <v>2018</v>
      </c>
      <c r="B13" s="64" t="inlineStr">
        <is>
          <t>DE</t>
        </is>
      </c>
      <c r="C13" s="64" t="inlineStr">
        <is>
          <t>Total Electric Industry</t>
        </is>
      </c>
      <c r="D13" s="65" t="n">
        <v>12.53</v>
      </c>
      <c r="E13" s="65" t="n">
        <v>9.65</v>
      </c>
      <c r="F13" s="65" t="n">
        <v>7.95</v>
      </c>
      <c r="G13" s="65" t="n">
        <v>0</v>
      </c>
      <c r="H13" s="65" t="inlineStr">
        <is>
          <t>NA</t>
        </is>
      </c>
      <c r="I13" s="65" t="n">
        <v>10.55</v>
      </c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4" t="n"/>
    </row>
    <row r="14" ht="15" customHeight="1">
      <c r="A14" s="63" t="n">
        <v>2018</v>
      </c>
      <c r="B14" s="64" t="inlineStr">
        <is>
          <t>FL</t>
        </is>
      </c>
      <c r="C14" s="64" t="inlineStr">
        <is>
          <t>Total Electric Industry</t>
        </is>
      </c>
      <c r="D14" s="65" t="n">
        <v>11.54</v>
      </c>
      <c r="E14" s="65" t="n">
        <v>9.19</v>
      </c>
      <c r="F14" s="65" t="n">
        <v>7.65</v>
      </c>
      <c r="G14" s="65" t="n">
        <v>8.26</v>
      </c>
      <c r="H14" s="65" t="inlineStr">
        <is>
          <t>NA</t>
        </is>
      </c>
      <c r="I14" s="65" t="n">
        <v>10.32</v>
      </c>
      <c r="J14" s="4" t="n"/>
      <c r="K14" s="4" t="n"/>
      <c r="L14" s="4" t="n"/>
      <c r="M14" s="4" t="n"/>
      <c r="N14" s="4" t="n"/>
      <c r="O14" s="4" t="n"/>
      <c r="P14" s="4" t="n"/>
      <c r="Q14" s="4" t="n"/>
      <c r="R14" s="4" t="n"/>
      <c r="S14" s="4" t="n"/>
      <c r="T14" s="4" t="n"/>
      <c r="U14" s="4" t="n"/>
      <c r="V14" s="4" t="n"/>
      <c r="W14" s="4" t="n"/>
      <c r="X14" s="4" t="n"/>
      <c r="Y14" s="4" t="n"/>
      <c r="Z14" s="4" t="n"/>
      <c r="AA14" s="4" t="n"/>
      <c r="AB14" s="4" t="n"/>
      <c r="AC14" s="4" t="n"/>
      <c r="AD14" s="4" t="n"/>
      <c r="AE14" s="4" t="n"/>
      <c r="AF14" s="4" t="n"/>
      <c r="AG14" s="4" t="n"/>
    </row>
    <row r="15" ht="15" customHeight="1">
      <c r="A15" s="63" t="n">
        <v>2018</v>
      </c>
      <c r="B15" s="64" t="inlineStr">
        <is>
          <t>GA</t>
        </is>
      </c>
      <c r="C15" s="64" t="inlineStr">
        <is>
          <t>Total Electric Industry</t>
        </is>
      </c>
      <c r="D15" s="65" t="n">
        <v>11.47</v>
      </c>
      <c r="E15" s="65" t="n">
        <v>9.789999999999999</v>
      </c>
      <c r="F15" s="65" t="n">
        <v>6</v>
      </c>
      <c r="G15" s="65" t="n">
        <v>5.52</v>
      </c>
      <c r="H15" s="65" t="inlineStr">
        <is>
          <t>NA</t>
        </is>
      </c>
      <c r="I15" s="65" t="n">
        <v>9.619999999999999</v>
      </c>
      <c r="J15" s="4" t="n"/>
      <c r="K15" s="4" t="n"/>
      <c r="L15" s="4" t="n"/>
      <c r="M15" s="4" t="n"/>
      <c r="N15" s="4" t="n"/>
      <c r="O15" s="4" t="n"/>
      <c r="P15" s="4" t="n"/>
      <c r="Q15" s="4" t="n"/>
      <c r="R15" s="4" t="n"/>
      <c r="S15" s="4" t="n"/>
      <c r="T15" s="4" t="n"/>
      <c r="U15" s="4" t="n"/>
      <c r="V15" s="4" t="n"/>
      <c r="W15" s="4" t="n"/>
      <c r="X15" s="4" t="n"/>
      <c r="Y15" s="4" t="n"/>
      <c r="Z15" s="4" t="n"/>
      <c r="AA15" s="4" t="n"/>
      <c r="AB15" s="4" t="n"/>
      <c r="AC15" s="4" t="n"/>
      <c r="AD15" s="4" t="n"/>
      <c r="AE15" s="4" t="n"/>
      <c r="AF15" s="4" t="n"/>
      <c r="AG15" s="4" t="n"/>
    </row>
    <row r="16" ht="15" customHeight="1">
      <c r="A16" s="63" t="n">
        <v>2018</v>
      </c>
      <c r="B16" s="64" t="inlineStr">
        <is>
          <t>HI</t>
        </is>
      </c>
      <c r="C16" s="64" t="inlineStr">
        <is>
          <t>Total Electric Industry</t>
        </is>
      </c>
      <c r="D16" s="65" t="n">
        <v>32.47</v>
      </c>
      <c r="E16" s="65" t="n">
        <v>29.9</v>
      </c>
      <c r="F16" s="65" t="n">
        <v>26.1</v>
      </c>
      <c r="G16" s="65" t="n">
        <v>0</v>
      </c>
      <c r="H16" s="65" t="inlineStr">
        <is>
          <t>NA</t>
        </is>
      </c>
      <c r="I16" s="65" t="n">
        <v>29.18</v>
      </c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4" t="n"/>
      <c r="T16" s="4" t="n"/>
      <c r="U16" s="4" t="n"/>
      <c r="V16" s="4" t="n"/>
      <c r="W16" s="4" t="n"/>
      <c r="X16" s="4" t="n"/>
      <c r="Y16" s="4" t="n"/>
      <c r="Z16" s="4" t="n"/>
      <c r="AA16" s="4" t="n"/>
      <c r="AB16" s="4" t="n"/>
      <c r="AC16" s="4" t="n"/>
      <c r="AD16" s="4" t="n"/>
      <c r="AE16" s="4" t="n"/>
      <c r="AF16" s="4" t="n"/>
      <c r="AG16" s="4" t="n"/>
    </row>
    <row r="17" ht="15" customHeight="1">
      <c r="A17" s="63" t="n">
        <v>2018</v>
      </c>
      <c r="B17" s="64" t="inlineStr">
        <is>
          <t>IA</t>
        </is>
      </c>
      <c r="C17" s="64" t="inlineStr">
        <is>
          <t>Total Electric Industry</t>
        </is>
      </c>
      <c r="D17" s="65" t="n">
        <v>12.24</v>
      </c>
      <c r="E17" s="65" t="n">
        <v>9.68</v>
      </c>
      <c r="F17" s="65" t="n">
        <v>6.45</v>
      </c>
      <c r="G17" s="65" t="n">
        <v>0</v>
      </c>
      <c r="H17" s="65" t="inlineStr">
        <is>
          <t>NA</t>
        </is>
      </c>
      <c r="I17" s="65" t="n">
        <v>8.92</v>
      </c>
      <c r="J17" s="4" t="n"/>
      <c r="K17" s="4" t="n"/>
      <c r="L17" s="4" t="n"/>
      <c r="M17" s="4" t="n"/>
      <c r="N17" s="4" t="n"/>
      <c r="O17" s="4" t="n"/>
      <c r="P17" s="4" t="n"/>
      <c r="Q17" s="4" t="n"/>
      <c r="R17" s="4" t="n"/>
      <c r="S17" s="4" t="n"/>
      <c r="T17" s="4" t="n"/>
      <c r="U17" s="4" t="n"/>
      <c r="V17" s="4" t="n"/>
      <c r="W17" s="4" t="n"/>
      <c r="X17" s="4" t="n"/>
      <c r="Y17" s="4" t="n"/>
      <c r="Z17" s="4" t="n"/>
      <c r="AA17" s="4" t="n"/>
      <c r="AB17" s="4" t="n"/>
      <c r="AC17" s="4" t="n"/>
      <c r="AD17" s="4" t="n"/>
      <c r="AE17" s="4" t="n"/>
      <c r="AF17" s="4" t="n"/>
      <c r="AG17" s="4" t="n"/>
    </row>
    <row r="18" ht="15" customHeight="1">
      <c r="A18" s="63" t="n">
        <v>2018</v>
      </c>
      <c r="B18" s="64" t="inlineStr">
        <is>
          <t>ID</t>
        </is>
      </c>
      <c r="C18" s="64" t="inlineStr">
        <is>
          <t>Total Electric Industry</t>
        </is>
      </c>
      <c r="D18" s="65" t="n">
        <v>10.15</v>
      </c>
      <c r="E18" s="65" t="n">
        <v>7.93</v>
      </c>
      <c r="F18" s="65" t="n">
        <v>6.47</v>
      </c>
      <c r="G18" s="65" t="n">
        <v>0</v>
      </c>
      <c r="H18" s="65" t="inlineStr">
        <is>
          <t>NA</t>
        </is>
      </c>
      <c r="I18" s="65" t="n">
        <v>8.17</v>
      </c>
      <c r="J18" s="4" t="n"/>
      <c r="K18" s="4" t="n"/>
      <c r="L18" s="4" t="n"/>
      <c r="M18" s="4" t="n"/>
      <c r="N18" s="4" t="n"/>
      <c r="O18" s="4" t="n"/>
      <c r="P18" s="4" t="n"/>
      <c r="Q18" s="4" t="n"/>
      <c r="R18" s="4" t="n"/>
      <c r="S18" s="4" t="n"/>
      <c r="T18" s="4" t="n"/>
      <c r="U18" s="4" t="n"/>
      <c r="V18" s="4" t="n"/>
      <c r="W18" s="4" t="n"/>
      <c r="X18" s="4" t="n"/>
      <c r="Y18" s="4" t="n"/>
      <c r="Z18" s="4" t="n"/>
      <c r="AA18" s="4" t="n"/>
      <c r="AB18" s="4" t="n"/>
      <c r="AC18" s="4" t="n"/>
      <c r="AD18" s="4" t="n"/>
      <c r="AE18" s="4" t="n"/>
      <c r="AF18" s="4" t="n"/>
      <c r="AG18" s="4" t="n"/>
    </row>
    <row r="19" ht="15" customHeight="1">
      <c r="A19" s="63" t="n">
        <v>2018</v>
      </c>
      <c r="B19" s="64" t="inlineStr">
        <is>
          <t>IL</t>
        </is>
      </c>
      <c r="C19" s="64" t="inlineStr">
        <is>
          <t>Total Electric Industry</t>
        </is>
      </c>
      <c r="D19" s="65" t="n">
        <v>12.77</v>
      </c>
      <c r="E19" s="65" t="n">
        <v>9.119999999999999</v>
      </c>
      <c r="F19" s="65" t="n">
        <v>6.8</v>
      </c>
      <c r="G19" s="65" t="n">
        <v>6.75</v>
      </c>
      <c r="H19" s="65" t="inlineStr">
        <is>
          <t>NA</t>
        </is>
      </c>
      <c r="I19" s="65" t="n">
        <v>9.6</v>
      </c>
      <c r="J19" s="4" t="n"/>
      <c r="K19" s="4" t="n"/>
      <c r="L19" s="4" t="n"/>
      <c r="M19" s="4" t="n"/>
      <c r="N19" s="4" t="n"/>
      <c r="O19" s="4" t="n"/>
      <c r="P19" s="4" t="n"/>
      <c r="Q19" s="4" t="n"/>
      <c r="R19" s="4" t="n"/>
      <c r="S19" s="4" t="n"/>
      <c r="T19" s="4" t="n"/>
      <c r="U19" s="4" t="n"/>
      <c r="V19" s="4" t="n"/>
      <c r="W19" s="4" t="n"/>
      <c r="X19" s="4" t="n"/>
      <c r="Y19" s="4" t="n"/>
      <c r="Z19" s="4" t="n"/>
      <c r="AA19" s="4" t="n"/>
      <c r="AB19" s="4" t="n"/>
      <c r="AC19" s="4" t="n"/>
      <c r="AD19" s="4" t="n"/>
      <c r="AE19" s="4" t="n"/>
      <c r="AF19" s="4" t="n"/>
      <c r="AG19" s="4" t="n"/>
    </row>
    <row r="20" ht="15" customHeight="1">
      <c r="A20" s="63" t="n">
        <v>2018</v>
      </c>
      <c r="B20" s="64" t="inlineStr">
        <is>
          <t>IN</t>
        </is>
      </c>
      <c r="C20" s="64" t="inlineStr">
        <is>
          <t>Total Electric Industry</t>
        </is>
      </c>
      <c r="D20" s="65" t="n">
        <v>12.26</v>
      </c>
      <c r="E20" s="65" t="n">
        <v>10.6</v>
      </c>
      <c r="F20" s="65" t="n">
        <v>7.38</v>
      </c>
      <c r="G20" s="65" t="n">
        <v>10.44</v>
      </c>
      <c r="H20" s="65" t="inlineStr">
        <is>
          <t>NA</t>
        </is>
      </c>
      <c r="I20" s="65" t="n">
        <v>9.75</v>
      </c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4" t="n"/>
      <c r="T20" s="4" t="n"/>
      <c r="U20" s="4" t="n"/>
      <c r="V20" s="4" t="n"/>
      <c r="W20" s="4" t="n"/>
      <c r="X20" s="4" t="n"/>
      <c r="Y20" s="4" t="n"/>
      <c r="Z20" s="4" t="n"/>
      <c r="AA20" s="4" t="n"/>
      <c r="AB20" s="4" t="n"/>
      <c r="AC20" s="4" t="n"/>
      <c r="AD20" s="4" t="n"/>
      <c r="AE20" s="4" t="n"/>
      <c r="AF20" s="4" t="n"/>
      <c r="AG20" s="4" t="n"/>
    </row>
    <row r="21" ht="15" customHeight="1">
      <c r="A21" s="63" t="n">
        <v>2018</v>
      </c>
      <c r="B21" s="64" t="inlineStr">
        <is>
          <t>KS</t>
        </is>
      </c>
      <c r="C21" s="64" t="inlineStr">
        <is>
          <t>Total Electric Industry</t>
        </is>
      </c>
      <c r="D21" s="65" t="n">
        <v>13.35</v>
      </c>
      <c r="E21" s="65" t="n">
        <v>10.66</v>
      </c>
      <c r="F21" s="65" t="n">
        <v>7.6</v>
      </c>
      <c r="G21" s="65" t="n">
        <v>0</v>
      </c>
      <c r="H21" s="65" t="inlineStr">
        <is>
          <t>NA</t>
        </is>
      </c>
      <c r="I21" s="65" t="n">
        <v>10.72</v>
      </c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4" t="n"/>
      <c r="T21" s="4" t="n"/>
      <c r="U21" s="4" t="n"/>
      <c r="V21" s="4" t="n"/>
      <c r="W21" s="4" t="n"/>
      <c r="X21" s="4" t="n"/>
      <c r="Y21" s="4" t="n"/>
      <c r="Z21" s="4" t="n"/>
      <c r="AA21" s="4" t="n"/>
      <c r="AB21" s="4" t="n"/>
      <c r="AC21" s="4" t="n"/>
      <c r="AD21" s="4" t="n"/>
      <c r="AE21" s="4" t="n"/>
      <c r="AF21" s="4" t="n"/>
      <c r="AG21" s="4" t="n"/>
    </row>
    <row r="22" ht="15" customHeight="1">
      <c r="A22" s="63" t="n">
        <v>2018</v>
      </c>
      <c r="B22" s="64" t="inlineStr">
        <is>
          <t>KY</t>
        </is>
      </c>
      <c r="C22" s="64" t="inlineStr">
        <is>
          <t>Total Electric Industry</t>
        </is>
      </c>
      <c r="D22" s="65" t="n">
        <v>10.6</v>
      </c>
      <c r="E22" s="65" t="n">
        <v>9.74</v>
      </c>
      <c r="F22" s="65" t="n">
        <v>5.68</v>
      </c>
      <c r="G22" s="65" t="n">
        <v>0</v>
      </c>
      <c r="H22" s="65" t="inlineStr">
        <is>
          <t>NA</t>
        </is>
      </c>
      <c r="I22" s="65" t="n">
        <v>8.52</v>
      </c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4" t="n"/>
      <c r="T22" s="4" t="n"/>
      <c r="U22" s="4" t="n"/>
      <c r="V22" s="4" t="n"/>
      <c r="W22" s="4" t="n"/>
      <c r="X22" s="4" t="n"/>
      <c r="Y22" s="4" t="n"/>
      <c r="Z22" s="4" t="n"/>
      <c r="AA22" s="4" t="n"/>
      <c r="AB22" s="4" t="n"/>
      <c r="AC22" s="4" t="n"/>
      <c r="AD22" s="4" t="n"/>
      <c r="AE22" s="4" t="n"/>
      <c r="AF22" s="4" t="n"/>
      <c r="AG22" s="4" t="n"/>
    </row>
    <row r="23" ht="15" customHeight="1">
      <c r="A23" s="63" t="n">
        <v>2018</v>
      </c>
      <c r="B23" s="64" t="inlineStr">
        <is>
          <t>LA</t>
        </is>
      </c>
      <c r="C23" s="64" t="inlineStr">
        <is>
          <t>Total Electric Industry</t>
        </is>
      </c>
      <c r="D23" s="65" t="n">
        <v>9.59</v>
      </c>
      <c r="E23" s="65" t="n">
        <v>8.85</v>
      </c>
      <c r="F23" s="65" t="n">
        <v>5.35</v>
      </c>
      <c r="G23" s="65" t="n">
        <v>9.210000000000001</v>
      </c>
      <c r="H23" s="65" t="inlineStr">
        <is>
          <t>NA</t>
        </is>
      </c>
      <c r="I23" s="65" t="n">
        <v>7.71</v>
      </c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4" t="n"/>
      <c r="T23" s="4" t="n"/>
      <c r="U23" s="4" t="n"/>
      <c r="V23" s="4" t="n"/>
      <c r="W23" s="4" t="n"/>
      <c r="X23" s="4" t="n"/>
      <c r="Y23" s="4" t="n"/>
      <c r="Z23" s="4" t="n"/>
      <c r="AA23" s="4" t="n"/>
      <c r="AB23" s="4" t="n"/>
      <c r="AC23" s="4" t="n"/>
      <c r="AD23" s="4" t="n"/>
      <c r="AE23" s="4" t="n"/>
      <c r="AF23" s="4" t="n"/>
      <c r="AG23" s="4" t="n"/>
    </row>
    <row r="24" ht="15" customHeight="1">
      <c r="A24" s="63" t="n">
        <v>2018</v>
      </c>
      <c r="B24" s="64" t="inlineStr">
        <is>
          <t>MA</t>
        </is>
      </c>
      <c r="C24" s="64" t="inlineStr">
        <is>
          <t>Total Electric Industry</t>
        </is>
      </c>
      <c r="D24" s="65" t="n">
        <v>21.61</v>
      </c>
      <c r="E24" s="65" t="n">
        <v>17.17</v>
      </c>
      <c r="F24" s="65" t="n">
        <v>14.89</v>
      </c>
      <c r="G24" s="65" t="n">
        <v>6.38</v>
      </c>
      <c r="H24" s="65" t="inlineStr">
        <is>
          <t>NA</t>
        </is>
      </c>
      <c r="I24" s="65" t="n">
        <v>18.5</v>
      </c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4" t="n"/>
      <c r="U24" s="4" t="n"/>
      <c r="V24" s="4" t="n"/>
      <c r="W24" s="4" t="n"/>
      <c r="X24" s="4" t="n"/>
      <c r="Y24" s="4" t="n"/>
      <c r="Z24" s="4" t="n"/>
      <c r="AA24" s="4" t="n"/>
      <c r="AB24" s="4" t="n"/>
      <c r="AC24" s="4" t="n"/>
      <c r="AD24" s="4" t="n"/>
      <c r="AE24" s="4" t="n"/>
      <c r="AF24" s="4" t="n"/>
      <c r="AG24" s="4" t="n"/>
    </row>
    <row r="25" ht="15" customHeight="1">
      <c r="A25" s="63" t="n">
        <v>2018</v>
      </c>
      <c r="B25" s="64" t="inlineStr">
        <is>
          <t>MD</t>
        </is>
      </c>
      <c r="C25" s="64" t="inlineStr">
        <is>
          <t>Total Electric Industry</t>
        </is>
      </c>
      <c r="D25" s="65" t="n">
        <v>13.3</v>
      </c>
      <c r="E25" s="65" t="n">
        <v>10.43</v>
      </c>
      <c r="F25" s="65" t="n">
        <v>8.23</v>
      </c>
      <c r="G25" s="65" t="n">
        <v>7.44</v>
      </c>
      <c r="H25" s="65" t="inlineStr">
        <is>
          <t>NA</t>
        </is>
      </c>
      <c r="I25" s="65" t="n">
        <v>11.57</v>
      </c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4" t="n"/>
    </row>
    <row r="26" ht="15" customHeight="1">
      <c r="A26" s="63" t="n">
        <v>2018</v>
      </c>
      <c r="B26" s="64" t="inlineStr">
        <is>
          <t>ME</t>
        </is>
      </c>
      <c r="C26" s="64" t="inlineStr">
        <is>
          <t>Total Electric Industry</t>
        </is>
      </c>
      <c r="D26" s="65" t="n">
        <v>16.84</v>
      </c>
      <c r="E26" s="65" t="n">
        <v>12.51</v>
      </c>
      <c r="F26" s="65" t="n">
        <v>9.32</v>
      </c>
      <c r="G26" s="65" t="n">
        <v>0</v>
      </c>
      <c r="H26" s="65" t="inlineStr">
        <is>
          <t>NA</t>
        </is>
      </c>
      <c r="I26" s="65" t="n">
        <v>13.44</v>
      </c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4" t="n"/>
      <c r="T26" s="4" t="n"/>
      <c r="U26" s="4" t="n"/>
      <c r="V26" s="4" t="n"/>
      <c r="W26" s="4" t="n"/>
      <c r="X26" s="4" t="n"/>
      <c r="Y26" s="4" t="n"/>
      <c r="Z26" s="4" t="n"/>
      <c r="AA26" s="4" t="n"/>
      <c r="AB26" s="4" t="n"/>
      <c r="AC26" s="4" t="n"/>
      <c r="AD26" s="4" t="n"/>
      <c r="AE26" s="4" t="n"/>
      <c r="AF26" s="4" t="n"/>
      <c r="AG26" s="4" t="n"/>
    </row>
    <row r="27" ht="15" customHeight="1">
      <c r="A27" s="63" t="n">
        <v>2018</v>
      </c>
      <c r="B27" s="64" t="inlineStr">
        <is>
          <t>MI</t>
        </is>
      </c>
      <c r="C27" s="64" t="inlineStr">
        <is>
          <t>Total Electric Industry</t>
        </is>
      </c>
      <c r="D27" s="65" t="n">
        <v>15.45</v>
      </c>
      <c r="E27" s="65" t="n">
        <v>11.15</v>
      </c>
      <c r="F27" s="65" t="n">
        <v>7.1</v>
      </c>
      <c r="G27" s="65" t="n">
        <v>10.76</v>
      </c>
      <c r="H27" s="65" t="inlineStr">
        <is>
          <t>NA</t>
        </is>
      </c>
      <c r="I27" s="65" t="n">
        <v>11.4</v>
      </c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4" t="n"/>
    </row>
    <row r="28" ht="15" customHeight="1">
      <c r="A28" s="63" t="n">
        <v>2018</v>
      </c>
      <c r="B28" s="64" t="inlineStr">
        <is>
          <t>MN</t>
        </is>
      </c>
      <c r="C28" s="64" t="inlineStr">
        <is>
          <t>Total Electric Industry</t>
        </is>
      </c>
      <c r="D28" s="65" t="n">
        <v>13.14</v>
      </c>
      <c r="E28" s="65" t="n">
        <v>10.38</v>
      </c>
      <c r="F28" s="65" t="n">
        <v>7.52</v>
      </c>
      <c r="G28" s="65" t="n">
        <v>9.58</v>
      </c>
      <c r="H28" s="65" t="inlineStr">
        <is>
          <t>NA</t>
        </is>
      </c>
      <c r="I28" s="65" t="n">
        <v>10.37</v>
      </c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4" t="n"/>
    </row>
    <row r="29" ht="15" customHeight="1">
      <c r="A29" s="63" t="n">
        <v>2018</v>
      </c>
      <c r="B29" s="64" t="inlineStr">
        <is>
          <t>MO</t>
        </is>
      </c>
      <c r="C29" s="64" t="inlineStr">
        <is>
          <t>Total Electric Industry</t>
        </is>
      </c>
      <c r="D29" s="65" t="n">
        <v>11.34</v>
      </c>
      <c r="E29" s="65" t="n">
        <v>9.4</v>
      </c>
      <c r="F29" s="65" t="n">
        <v>7.22</v>
      </c>
      <c r="G29" s="65" t="n">
        <v>8.52</v>
      </c>
      <c r="H29" s="65" t="inlineStr">
        <is>
          <t>NA</t>
        </is>
      </c>
      <c r="I29" s="65" t="n">
        <v>9.93</v>
      </c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4" t="n"/>
      <c r="X29" s="4" t="n"/>
      <c r="Y29" s="4" t="n"/>
      <c r="Z29" s="4" t="n"/>
      <c r="AA29" s="4" t="n"/>
      <c r="AB29" s="4" t="n"/>
      <c r="AC29" s="4" t="n"/>
      <c r="AD29" s="4" t="n"/>
      <c r="AE29" s="4" t="n"/>
      <c r="AF29" s="4" t="n"/>
      <c r="AG29" s="4" t="n"/>
    </row>
    <row r="30" ht="15" customHeight="1">
      <c r="A30" s="63" t="n">
        <v>2018</v>
      </c>
      <c r="B30" s="64" t="inlineStr">
        <is>
          <t>MS</t>
        </is>
      </c>
      <c r="C30" s="64" t="inlineStr">
        <is>
          <t>Total Electric Industry</t>
        </is>
      </c>
      <c r="D30" s="65" t="n">
        <v>11.12</v>
      </c>
      <c r="E30" s="65" t="n">
        <v>10.43</v>
      </c>
      <c r="F30" s="65" t="n">
        <v>6</v>
      </c>
      <c r="G30" s="65" t="n">
        <v>0</v>
      </c>
      <c r="H30" s="65" t="inlineStr">
        <is>
          <t>NA</t>
        </is>
      </c>
      <c r="I30" s="65" t="n">
        <v>9.24</v>
      </c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4" t="n"/>
      <c r="X30" s="4" t="n"/>
      <c r="Y30" s="4" t="n"/>
      <c r="Z30" s="4" t="n"/>
      <c r="AA30" s="4" t="n"/>
      <c r="AB30" s="4" t="n"/>
      <c r="AC30" s="4" t="n"/>
      <c r="AD30" s="4" t="n"/>
      <c r="AE30" s="4" t="n"/>
      <c r="AF30" s="4" t="n"/>
      <c r="AG30" s="4" t="n"/>
    </row>
    <row r="31" ht="15" customHeight="1">
      <c r="A31" s="63" t="n">
        <v>2018</v>
      </c>
      <c r="B31" s="64" t="inlineStr">
        <is>
          <t>MT</t>
        </is>
      </c>
      <c r="C31" s="64" t="inlineStr">
        <is>
          <t>Total Electric Industry</t>
        </is>
      </c>
      <c r="D31" s="65" t="n">
        <v>10.96</v>
      </c>
      <c r="E31" s="65" t="n">
        <v>10.11</v>
      </c>
      <c r="F31" s="65" t="n">
        <v>5.19</v>
      </c>
      <c r="G31" s="65" t="n">
        <v>0</v>
      </c>
      <c r="H31" s="65" t="inlineStr">
        <is>
          <t>NA</t>
        </is>
      </c>
      <c r="I31" s="65" t="n">
        <v>8.84</v>
      </c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4" t="n"/>
    </row>
    <row r="32" ht="15" customHeight="1">
      <c r="A32" s="63" t="n">
        <v>2018</v>
      </c>
      <c r="B32" s="64" t="inlineStr">
        <is>
          <t>NC</t>
        </is>
      </c>
      <c r="C32" s="64" t="inlineStr">
        <is>
          <t>Total Electric Industry</t>
        </is>
      </c>
      <c r="D32" s="65" t="n">
        <v>11.09</v>
      </c>
      <c r="E32" s="65" t="n">
        <v>8.58</v>
      </c>
      <c r="F32" s="65" t="n">
        <v>6.33</v>
      </c>
      <c r="G32" s="65" t="n">
        <v>8.02</v>
      </c>
      <c r="H32" s="65" t="inlineStr">
        <is>
          <t>NA</t>
        </is>
      </c>
      <c r="I32" s="65" t="n">
        <v>9.25</v>
      </c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4" t="n"/>
      <c r="T32" s="4" t="n"/>
      <c r="U32" s="4" t="n"/>
      <c r="V32" s="4" t="n"/>
      <c r="W32" s="4" t="n"/>
      <c r="X32" s="4" t="n"/>
      <c r="Y32" s="4" t="n"/>
      <c r="Z32" s="4" t="n"/>
      <c r="AA32" s="4" t="n"/>
      <c r="AB32" s="4" t="n"/>
      <c r="AC32" s="4" t="n"/>
      <c r="AD32" s="4" t="n"/>
      <c r="AE32" s="4" t="n"/>
      <c r="AF32" s="4" t="n"/>
      <c r="AG32" s="4" t="n"/>
    </row>
    <row r="33" ht="15" customHeight="1">
      <c r="A33" s="63" t="n">
        <v>2018</v>
      </c>
      <c r="B33" s="64" t="inlineStr">
        <is>
          <t>ND</t>
        </is>
      </c>
      <c r="C33" s="64" t="inlineStr">
        <is>
          <t>Total Electric Industry</t>
        </is>
      </c>
      <c r="D33" s="65" t="n">
        <v>10.25</v>
      </c>
      <c r="E33" s="65" t="n">
        <v>9.1</v>
      </c>
      <c r="F33" s="65" t="n">
        <v>7.98</v>
      </c>
      <c r="G33" s="65" t="n">
        <v>0</v>
      </c>
      <c r="H33" s="65" t="inlineStr">
        <is>
          <t>NA</t>
        </is>
      </c>
      <c r="I33" s="65" t="n">
        <v>8.91</v>
      </c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4" t="n"/>
      <c r="T33" s="4" t="n"/>
      <c r="U33" s="4" t="n"/>
      <c r="V33" s="4" t="n"/>
      <c r="W33" s="4" t="n"/>
      <c r="X33" s="4" t="n"/>
      <c r="Y33" s="4" t="n"/>
      <c r="Z33" s="4" t="n"/>
      <c r="AA33" s="4" t="n"/>
      <c r="AB33" s="4" t="n"/>
      <c r="AC33" s="4" t="n"/>
      <c r="AD33" s="4" t="n"/>
      <c r="AE33" s="4" t="n"/>
      <c r="AF33" s="4" t="n"/>
      <c r="AG33" s="4" t="n"/>
    </row>
    <row r="34" ht="15" customHeight="1">
      <c r="A34" s="63" t="n">
        <v>2018</v>
      </c>
      <c r="B34" s="64" t="inlineStr">
        <is>
          <t>NE</t>
        </is>
      </c>
      <c r="C34" s="64" t="inlineStr">
        <is>
          <t>Total Electric Industry</t>
        </is>
      </c>
      <c r="D34" s="65" t="n">
        <v>10.7</v>
      </c>
      <c r="E34" s="65" t="n">
        <v>8.83</v>
      </c>
      <c r="F34" s="65" t="n">
        <v>7.6</v>
      </c>
      <c r="G34" s="65" t="n">
        <v>0</v>
      </c>
      <c r="H34" s="65" t="inlineStr">
        <is>
          <t>NA</t>
        </is>
      </c>
      <c r="I34" s="65" t="n">
        <v>9.02</v>
      </c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4" t="n"/>
    </row>
    <row r="35" ht="15" customHeight="1">
      <c r="A35" s="63" t="n">
        <v>2018</v>
      </c>
      <c r="B35" s="64" t="inlineStr">
        <is>
          <t>NH</t>
        </is>
      </c>
      <c r="C35" s="64" t="inlineStr">
        <is>
          <t>Total Electric Industry</t>
        </is>
      </c>
      <c r="D35" s="65" t="n">
        <v>19.69</v>
      </c>
      <c r="E35" s="65" t="n">
        <v>15.81</v>
      </c>
      <c r="F35" s="65" t="n">
        <v>13.42</v>
      </c>
      <c r="G35" s="65" t="n">
        <v>0</v>
      </c>
      <c r="H35" s="65" t="inlineStr">
        <is>
          <t>NA</t>
        </is>
      </c>
      <c r="I35" s="65" t="n">
        <v>17.01</v>
      </c>
      <c r="J35" s="4" t="n"/>
      <c r="K35" s="4" t="n"/>
      <c r="L35" s="4" t="n"/>
      <c r="M35" s="4" t="n"/>
      <c r="N35" s="4" t="n"/>
      <c r="O35" s="4" t="n"/>
      <c r="P35" s="4" t="n"/>
      <c r="Q35" s="4" t="n"/>
      <c r="R35" s="4" t="n"/>
      <c r="S35" s="4" t="n"/>
      <c r="T35" s="4" t="n"/>
      <c r="U35" s="4" t="n"/>
      <c r="V35" s="4" t="n"/>
      <c r="W35" s="4" t="n"/>
      <c r="X35" s="4" t="n"/>
      <c r="Y35" s="4" t="n"/>
      <c r="Z35" s="4" t="n"/>
      <c r="AA35" s="4" t="n"/>
      <c r="AB35" s="4" t="n"/>
      <c r="AC35" s="4" t="n"/>
      <c r="AD35" s="4" t="n"/>
      <c r="AE35" s="4" t="n"/>
      <c r="AF35" s="4" t="n"/>
      <c r="AG35" s="4" t="n"/>
    </row>
    <row r="36" ht="15" customHeight="1">
      <c r="A36" s="63" t="n">
        <v>2018</v>
      </c>
      <c r="B36" s="64" t="inlineStr">
        <is>
          <t>NJ</t>
        </is>
      </c>
      <c r="C36" s="64" t="inlineStr">
        <is>
          <t>Total Electric Industry</t>
        </is>
      </c>
      <c r="D36" s="65" t="n">
        <v>15.41</v>
      </c>
      <c r="E36" s="65" t="n">
        <v>12.21</v>
      </c>
      <c r="F36" s="65" t="n">
        <v>10.07</v>
      </c>
      <c r="G36" s="65" t="n">
        <v>9.07</v>
      </c>
      <c r="H36" s="65" t="inlineStr">
        <is>
          <t>NA</t>
        </is>
      </c>
      <c r="I36" s="65" t="n">
        <v>13.23</v>
      </c>
      <c r="J36" s="4" t="n"/>
      <c r="K36" s="4" t="n"/>
      <c r="L36" s="4" t="n"/>
      <c r="M36" s="4" t="n"/>
      <c r="N36" s="4" t="n"/>
      <c r="O36" s="4" t="n"/>
      <c r="P36" s="4" t="n"/>
      <c r="Q36" s="4" t="n"/>
      <c r="R36" s="4" t="n"/>
      <c r="S36" s="4" t="n"/>
      <c r="T36" s="4" t="n"/>
      <c r="U36" s="4" t="n"/>
      <c r="V36" s="4" t="n"/>
      <c r="W36" s="4" t="n"/>
      <c r="X36" s="4" t="n"/>
      <c r="Y36" s="4" t="n"/>
      <c r="Z36" s="4" t="n"/>
      <c r="AA36" s="4" t="n"/>
      <c r="AB36" s="4" t="n"/>
      <c r="AC36" s="4" t="n"/>
      <c r="AD36" s="4" t="n"/>
      <c r="AE36" s="4" t="n"/>
      <c r="AF36" s="4" t="n"/>
      <c r="AG36" s="4" t="n"/>
    </row>
    <row r="37" ht="15" customHeight="1">
      <c r="A37" s="63" t="n">
        <v>2018</v>
      </c>
      <c r="B37" s="64" t="inlineStr">
        <is>
          <t>NM</t>
        </is>
      </c>
      <c r="C37" s="64" t="inlineStr">
        <is>
          <t>Total Electric Industry</t>
        </is>
      </c>
      <c r="D37" s="65" t="n">
        <v>12.68</v>
      </c>
      <c r="E37" s="65" t="n">
        <v>10.02</v>
      </c>
      <c r="F37" s="65" t="n">
        <v>5.84</v>
      </c>
      <c r="G37" s="65" t="n">
        <v>0</v>
      </c>
      <c r="H37" s="65" t="inlineStr">
        <is>
          <t>NA</t>
        </is>
      </c>
      <c r="I37" s="65" t="n">
        <v>9.35</v>
      </c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4" t="n"/>
    </row>
    <row r="38">
      <c r="A38" s="63" t="n">
        <v>2018</v>
      </c>
      <c r="B38" s="64" t="inlineStr">
        <is>
          <t>NV</t>
        </is>
      </c>
      <c r="C38" s="64" t="inlineStr">
        <is>
          <t>Total Electric Industry</t>
        </is>
      </c>
      <c r="D38" s="65" t="n">
        <v>11.85</v>
      </c>
      <c r="E38" s="65" t="n">
        <v>7.74</v>
      </c>
      <c r="F38" s="65" t="n">
        <v>6.1</v>
      </c>
      <c r="G38" s="65" t="n">
        <v>8.31</v>
      </c>
      <c r="H38" s="65" t="inlineStr">
        <is>
          <t>NA</t>
        </is>
      </c>
      <c r="I38" s="65" t="n">
        <v>8.67</v>
      </c>
      <c r="J38" s="4" t="n"/>
      <c r="K38" s="4" t="n"/>
      <c r="L38" s="4" t="n"/>
      <c r="M38" s="4" t="n"/>
      <c r="N38" s="4" t="n"/>
      <c r="O38" s="4" t="n"/>
      <c r="P38" s="4" t="n"/>
      <c r="Q38" s="4" t="n"/>
      <c r="R38" s="4" t="n"/>
      <c r="S38" s="4" t="n"/>
      <c r="T38" s="4" t="n"/>
      <c r="U38" s="4" t="n"/>
      <c r="V38" s="4" t="n"/>
      <c r="W38" s="4" t="n"/>
      <c r="X38" s="4" t="n"/>
      <c r="Y38" s="4" t="n"/>
      <c r="Z38" s="4" t="n"/>
      <c r="AA38" s="4" t="n"/>
      <c r="AB38" s="4" t="n"/>
      <c r="AC38" s="4" t="n"/>
      <c r="AD38" s="4" t="n"/>
      <c r="AE38" s="4" t="n"/>
      <c r="AF38" s="4" t="n"/>
      <c r="AG38" s="4" t="n"/>
    </row>
    <row r="39">
      <c r="A39" s="63" t="n">
        <v>2018</v>
      </c>
      <c r="B39" s="64" t="inlineStr">
        <is>
          <t>NY</t>
        </is>
      </c>
      <c r="C39" s="64" t="inlineStr">
        <is>
          <t>Total Electric Industry</t>
        </is>
      </c>
      <c r="D39" s="65" t="n">
        <v>18.52</v>
      </c>
      <c r="E39" s="65" t="n">
        <v>14.5</v>
      </c>
      <c r="F39" s="65" t="n">
        <v>6.02</v>
      </c>
      <c r="G39" s="65" t="n">
        <v>12.14</v>
      </c>
      <c r="H39" s="65" t="inlineStr">
        <is>
          <t>NA</t>
        </is>
      </c>
      <c r="I39" s="65" t="n">
        <v>14.83</v>
      </c>
      <c r="J39" s="4" t="n"/>
      <c r="K39" s="4" t="n"/>
      <c r="L39" s="4" t="n"/>
      <c r="M39" s="4" t="n"/>
      <c r="N39" s="4" t="n"/>
      <c r="O39" s="4" t="n"/>
      <c r="P39" s="4" t="n"/>
      <c r="Q39" s="4" t="n"/>
      <c r="R39" s="4" t="n"/>
      <c r="S39" s="4" t="n"/>
      <c r="T39" s="4" t="n"/>
      <c r="U39" s="4" t="n"/>
      <c r="V39" s="4" t="n"/>
      <c r="W39" s="4" t="n"/>
      <c r="X39" s="4" t="n"/>
      <c r="Y39" s="4" t="n"/>
      <c r="Z39" s="4" t="n"/>
      <c r="AA39" s="4" t="n"/>
      <c r="AB39" s="4" t="n"/>
      <c r="AC39" s="4" t="n"/>
      <c r="AD39" s="4" t="n"/>
      <c r="AE39" s="4" t="n"/>
      <c r="AF39" s="4" t="n"/>
      <c r="AG39" s="4" t="n"/>
    </row>
    <row r="40">
      <c r="A40" s="63" t="n">
        <v>2018</v>
      </c>
      <c r="B40" s="64" t="inlineStr">
        <is>
          <t>OH</t>
        </is>
      </c>
      <c r="C40" s="64" t="inlineStr">
        <is>
          <t>Total Electric Industry</t>
        </is>
      </c>
      <c r="D40" s="65" t="n">
        <v>12.56</v>
      </c>
      <c r="E40" s="65" t="n">
        <v>10.11</v>
      </c>
      <c r="F40" s="65" t="n">
        <v>7.01</v>
      </c>
      <c r="G40" s="65" t="n">
        <v>7.33</v>
      </c>
      <c r="H40" s="65" t="inlineStr">
        <is>
          <t>NA</t>
        </is>
      </c>
      <c r="I40" s="65" t="n">
        <v>9.94</v>
      </c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4" t="n"/>
    </row>
    <row r="41">
      <c r="A41" s="63" t="n">
        <v>2018</v>
      </c>
      <c r="B41" s="64" t="inlineStr">
        <is>
          <t>OK</t>
        </is>
      </c>
      <c r="C41" s="64" t="inlineStr">
        <is>
          <t>Total Electric Industry</t>
        </is>
      </c>
      <c r="D41" s="65" t="n">
        <v>10.3</v>
      </c>
      <c r="E41" s="65" t="n">
        <v>8.07</v>
      </c>
      <c r="F41" s="65" t="n">
        <v>5.34</v>
      </c>
      <c r="G41" s="65" t="n">
        <v>0</v>
      </c>
      <c r="H41" s="65" t="inlineStr">
        <is>
          <t>NA</t>
        </is>
      </c>
      <c r="I41" s="65" t="n">
        <v>8.09</v>
      </c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4" t="n"/>
    </row>
    <row r="42">
      <c r="A42" s="63" t="n">
        <v>2018</v>
      </c>
      <c r="B42" s="64" t="inlineStr">
        <is>
          <t>OR</t>
        </is>
      </c>
      <c r="C42" s="64" t="inlineStr">
        <is>
          <t>Total Electric Industry</t>
        </is>
      </c>
      <c r="D42" s="65" t="n">
        <v>10.98</v>
      </c>
      <c r="E42" s="65" t="n">
        <v>8.91</v>
      </c>
      <c r="F42" s="65" t="n">
        <v>5.86</v>
      </c>
      <c r="G42" s="65" t="n">
        <v>9.16</v>
      </c>
      <c r="H42" s="65" t="inlineStr">
        <is>
          <t>NA</t>
        </is>
      </c>
      <c r="I42" s="65" t="n">
        <v>8.85</v>
      </c>
      <c r="J42" s="4" t="n"/>
      <c r="K42" s="4" t="n"/>
      <c r="L42" s="4" t="n"/>
      <c r="M42" s="4" t="n"/>
      <c r="N42" s="4" t="n"/>
      <c r="O42" s="4" t="n"/>
      <c r="P42" s="4" t="n"/>
      <c r="Q42" s="4" t="n"/>
      <c r="R42" s="4" t="n"/>
      <c r="S42" s="4" t="n"/>
      <c r="T42" s="4" t="n"/>
      <c r="U42" s="4" t="n"/>
      <c r="V42" s="4" t="n"/>
      <c r="W42" s="4" t="n"/>
      <c r="X42" s="4" t="n"/>
      <c r="Y42" s="4" t="n"/>
      <c r="Z42" s="4" t="n"/>
      <c r="AA42" s="4" t="n"/>
      <c r="AB42" s="4" t="n"/>
      <c r="AC42" s="4" t="n"/>
      <c r="AD42" s="4" t="n"/>
      <c r="AE42" s="4" t="n"/>
      <c r="AF42" s="4" t="n"/>
      <c r="AG42" s="4" t="n"/>
    </row>
    <row r="43">
      <c r="A43" s="63" t="n">
        <v>2018</v>
      </c>
      <c r="B43" s="64" t="inlineStr">
        <is>
          <t>PA</t>
        </is>
      </c>
      <c r="C43" s="64" t="inlineStr">
        <is>
          <t>Total Electric Industry</t>
        </is>
      </c>
      <c r="D43" s="65" t="n">
        <v>13.89</v>
      </c>
      <c r="E43" s="65" t="n">
        <v>8.94</v>
      </c>
      <c r="F43" s="65" t="n">
        <v>6.84</v>
      </c>
      <c r="G43" s="65" t="n">
        <v>7.78</v>
      </c>
      <c r="H43" s="65" t="inlineStr">
        <is>
          <t>NA</t>
        </is>
      </c>
      <c r="I43" s="65" t="n">
        <v>10.1</v>
      </c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4" t="n"/>
      <c r="X43" s="4" t="n"/>
      <c r="Y43" s="4" t="n"/>
      <c r="Z43" s="4" t="n"/>
      <c r="AA43" s="4" t="n"/>
      <c r="AB43" s="4" t="n"/>
      <c r="AC43" s="4" t="n"/>
      <c r="AD43" s="4" t="n"/>
      <c r="AE43" s="4" t="n"/>
      <c r="AF43" s="4" t="n"/>
      <c r="AG43" s="4" t="n"/>
    </row>
    <row r="44">
      <c r="A44" s="63" t="n">
        <v>2018</v>
      </c>
      <c r="B44" s="64" t="inlineStr">
        <is>
          <t>RI</t>
        </is>
      </c>
      <c r="C44" s="64" t="inlineStr">
        <is>
          <t>Total Electric Industry</t>
        </is>
      </c>
      <c r="D44" s="65" t="n">
        <v>20.55</v>
      </c>
      <c r="E44" s="65" t="n">
        <v>16.58</v>
      </c>
      <c r="F44" s="65" t="n">
        <v>15.39</v>
      </c>
      <c r="G44" s="65" t="n">
        <v>17.01</v>
      </c>
      <c r="H44" s="65" t="inlineStr">
        <is>
          <t>NA</t>
        </is>
      </c>
      <c r="I44" s="65" t="n">
        <v>18.1</v>
      </c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4" t="n"/>
      <c r="X44" s="4" t="n"/>
      <c r="Y44" s="4" t="n"/>
      <c r="Z44" s="4" t="n"/>
      <c r="AA44" s="4" t="n"/>
      <c r="AB44" s="4" t="n"/>
      <c r="AC44" s="4" t="n"/>
      <c r="AD44" s="4" t="n"/>
      <c r="AE44" s="4" t="n"/>
      <c r="AF44" s="4" t="n"/>
      <c r="AG44" s="4" t="n"/>
    </row>
    <row r="45">
      <c r="A45" s="63" t="n">
        <v>2018</v>
      </c>
      <c r="B45" s="64" t="inlineStr">
        <is>
          <t>SC</t>
        </is>
      </c>
      <c r="C45" s="64" t="inlineStr">
        <is>
          <t>Total Electric Industry</t>
        </is>
      </c>
      <c r="D45" s="65" t="n">
        <v>12.44</v>
      </c>
      <c r="E45" s="65" t="n">
        <v>10.11</v>
      </c>
      <c r="F45" s="65" t="n">
        <v>6.1</v>
      </c>
      <c r="G45" s="65" t="n">
        <v>0</v>
      </c>
      <c r="H45" s="65" t="inlineStr">
        <is>
          <t>NA</t>
        </is>
      </c>
      <c r="I45" s="65" t="n">
        <v>9.67</v>
      </c>
      <c r="J45" s="4" t="n"/>
      <c r="K45" s="4" t="n"/>
      <c r="L45" s="4" t="n"/>
      <c r="M45" s="4" t="n"/>
      <c r="N45" s="4" t="n"/>
      <c r="O45" s="4" t="n"/>
      <c r="P45" s="4" t="n"/>
      <c r="Q45" s="4" t="n"/>
      <c r="R45" s="4" t="n"/>
      <c r="S45" s="4" t="n"/>
      <c r="T45" s="4" t="n"/>
      <c r="U45" s="4" t="n"/>
      <c r="V45" s="4" t="n"/>
      <c r="W45" s="4" t="n"/>
      <c r="X45" s="4" t="n"/>
      <c r="Y45" s="4" t="n"/>
      <c r="Z45" s="4" t="n"/>
      <c r="AA45" s="4" t="n"/>
      <c r="AB45" s="4" t="n"/>
      <c r="AC45" s="4" t="n"/>
      <c r="AD45" s="4" t="n"/>
      <c r="AE45" s="4" t="n"/>
      <c r="AF45" s="4" t="n"/>
      <c r="AG45" s="4" t="n"/>
    </row>
    <row r="46">
      <c r="A46" s="63" t="n">
        <v>2018</v>
      </c>
      <c r="B46" s="64" t="inlineStr">
        <is>
          <t>SD</t>
        </is>
      </c>
      <c r="C46" s="64" t="inlineStr">
        <is>
          <t>Total Electric Industry</t>
        </is>
      </c>
      <c r="D46" s="65" t="n">
        <v>11.59</v>
      </c>
      <c r="E46" s="65" t="n">
        <v>9.619999999999999</v>
      </c>
      <c r="F46" s="65" t="n">
        <v>7.77</v>
      </c>
      <c r="G46" s="65" t="n">
        <v>0</v>
      </c>
      <c r="H46" s="65" t="inlineStr">
        <is>
          <t>NA</t>
        </is>
      </c>
      <c r="I46" s="65" t="n">
        <v>9.970000000000001</v>
      </c>
      <c r="J46" s="4" t="n"/>
      <c r="K46" s="4" t="n"/>
      <c r="L46" s="4" t="n"/>
      <c r="M46" s="4" t="n"/>
      <c r="N46" s="4" t="n"/>
      <c r="O46" s="4" t="n"/>
      <c r="P46" s="4" t="n"/>
      <c r="Q46" s="4" t="n"/>
      <c r="R46" s="4" t="n"/>
      <c r="S46" s="4" t="n"/>
      <c r="T46" s="4" t="n"/>
      <c r="U46" s="4" t="n"/>
      <c r="V46" s="4" t="n"/>
      <c r="W46" s="4" t="n"/>
      <c r="X46" s="4" t="n"/>
      <c r="Y46" s="4" t="n"/>
      <c r="Z46" s="4" t="n"/>
      <c r="AA46" s="4" t="n"/>
      <c r="AB46" s="4" t="n"/>
      <c r="AC46" s="4" t="n"/>
      <c r="AD46" s="4" t="n"/>
      <c r="AE46" s="4" t="n"/>
      <c r="AF46" s="4" t="n"/>
      <c r="AG46" s="4" t="n"/>
    </row>
    <row r="47">
      <c r="A47" s="63" t="n">
        <v>2018</v>
      </c>
      <c r="B47" s="64" t="inlineStr">
        <is>
          <t>TN</t>
        </is>
      </c>
      <c r="C47" s="64" t="inlineStr">
        <is>
          <t>Total Electric Industry</t>
        </is>
      </c>
      <c r="D47" s="65" t="n">
        <v>10.71</v>
      </c>
      <c r="E47" s="65" t="n">
        <v>10.51</v>
      </c>
      <c r="F47" s="65" t="n">
        <v>5.68</v>
      </c>
      <c r="G47" s="65" t="n">
        <v>0</v>
      </c>
      <c r="H47" s="65" t="inlineStr">
        <is>
          <t>NA</t>
        </is>
      </c>
      <c r="I47" s="65" t="n">
        <v>9.58</v>
      </c>
      <c r="J47" s="4" t="n"/>
      <c r="K47" s="4" t="n"/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4" t="n"/>
      <c r="X47" s="4" t="n"/>
      <c r="Y47" s="4" t="n"/>
      <c r="Z47" s="4" t="n"/>
      <c r="AA47" s="4" t="n"/>
      <c r="AB47" s="4" t="n"/>
      <c r="AC47" s="4" t="n"/>
      <c r="AD47" s="4" t="n"/>
      <c r="AE47" s="4" t="n"/>
      <c r="AF47" s="4" t="n"/>
      <c r="AG47" s="4" t="n"/>
    </row>
    <row r="48">
      <c r="A48" s="63" t="n">
        <v>2018</v>
      </c>
      <c r="B48" s="64" t="inlineStr">
        <is>
          <t>TX</t>
        </is>
      </c>
      <c r="C48" s="64" t="inlineStr">
        <is>
          <t>Total Electric Industry</t>
        </is>
      </c>
      <c r="D48" s="65" t="n">
        <v>11.2</v>
      </c>
      <c r="E48" s="65" t="n">
        <v>8.16</v>
      </c>
      <c r="F48" s="65" t="n">
        <v>5.39</v>
      </c>
      <c r="G48" s="65" t="n">
        <v>8.08</v>
      </c>
      <c r="H48" s="65" t="inlineStr">
        <is>
          <t>NA</t>
        </is>
      </c>
      <c r="I48" s="65" t="n">
        <v>8.48</v>
      </c>
      <c r="J48" s="4" t="n"/>
      <c r="K48" s="4" t="n"/>
      <c r="L48" s="4" t="n"/>
      <c r="M48" s="4" t="n"/>
      <c r="N48" s="4" t="n"/>
      <c r="O48" s="4" t="n"/>
      <c r="P48" s="4" t="n"/>
      <c r="Q48" s="4" t="n"/>
      <c r="R48" s="4" t="n"/>
      <c r="S48" s="4" t="n"/>
      <c r="T48" s="4" t="n"/>
      <c r="U48" s="4" t="n"/>
      <c r="V48" s="4" t="n"/>
      <c r="W48" s="4" t="n"/>
      <c r="X48" s="4" t="n"/>
      <c r="Y48" s="4" t="n"/>
      <c r="Z48" s="4" t="n"/>
      <c r="AA48" s="4" t="n"/>
      <c r="AB48" s="4" t="n"/>
      <c r="AC48" s="4" t="n"/>
      <c r="AD48" s="4" t="n"/>
      <c r="AE48" s="4" t="n"/>
      <c r="AF48" s="4" t="n"/>
      <c r="AG48" s="4" t="n"/>
    </row>
    <row r="49">
      <c r="A49" s="63" t="n">
        <v>2018</v>
      </c>
      <c r="B49" s="64" t="inlineStr">
        <is>
          <t>UT</t>
        </is>
      </c>
      <c r="C49" s="64" t="inlineStr">
        <is>
          <t>Total Electric Industry</t>
        </is>
      </c>
      <c r="D49" s="65" t="n">
        <v>10.41</v>
      </c>
      <c r="E49" s="65" t="n">
        <v>8.23</v>
      </c>
      <c r="F49" s="65" t="n">
        <v>5.9</v>
      </c>
      <c r="G49" s="65" t="n">
        <v>10.59</v>
      </c>
      <c r="H49" s="65" t="inlineStr">
        <is>
          <t>NA</t>
        </is>
      </c>
      <c r="I49" s="65" t="n">
        <v>8.210000000000001</v>
      </c>
      <c r="J49" s="4" t="n"/>
      <c r="K49" s="4" t="n"/>
      <c r="L49" s="4" t="n"/>
      <c r="M49" s="4" t="n"/>
      <c r="N49" s="4" t="n"/>
      <c r="O49" s="4" t="n"/>
      <c r="P49" s="4" t="n"/>
      <c r="Q49" s="4" t="n"/>
      <c r="R49" s="4" t="n"/>
      <c r="S49" s="4" t="n"/>
      <c r="T49" s="4" t="n"/>
      <c r="U49" s="4" t="n"/>
      <c r="V49" s="4" t="n"/>
      <c r="W49" s="4" t="n"/>
      <c r="X49" s="4" t="n"/>
      <c r="Y49" s="4" t="n"/>
      <c r="Z49" s="4" t="n"/>
      <c r="AA49" s="4" t="n"/>
      <c r="AB49" s="4" t="n"/>
      <c r="AC49" s="4" t="n"/>
      <c r="AD49" s="4" t="n"/>
      <c r="AE49" s="4" t="n"/>
      <c r="AF49" s="4" t="n"/>
      <c r="AG49" s="4" t="n"/>
    </row>
    <row r="50">
      <c r="A50" s="63" t="n">
        <v>2018</v>
      </c>
      <c r="B50" s="64" t="inlineStr">
        <is>
          <t>VA</t>
        </is>
      </c>
      <c r="C50" s="64" t="inlineStr">
        <is>
          <t>Total Electric Industry</t>
        </is>
      </c>
      <c r="D50" s="65" t="n">
        <v>11.73</v>
      </c>
      <c r="E50" s="65" t="n">
        <v>8.32</v>
      </c>
      <c r="F50" s="65" t="n">
        <v>6.86</v>
      </c>
      <c r="G50" s="65" t="n">
        <v>8.279999999999999</v>
      </c>
      <c r="H50" s="65" t="inlineStr">
        <is>
          <t>NA</t>
        </is>
      </c>
      <c r="I50" s="65" t="n">
        <v>9.48</v>
      </c>
      <c r="J50" s="4" t="n"/>
      <c r="K50" s="4" t="n"/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4" t="n"/>
      <c r="X50" s="4" t="n"/>
      <c r="Y50" s="4" t="n"/>
      <c r="Z50" s="4" t="n"/>
      <c r="AA50" s="4" t="n"/>
      <c r="AB50" s="4" t="n"/>
      <c r="AC50" s="4" t="n"/>
      <c r="AD50" s="4" t="n"/>
      <c r="AE50" s="4" t="n"/>
      <c r="AF50" s="4" t="n"/>
      <c r="AG50" s="4" t="n"/>
    </row>
    <row r="51">
      <c r="A51" s="63" t="n">
        <v>2018</v>
      </c>
      <c r="B51" s="64" t="inlineStr">
        <is>
          <t>VT</t>
        </is>
      </c>
      <c r="C51" s="64" t="inlineStr">
        <is>
          <t>Total Electric Industry</t>
        </is>
      </c>
      <c r="D51" s="65" t="n">
        <v>18.02</v>
      </c>
      <c r="E51" s="65" t="n">
        <v>15.24</v>
      </c>
      <c r="F51" s="65" t="n">
        <v>10.66</v>
      </c>
      <c r="G51" s="65" t="n">
        <v>0</v>
      </c>
      <c r="H51" s="65" t="inlineStr">
        <is>
          <t>NA</t>
        </is>
      </c>
      <c r="I51" s="65" t="n">
        <v>15.13</v>
      </c>
      <c r="J51" s="4" t="n"/>
      <c r="K51" s="4" t="n"/>
      <c r="L51" s="4" t="n"/>
      <c r="M51" s="4" t="n"/>
      <c r="N51" s="4" t="n"/>
      <c r="O51" s="4" t="n"/>
      <c r="P51" s="4" t="n"/>
      <c r="Q51" s="4" t="n"/>
      <c r="R51" s="4" t="n"/>
      <c r="S51" s="4" t="n"/>
      <c r="T51" s="4" t="n"/>
      <c r="U51" s="4" t="n"/>
      <c r="V51" s="4" t="n"/>
      <c r="W51" s="4" t="n"/>
      <c r="X51" s="4" t="n"/>
      <c r="Y51" s="4" t="n"/>
      <c r="Z51" s="4" t="n"/>
      <c r="AA51" s="4" t="n"/>
      <c r="AB51" s="4" t="n"/>
      <c r="AC51" s="4" t="n"/>
      <c r="AD51" s="4" t="n"/>
      <c r="AE51" s="4" t="n"/>
      <c r="AF51" s="4" t="n"/>
      <c r="AG51" s="4" t="n"/>
    </row>
    <row r="52">
      <c r="A52" s="63" t="n">
        <v>2018</v>
      </c>
      <c r="B52" s="64" t="inlineStr">
        <is>
          <t>WA</t>
        </is>
      </c>
      <c r="C52" s="64" t="inlineStr">
        <is>
          <t>Total Electric Industry</t>
        </is>
      </c>
      <c r="D52" s="65" t="n">
        <v>9.75</v>
      </c>
      <c r="E52" s="65" t="n">
        <v>8.720000000000001</v>
      </c>
      <c r="F52" s="65" t="n">
        <v>4.72</v>
      </c>
      <c r="G52" s="65" t="n">
        <v>9.380000000000001</v>
      </c>
      <c r="H52" s="65" t="inlineStr">
        <is>
          <t>NA</t>
        </is>
      </c>
      <c r="I52" s="65" t="n">
        <v>8</v>
      </c>
      <c r="J52" s="4" t="n"/>
      <c r="K52" s="4" t="n"/>
      <c r="L52" s="4" t="n"/>
      <c r="M52" s="4" t="n"/>
      <c r="N52" s="4" t="n"/>
      <c r="O52" s="4" t="n"/>
      <c r="P52" s="4" t="n"/>
      <c r="Q52" s="4" t="n"/>
      <c r="R52" s="4" t="n"/>
      <c r="S52" s="4" t="n"/>
      <c r="T52" s="4" t="n"/>
      <c r="U52" s="4" t="n"/>
      <c r="V52" s="4" t="n"/>
      <c r="W52" s="4" t="n"/>
      <c r="X52" s="4" t="n"/>
      <c r="Y52" s="4" t="n"/>
      <c r="Z52" s="4" t="n"/>
      <c r="AA52" s="4" t="n"/>
      <c r="AB52" s="4" t="n"/>
      <c r="AC52" s="4" t="n"/>
      <c r="AD52" s="4" t="n"/>
      <c r="AE52" s="4" t="n"/>
      <c r="AF52" s="4" t="n"/>
      <c r="AG52" s="4" t="n"/>
    </row>
    <row r="53">
      <c r="A53" s="63" t="n">
        <v>2018</v>
      </c>
      <c r="B53" s="64" t="inlineStr">
        <is>
          <t>WI</t>
        </is>
      </c>
      <c r="C53" s="64" t="inlineStr">
        <is>
          <t>Total Electric Industry</t>
        </is>
      </c>
      <c r="D53" s="65" t="n">
        <v>14.02</v>
      </c>
      <c r="E53" s="65" t="n">
        <v>10.67</v>
      </c>
      <c r="F53" s="65" t="n">
        <v>7.33</v>
      </c>
      <c r="G53" s="65" t="n">
        <v>13.85</v>
      </c>
      <c r="H53" s="65" t="inlineStr">
        <is>
          <t>NA</t>
        </is>
      </c>
      <c r="I53" s="65" t="n">
        <v>10.58</v>
      </c>
      <c r="J53" s="4" t="n"/>
      <c r="K53" s="4" t="n"/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4" t="n"/>
      <c r="X53" s="4" t="n"/>
      <c r="Y53" s="4" t="n"/>
      <c r="Z53" s="4" t="n"/>
      <c r="AA53" s="4" t="n"/>
      <c r="AB53" s="4" t="n"/>
      <c r="AC53" s="4" t="n"/>
      <c r="AD53" s="4" t="n"/>
      <c r="AE53" s="4" t="n"/>
      <c r="AF53" s="4" t="n"/>
      <c r="AG53" s="4" t="n"/>
    </row>
    <row r="54">
      <c r="A54" s="63" t="n">
        <v>2018</v>
      </c>
      <c r="B54" s="64" t="inlineStr">
        <is>
          <t>WV</t>
        </is>
      </c>
      <c r="C54" s="64" t="inlineStr">
        <is>
          <t>Total Electric Industry</t>
        </is>
      </c>
      <c r="D54" s="65" t="n">
        <v>11.18</v>
      </c>
      <c r="E54" s="65" t="n">
        <v>9.24</v>
      </c>
      <c r="F54" s="65" t="n">
        <v>6.4</v>
      </c>
      <c r="G54" s="65" t="n">
        <v>0</v>
      </c>
      <c r="H54" s="65" t="inlineStr">
        <is>
          <t>NA</t>
        </is>
      </c>
      <c r="I54" s="65" t="n">
        <v>8.720000000000001</v>
      </c>
      <c r="J54" s="4" t="n"/>
      <c r="K54" s="4" t="n"/>
      <c r="L54" s="4" t="n"/>
      <c r="M54" s="4" t="n"/>
      <c r="N54" s="4" t="n"/>
      <c r="O54" s="4" t="n"/>
      <c r="P54" s="4" t="n"/>
      <c r="Q54" s="4" t="n"/>
      <c r="R54" s="4" t="n"/>
      <c r="S54" s="4" t="n"/>
      <c r="T54" s="4" t="n"/>
      <c r="U54" s="4" t="n"/>
      <c r="V54" s="4" t="n"/>
      <c r="W54" s="4" t="n"/>
      <c r="X54" s="4" t="n"/>
      <c r="Y54" s="4" t="n"/>
      <c r="Z54" s="4" t="n"/>
      <c r="AA54" s="4" t="n"/>
      <c r="AB54" s="4" t="n"/>
      <c r="AC54" s="4" t="n"/>
      <c r="AD54" s="4" t="n"/>
      <c r="AE54" s="4" t="n"/>
      <c r="AF54" s="4" t="n"/>
      <c r="AG54" s="4" t="n"/>
    </row>
    <row r="55">
      <c r="A55" s="63" t="n">
        <v>2018</v>
      </c>
      <c r="B55" s="64" t="inlineStr">
        <is>
          <t>WY</t>
        </is>
      </c>
      <c r="C55" s="64" t="inlineStr">
        <is>
          <t>Total Electric Industry</t>
        </is>
      </c>
      <c r="D55" s="65" t="n">
        <v>11.29</v>
      </c>
      <c r="E55" s="65" t="n">
        <v>9.58</v>
      </c>
      <c r="F55" s="65" t="n">
        <v>6.71</v>
      </c>
      <c r="G55" s="65" t="n">
        <v>0</v>
      </c>
      <c r="H55" s="65" t="inlineStr">
        <is>
          <t>NA</t>
        </is>
      </c>
      <c r="I55" s="65" t="n">
        <v>8.09</v>
      </c>
      <c r="J55" s="4" t="n"/>
      <c r="K55" s="4" t="n"/>
      <c r="L55" s="4" t="n"/>
      <c r="M55" s="4" t="n"/>
      <c r="N55" s="4" t="n"/>
      <c r="O55" s="4" t="n"/>
      <c r="P55" s="4" t="n"/>
      <c r="Q55" s="4" t="n"/>
      <c r="R55" s="4" t="n"/>
      <c r="S55" s="4" t="n"/>
      <c r="T55" s="4" t="n"/>
      <c r="U55" s="4" t="n"/>
      <c r="V55" s="4" t="n"/>
      <c r="W55" s="4" t="n"/>
      <c r="X55" s="4" t="n"/>
      <c r="Y55" s="4" t="n"/>
      <c r="Z55" s="4" t="n"/>
      <c r="AA55" s="4" t="n"/>
      <c r="AB55" s="4" t="n"/>
      <c r="AC55" s="4" t="n"/>
      <c r="AD55" s="4" t="n"/>
      <c r="AE55" s="4" t="n"/>
      <c r="AF55" s="4" t="n"/>
      <c r="AG55" s="4" t="n"/>
    </row>
    <row r="56">
      <c r="A56" s="4" t="n"/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4" t="n"/>
    </row>
    <row r="57">
      <c r="A57" s="4" t="n"/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4" t="n"/>
      <c r="S57" s="4" t="n"/>
      <c r="T57" s="4" t="n"/>
      <c r="U57" s="4" t="n"/>
      <c r="V57" s="4" t="n"/>
      <c r="W57" s="4" t="n"/>
      <c r="X57" s="4" t="n"/>
      <c r="Y57" s="4" t="n"/>
      <c r="Z57" s="4" t="n"/>
      <c r="AA57" s="4" t="n"/>
      <c r="AB57" s="4" t="n"/>
      <c r="AC57" s="4" t="n"/>
      <c r="AD57" s="4" t="n"/>
      <c r="AE57" s="4" t="n"/>
      <c r="AF57" s="4" t="n"/>
      <c r="AG57" s="4" t="n"/>
    </row>
    <row r="58">
      <c r="A58" s="4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4" t="n"/>
      <c r="S58" s="4" t="n"/>
      <c r="T58" s="4" t="n"/>
      <c r="U58" s="4" t="n"/>
      <c r="V58" s="4" t="n"/>
      <c r="W58" s="4" t="n"/>
      <c r="X58" s="4" t="n"/>
      <c r="Y58" s="4" t="n"/>
      <c r="Z58" s="4" t="n"/>
      <c r="AA58" s="4" t="n"/>
      <c r="AB58" s="4" t="n"/>
      <c r="AC58" s="4" t="n"/>
      <c r="AD58" s="4" t="n"/>
      <c r="AE58" s="4" t="n"/>
      <c r="AF58" s="4" t="n"/>
      <c r="AG58" s="4" t="n"/>
    </row>
    <row r="59">
      <c r="A59" s="4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4" t="n"/>
      <c r="S59" s="4" t="n"/>
      <c r="T59" s="4" t="n"/>
      <c r="U59" s="4" t="n"/>
      <c r="V59" s="4" t="n"/>
      <c r="W59" s="4" t="n"/>
      <c r="X59" s="4" t="n"/>
      <c r="Y59" s="4" t="n"/>
      <c r="Z59" s="4" t="n"/>
      <c r="AA59" s="4" t="n"/>
      <c r="AB59" s="4" t="n"/>
      <c r="AC59" s="4" t="n"/>
      <c r="AD59" s="4" t="n"/>
      <c r="AE59" s="4" t="n"/>
      <c r="AF59" s="4" t="n"/>
      <c r="AG59" s="4" t="n"/>
    </row>
    <row r="60">
      <c r="A60" s="4" t="inlineStr">
        <is>
          <t>Electricity (Case Reference case)</t>
        </is>
      </c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4" t="n"/>
      <c r="S60" s="4" t="n"/>
      <c r="T60" s="4" t="n"/>
      <c r="U60" s="4" t="n"/>
      <c r="V60" s="4" t="n"/>
      <c r="W60" s="4" t="n"/>
      <c r="X60" s="4" t="n"/>
      <c r="Y60" s="4" t="n"/>
      <c r="Z60" s="4" t="n"/>
      <c r="AA60" s="4" t="n"/>
      <c r="AB60" s="4" t="n"/>
      <c r="AC60" s="4" t="n"/>
      <c r="AD60" s="4" t="n"/>
      <c r="AE60" s="4" t="n"/>
      <c r="AF60" s="4" t="n"/>
      <c r="AG60" s="4" t="n"/>
    </row>
    <row r="61">
      <c r="A61" s="9" t="inlineStr">
        <is>
          <t>https://www.eia.gov/outlooks/aeo/data/browser/#/?id=8-AEO2020&amp;region=0-0&amp;cases=ref2020&amp;start=2018&amp;end=2050&amp;f=A&amp;linechart=ref2020-d112119a.6-8-AEO2020~ref2020-d112119a.74-8-AEO2020~ref2020-d112119a.75-8-AEO2020~ref2020-d112119a.76-8-AEO2020&amp;ctype=linechart&amp;sourcekey=0</t>
        </is>
      </c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4" t="n"/>
    </row>
    <row r="62">
      <c r="A62" s="4" t="inlineStr">
        <is>
          <t>11:28:04 GMT-0400 (Eastern Daylight Time)</t>
        </is>
      </c>
      <c r="B62" s="4" t="n"/>
      <c r="C62" s="4" t="n"/>
      <c r="D62" s="4" t="n"/>
      <c r="E62" s="4" t="n"/>
      <c r="F62" s="4" t="n"/>
      <c r="G62" s="4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4" t="n"/>
    </row>
    <row r="63">
      <c r="A63" s="4" t="inlineStr">
        <is>
          <t>Source: U.S. Energy Information Administration</t>
        </is>
      </c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  <c r="K63" s="4" t="n"/>
      <c r="L63" s="4" t="n"/>
      <c r="M63" s="4" t="n"/>
      <c r="N63" s="4" t="n"/>
      <c r="O63" s="4" t="n"/>
      <c r="P63" s="4" t="n"/>
      <c r="Q63" s="4" t="n"/>
      <c r="R63" s="4" t="n"/>
      <c r="S63" s="4" t="n"/>
      <c r="T63" s="4" t="n"/>
      <c r="U63" s="4" t="n"/>
      <c r="V63" s="4" t="n"/>
      <c r="W63" s="4" t="n"/>
      <c r="X63" s="4" t="n"/>
      <c r="Y63" s="4" t="n"/>
      <c r="Z63" s="4" t="n"/>
      <c r="AA63" s="4" t="n"/>
      <c r="AB63" s="4" t="n"/>
      <c r="AC63" s="4" t="n"/>
      <c r="AD63" s="4" t="n"/>
      <c r="AE63" s="4" t="n"/>
      <c r="AF63" s="4" t="n"/>
      <c r="AG63" s="4" t="n"/>
    </row>
    <row r="64">
      <c r="A64" s="4" t="inlineStr">
        <is>
          <t>Year</t>
        </is>
      </c>
      <c r="B64" s="4" t="inlineStr">
        <is>
          <t>Generation</t>
        </is>
      </c>
      <c r="C64" s="4" t="inlineStr">
        <is>
          <t>Transmission</t>
        </is>
      </c>
      <c r="D64" s="4" t="inlineStr">
        <is>
          <t>Distribution</t>
        </is>
      </c>
      <c r="E64" s="4" t="inlineStr">
        <is>
          <t>Generation percentage</t>
        </is>
      </c>
      <c r="F64" s="4" t="n"/>
      <c r="G64" s="4" t="n"/>
      <c r="H64" s="4" t="n"/>
      <c r="I64" s="4" t="n"/>
      <c r="J64" s="4" t="n"/>
      <c r="K64" s="4" t="n"/>
      <c r="L64" s="4" t="n"/>
      <c r="M64" s="4" t="n"/>
      <c r="N64" s="4" t="n"/>
      <c r="O64" s="4" t="n"/>
      <c r="P64" s="4" t="n"/>
      <c r="Q64" s="4" t="n"/>
      <c r="R64" s="4" t="n"/>
      <c r="S64" s="4" t="n"/>
      <c r="T64" s="4" t="n"/>
      <c r="U64" s="4" t="n"/>
      <c r="V64" s="4" t="n"/>
      <c r="W64" s="4" t="n"/>
      <c r="X64" s="4" t="n"/>
      <c r="Y64" s="4" t="n"/>
      <c r="Z64" s="4" t="n"/>
      <c r="AA64" s="4" t="n"/>
      <c r="AB64" s="4" t="n"/>
      <c r="AC64" s="4" t="n"/>
      <c r="AD64" s="4" t="n"/>
      <c r="AE64" s="4" t="n"/>
      <c r="AF64" s="4" t="n"/>
      <c r="AG64" s="4" t="n"/>
    </row>
    <row r="65">
      <c r="A65" s="4" t="n">
        <v>2019</v>
      </c>
      <c r="B65" s="4" t="n">
        <v>6.066841</v>
      </c>
      <c r="C65" s="4" t="n">
        <v>1.345005</v>
      </c>
      <c r="D65" s="4" t="n">
        <v>2.98354</v>
      </c>
      <c r="E65" s="4">
        <f>B65/SUM(B65:D65)</f>
        <v/>
      </c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4" t="n"/>
    </row>
    <row r="66">
      <c r="A66" s="4" t="n">
        <v>2020</v>
      </c>
      <c r="B66" s="4" t="n">
        <v>5.752738</v>
      </c>
      <c r="C66" s="4" t="n">
        <v>1.363508</v>
      </c>
      <c r="D66" s="4" t="n">
        <v>3.079825</v>
      </c>
      <c r="E66" s="4">
        <f>B66/SUM(B66:D66)</f>
        <v/>
      </c>
      <c r="F66" s="4" t="n"/>
      <c r="G66" s="4" t="n"/>
      <c r="H66" s="4" t="n"/>
      <c r="I66" s="4" t="n"/>
      <c r="J66" s="4" t="n"/>
      <c r="K66" s="4" t="n"/>
      <c r="L66" s="4" t="n"/>
      <c r="M66" s="4" t="n"/>
      <c r="N66" s="4" t="n"/>
      <c r="O66" s="4" t="n"/>
      <c r="P66" s="4" t="n"/>
      <c r="Q66" s="4" t="n"/>
      <c r="R66" s="4" t="n"/>
      <c r="S66" s="4" t="n"/>
      <c r="T66" s="4" t="n"/>
      <c r="U66" s="4" t="n"/>
      <c r="V66" s="4" t="n"/>
      <c r="W66" s="4" t="n"/>
      <c r="X66" s="4" t="n"/>
      <c r="Y66" s="4" t="n"/>
      <c r="Z66" s="4" t="n"/>
      <c r="AA66" s="4" t="n"/>
      <c r="AB66" s="4" t="n"/>
      <c r="AC66" s="4" t="n"/>
      <c r="AD66" s="4" t="n"/>
      <c r="AE66" s="4" t="n"/>
      <c r="AF66" s="4" t="n"/>
      <c r="AG66" s="4" t="n"/>
    </row>
    <row r="67">
      <c r="A67" s="4" t="n">
        <v>2021</v>
      </c>
      <c r="B67" s="4" t="n">
        <v>5.70712</v>
      </c>
      <c r="C67" s="4" t="n">
        <v>1.385522</v>
      </c>
      <c r="D67" s="4" t="n">
        <v>3.046711</v>
      </c>
      <c r="E67" s="4">
        <f>B67/SUM(B67:D67)</f>
        <v/>
      </c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4" t="n"/>
    </row>
    <row r="68">
      <c r="A68" s="4" t="n">
        <v>2022</v>
      </c>
      <c r="B68" s="4" t="n">
        <v>5.624372</v>
      </c>
      <c r="C68" s="4" t="n">
        <v>1.39886</v>
      </c>
      <c r="D68" s="4" t="n">
        <v>3.090486</v>
      </c>
      <c r="E68" s="4">
        <f>B68/SUM(B68:D68)</f>
        <v/>
      </c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4" t="n"/>
    </row>
    <row r="69">
      <c r="A69" s="4" t="n">
        <v>2023</v>
      </c>
      <c r="B69" s="4" t="n">
        <v>5.551081</v>
      </c>
      <c r="C69" s="4" t="n">
        <v>1.416095</v>
      </c>
      <c r="D69" s="4" t="n">
        <v>3.146982</v>
      </c>
      <c r="E69" s="4">
        <f>B69/SUM(B69:D69)</f>
        <v/>
      </c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4" t="n"/>
    </row>
    <row r="70">
      <c r="A70" s="4" t="n">
        <v>2024</v>
      </c>
      <c r="B70" s="4" t="n">
        <v>5.561294</v>
      </c>
      <c r="C70" s="4" t="n">
        <v>1.43295</v>
      </c>
      <c r="D70" s="4" t="n">
        <v>3.184615</v>
      </c>
      <c r="E70" s="4">
        <f>B70/SUM(B70:D70)</f>
        <v/>
      </c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4" t="n"/>
    </row>
    <row r="71">
      <c r="A71" s="4" t="n">
        <v>2025</v>
      </c>
      <c r="B71" s="4" t="n">
        <v>5.60787</v>
      </c>
      <c r="C71" s="4" t="n">
        <v>1.448972</v>
      </c>
      <c r="D71" s="4" t="n">
        <v>3.257505</v>
      </c>
      <c r="E71" s="4">
        <f>B71/SUM(B71:D71)</f>
        <v/>
      </c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4" t="n"/>
    </row>
    <row r="72">
      <c r="A72" s="4" t="n">
        <v>2026</v>
      </c>
      <c r="B72" s="4" t="n">
        <v>5.648951</v>
      </c>
      <c r="C72" s="4" t="n">
        <v>1.464859</v>
      </c>
      <c r="D72" s="4" t="n">
        <v>3.316816</v>
      </c>
      <c r="E72" s="4">
        <f>B72/SUM(B72:D72)</f>
        <v/>
      </c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4" t="n"/>
    </row>
    <row r="73">
      <c r="A73" s="4" t="n">
        <v>2027</v>
      </c>
      <c r="B73" s="4" t="n">
        <v>5.662939</v>
      </c>
      <c r="C73" s="4" t="n">
        <v>1.479277</v>
      </c>
      <c r="D73" s="4" t="n">
        <v>3.343461</v>
      </c>
      <c r="E73" s="4">
        <f>B73/SUM(B73:D73)</f>
        <v/>
      </c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4" t="n"/>
    </row>
    <row r="74">
      <c r="A74" s="4" t="n">
        <v>2028</v>
      </c>
      <c r="B74" s="4" t="n">
        <v>5.585809</v>
      </c>
      <c r="C74" s="4" t="n">
        <v>1.489763</v>
      </c>
      <c r="D74" s="4" t="n">
        <v>3.368097</v>
      </c>
      <c r="E74" s="4">
        <f>B74/SUM(B74:D74)</f>
        <v/>
      </c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4" t="n"/>
    </row>
    <row r="75">
      <c r="A75" s="4" t="n">
        <v>2029</v>
      </c>
      <c r="B75" s="4" t="n">
        <v>5.500926</v>
      </c>
      <c r="C75" s="4" t="n">
        <v>1.496454</v>
      </c>
      <c r="D75" s="4" t="n">
        <v>3.38326</v>
      </c>
      <c r="E75" s="4">
        <f>B75/SUM(B75:D75)</f>
        <v/>
      </c>
      <c r="F75" s="4" t="n"/>
      <c r="G75" s="4" t="n"/>
      <c r="H75" s="4" t="n"/>
      <c r="I75" s="4" t="n"/>
      <c r="J75" s="4" t="n"/>
      <c r="K75" s="4" t="n"/>
      <c r="L75" s="4" t="n"/>
      <c r="M75" s="4" t="n"/>
      <c r="N75" s="4" t="n"/>
      <c r="O75" s="4" t="n"/>
      <c r="P75" s="4" t="n"/>
      <c r="Q75" s="4" t="n"/>
      <c r="R75" s="4" t="n"/>
      <c r="S75" s="4" t="n"/>
      <c r="T75" s="4" t="n"/>
      <c r="U75" s="4" t="n"/>
      <c r="V75" s="4" t="n"/>
      <c r="W75" s="4" t="n"/>
      <c r="X75" s="4" t="n"/>
      <c r="Y75" s="4" t="n"/>
      <c r="Z75" s="4" t="n"/>
      <c r="AA75" s="4" t="n"/>
      <c r="AB75" s="4" t="n"/>
      <c r="AC75" s="4" t="n"/>
      <c r="AD75" s="4" t="n"/>
      <c r="AE75" s="4" t="n"/>
      <c r="AF75" s="4" t="n"/>
      <c r="AG75" s="4" t="n"/>
    </row>
    <row r="76">
      <c r="A76" s="4" t="n">
        <v>2030</v>
      </c>
      <c r="B76" s="4" t="n">
        <v>5.437897</v>
      </c>
      <c r="C76" s="4" t="n">
        <v>1.503475</v>
      </c>
      <c r="D76" s="4" t="n">
        <v>3.418685</v>
      </c>
      <c r="E76" s="4">
        <f>B76/SUM(B76:D76)</f>
        <v/>
      </c>
      <c r="F76" s="4" t="n"/>
      <c r="G76" s="4" t="n"/>
      <c r="H76" s="4" t="n"/>
      <c r="I76" s="4" t="n"/>
      <c r="J76" s="4" t="n"/>
      <c r="K76" s="4" t="n"/>
      <c r="L76" s="4" t="n"/>
      <c r="M76" s="4" t="n"/>
      <c r="N76" s="4" t="n"/>
      <c r="O76" s="4" t="n"/>
      <c r="P76" s="4" t="n"/>
      <c r="Q76" s="4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  <c r="AA76" s="4" t="n"/>
      <c r="AB76" s="4" t="n"/>
      <c r="AC76" s="4" t="n"/>
      <c r="AD76" s="4" t="n"/>
      <c r="AE76" s="4" t="n"/>
      <c r="AF76" s="4" t="n"/>
      <c r="AG76" s="4" t="n"/>
    </row>
    <row r="77">
      <c r="A77" s="4" t="n">
        <v>2031</v>
      </c>
      <c r="B77" s="4" t="n">
        <v>5.351394</v>
      </c>
      <c r="C77" s="4" t="n">
        <v>1.509629</v>
      </c>
      <c r="D77" s="4" t="n">
        <v>3.455426</v>
      </c>
      <c r="E77" s="4">
        <f>B77/SUM(B77:D77)</f>
        <v/>
      </c>
      <c r="F77" s="4" t="n"/>
      <c r="G77" s="4" t="n"/>
      <c r="H77" s="4" t="n"/>
      <c r="I77" s="4" t="n"/>
      <c r="J77" s="4" t="n"/>
      <c r="K77" s="4" t="n"/>
      <c r="L77" s="4" t="n"/>
      <c r="M77" s="4" t="n"/>
      <c r="N77" s="4" t="n"/>
      <c r="O77" s="4" t="n"/>
      <c r="P77" s="4" t="n"/>
      <c r="Q77" s="4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  <c r="AA77" s="4" t="n"/>
      <c r="AB77" s="4" t="n"/>
      <c r="AC77" s="4" t="n"/>
      <c r="AD77" s="4" t="n"/>
      <c r="AE77" s="4" t="n"/>
      <c r="AF77" s="4" t="n"/>
      <c r="AG77" s="4" t="n"/>
    </row>
    <row r="78">
      <c r="A78" s="4" t="n">
        <v>2032</v>
      </c>
      <c r="B78" s="4" t="n">
        <v>5.270693</v>
      </c>
      <c r="C78" s="4" t="n">
        <v>1.513713</v>
      </c>
      <c r="D78" s="4" t="n">
        <v>3.485195</v>
      </c>
      <c r="E78" s="4">
        <f>B78/SUM(B78:D78)</f>
        <v/>
      </c>
      <c r="F78" s="4" t="n"/>
      <c r="G78" s="4" t="n"/>
      <c r="H78" s="4" t="n"/>
      <c r="I78" s="4" t="n"/>
      <c r="J78" s="4" t="n"/>
      <c r="K78" s="4" t="n"/>
      <c r="L78" s="4" t="n"/>
      <c r="M78" s="4" t="n"/>
      <c r="N78" s="4" t="n"/>
      <c r="O78" s="4" t="n"/>
      <c r="P78" s="4" t="n"/>
      <c r="Q78" s="4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  <c r="AA78" s="4" t="n"/>
      <c r="AB78" s="4" t="n"/>
      <c r="AC78" s="4" t="n"/>
      <c r="AD78" s="4" t="n"/>
      <c r="AE78" s="4" t="n"/>
      <c r="AF78" s="4" t="n"/>
      <c r="AG78" s="4" t="n"/>
    </row>
    <row r="79">
      <c r="A79" s="4" t="n">
        <v>2033</v>
      </c>
      <c r="B79" s="4" t="n">
        <v>5.270803</v>
      </c>
      <c r="C79" s="4" t="n">
        <v>1.519737</v>
      </c>
      <c r="D79" s="4" t="n">
        <v>3.512828</v>
      </c>
      <c r="E79" s="4">
        <f>B79/SUM(B79:D79)</f>
        <v/>
      </c>
      <c r="F79" s="4" t="n"/>
      <c r="G79" s="4" t="n"/>
      <c r="H79" s="4" t="n"/>
      <c r="I79" s="4" t="n"/>
      <c r="J79" s="4" t="n"/>
      <c r="K79" s="4" t="n"/>
      <c r="L79" s="4" t="n"/>
      <c r="M79" s="4" t="n"/>
      <c r="N79" s="4" t="n"/>
      <c r="O79" s="4" t="n"/>
      <c r="P79" s="4" t="n"/>
      <c r="Q79" s="4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  <c r="AA79" s="4" t="n"/>
      <c r="AB79" s="4" t="n"/>
      <c r="AC79" s="4" t="n"/>
      <c r="AD79" s="4" t="n"/>
      <c r="AE79" s="4" t="n"/>
      <c r="AF79" s="4" t="n"/>
      <c r="AG79" s="4" t="n"/>
    </row>
    <row r="80">
      <c r="A80" s="4" t="n">
        <v>2034</v>
      </c>
      <c r="B80" s="4" t="n">
        <v>5.246336</v>
      </c>
      <c r="C80" s="4" t="n">
        <v>1.528446</v>
      </c>
      <c r="D80" s="4" t="n">
        <v>3.535885</v>
      </c>
      <c r="E80" s="4">
        <f>B80/SUM(B80:D80)</f>
        <v/>
      </c>
      <c r="F80" s="4" t="n"/>
      <c r="G80" s="4" t="n"/>
      <c r="H80" s="4" t="n"/>
      <c r="I80" s="4" t="n"/>
      <c r="J80" s="4" t="n"/>
      <c r="K80" s="4" t="n"/>
      <c r="L80" s="4" t="n"/>
      <c r="M80" s="4" t="n"/>
      <c r="N80" s="4" t="n"/>
      <c r="O80" s="4" t="n"/>
      <c r="P80" s="4" t="n"/>
      <c r="Q80" s="4" t="n"/>
      <c r="R80" s="4" t="n"/>
      <c r="S80" s="4" t="n"/>
      <c r="T80" s="4" t="n"/>
      <c r="U80" s="4" t="n"/>
      <c r="V80" s="4" t="n"/>
      <c r="W80" s="4" t="n"/>
      <c r="X80" s="4" t="n"/>
      <c r="Y80" s="4" t="n"/>
      <c r="Z80" s="4" t="n"/>
      <c r="AA80" s="4" t="n"/>
      <c r="AB80" s="4" t="n"/>
      <c r="AC80" s="4" t="n"/>
      <c r="AD80" s="4" t="n"/>
      <c r="AE80" s="4" t="n"/>
      <c r="AF80" s="4" t="n"/>
      <c r="AG80" s="4" t="n"/>
    </row>
    <row r="81">
      <c r="A81" s="4" t="n">
        <v>2035</v>
      </c>
      <c r="B81" s="4" t="n">
        <v>5.165203</v>
      </c>
      <c r="C81" s="4" t="n">
        <v>1.538177</v>
      </c>
      <c r="D81" s="4" t="n">
        <v>3.548207</v>
      </c>
      <c r="E81" s="4">
        <f>B81/SUM(B81:D81)</f>
        <v/>
      </c>
      <c r="F81" s="4" t="n"/>
      <c r="G81" s="4" t="n"/>
      <c r="H81" s="4" t="n"/>
      <c r="I81" s="4" t="n"/>
      <c r="J81" s="4" t="n"/>
      <c r="K81" s="4" t="n"/>
      <c r="L81" s="4" t="n"/>
      <c r="M81" s="4" t="n"/>
      <c r="N81" s="4" t="n"/>
      <c r="O81" s="4" t="n"/>
      <c r="P81" s="4" t="n"/>
      <c r="Q81" s="4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  <c r="AA81" s="4" t="n"/>
      <c r="AB81" s="4" t="n"/>
      <c r="AC81" s="4" t="n"/>
      <c r="AD81" s="4" t="n"/>
      <c r="AE81" s="4" t="n"/>
      <c r="AF81" s="4" t="n"/>
      <c r="AG81" s="4" t="n"/>
    </row>
    <row r="82">
      <c r="A82" s="4" t="n">
        <v>2036</v>
      </c>
      <c r="B82" s="4" t="n">
        <v>5.121919</v>
      </c>
      <c r="C82" s="4" t="n">
        <v>1.545397</v>
      </c>
      <c r="D82" s="4" t="n">
        <v>3.553343</v>
      </c>
      <c r="E82" s="4">
        <f>B82/SUM(B82:D82)</f>
        <v/>
      </c>
      <c r="F82" s="4" t="n"/>
      <c r="G82" s="4" t="n"/>
      <c r="H82" s="4" t="n"/>
      <c r="I82" s="4" t="n"/>
      <c r="J82" s="4" t="n"/>
      <c r="K82" s="4" t="n"/>
      <c r="L82" s="4" t="n"/>
      <c r="M82" s="4" t="n"/>
      <c r="N82" s="4" t="n"/>
      <c r="O82" s="4" t="n"/>
      <c r="P82" s="4" t="n"/>
      <c r="Q82" s="4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  <c r="AA82" s="4" t="n"/>
      <c r="AB82" s="4" t="n"/>
      <c r="AC82" s="4" t="n"/>
      <c r="AD82" s="4" t="n"/>
      <c r="AE82" s="4" t="n"/>
      <c r="AF82" s="4" t="n"/>
      <c r="AG82" s="4" t="n"/>
    </row>
    <row r="83">
      <c r="A83" s="4" t="n">
        <v>2037</v>
      </c>
      <c r="B83" s="4" t="n">
        <v>5.0797</v>
      </c>
      <c r="C83" s="4" t="n">
        <v>1.551326</v>
      </c>
      <c r="D83" s="4" t="n">
        <v>3.555497</v>
      </c>
      <c r="E83" s="4">
        <f>B83/SUM(B83:D83)</f>
        <v/>
      </c>
      <c r="F83" s="4" t="n"/>
      <c r="G83" s="4" t="n"/>
      <c r="H83" s="4" t="n"/>
      <c r="I83" s="4" t="n"/>
      <c r="J83" s="4" t="n"/>
      <c r="K83" s="4" t="n"/>
      <c r="L83" s="4" t="n"/>
      <c r="M83" s="4" t="n"/>
      <c r="N83" s="4" t="n"/>
      <c r="O83" s="4" t="n"/>
      <c r="P83" s="4" t="n"/>
      <c r="Q83" s="4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  <c r="AA83" s="4" t="n"/>
      <c r="AB83" s="4" t="n"/>
      <c r="AC83" s="4" t="n"/>
      <c r="AD83" s="4" t="n"/>
      <c r="AE83" s="4" t="n"/>
      <c r="AF83" s="4" t="n"/>
      <c r="AG83" s="4" t="n"/>
    </row>
    <row r="84">
      <c r="A84" s="4" t="n">
        <v>2038</v>
      </c>
      <c r="B84" s="4" t="n">
        <v>5.088126</v>
      </c>
      <c r="C84" s="4" t="n">
        <v>1.557318</v>
      </c>
      <c r="D84" s="4" t="n">
        <v>3.557969</v>
      </c>
      <c r="E84" s="4">
        <f>B84/SUM(B84:D84)</f>
        <v/>
      </c>
      <c r="F84" s="4" t="n"/>
      <c r="G84" s="4" t="n"/>
      <c r="H84" s="4" t="n"/>
      <c r="I84" s="4" t="n"/>
      <c r="J84" s="4" t="n"/>
      <c r="K84" s="4" t="n"/>
      <c r="L84" s="4" t="n"/>
      <c r="M84" s="4" t="n"/>
      <c r="N84" s="4" t="n"/>
      <c r="O84" s="4" t="n"/>
      <c r="P84" s="4" t="n"/>
      <c r="Q84" s="4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  <c r="AA84" s="4" t="n"/>
      <c r="AB84" s="4" t="n"/>
      <c r="AC84" s="4" t="n"/>
      <c r="AD84" s="4" t="n"/>
      <c r="AE84" s="4" t="n"/>
      <c r="AF84" s="4" t="n"/>
      <c r="AG84" s="4" t="n"/>
    </row>
    <row r="85">
      <c r="A85" s="4" t="n">
        <v>2039</v>
      </c>
      <c r="B85" s="4" t="n">
        <v>5.050867</v>
      </c>
      <c r="C85" s="4" t="n">
        <v>1.562894</v>
      </c>
      <c r="D85" s="4" t="n">
        <v>3.559364</v>
      </c>
      <c r="E85" s="4">
        <f>B85/SUM(B85:D85)</f>
        <v/>
      </c>
      <c r="F85" s="4" t="n"/>
      <c r="G85" s="4" t="n"/>
      <c r="H85" s="4" t="n"/>
      <c r="I85" s="4" t="n"/>
      <c r="J85" s="4" t="n"/>
      <c r="K85" s="4" t="n"/>
      <c r="L85" s="4" t="n"/>
      <c r="M85" s="4" t="n"/>
      <c r="N85" s="4" t="n"/>
      <c r="O85" s="4" t="n"/>
      <c r="P85" s="4" t="n"/>
      <c r="Q85" s="4" t="n"/>
      <c r="R85" s="4" t="n"/>
      <c r="S85" s="4" t="n"/>
      <c r="T85" s="4" t="n"/>
      <c r="U85" s="4" t="n"/>
      <c r="V85" s="4" t="n"/>
      <c r="W85" s="4" t="n"/>
      <c r="X85" s="4" t="n"/>
      <c r="Y85" s="4" t="n"/>
      <c r="Z85" s="4" t="n"/>
      <c r="AA85" s="4" t="n"/>
      <c r="AB85" s="4" t="n"/>
      <c r="AC85" s="4" t="n"/>
      <c r="AD85" s="4" t="n"/>
      <c r="AE85" s="4" t="n"/>
      <c r="AF85" s="4" t="n"/>
      <c r="AG85" s="4" t="n"/>
    </row>
    <row r="86">
      <c r="A86" s="4" t="n">
        <v>2040</v>
      </c>
      <c r="B86" s="4" t="n">
        <v>4.985888</v>
      </c>
      <c r="C86" s="4" t="n">
        <v>1.569732</v>
      </c>
      <c r="D86" s="4" t="n">
        <v>3.56339</v>
      </c>
      <c r="E86" s="4">
        <f>B86/SUM(B86:D86)</f>
        <v/>
      </c>
      <c r="F86" s="4" t="n"/>
      <c r="G86" s="4" t="n"/>
      <c r="H86" s="4" t="n"/>
      <c r="I86" s="4" t="n"/>
      <c r="J86" s="4" t="n"/>
      <c r="K86" s="4" t="n"/>
      <c r="L86" s="4" t="n"/>
      <c r="M86" s="4" t="n"/>
      <c r="N86" s="4" t="n"/>
      <c r="O86" s="4" t="n"/>
      <c r="P86" s="4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  <c r="AA86" s="4" t="n"/>
      <c r="AB86" s="4" t="n"/>
      <c r="AC86" s="4" t="n"/>
      <c r="AD86" s="4" t="n"/>
      <c r="AE86" s="4" t="n"/>
      <c r="AF86" s="4" t="n"/>
      <c r="AG86" s="4" t="n"/>
    </row>
    <row r="87">
      <c r="A87" s="4" t="n">
        <v>2041</v>
      </c>
      <c r="B87" s="4" t="n">
        <v>4.954855</v>
      </c>
      <c r="C87" s="4" t="n">
        <v>1.578149</v>
      </c>
      <c r="D87" s="4" t="n">
        <v>3.568354</v>
      </c>
      <c r="E87" s="4">
        <f>B87/SUM(B87:D87)</f>
        <v/>
      </c>
      <c r="F87" s="4" t="n"/>
      <c r="G87" s="4" t="n"/>
      <c r="H87" s="4" t="n"/>
      <c r="I87" s="4" t="n"/>
      <c r="J87" s="4" t="n"/>
      <c r="K87" s="4" t="n"/>
      <c r="L87" s="4" t="n"/>
      <c r="M87" s="4" t="n"/>
      <c r="N87" s="4" t="n"/>
      <c r="O87" s="4" t="n"/>
      <c r="P87" s="4" t="n"/>
      <c r="Q87" s="4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  <c r="AA87" s="4" t="n"/>
      <c r="AB87" s="4" t="n"/>
      <c r="AC87" s="4" t="n"/>
      <c r="AD87" s="4" t="n"/>
      <c r="AE87" s="4" t="n"/>
      <c r="AF87" s="4" t="n"/>
      <c r="AG87" s="4" t="n"/>
    </row>
    <row r="88">
      <c r="A88" s="4" t="n">
        <v>2042</v>
      </c>
      <c r="B88" s="4" t="n">
        <v>4.922953</v>
      </c>
      <c r="C88" s="4" t="n">
        <v>1.579433</v>
      </c>
      <c r="D88" s="4" t="n">
        <v>3.572689</v>
      </c>
      <c r="E88" s="4">
        <f>B88/SUM(B88:D88)</f>
        <v/>
      </c>
      <c r="F88" s="4" t="n"/>
      <c r="G88" s="4" t="n"/>
      <c r="H88" s="4" t="n"/>
      <c r="I88" s="4" t="n"/>
      <c r="J88" s="4" t="n"/>
      <c r="K88" s="4" t="n"/>
      <c r="L88" s="4" t="n"/>
      <c r="M88" s="4" t="n"/>
      <c r="N88" s="4" t="n"/>
      <c r="O88" s="4" t="n"/>
      <c r="P88" s="4" t="n"/>
      <c r="Q88" s="4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  <c r="AA88" s="4" t="n"/>
      <c r="AB88" s="4" t="n"/>
      <c r="AC88" s="4" t="n"/>
      <c r="AD88" s="4" t="n"/>
      <c r="AE88" s="4" t="n"/>
      <c r="AF88" s="4" t="n"/>
      <c r="AG88" s="4" t="n"/>
    </row>
    <row r="89">
      <c r="A89" s="4" t="n">
        <v>2043</v>
      </c>
      <c r="B89" s="4" t="n">
        <v>4.888893</v>
      </c>
      <c r="C89" s="4" t="n">
        <v>1.57679</v>
      </c>
      <c r="D89" s="4" t="n">
        <v>3.577631</v>
      </c>
      <c r="E89" s="4">
        <f>B89/SUM(B89:D89)</f>
        <v/>
      </c>
      <c r="F89" s="4" t="n"/>
      <c r="G89" s="4" t="n"/>
      <c r="H89" s="4" t="n"/>
      <c r="I89" s="4" t="n"/>
      <c r="J89" s="4" t="n"/>
      <c r="K89" s="4" t="n"/>
      <c r="L89" s="4" t="n"/>
      <c r="M89" s="4" t="n"/>
      <c r="N89" s="4" t="n"/>
      <c r="O89" s="4" t="n"/>
      <c r="P89" s="4" t="n"/>
      <c r="Q89" s="4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  <c r="AA89" s="4" t="n"/>
      <c r="AB89" s="4" t="n"/>
      <c r="AC89" s="4" t="n"/>
      <c r="AD89" s="4" t="n"/>
      <c r="AE89" s="4" t="n"/>
      <c r="AF89" s="4" t="n"/>
      <c r="AG89" s="4" t="n"/>
    </row>
    <row r="90">
      <c r="A90" s="4" t="n">
        <v>2044</v>
      </c>
      <c r="B90" s="4" t="n">
        <v>4.884336</v>
      </c>
      <c r="C90" s="4" t="n">
        <v>1.573818</v>
      </c>
      <c r="D90" s="4" t="n">
        <v>3.581076</v>
      </c>
      <c r="E90" s="4">
        <f>B90/SUM(B90:D90)</f>
        <v/>
      </c>
      <c r="F90" s="4" t="n"/>
      <c r="G90" s="4" t="n"/>
      <c r="H90" s="4" t="n"/>
      <c r="I90" s="4" t="n"/>
      <c r="J90" s="4" t="n"/>
      <c r="K90" s="4" t="n"/>
      <c r="L90" s="4" t="n"/>
      <c r="M90" s="4" t="n"/>
      <c r="N90" s="4" t="n"/>
      <c r="O90" s="4" t="n"/>
      <c r="P90" s="4" t="n"/>
      <c r="Q90" s="4" t="n"/>
      <c r="R90" s="4" t="n"/>
      <c r="S90" s="4" t="n"/>
      <c r="T90" s="4" t="n"/>
      <c r="U90" s="4" t="n"/>
      <c r="V90" s="4" t="n"/>
      <c r="W90" s="4" t="n"/>
      <c r="X90" s="4" t="n"/>
      <c r="Y90" s="4" t="n"/>
      <c r="Z90" s="4" t="n"/>
      <c r="AA90" s="4" t="n"/>
      <c r="AB90" s="4" t="n"/>
      <c r="AC90" s="4" t="n"/>
      <c r="AD90" s="4" t="n"/>
      <c r="AE90" s="4" t="n"/>
      <c r="AF90" s="4" t="n"/>
      <c r="AG90" s="4" t="n"/>
    </row>
    <row r="91">
      <c r="A91" s="4" t="n">
        <v>2045</v>
      </c>
      <c r="B91" s="4" t="n">
        <v>4.863008</v>
      </c>
      <c r="C91" s="4" t="n">
        <v>1.57096</v>
      </c>
      <c r="D91" s="4" t="n">
        <v>3.584106</v>
      </c>
      <c r="E91" s="4">
        <f>B91/SUM(B91:D91)</f>
        <v/>
      </c>
      <c r="F91" s="4" t="n"/>
      <c r="G91" s="4" t="n"/>
      <c r="H91" s="4" t="n"/>
      <c r="I91" s="4" t="n"/>
      <c r="J91" s="4" t="n"/>
      <c r="K91" s="4" t="n"/>
      <c r="L91" s="4" t="n"/>
      <c r="M91" s="4" t="n"/>
      <c r="N91" s="4" t="n"/>
      <c r="O91" s="4" t="n"/>
      <c r="P91" s="4" t="n"/>
      <c r="Q91" s="4" t="n"/>
      <c r="R91" s="4" t="n"/>
      <c r="S91" s="4" t="n"/>
      <c r="T91" s="4" t="n"/>
      <c r="U91" s="4" t="n"/>
      <c r="V91" s="4" t="n"/>
      <c r="W91" s="4" t="n"/>
      <c r="X91" s="4" t="n"/>
      <c r="Y91" s="4" t="n"/>
      <c r="Z91" s="4" t="n"/>
      <c r="AA91" s="4" t="n"/>
      <c r="AB91" s="4" t="n"/>
      <c r="AC91" s="4" t="n"/>
      <c r="AD91" s="4" t="n"/>
      <c r="AE91" s="4" t="n"/>
      <c r="AF91" s="4" t="n"/>
      <c r="AG91" s="4" t="n"/>
    </row>
    <row r="92">
      <c r="A92" s="4" t="n">
        <v>2046</v>
      </c>
      <c r="B92" s="4" t="n">
        <v>4.839148</v>
      </c>
      <c r="C92" s="4" t="n">
        <v>1.567191</v>
      </c>
      <c r="D92" s="4" t="n">
        <v>3.581931</v>
      </c>
      <c r="E92" s="4">
        <f>B92/SUM(B92:D92)</f>
        <v/>
      </c>
      <c r="F92" s="4" t="n"/>
      <c r="G92" s="4" t="n"/>
      <c r="H92" s="4" t="n"/>
      <c r="I92" s="4" t="n"/>
      <c r="J92" s="4" t="n"/>
      <c r="K92" s="4" t="n"/>
      <c r="L92" s="4" t="n"/>
      <c r="M92" s="4" t="n"/>
      <c r="N92" s="4" t="n"/>
      <c r="O92" s="4" t="n"/>
      <c r="P92" s="4" t="n"/>
      <c r="Q92" s="4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  <c r="AA92" s="4" t="n"/>
      <c r="AB92" s="4" t="n"/>
      <c r="AC92" s="4" t="n"/>
      <c r="AD92" s="4" t="n"/>
      <c r="AE92" s="4" t="n"/>
      <c r="AF92" s="4" t="n"/>
      <c r="AG92" s="4" t="n"/>
    </row>
    <row r="93">
      <c r="A93" s="4" t="n">
        <v>2047</v>
      </c>
      <c r="B93" s="4" t="n">
        <v>4.85469</v>
      </c>
      <c r="C93" s="4" t="n">
        <v>1.561682</v>
      </c>
      <c r="D93" s="4" t="n">
        <v>3.573867</v>
      </c>
      <c r="E93" s="4">
        <f>B93/SUM(B93:D93)</f>
        <v/>
      </c>
      <c r="F93" s="4" t="n"/>
      <c r="G93" s="4" t="n"/>
      <c r="H93" s="4" t="n"/>
      <c r="I93" s="4" t="n"/>
      <c r="J93" s="4" t="n"/>
      <c r="K93" s="4" t="n"/>
      <c r="L93" s="4" t="n"/>
      <c r="M93" s="4" t="n"/>
      <c r="N93" s="4" t="n"/>
      <c r="O93" s="4" t="n"/>
      <c r="P93" s="4" t="n"/>
      <c r="Q93" s="4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  <c r="AA93" s="4" t="n"/>
      <c r="AB93" s="4" t="n"/>
      <c r="AC93" s="4" t="n"/>
      <c r="AD93" s="4" t="n"/>
      <c r="AE93" s="4" t="n"/>
      <c r="AF93" s="4" t="n"/>
      <c r="AG93" s="4" t="n"/>
    </row>
    <row r="94">
      <c r="A94" s="4" t="n">
        <v>2048</v>
      </c>
      <c r="B94" s="4" t="n">
        <v>4.84572</v>
      </c>
      <c r="C94" s="4" t="n">
        <v>1.555966</v>
      </c>
      <c r="D94" s="4" t="n">
        <v>3.562257</v>
      </c>
      <c r="E94" s="4">
        <f>B94/SUM(B94:D94)</f>
        <v/>
      </c>
      <c r="F94" s="4" t="n"/>
      <c r="G94" s="4" t="n"/>
      <c r="H94" s="4" t="n"/>
      <c r="I94" s="4" t="n"/>
      <c r="J94" s="4" t="n"/>
      <c r="K94" s="4" t="n"/>
      <c r="L94" s="4" t="n"/>
      <c r="M94" s="4" t="n"/>
      <c r="N94" s="4" t="n"/>
      <c r="O94" s="4" t="n"/>
      <c r="P94" s="4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  <c r="AA94" s="4" t="n"/>
      <c r="AB94" s="4" t="n"/>
      <c r="AC94" s="4" t="n"/>
      <c r="AD94" s="4" t="n"/>
      <c r="AE94" s="4" t="n"/>
      <c r="AF94" s="4" t="n"/>
      <c r="AG94" s="4" t="n"/>
    </row>
    <row r="95">
      <c r="A95" s="4" t="n">
        <v>2049</v>
      </c>
      <c r="B95" s="4" t="n">
        <v>4.830259</v>
      </c>
      <c r="C95" s="4" t="n">
        <v>1.54928</v>
      </c>
      <c r="D95" s="4" t="n">
        <v>3.538252</v>
      </c>
      <c r="E95" s="4">
        <f>B95/SUM(B95:D95)</f>
        <v/>
      </c>
      <c r="F95" s="4" t="n"/>
      <c r="G95" s="4" t="n"/>
      <c r="H95" s="4" t="n"/>
      <c r="I95" s="4" t="n"/>
      <c r="J95" s="4" t="n"/>
      <c r="K95" s="4" t="n"/>
      <c r="L95" s="4" t="n"/>
      <c r="M95" s="4" t="n"/>
      <c r="N95" s="4" t="n"/>
      <c r="O95" s="4" t="n"/>
      <c r="P95" s="4" t="n"/>
      <c r="Q95" s="4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  <c r="AA95" s="4" t="n"/>
      <c r="AB95" s="4" t="n"/>
      <c r="AC95" s="4" t="n"/>
      <c r="AD95" s="4" t="n"/>
      <c r="AE95" s="4" t="n"/>
      <c r="AF95" s="4" t="n"/>
      <c r="AG95" s="4" t="n"/>
    </row>
    <row r="96">
      <c r="A96" s="4" t="n">
        <v>2050</v>
      </c>
      <c r="B96" s="4" t="n">
        <v>4.83534</v>
      </c>
      <c r="C96" s="4" t="n">
        <v>1.542461</v>
      </c>
      <c r="D96" s="4" t="n">
        <v>3.510963</v>
      </c>
      <c r="E96" s="4">
        <f>B96/SUM(B96:D96)</f>
        <v/>
      </c>
      <c r="F96" s="4" t="n"/>
      <c r="G96" s="4" t="n"/>
      <c r="H96" s="4" t="n"/>
      <c r="I96" s="4" t="n"/>
      <c r="J96" s="4" t="n"/>
      <c r="K96" s="4" t="n"/>
      <c r="L96" s="4" t="n"/>
      <c r="M96" s="4" t="n"/>
      <c r="N96" s="4" t="n"/>
      <c r="O96" s="4" t="n"/>
      <c r="P96" s="4" t="n"/>
      <c r="Q96" s="4" t="n"/>
      <c r="R96" s="4" t="n"/>
      <c r="S96" s="4" t="n"/>
      <c r="T96" s="4" t="n"/>
      <c r="U96" s="4" t="n"/>
      <c r="V96" s="4" t="n"/>
      <c r="W96" s="4" t="n"/>
      <c r="X96" s="4" t="n"/>
      <c r="Y96" s="4" t="n"/>
      <c r="Z96" s="4" t="n"/>
      <c r="AA96" s="4" t="n"/>
      <c r="AB96" s="4" t="n"/>
      <c r="AC96" s="4" t="n"/>
      <c r="AD96" s="4" t="n"/>
      <c r="AE96" s="4" t="n"/>
      <c r="AF96" s="4" t="n"/>
      <c r="AG96" s="4" t="n"/>
    </row>
    <row r="97">
      <c r="A97" s="4" t="n"/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  <c r="K97" s="4" t="n"/>
      <c r="L97" s="4" t="n"/>
      <c r="M97" s="4" t="n"/>
      <c r="N97" s="4" t="n"/>
      <c r="O97" s="4" t="n"/>
      <c r="P97" s="4" t="n"/>
      <c r="Q97" s="4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  <c r="AA97" s="4" t="n"/>
      <c r="AB97" s="4" t="n"/>
      <c r="AC97" s="4" t="n"/>
      <c r="AD97" s="4" t="n"/>
      <c r="AE97" s="4" t="n"/>
      <c r="AF97" s="4" t="n"/>
      <c r="AG97" s="4" t="n"/>
    </row>
    <row r="98" ht="15" customHeight="1">
      <c r="A98" s="77" t="inlineStr">
        <is>
          <t>National Electricity Price Projection (AEO 2020)</t>
        </is>
      </c>
      <c r="B98" s="26" t="n">
        <v>30.454449</v>
      </c>
      <c r="C98" s="26" t="n">
        <v>29.931808</v>
      </c>
      <c r="D98" s="26" t="n">
        <v>29.732624</v>
      </c>
      <c r="E98" s="26" t="n">
        <v>29.657566</v>
      </c>
      <c r="F98" s="26" t="n">
        <v>29.663189</v>
      </c>
      <c r="G98" s="26" t="n">
        <v>29.849365</v>
      </c>
      <c r="H98" s="26" t="n">
        <v>30.250845</v>
      </c>
      <c r="I98" s="26" t="n">
        <v>30.593702</v>
      </c>
      <c r="J98" s="26" t="n">
        <v>30.753353</v>
      </c>
      <c r="K98" s="26" t="n">
        <v>30.63155</v>
      </c>
      <c r="L98" s="26" t="n">
        <v>30.452465</v>
      </c>
      <c r="M98" s="26" t="n">
        <v>30.394573</v>
      </c>
      <c r="N98" s="26" t="n">
        <v>30.270491</v>
      </c>
      <c r="O98" s="26" t="n">
        <v>30.131779</v>
      </c>
      <c r="P98" s="26" t="n">
        <v>30.234314</v>
      </c>
      <c r="Q98" s="26" t="n">
        <v>30.257355</v>
      </c>
      <c r="R98" s="26" t="n">
        <v>30.084644</v>
      </c>
      <c r="S98" s="26" t="n">
        <v>29.993071</v>
      </c>
      <c r="T98" s="26" t="n">
        <v>29.893633</v>
      </c>
      <c r="U98" s="26" t="n">
        <v>29.942001</v>
      </c>
      <c r="V98" s="26" t="n">
        <v>29.852777</v>
      </c>
      <c r="W98" s="26" t="n">
        <v>29.694433</v>
      </c>
      <c r="X98" s="26" t="n">
        <v>29.642439</v>
      </c>
      <c r="Y98" s="26" t="n">
        <v>29.567022</v>
      </c>
      <c r="Z98" s="26" t="n">
        <v>29.472883</v>
      </c>
      <c r="AA98" s="26" t="n">
        <v>29.460825</v>
      </c>
      <c r="AB98" s="26" t="n">
        <v>29.398705</v>
      </c>
      <c r="AC98" s="26" t="n">
        <v>29.313385</v>
      </c>
      <c r="AD98" s="26" t="n">
        <v>29.3195</v>
      </c>
      <c r="AE98" s="26" t="n">
        <v>29.242496</v>
      </c>
      <c r="AF98" s="26" t="n">
        <v>29.110025</v>
      </c>
      <c r="AG98" s="26" t="n">
        <v>29.024153</v>
      </c>
    </row>
    <row r="99" ht="15" customHeight="1">
      <c r="A99" s="77" t="inlineStr">
        <is>
          <t>Fractional electricity price change from 2019</t>
        </is>
      </c>
      <c r="B99" s="4">
        <f>B98/$B$98</f>
        <v/>
      </c>
      <c r="C99" s="4">
        <f>C98/$B$98</f>
        <v/>
      </c>
      <c r="D99" s="4">
        <f>D98/$B$98</f>
        <v/>
      </c>
      <c r="E99" s="4">
        <f>E98/$B$98</f>
        <v/>
      </c>
      <c r="F99" s="4">
        <f>F98/$B$98</f>
        <v/>
      </c>
      <c r="G99" s="4">
        <f>G98/$B$98</f>
        <v/>
      </c>
      <c r="H99" s="4">
        <f>H98/$B$98</f>
        <v/>
      </c>
      <c r="I99" s="4">
        <f>I98/$B$98</f>
        <v/>
      </c>
      <c r="J99" s="4">
        <f>J98/$B$98</f>
        <v/>
      </c>
      <c r="K99" s="4">
        <f>K98/$B$98</f>
        <v/>
      </c>
      <c r="L99" s="4">
        <f>L98/$B$98</f>
        <v/>
      </c>
      <c r="M99" s="4">
        <f>M98/$B$98</f>
        <v/>
      </c>
      <c r="N99" s="4">
        <f>N98/$B$98</f>
        <v/>
      </c>
      <c r="O99" s="4">
        <f>O98/$B$98</f>
        <v/>
      </c>
      <c r="P99" s="4">
        <f>P98/$B$98</f>
        <v/>
      </c>
      <c r="Q99" s="4">
        <f>Q98/$B$98</f>
        <v/>
      </c>
      <c r="R99" s="4">
        <f>R98/$B$98</f>
        <v/>
      </c>
      <c r="S99" s="4">
        <f>S98/$B$98</f>
        <v/>
      </c>
      <c r="T99" s="4">
        <f>T98/$B$98</f>
        <v/>
      </c>
      <c r="U99" s="4">
        <f>U98/$B$98</f>
        <v/>
      </c>
      <c r="V99" s="4">
        <f>V98/$B$98</f>
        <v/>
      </c>
      <c r="W99" s="4">
        <f>W98/$B$98</f>
        <v/>
      </c>
      <c r="X99" s="4">
        <f>X98/$B$98</f>
        <v/>
      </c>
      <c r="Y99" s="4">
        <f>Y98/$B$98</f>
        <v/>
      </c>
      <c r="Z99" s="4">
        <f>Z98/$B$98</f>
        <v/>
      </c>
      <c r="AA99" s="4">
        <f>AA98/$B$98</f>
        <v/>
      </c>
      <c r="AB99" s="4">
        <f>AB98/$B$98</f>
        <v/>
      </c>
      <c r="AC99" s="4">
        <f>AC98/$B$98</f>
        <v/>
      </c>
      <c r="AD99" s="4">
        <f>AD98/$B$98</f>
        <v/>
      </c>
      <c r="AE99" s="4">
        <f>AE98/$B$98</f>
        <v/>
      </c>
      <c r="AF99" s="4">
        <f>AF98/$B$98</f>
        <v/>
      </c>
      <c r="AG99" s="4">
        <f>AG98/$B$98</f>
        <v/>
      </c>
    </row>
    <row r="100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  <c r="K100" s="4" t="n"/>
      <c r="L100" s="4" t="n"/>
      <c r="M100" s="4" t="n"/>
      <c r="N100" s="4" t="n"/>
      <c r="O100" s="4" t="n"/>
      <c r="P100" s="4" t="n"/>
      <c r="Q100" s="4" t="n"/>
      <c r="R100" s="4" t="n"/>
      <c r="S100" s="4" t="n"/>
      <c r="T100" s="4" t="n"/>
      <c r="U100" s="4" t="n"/>
      <c r="V100" s="4" t="n"/>
      <c r="W100" s="4" t="n"/>
      <c r="X100" s="4" t="n"/>
      <c r="Y100" s="4" t="n"/>
      <c r="Z100" s="4" t="n"/>
      <c r="AA100" s="4" t="n"/>
      <c r="AB100" s="4" t="n"/>
      <c r="AC100" s="4" t="n"/>
      <c r="AD100" s="4" t="n"/>
      <c r="AE100" s="4" t="n"/>
      <c r="AF100" s="4" t="n"/>
      <c r="AG100" s="4" t="n"/>
    </row>
    <row r="101" ht="15" customHeight="1">
      <c r="A101" s="6" t="inlineStr">
        <is>
          <t>Price of Generation by State ($/MWh) ($2019)</t>
        </is>
      </c>
      <c r="B101" s="66" t="n">
        <v>2019</v>
      </c>
      <c r="C101" s="77" t="n">
        <v>2020</v>
      </c>
      <c r="D101" s="77">
        <f>C101+1</f>
        <v/>
      </c>
      <c r="E101" s="77">
        <f>D101+1</f>
        <v/>
      </c>
      <c r="F101" s="77">
        <f>E101+1</f>
        <v/>
      </c>
      <c r="G101" s="77">
        <f>F101+1</f>
        <v/>
      </c>
      <c r="H101" s="77">
        <f>G101+1</f>
        <v/>
      </c>
      <c r="I101" s="77">
        <f>H101+1</f>
        <v/>
      </c>
      <c r="J101" s="77">
        <f>I101+1</f>
        <v/>
      </c>
      <c r="K101" s="77">
        <f>J101+1</f>
        <v/>
      </c>
      <c r="L101" s="77">
        <f>K101+1</f>
        <v/>
      </c>
      <c r="M101" s="77">
        <f>L101+1</f>
        <v/>
      </c>
      <c r="N101" s="77">
        <f>M101+1</f>
        <v/>
      </c>
      <c r="O101" s="77">
        <f>N101+1</f>
        <v/>
      </c>
      <c r="P101" s="77">
        <f>O101+1</f>
        <v/>
      </c>
      <c r="Q101" s="77">
        <f>P101+1</f>
        <v/>
      </c>
      <c r="R101" s="77">
        <f>Q101+1</f>
        <v/>
      </c>
      <c r="S101" s="77">
        <f>R101+1</f>
        <v/>
      </c>
      <c r="T101" s="77">
        <f>S101+1</f>
        <v/>
      </c>
      <c r="U101" s="77">
        <f>T101+1</f>
        <v/>
      </c>
      <c r="V101" s="77">
        <f>U101+1</f>
        <v/>
      </c>
      <c r="W101" s="77">
        <f>V101+1</f>
        <v/>
      </c>
      <c r="X101" s="77">
        <f>W101+1</f>
        <v/>
      </c>
      <c r="Y101" s="77">
        <f>X101+1</f>
        <v/>
      </c>
      <c r="Z101" s="77">
        <f>Y101+1</f>
        <v/>
      </c>
      <c r="AA101" s="77">
        <f>Z101+1</f>
        <v/>
      </c>
      <c r="AB101" s="77">
        <f>AA101+1</f>
        <v/>
      </c>
      <c r="AC101" s="77">
        <f>AB101+1</f>
        <v/>
      </c>
      <c r="AD101" s="77">
        <f>AC101+1</f>
        <v/>
      </c>
      <c r="AE101" s="77">
        <f>AD101+1</f>
        <v/>
      </c>
      <c r="AF101" s="77">
        <f>AE101+1</f>
        <v/>
      </c>
      <c r="AG101" s="77">
        <f>AF101+1</f>
        <v/>
      </c>
    </row>
    <row r="102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  <c r="K102" s="4" t="n"/>
      <c r="L102" s="4" t="n"/>
      <c r="M102" s="4" t="n"/>
      <c r="N102" s="4" t="n"/>
      <c r="O102" s="4" t="n"/>
      <c r="P102" s="4" t="n"/>
      <c r="Q102" s="4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  <c r="AA102" s="4" t="n"/>
      <c r="AB102" s="4" t="n"/>
      <c r="AC102" s="4" t="n"/>
      <c r="AD102" s="4" t="n"/>
      <c r="AE102" s="4" t="n"/>
      <c r="AF102" s="4" t="n"/>
      <c r="AG102" s="4" t="n"/>
    </row>
    <row r="103" ht="15" customHeight="1">
      <c r="A103" s="77" t="inlineStr">
        <is>
          <t xml:space="preserve">National Generation Fraction of Electricity Price </t>
        </is>
      </c>
      <c r="B103" s="77" t="n">
        <v>0.5836090165386836</v>
      </c>
      <c r="C103" s="77" t="n">
        <v>0.5642112535308944</v>
      </c>
      <c r="D103" s="77" t="n">
        <v>0.5628682619098082</v>
      </c>
      <c r="E103" s="77" t="n">
        <v>0.5561131920031782</v>
      </c>
      <c r="F103" s="77" t="n">
        <v>0.5488426223913053</v>
      </c>
      <c r="G103" s="77" t="n">
        <v>0.5463573078279207</v>
      </c>
      <c r="H103" s="77" t="n">
        <v>0.5436960769305125</v>
      </c>
      <c r="I103" s="77" t="n">
        <v>0.541573535471409</v>
      </c>
      <c r="J103" s="77" t="n">
        <v>0.5400642228441712</v>
      </c>
      <c r="K103" s="77" t="n">
        <v>0.5348512098573787</v>
      </c>
      <c r="L103" s="77" t="n">
        <v>0.5299216618628524</v>
      </c>
      <c r="M103" s="77" t="n">
        <v>0.5248906449066834</v>
      </c>
      <c r="N103" s="77" t="n">
        <v>0.5187244176751128</v>
      </c>
      <c r="O103" s="77" t="n">
        <v>0.5132325004642342</v>
      </c>
      <c r="P103" s="77" t="n">
        <v>0.5115611710656166</v>
      </c>
      <c r="Q103" s="77" t="n">
        <v>0.5088260536394008</v>
      </c>
      <c r="R103" s="77" t="n">
        <v>0.5038442340683447</v>
      </c>
      <c r="S103" s="77" t="n">
        <v>0.5011339288396179</v>
      </c>
      <c r="T103" s="77" t="n">
        <v>0.4986686821401178</v>
      </c>
      <c r="U103" s="77" t="n">
        <v>0.4986690237864527</v>
      </c>
      <c r="V103" s="77" t="n">
        <v>0.4964911961663697</v>
      </c>
      <c r="W103" s="77" t="n">
        <v>0.4927248811889701</v>
      </c>
      <c r="X103" s="77" t="n">
        <v>0.4905137507253975</v>
      </c>
      <c r="Y103" s="77" t="n">
        <v>0.4886269332982632</v>
      </c>
      <c r="Z103" s="77" t="n">
        <v>0.4867808573942824</v>
      </c>
      <c r="AA103" s="77" t="n">
        <v>0.4865249625718308</v>
      </c>
      <c r="AB103" s="77" t="n">
        <v>0.4854234456643063</v>
      </c>
      <c r="AC103" s="77" t="n">
        <v>0.4844830986747455</v>
      </c>
      <c r="AD103" s="77" t="n">
        <v>0.4859433292837139</v>
      </c>
      <c r="AE103" s="77" t="n">
        <v>0.4863255440140514</v>
      </c>
      <c r="AF103" s="77" t="n">
        <v>0.487029722646908</v>
      </c>
      <c r="AG103" s="77" t="n">
        <v>0.4889731416383282</v>
      </c>
    </row>
    <row r="104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  <c r="K104" s="4" t="n"/>
      <c r="L104" s="4" t="n"/>
      <c r="M104" s="4" t="n"/>
      <c r="N104" s="4" t="n"/>
      <c r="O104" s="4" t="n"/>
      <c r="P104" s="4" t="n"/>
      <c r="Q104" s="4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  <c r="AA104" s="4" t="n"/>
      <c r="AB104" s="4" t="n"/>
      <c r="AC104" s="4" t="n"/>
      <c r="AD104" s="4" t="n"/>
      <c r="AE104" s="4" t="n"/>
      <c r="AF104" s="4" t="n"/>
      <c r="AG104" s="4" t="n"/>
    </row>
    <row r="105" ht="15" customHeight="1">
      <c r="A105" s="67" t="inlineStr">
        <is>
          <t>AK</t>
        </is>
      </c>
      <c r="B105" s="4">
        <f>SUMIFS($I$5:$I$55,$B$5:$B$55,$A105)*B$103*B$99*10</f>
        <v/>
      </c>
      <c r="C105" s="4">
        <f>SUMIFS($I$5:$I$55,$B$5:$B$55,$A105)*C$103*C$99*10</f>
        <v/>
      </c>
      <c r="D105" s="4">
        <f>SUMIFS($I$5:$I$55,$B$5:$B$55,$A105)*D$103*D$99*10</f>
        <v/>
      </c>
      <c r="E105" s="4">
        <f>SUMIFS($I$5:$I$55,$B$5:$B$55,$A105)*E$103*E$99*10</f>
        <v/>
      </c>
      <c r="F105" s="4">
        <f>SUMIFS($I$5:$I$55,$B$5:$B$55,$A105)*F$103*F$99*10</f>
        <v/>
      </c>
      <c r="G105" s="4">
        <f>SUMIFS($I$5:$I$55,$B$5:$B$55,$A105)*G$103*G$99*10</f>
        <v/>
      </c>
      <c r="H105" s="4">
        <f>SUMIFS($I$5:$I$55,$B$5:$B$55,$A105)*H$103*H$99*10</f>
        <v/>
      </c>
      <c r="I105" s="4">
        <f>SUMIFS($I$5:$I$55,$B$5:$B$55,$A105)*I$103*I$99*10</f>
        <v/>
      </c>
      <c r="J105" s="4">
        <f>SUMIFS($I$5:$I$55,$B$5:$B$55,$A105)*J$103*J$99*10</f>
        <v/>
      </c>
      <c r="K105" s="4">
        <f>SUMIFS($I$5:$I$55,$B$5:$B$55,$A105)*K$103*K$99*10</f>
        <v/>
      </c>
      <c r="L105" s="4">
        <f>SUMIFS($I$5:$I$55,$B$5:$B$55,$A105)*L$103*L$99*10</f>
        <v/>
      </c>
      <c r="M105" s="4">
        <f>SUMIFS($I$5:$I$55,$B$5:$B$55,$A105)*M$103*M$99*10</f>
        <v/>
      </c>
      <c r="N105" s="4">
        <f>SUMIFS($I$5:$I$55,$B$5:$B$55,$A105)*N$103*N$99*10</f>
        <v/>
      </c>
      <c r="O105" s="4">
        <f>SUMIFS($I$5:$I$55,$B$5:$B$55,$A105)*O$103*O$99*10</f>
        <v/>
      </c>
      <c r="P105" s="4">
        <f>SUMIFS($I$5:$I$55,$B$5:$B$55,$A105)*P$103*P$99*10</f>
        <v/>
      </c>
      <c r="Q105" s="4">
        <f>SUMIFS($I$5:$I$55,$B$5:$B$55,$A105)*Q$103*Q$99*10</f>
        <v/>
      </c>
      <c r="R105" s="4">
        <f>SUMIFS($I$5:$I$55,$B$5:$B$55,$A105)*R$103*R$99*10</f>
        <v/>
      </c>
      <c r="S105" s="4">
        <f>SUMIFS($I$5:$I$55,$B$5:$B$55,$A105)*S$103*S$99*10</f>
        <v/>
      </c>
      <c r="T105" s="4">
        <f>SUMIFS($I$5:$I$55,$B$5:$B$55,$A105)*T$103*T$99*10</f>
        <v/>
      </c>
      <c r="U105" s="4">
        <f>SUMIFS($I$5:$I$55,$B$5:$B$55,$A105)*U$103*U$99*10</f>
        <v/>
      </c>
      <c r="V105" s="4">
        <f>SUMIFS($I$5:$I$55,$B$5:$B$55,$A105)*V$103*V$99*10</f>
        <v/>
      </c>
      <c r="W105" s="4">
        <f>SUMIFS($I$5:$I$55,$B$5:$B$55,$A105)*W$103*W$99*10</f>
        <v/>
      </c>
      <c r="X105" s="4">
        <f>SUMIFS($I$5:$I$55,$B$5:$B$55,$A105)*X$103*X$99*10</f>
        <v/>
      </c>
      <c r="Y105" s="4">
        <f>SUMIFS($I$5:$I$55,$B$5:$B$55,$A105)*Y$103*Y$99*10</f>
        <v/>
      </c>
      <c r="Z105" s="4">
        <f>SUMIFS($I$5:$I$55,$B$5:$B$55,$A105)*Z$103*Z$99*10</f>
        <v/>
      </c>
      <c r="AA105" s="4">
        <f>SUMIFS($I$5:$I$55,$B$5:$B$55,$A105)*AA$103*AA$99*10</f>
        <v/>
      </c>
      <c r="AB105" s="4">
        <f>SUMIFS($I$5:$I$55,$B$5:$B$55,$A105)*AB$103*AB$99*10</f>
        <v/>
      </c>
      <c r="AC105" s="4">
        <f>SUMIFS($I$5:$I$55,$B$5:$B$55,$A105)*AC$103*AC$99*10</f>
        <v/>
      </c>
      <c r="AD105" s="4">
        <f>SUMIFS($I$5:$I$55,$B$5:$B$55,$A105)*AD$103*AD$99*10</f>
        <v/>
      </c>
      <c r="AE105" s="4">
        <f>SUMIFS($I$5:$I$55,$B$5:$B$55,$A105)*AE$103*AE$99*10</f>
        <v/>
      </c>
      <c r="AF105" s="4">
        <f>SUMIFS($I$5:$I$55,$B$5:$B$55,$A105)*AF$103*AF$99*10</f>
        <v/>
      </c>
      <c r="AG105" s="4">
        <f>SUMIFS($I$5:$I$55,$B$5:$B$55,$A105)*AG$103*AG$99*10</f>
        <v/>
      </c>
    </row>
    <row r="106" ht="15" customHeight="1">
      <c r="A106" s="67" t="inlineStr">
        <is>
          <t>AL</t>
        </is>
      </c>
      <c r="B106" s="4">
        <f>SUMIFS($I$5:$I$55,$B$5:$B$55,$A106)*B$103*B$99*10</f>
        <v/>
      </c>
      <c r="C106" s="4">
        <f>SUMIFS($I$5:$I$55,$B$5:$B$55,$A106)*C$103*C$99*10</f>
        <v/>
      </c>
      <c r="D106" s="4">
        <f>SUMIFS($I$5:$I$55,$B$5:$B$55,$A106)*D$103*D$99*10</f>
        <v/>
      </c>
      <c r="E106" s="4">
        <f>SUMIFS($I$5:$I$55,$B$5:$B$55,$A106)*E$103*E$99*10</f>
        <v/>
      </c>
      <c r="F106" s="4">
        <f>SUMIFS($I$5:$I$55,$B$5:$B$55,$A106)*F$103*F$99*10</f>
        <v/>
      </c>
      <c r="G106" s="4">
        <f>SUMIFS($I$5:$I$55,$B$5:$B$55,$A106)*G$103*G$99*10</f>
        <v/>
      </c>
      <c r="H106" s="4">
        <f>SUMIFS($I$5:$I$55,$B$5:$B$55,$A106)*H$103*H$99*10</f>
        <v/>
      </c>
      <c r="I106" s="4">
        <f>SUMIFS($I$5:$I$55,$B$5:$B$55,$A106)*I$103*I$99*10</f>
        <v/>
      </c>
      <c r="J106" s="4">
        <f>SUMIFS($I$5:$I$55,$B$5:$B$55,$A106)*J$103*J$99*10</f>
        <v/>
      </c>
      <c r="K106" s="4">
        <f>SUMIFS($I$5:$I$55,$B$5:$B$55,$A106)*K$103*K$99*10</f>
        <v/>
      </c>
      <c r="L106" s="4">
        <f>SUMIFS($I$5:$I$55,$B$5:$B$55,$A106)*L$103*L$99*10</f>
        <v/>
      </c>
      <c r="M106" s="4">
        <f>SUMIFS($I$5:$I$55,$B$5:$B$55,$A106)*M$103*M$99*10</f>
        <v/>
      </c>
      <c r="N106" s="4">
        <f>SUMIFS($I$5:$I$55,$B$5:$B$55,$A106)*N$103*N$99*10</f>
        <v/>
      </c>
      <c r="O106" s="4">
        <f>SUMIFS($I$5:$I$55,$B$5:$B$55,$A106)*O$103*O$99*10</f>
        <v/>
      </c>
      <c r="P106" s="4">
        <f>SUMIFS($I$5:$I$55,$B$5:$B$55,$A106)*P$103*P$99*10</f>
        <v/>
      </c>
      <c r="Q106" s="4">
        <f>SUMIFS($I$5:$I$55,$B$5:$B$55,$A106)*Q$103*Q$99*10</f>
        <v/>
      </c>
      <c r="R106" s="4">
        <f>SUMIFS($I$5:$I$55,$B$5:$B$55,$A106)*R$103*R$99*10</f>
        <v/>
      </c>
      <c r="S106" s="4">
        <f>SUMIFS($I$5:$I$55,$B$5:$B$55,$A106)*S$103*S$99*10</f>
        <v/>
      </c>
      <c r="T106" s="4">
        <f>SUMIFS($I$5:$I$55,$B$5:$B$55,$A106)*T$103*T$99*10</f>
        <v/>
      </c>
      <c r="U106" s="4">
        <f>SUMIFS($I$5:$I$55,$B$5:$B$55,$A106)*U$103*U$99*10</f>
        <v/>
      </c>
      <c r="V106" s="4">
        <f>SUMIFS($I$5:$I$55,$B$5:$B$55,$A106)*V$103*V$99*10</f>
        <v/>
      </c>
      <c r="W106" s="4">
        <f>SUMIFS($I$5:$I$55,$B$5:$B$55,$A106)*W$103*W$99*10</f>
        <v/>
      </c>
      <c r="X106" s="4">
        <f>SUMIFS($I$5:$I$55,$B$5:$B$55,$A106)*X$103*X$99*10</f>
        <v/>
      </c>
      <c r="Y106" s="4">
        <f>SUMIFS($I$5:$I$55,$B$5:$B$55,$A106)*Y$103*Y$99*10</f>
        <v/>
      </c>
      <c r="Z106" s="4">
        <f>SUMIFS($I$5:$I$55,$B$5:$B$55,$A106)*Z$103*Z$99*10</f>
        <v/>
      </c>
      <c r="AA106" s="4">
        <f>SUMIFS($I$5:$I$55,$B$5:$B$55,$A106)*AA$103*AA$99*10</f>
        <v/>
      </c>
      <c r="AB106" s="4">
        <f>SUMIFS($I$5:$I$55,$B$5:$B$55,$A106)*AB$103*AB$99*10</f>
        <v/>
      </c>
      <c r="AC106" s="4">
        <f>SUMIFS($I$5:$I$55,$B$5:$B$55,$A106)*AC$103*AC$99*10</f>
        <v/>
      </c>
      <c r="AD106" s="4">
        <f>SUMIFS($I$5:$I$55,$B$5:$B$55,$A106)*AD$103*AD$99*10</f>
        <v/>
      </c>
      <c r="AE106" s="4">
        <f>SUMIFS($I$5:$I$55,$B$5:$B$55,$A106)*AE$103*AE$99*10</f>
        <v/>
      </c>
      <c r="AF106" s="4">
        <f>SUMIFS($I$5:$I$55,$B$5:$B$55,$A106)*AF$103*AF$99*10</f>
        <v/>
      </c>
      <c r="AG106" s="4">
        <f>SUMIFS($I$5:$I$55,$B$5:$B$55,$A106)*AG$103*AG$99*10</f>
        <v/>
      </c>
    </row>
    <row r="107" ht="15" customHeight="1">
      <c r="A107" s="67" t="inlineStr">
        <is>
          <t>AR</t>
        </is>
      </c>
      <c r="B107" s="4">
        <f>SUMIFS($I$5:$I$55,$B$5:$B$55,$A107)*B$103*B$99*10</f>
        <v/>
      </c>
      <c r="C107" s="4">
        <f>SUMIFS($I$5:$I$55,$B$5:$B$55,$A107)*C$103*C$99*10</f>
        <v/>
      </c>
      <c r="D107" s="4">
        <f>SUMIFS($I$5:$I$55,$B$5:$B$55,$A107)*D$103*D$99*10</f>
        <v/>
      </c>
      <c r="E107" s="4">
        <f>SUMIFS($I$5:$I$55,$B$5:$B$55,$A107)*E$103*E$99*10</f>
        <v/>
      </c>
      <c r="F107" s="4">
        <f>SUMIFS($I$5:$I$55,$B$5:$B$55,$A107)*F$103*F$99*10</f>
        <v/>
      </c>
      <c r="G107" s="4">
        <f>SUMIFS($I$5:$I$55,$B$5:$B$55,$A107)*G$103*G$99*10</f>
        <v/>
      </c>
      <c r="H107" s="4">
        <f>SUMIFS($I$5:$I$55,$B$5:$B$55,$A107)*H$103*H$99*10</f>
        <v/>
      </c>
      <c r="I107" s="4">
        <f>SUMIFS($I$5:$I$55,$B$5:$B$55,$A107)*I$103*I$99*10</f>
        <v/>
      </c>
      <c r="J107" s="4">
        <f>SUMIFS($I$5:$I$55,$B$5:$B$55,$A107)*J$103*J$99*10</f>
        <v/>
      </c>
      <c r="K107" s="4">
        <f>SUMIFS($I$5:$I$55,$B$5:$B$55,$A107)*K$103*K$99*10</f>
        <v/>
      </c>
      <c r="L107" s="4">
        <f>SUMIFS($I$5:$I$55,$B$5:$B$55,$A107)*L$103*L$99*10</f>
        <v/>
      </c>
      <c r="M107" s="4">
        <f>SUMIFS($I$5:$I$55,$B$5:$B$55,$A107)*M$103*M$99*10</f>
        <v/>
      </c>
      <c r="N107" s="4">
        <f>SUMIFS($I$5:$I$55,$B$5:$B$55,$A107)*N$103*N$99*10</f>
        <v/>
      </c>
      <c r="O107" s="4">
        <f>SUMIFS($I$5:$I$55,$B$5:$B$55,$A107)*O$103*O$99*10</f>
        <v/>
      </c>
      <c r="P107" s="4">
        <f>SUMIFS($I$5:$I$55,$B$5:$B$55,$A107)*P$103*P$99*10</f>
        <v/>
      </c>
      <c r="Q107" s="4">
        <f>SUMIFS($I$5:$I$55,$B$5:$B$55,$A107)*Q$103*Q$99*10</f>
        <v/>
      </c>
      <c r="R107" s="4">
        <f>SUMIFS($I$5:$I$55,$B$5:$B$55,$A107)*R$103*R$99*10</f>
        <v/>
      </c>
      <c r="S107" s="4">
        <f>SUMIFS($I$5:$I$55,$B$5:$B$55,$A107)*S$103*S$99*10</f>
        <v/>
      </c>
      <c r="T107" s="4">
        <f>SUMIFS($I$5:$I$55,$B$5:$B$55,$A107)*T$103*T$99*10</f>
        <v/>
      </c>
      <c r="U107" s="4">
        <f>SUMIFS($I$5:$I$55,$B$5:$B$55,$A107)*U$103*U$99*10</f>
        <v/>
      </c>
      <c r="V107" s="4">
        <f>SUMIFS($I$5:$I$55,$B$5:$B$55,$A107)*V$103*V$99*10</f>
        <v/>
      </c>
      <c r="W107" s="4">
        <f>SUMIFS($I$5:$I$55,$B$5:$B$55,$A107)*W$103*W$99*10</f>
        <v/>
      </c>
      <c r="X107" s="4">
        <f>SUMIFS($I$5:$I$55,$B$5:$B$55,$A107)*X$103*X$99*10</f>
        <v/>
      </c>
      <c r="Y107" s="4">
        <f>SUMIFS($I$5:$I$55,$B$5:$B$55,$A107)*Y$103*Y$99*10</f>
        <v/>
      </c>
      <c r="Z107" s="4">
        <f>SUMIFS($I$5:$I$55,$B$5:$B$55,$A107)*Z$103*Z$99*10</f>
        <v/>
      </c>
      <c r="AA107" s="4">
        <f>SUMIFS($I$5:$I$55,$B$5:$B$55,$A107)*AA$103*AA$99*10</f>
        <v/>
      </c>
      <c r="AB107" s="4">
        <f>SUMIFS($I$5:$I$55,$B$5:$B$55,$A107)*AB$103*AB$99*10</f>
        <v/>
      </c>
      <c r="AC107" s="4">
        <f>SUMIFS($I$5:$I$55,$B$5:$B$55,$A107)*AC$103*AC$99*10</f>
        <v/>
      </c>
      <c r="AD107" s="4">
        <f>SUMIFS($I$5:$I$55,$B$5:$B$55,$A107)*AD$103*AD$99*10</f>
        <v/>
      </c>
      <c r="AE107" s="4">
        <f>SUMIFS($I$5:$I$55,$B$5:$B$55,$A107)*AE$103*AE$99*10</f>
        <v/>
      </c>
      <c r="AF107" s="4">
        <f>SUMIFS($I$5:$I$55,$B$5:$B$55,$A107)*AF$103*AF$99*10</f>
        <v/>
      </c>
      <c r="AG107" s="4">
        <f>SUMIFS($I$5:$I$55,$B$5:$B$55,$A107)*AG$103*AG$99*10</f>
        <v/>
      </c>
    </row>
    <row r="108" ht="15" customHeight="1">
      <c r="A108" s="67" t="inlineStr">
        <is>
          <t>AZ</t>
        </is>
      </c>
      <c r="B108" s="4">
        <f>SUMIFS($I$5:$I$55,$B$5:$B$55,$A108)*B$103*B$99*10</f>
        <v/>
      </c>
      <c r="C108" s="4">
        <f>SUMIFS($I$5:$I$55,$B$5:$B$55,$A108)*C$103*C$99*10</f>
        <v/>
      </c>
      <c r="D108" s="4">
        <f>SUMIFS($I$5:$I$55,$B$5:$B$55,$A108)*D$103*D$99*10</f>
        <v/>
      </c>
      <c r="E108" s="4">
        <f>SUMIFS($I$5:$I$55,$B$5:$B$55,$A108)*E$103*E$99*10</f>
        <v/>
      </c>
      <c r="F108" s="4">
        <f>SUMIFS($I$5:$I$55,$B$5:$B$55,$A108)*F$103*F$99*10</f>
        <v/>
      </c>
      <c r="G108" s="4">
        <f>SUMIFS($I$5:$I$55,$B$5:$B$55,$A108)*G$103*G$99*10</f>
        <v/>
      </c>
      <c r="H108" s="4">
        <f>SUMIFS($I$5:$I$55,$B$5:$B$55,$A108)*H$103*H$99*10</f>
        <v/>
      </c>
      <c r="I108" s="4">
        <f>SUMIFS($I$5:$I$55,$B$5:$B$55,$A108)*I$103*I$99*10</f>
        <v/>
      </c>
      <c r="J108" s="4">
        <f>SUMIFS($I$5:$I$55,$B$5:$B$55,$A108)*J$103*J$99*10</f>
        <v/>
      </c>
      <c r="K108" s="4">
        <f>SUMIFS($I$5:$I$55,$B$5:$B$55,$A108)*K$103*K$99*10</f>
        <v/>
      </c>
      <c r="L108" s="4">
        <f>SUMIFS($I$5:$I$55,$B$5:$B$55,$A108)*L$103*L$99*10</f>
        <v/>
      </c>
      <c r="M108" s="4">
        <f>SUMIFS($I$5:$I$55,$B$5:$B$55,$A108)*M$103*M$99*10</f>
        <v/>
      </c>
      <c r="N108" s="4">
        <f>SUMIFS($I$5:$I$55,$B$5:$B$55,$A108)*N$103*N$99*10</f>
        <v/>
      </c>
      <c r="O108" s="4">
        <f>SUMIFS($I$5:$I$55,$B$5:$B$55,$A108)*O$103*O$99*10</f>
        <v/>
      </c>
      <c r="P108" s="4">
        <f>SUMIFS($I$5:$I$55,$B$5:$B$55,$A108)*P$103*P$99*10</f>
        <v/>
      </c>
      <c r="Q108" s="4">
        <f>SUMIFS($I$5:$I$55,$B$5:$B$55,$A108)*Q$103*Q$99*10</f>
        <v/>
      </c>
      <c r="R108" s="4">
        <f>SUMIFS($I$5:$I$55,$B$5:$B$55,$A108)*R$103*R$99*10</f>
        <v/>
      </c>
      <c r="S108" s="4">
        <f>SUMIFS($I$5:$I$55,$B$5:$B$55,$A108)*S$103*S$99*10</f>
        <v/>
      </c>
      <c r="T108" s="4">
        <f>SUMIFS($I$5:$I$55,$B$5:$B$55,$A108)*T$103*T$99*10</f>
        <v/>
      </c>
      <c r="U108" s="4">
        <f>SUMIFS($I$5:$I$55,$B$5:$B$55,$A108)*U$103*U$99*10</f>
        <v/>
      </c>
      <c r="V108" s="4">
        <f>SUMIFS($I$5:$I$55,$B$5:$B$55,$A108)*V$103*V$99*10</f>
        <v/>
      </c>
      <c r="W108" s="4">
        <f>SUMIFS($I$5:$I$55,$B$5:$B$55,$A108)*W$103*W$99*10</f>
        <v/>
      </c>
      <c r="X108" s="4">
        <f>SUMIFS($I$5:$I$55,$B$5:$B$55,$A108)*X$103*X$99*10</f>
        <v/>
      </c>
      <c r="Y108" s="4">
        <f>SUMIFS($I$5:$I$55,$B$5:$B$55,$A108)*Y$103*Y$99*10</f>
        <v/>
      </c>
      <c r="Z108" s="4">
        <f>SUMIFS($I$5:$I$55,$B$5:$B$55,$A108)*Z$103*Z$99*10</f>
        <v/>
      </c>
      <c r="AA108" s="4">
        <f>SUMIFS($I$5:$I$55,$B$5:$B$55,$A108)*AA$103*AA$99*10</f>
        <v/>
      </c>
      <c r="AB108" s="4">
        <f>SUMIFS($I$5:$I$55,$B$5:$B$55,$A108)*AB$103*AB$99*10</f>
        <v/>
      </c>
      <c r="AC108" s="4">
        <f>SUMIFS($I$5:$I$55,$B$5:$B$55,$A108)*AC$103*AC$99*10</f>
        <v/>
      </c>
      <c r="AD108" s="4">
        <f>SUMIFS($I$5:$I$55,$B$5:$B$55,$A108)*AD$103*AD$99*10</f>
        <v/>
      </c>
      <c r="AE108" s="4">
        <f>SUMIFS($I$5:$I$55,$B$5:$B$55,$A108)*AE$103*AE$99*10</f>
        <v/>
      </c>
      <c r="AF108" s="4">
        <f>SUMIFS($I$5:$I$55,$B$5:$B$55,$A108)*AF$103*AF$99*10</f>
        <v/>
      </c>
      <c r="AG108" s="4">
        <f>SUMIFS($I$5:$I$55,$B$5:$B$55,$A108)*AG$103*AG$99*10</f>
        <v/>
      </c>
    </row>
    <row r="109" ht="15" customHeight="1">
      <c r="A109" s="67" t="inlineStr">
        <is>
          <t>CA</t>
        </is>
      </c>
      <c r="B109" s="4">
        <f>SUMIFS($I$5:$I$55,$B$5:$B$55,$A109)*B$103*B$99*10</f>
        <v/>
      </c>
      <c r="C109" s="4">
        <f>SUMIFS($I$5:$I$55,$B$5:$B$55,$A109)*C$103*C$99*10</f>
        <v/>
      </c>
      <c r="D109" s="4">
        <f>SUMIFS($I$5:$I$55,$B$5:$B$55,$A109)*D$103*D$99*10</f>
        <v/>
      </c>
      <c r="E109" s="4">
        <f>SUMIFS($I$5:$I$55,$B$5:$B$55,$A109)*E$103*E$99*10</f>
        <v/>
      </c>
      <c r="F109" s="4">
        <f>SUMIFS($I$5:$I$55,$B$5:$B$55,$A109)*F$103*F$99*10</f>
        <v/>
      </c>
      <c r="G109" s="4">
        <f>SUMIFS($I$5:$I$55,$B$5:$B$55,$A109)*G$103*G$99*10</f>
        <v/>
      </c>
      <c r="H109" s="4">
        <f>SUMIFS($I$5:$I$55,$B$5:$B$55,$A109)*H$103*H$99*10</f>
        <v/>
      </c>
      <c r="I109" s="4">
        <f>SUMIFS($I$5:$I$55,$B$5:$B$55,$A109)*I$103*I$99*10</f>
        <v/>
      </c>
      <c r="J109" s="4">
        <f>SUMIFS($I$5:$I$55,$B$5:$B$55,$A109)*J$103*J$99*10</f>
        <v/>
      </c>
      <c r="K109" s="4">
        <f>SUMIFS($I$5:$I$55,$B$5:$B$55,$A109)*K$103*K$99*10</f>
        <v/>
      </c>
      <c r="L109" s="4">
        <f>SUMIFS($I$5:$I$55,$B$5:$B$55,$A109)*L$103*L$99*10</f>
        <v/>
      </c>
      <c r="M109" s="4">
        <f>SUMIFS($I$5:$I$55,$B$5:$B$55,$A109)*M$103*M$99*10</f>
        <v/>
      </c>
      <c r="N109" s="4">
        <f>SUMIFS($I$5:$I$55,$B$5:$B$55,$A109)*N$103*N$99*10</f>
        <v/>
      </c>
      <c r="O109" s="4">
        <f>SUMIFS($I$5:$I$55,$B$5:$B$55,$A109)*O$103*O$99*10</f>
        <v/>
      </c>
      <c r="P109" s="4">
        <f>SUMIFS($I$5:$I$55,$B$5:$B$55,$A109)*P$103*P$99*10</f>
        <v/>
      </c>
      <c r="Q109" s="4">
        <f>SUMIFS($I$5:$I$55,$B$5:$B$55,$A109)*Q$103*Q$99*10</f>
        <v/>
      </c>
      <c r="R109" s="4">
        <f>SUMIFS($I$5:$I$55,$B$5:$B$55,$A109)*R$103*R$99*10</f>
        <v/>
      </c>
      <c r="S109" s="4">
        <f>SUMIFS($I$5:$I$55,$B$5:$B$55,$A109)*S$103*S$99*10</f>
        <v/>
      </c>
      <c r="T109" s="4">
        <f>SUMIFS($I$5:$I$55,$B$5:$B$55,$A109)*T$103*T$99*10</f>
        <v/>
      </c>
      <c r="U109" s="4">
        <f>SUMIFS($I$5:$I$55,$B$5:$B$55,$A109)*U$103*U$99*10</f>
        <v/>
      </c>
      <c r="V109" s="4">
        <f>SUMIFS($I$5:$I$55,$B$5:$B$55,$A109)*V$103*V$99*10</f>
        <v/>
      </c>
      <c r="W109" s="4">
        <f>SUMIFS($I$5:$I$55,$B$5:$B$55,$A109)*W$103*W$99*10</f>
        <v/>
      </c>
      <c r="X109" s="4">
        <f>SUMIFS($I$5:$I$55,$B$5:$B$55,$A109)*X$103*X$99*10</f>
        <v/>
      </c>
      <c r="Y109" s="4">
        <f>SUMIFS($I$5:$I$55,$B$5:$B$55,$A109)*Y$103*Y$99*10</f>
        <v/>
      </c>
      <c r="Z109" s="4">
        <f>SUMIFS($I$5:$I$55,$B$5:$B$55,$A109)*Z$103*Z$99*10</f>
        <v/>
      </c>
      <c r="AA109" s="4">
        <f>SUMIFS($I$5:$I$55,$B$5:$B$55,$A109)*AA$103*AA$99*10</f>
        <v/>
      </c>
      <c r="AB109" s="4">
        <f>SUMIFS($I$5:$I$55,$B$5:$B$55,$A109)*AB$103*AB$99*10</f>
        <v/>
      </c>
      <c r="AC109" s="4">
        <f>SUMIFS($I$5:$I$55,$B$5:$B$55,$A109)*AC$103*AC$99*10</f>
        <v/>
      </c>
      <c r="AD109" s="4">
        <f>SUMIFS($I$5:$I$55,$B$5:$B$55,$A109)*AD$103*AD$99*10</f>
        <v/>
      </c>
      <c r="AE109" s="4">
        <f>SUMIFS($I$5:$I$55,$B$5:$B$55,$A109)*AE$103*AE$99*10</f>
        <v/>
      </c>
      <c r="AF109" s="4">
        <f>SUMIFS($I$5:$I$55,$B$5:$B$55,$A109)*AF$103*AF$99*10</f>
        <v/>
      </c>
      <c r="AG109" s="4">
        <f>SUMIFS($I$5:$I$55,$B$5:$B$55,$A109)*AG$103*AG$99*10</f>
        <v/>
      </c>
    </row>
    <row r="110" ht="15" customHeight="1">
      <c r="A110" s="67" t="inlineStr">
        <is>
          <t>CO</t>
        </is>
      </c>
      <c r="B110" s="4">
        <f>SUMIFS($I$5:$I$55,$B$5:$B$55,$A110)*B$103*B$99*10</f>
        <v/>
      </c>
      <c r="C110" s="4">
        <f>SUMIFS($I$5:$I$55,$B$5:$B$55,$A110)*C$103*C$99*10</f>
        <v/>
      </c>
      <c r="D110" s="4">
        <f>SUMIFS($I$5:$I$55,$B$5:$B$55,$A110)*D$103*D$99*10</f>
        <v/>
      </c>
      <c r="E110" s="4">
        <f>SUMIFS($I$5:$I$55,$B$5:$B$55,$A110)*E$103*E$99*10</f>
        <v/>
      </c>
      <c r="F110" s="4">
        <f>SUMIFS($I$5:$I$55,$B$5:$B$55,$A110)*F$103*F$99*10</f>
        <v/>
      </c>
      <c r="G110" s="4">
        <f>SUMIFS($I$5:$I$55,$B$5:$B$55,$A110)*G$103*G$99*10</f>
        <v/>
      </c>
      <c r="H110" s="4">
        <f>SUMIFS($I$5:$I$55,$B$5:$B$55,$A110)*H$103*H$99*10</f>
        <v/>
      </c>
      <c r="I110" s="4">
        <f>SUMIFS($I$5:$I$55,$B$5:$B$55,$A110)*I$103*I$99*10</f>
        <v/>
      </c>
      <c r="J110" s="4">
        <f>SUMIFS($I$5:$I$55,$B$5:$B$55,$A110)*J$103*J$99*10</f>
        <v/>
      </c>
      <c r="K110" s="4">
        <f>SUMIFS($I$5:$I$55,$B$5:$B$55,$A110)*K$103*K$99*10</f>
        <v/>
      </c>
      <c r="L110" s="4">
        <f>SUMIFS($I$5:$I$55,$B$5:$B$55,$A110)*L$103*L$99*10</f>
        <v/>
      </c>
      <c r="M110" s="4">
        <f>SUMIFS($I$5:$I$55,$B$5:$B$55,$A110)*M$103*M$99*10</f>
        <v/>
      </c>
      <c r="N110" s="4">
        <f>SUMIFS($I$5:$I$55,$B$5:$B$55,$A110)*N$103*N$99*10</f>
        <v/>
      </c>
      <c r="O110" s="4">
        <f>SUMIFS($I$5:$I$55,$B$5:$B$55,$A110)*O$103*O$99*10</f>
        <v/>
      </c>
      <c r="P110" s="4">
        <f>SUMIFS($I$5:$I$55,$B$5:$B$55,$A110)*P$103*P$99*10</f>
        <v/>
      </c>
      <c r="Q110" s="4">
        <f>SUMIFS($I$5:$I$55,$B$5:$B$55,$A110)*Q$103*Q$99*10</f>
        <v/>
      </c>
      <c r="R110" s="4">
        <f>SUMIFS($I$5:$I$55,$B$5:$B$55,$A110)*R$103*R$99*10</f>
        <v/>
      </c>
      <c r="S110" s="4">
        <f>SUMIFS($I$5:$I$55,$B$5:$B$55,$A110)*S$103*S$99*10</f>
        <v/>
      </c>
      <c r="T110" s="4">
        <f>SUMIFS($I$5:$I$55,$B$5:$B$55,$A110)*T$103*T$99*10</f>
        <v/>
      </c>
      <c r="U110" s="4">
        <f>SUMIFS($I$5:$I$55,$B$5:$B$55,$A110)*U$103*U$99*10</f>
        <v/>
      </c>
      <c r="V110" s="4">
        <f>SUMIFS($I$5:$I$55,$B$5:$B$55,$A110)*V$103*V$99*10</f>
        <v/>
      </c>
      <c r="W110" s="4">
        <f>SUMIFS($I$5:$I$55,$B$5:$B$55,$A110)*W$103*W$99*10</f>
        <v/>
      </c>
      <c r="X110" s="4">
        <f>SUMIFS($I$5:$I$55,$B$5:$B$55,$A110)*X$103*X$99*10</f>
        <v/>
      </c>
      <c r="Y110" s="4">
        <f>SUMIFS($I$5:$I$55,$B$5:$B$55,$A110)*Y$103*Y$99*10</f>
        <v/>
      </c>
      <c r="Z110" s="4">
        <f>SUMIFS($I$5:$I$55,$B$5:$B$55,$A110)*Z$103*Z$99*10</f>
        <v/>
      </c>
      <c r="AA110" s="4">
        <f>SUMIFS($I$5:$I$55,$B$5:$B$55,$A110)*AA$103*AA$99*10</f>
        <v/>
      </c>
      <c r="AB110" s="4">
        <f>SUMIFS($I$5:$I$55,$B$5:$B$55,$A110)*AB$103*AB$99*10</f>
        <v/>
      </c>
      <c r="AC110" s="4">
        <f>SUMIFS($I$5:$I$55,$B$5:$B$55,$A110)*AC$103*AC$99*10</f>
        <v/>
      </c>
      <c r="AD110" s="4">
        <f>SUMIFS($I$5:$I$55,$B$5:$B$55,$A110)*AD$103*AD$99*10</f>
        <v/>
      </c>
      <c r="AE110" s="4">
        <f>SUMIFS($I$5:$I$55,$B$5:$B$55,$A110)*AE$103*AE$99*10</f>
        <v/>
      </c>
      <c r="AF110" s="4">
        <f>SUMIFS($I$5:$I$55,$B$5:$B$55,$A110)*AF$103*AF$99*10</f>
        <v/>
      </c>
      <c r="AG110" s="4">
        <f>SUMIFS($I$5:$I$55,$B$5:$B$55,$A110)*AG$103*AG$99*10</f>
        <v/>
      </c>
    </row>
    <row r="111" ht="15" customHeight="1">
      <c r="A111" s="67" t="inlineStr">
        <is>
          <t>CT</t>
        </is>
      </c>
      <c r="B111" s="4">
        <f>SUMIFS($I$5:$I$55,$B$5:$B$55,$A111)*B$103*B$99*10</f>
        <v/>
      </c>
      <c r="C111" s="4">
        <f>SUMIFS($I$5:$I$55,$B$5:$B$55,$A111)*C$103*C$99*10</f>
        <v/>
      </c>
      <c r="D111" s="4">
        <f>SUMIFS($I$5:$I$55,$B$5:$B$55,$A111)*D$103*D$99*10</f>
        <v/>
      </c>
      <c r="E111" s="4">
        <f>SUMIFS($I$5:$I$55,$B$5:$B$55,$A111)*E$103*E$99*10</f>
        <v/>
      </c>
      <c r="F111" s="4">
        <f>SUMIFS($I$5:$I$55,$B$5:$B$55,$A111)*F$103*F$99*10</f>
        <v/>
      </c>
      <c r="G111" s="4">
        <f>SUMIFS($I$5:$I$55,$B$5:$B$55,$A111)*G$103*G$99*10</f>
        <v/>
      </c>
      <c r="H111" s="4">
        <f>SUMIFS($I$5:$I$55,$B$5:$B$55,$A111)*H$103*H$99*10</f>
        <v/>
      </c>
      <c r="I111" s="4">
        <f>SUMIFS($I$5:$I$55,$B$5:$B$55,$A111)*I$103*I$99*10</f>
        <v/>
      </c>
      <c r="J111" s="4">
        <f>SUMIFS($I$5:$I$55,$B$5:$B$55,$A111)*J$103*J$99*10</f>
        <v/>
      </c>
      <c r="K111" s="4">
        <f>SUMIFS($I$5:$I$55,$B$5:$B$55,$A111)*K$103*K$99*10</f>
        <v/>
      </c>
      <c r="L111" s="4">
        <f>SUMIFS($I$5:$I$55,$B$5:$B$55,$A111)*L$103*L$99*10</f>
        <v/>
      </c>
      <c r="M111" s="4">
        <f>SUMIFS($I$5:$I$55,$B$5:$B$55,$A111)*M$103*M$99*10</f>
        <v/>
      </c>
      <c r="N111" s="4">
        <f>SUMIFS($I$5:$I$55,$B$5:$B$55,$A111)*N$103*N$99*10</f>
        <v/>
      </c>
      <c r="O111" s="4">
        <f>SUMIFS($I$5:$I$55,$B$5:$B$55,$A111)*O$103*O$99*10</f>
        <v/>
      </c>
      <c r="P111" s="4">
        <f>SUMIFS($I$5:$I$55,$B$5:$B$55,$A111)*P$103*P$99*10</f>
        <v/>
      </c>
      <c r="Q111" s="4">
        <f>SUMIFS($I$5:$I$55,$B$5:$B$55,$A111)*Q$103*Q$99*10</f>
        <v/>
      </c>
      <c r="R111" s="4">
        <f>SUMIFS($I$5:$I$55,$B$5:$B$55,$A111)*R$103*R$99*10</f>
        <v/>
      </c>
      <c r="S111" s="4">
        <f>SUMIFS($I$5:$I$55,$B$5:$B$55,$A111)*S$103*S$99*10</f>
        <v/>
      </c>
      <c r="T111" s="4">
        <f>SUMIFS($I$5:$I$55,$B$5:$B$55,$A111)*T$103*T$99*10</f>
        <v/>
      </c>
      <c r="U111" s="4">
        <f>SUMIFS($I$5:$I$55,$B$5:$B$55,$A111)*U$103*U$99*10</f>
        <v/>
      </c>
      <c r="V111" s="4">
        <f>SUMIFS($I$5:$I$55,$B$5:$B$55,$A111)*V$103*V$99*10</f>
        <v/>
      </c>
      <c r="W111" s="4">
        <f>SUMIFS($I$5:$I$55,$B$5:$B$55,$A111)*W$103*W$99*10</f>
        <v/>
      </c>
      <c r="X111" s="4">
        <f>SUMIFS($I$5:$I$55,$B$5:$B$55,$A111)*X$103*X$99*10</f>
        <v/>
      </c>
      <c r="Y111" s="4">
        <f>SUMIFS($I$5:$I$55,$B$5:$B$55,$A111)*Y$103*Y$99*10</f>
        <v/>
      </c>
      <c r="Z111" s="4">
        <f>SUMIFS($I$5:$I$55,$B$5:$B$55,$A111)*Z$103*Z$99*10</f>
        <v/>
      </c>
      <c r="AA111" s="4">
        <f>SUMIFS($I$5:$I$55,$B$5:$B$55,$A111)*AA$103*AA$99*10</f>
        <v/>
      </c>
      <c r="AB111" s="4">
        <f>SUMIFS($I$5:$I$55,$B$5:$B$55,$A111)*AB$103*AB$99*10</f>
        <v/>
      </c>
      <c r="AC111" s="4">
        <f>SUMIFS($I$5:$I$55,$B$5:$B$55,$A111)*AC$103*AC$99*10</f>
        <v/>
      </c>
      <c r="AD111" s="4">
        <f>SUMIFS($I$5:$I$55,$B$5:$B$55,$A111)*AD$103*AD$99*10</f>
        <v/>
      </c>
      <c r="AE111" s="4">
        <f>SUMIFS($I$5:$I$55,$B$5:$B$55,$A111)*AE$103*AE$99*10</f>
        <v/>
      </c>
      <c r="AF111" s="4">
        <f>SUMIFS($I$5:$I$55,$B$5:$B$55,$A111)*AF$103*AF$99*10</f>
        <v/>
      </c>
      <c r="AG111" s="4">
        <f>SUMIFS($I$5:$I$55,$B$5:$B$55,$A111)*AG$103*AG$99*10</f>
        <v/>
      </c>
    </row>
    <row r="112" ht="15" customHeight="1">
      <c r="A112" s="67" t="inlineStr">
        <is>
          <t>DC</t>
        </is>
      </c>
      <c r="B112" s="4">
        <f>SUMIFS($I$5:$I$55,$B$5:$B$55,$A112)*B$103*B$99*10</f>
        <v/>
      </c>
      <c r="C112" s="4">
        <f>SUMIFS($I$5:$I$55,$B$5:$B$55,$A112)*C$103*C$99*10</f>
        <v/>
      </c>
      <c r="D112" s="4">
        <f>SUMIFS($I$5:$I$55,$B$5:$B$55,$A112)*D$103*D$99*10</f>
        <v/>
      </c>
      <c r="E112" s="4">
        <f>SUMIFS($I$5:$I$55,$B$5:$B$55,$A112)*E$103*E$99*10</f>
        <v/>
      </c>
      <c r="F112" s="4">
        <f>SUMIFS($I$5:$I$55,$B$5:$B$55,$A112)*F$103*F$99*10</f>
        <v/>
      </c>
      <c r="G112" s="4">
        <f>SUMIFS($I$5:$I$55,$B$5:$B$55,$A112)*G$103*G$99*10</f>
        <v/>
      </c>
      <c r="H112" s="4">
        <f>SUMIFS($I$5:$I$55,$B$5:$B$55,$A112)*H$103*H$99*10</f>
        <v/>
      </c>
      <c r="I112" s="4">
        <f>SUMIFS($I$5:$I$55,$B$5:$B$55,$A112)*I$103*I$99*10</f>
        <v/>
      </c>
      <c r="J112" s="4">
        <f>SUMIFS($I$5:$I$55,$B$5:$B$55,$A112)*J$103*J$99*10</f>
        <v/>
      </c>
      <c r="K112" s="4">
        <f>SUMIFS($I$5:$I$55,$B$5:$B$55,$A112)*K$103*K$99*10</f>
        <v/>
      </c>
      <c r="L112" s="4">
        <f>SUMIFS($I$5:$I$55,$B$5:$B$55,$A112)*L$103*L$99*10</f>
        <v/>
      </c>
      <c r="M112" s="4">
        <f>SUMIFS($I$5:$I$55,$B$5:$B$55,$A112)*M$103*M$99*10</f>
        <v/>
      </c>
      <c r="N112" s="4">
        <f>SUMIFS($I$5:$I$55,$B$5:$B$55,$A112)*N$103*N$99*10</f>
        <v/>
      </c>
      <c r="O112" s="4">
        <f>SUMIFS($I$5:$I$55,$B$5:$B$55,$A112)*O$103*O$99*10</f>
        <v/>
      </c>
      <c r="P112" s="4">
        <f>SUMIFS($I$5:$I$55,$B$5:$B$55,$A112)*P$103*P$99*10</f>
        <v/>
      </c>
      <c r="Q112" s="4">
        <f>SUMIFS($I$5:$I$55,$B$5:$B$55,$A112)*Q$103*Q$99*10</f>
        <v/>
      </c>
      <c r="R112" s="4">
        <f>SUMIFS($I$5:$I$55,$B$5:$B$55,$A112)*R$103*R$99*10</f>
        <v/>
      </c>
      <c r="S112" s="4">
        <f>SUMIFS($I$5:$I$55,$B$5:$B$55,$A112)*S$103*S$99*10</f>
        <v/>
      </c>
      <c r="T112" s="4">
        <f>SUMIFS($I$5:$I$55,$B$5:$B$55,$A112)*T$103*T$99*10</f>
        <v/>
      </c>
      <c r="U112" s="4">
        <f>SUMIFS($I$5:$I$55,$B$5:$B$55,$A112)*U$103*U$99*10</f>
        <v/>
      </c>
      <c r="V112" s="4">
        <f>SUMIFS($I$5:$I$55,$B$5:$B$55,$A112)*V$103*V$99*10</f>
        <v/>
      </c>
      <c r="W112" s="4">
        <f>SUMIFS($I$5:$I$55,$B$5:$B$55,$A112)*W$103*W$99*10</f>
        <v/>
      </c>
      <c r="X112" s="4">
        <f>SUMIFS($I$5:$I$55,$B$5:$B$55,$A112)*X$103*X$99*10</f>
        <v/>
      </c>
      <c r="Y112" s="4">
        <f>SUMIFS($I$5:$I$55,$B$5:$B$55,$A112)*Y$103*Y$99*10</f>
        <v/>
      </c>
      <c r="Z112" s="4">
        <f>SUMIFS($I$5:$I$55,$B$5:$B$55,$A112)*Z$103*Z$99*10</f>
        <v/>
      </c>
      <c r="AA112" s="4">
        <f>SUMIFS($I$5:$I$55,$B$5:$B$55,$A112)*AA$103*AA$99*10</f>
        <v/>
      </c>
      <c r="AB112" s="4">
        <f>SUMIFS($I$5:$I$55,$B$5:$B$55,$A112)*AB$103*AB$99*10</f>
        <v/>
      </c>
      <c r="AC112" s="4">
        <f>SUMIFS($I$5:$I$55,$B$5:$B$55,$A112)*AC$103*AC$99*10</f>
        <v/>
      </c>
      <c r="AD112" s="4">
        <f>SUMIFS($I$5:$I$55,$B$5:$B$55,$A112)*AD$103*AD$99*10</f>
        <v/>
      </c>
      <c r="AE112" s="4">
        <f>SUMIFS($I$5:$I$55,$B$5:$B$55,$A112)*AE$103*AE$99*10</f>
        <v/>
      </c>
      <c r="AF112" s="4">
        <f>SUMIFS($I$5:$I$55,$B$5:$B$55,$A112)*AF$103*AF$99*10</f>
        <v/>
      </c>
      <c r="AG112" s="4">
        <f>SUMIFS($I$5:$I$55,$B$5:$B$55,$A112)*AG$103*AG$99*10</f>
        <v/>
      </c>
    </row>
    <row r="113" ht="15" customHeight="1">
      <c r="A113" s="67" t="inlineStr">
        <is>
          <t>DE</t>
        </is>
      </c>
      <c r="B113" s="4">
        <f>SUMIFS($I$5:$I$55,$B$5:$B$55,$A113)*B$103*B$99*10</f>
        <v/>
      </c>
      <c r="C113" s="4">
        <f>SUMIFS($I$5:$I$55,$B$5:$B$55,$A113)*C$103*C$99*10</f>
        <v/>
      </c>
      <c r="D113" s="4">
        <f>SUMIFS($I$5:$I$55,$B$5:$B$55,$A113)*D$103*D$99*10</f>
        <v/>
      </c>
      <c r="E113" s="4">
        <f>SUMIFS($I$5:$I$55,$B$5:$B$55,$A113)*E$103*E$99*10</f>
        <v/>
      </c>
      <c r="F113" s="4">
        <f>SUMIFS($I$5:$I$55,$B$5:$B$55,$A113)*F$103*F$99*10</f>
        <v/>
      </c>
      <c r="G113" s="4">
        <f>SUMIFS($I$5:$I$55,$B$5:$B$55,$A113)*G$103*G$99*10</f>
        <v/>
      </c>
      <c r="H113" s="4">
        <f>SUMIFS($I$5:$I$55,$B$5:$B$55,$A113)*H$103*H$99*10</f>
        <v/>
      </c>
      <c r="I113" s="4">
        <f>SUMIFS($I$5:$I$55,$B$5:$B$55,$A113)*I$103*I$99*10</f>
        <v/>
      </c>
      <c r="J113" s="4">
        <f>SUMIFS($I$5:$I$55,$B$5:$B$55,$A113)*J$103*J$99*10</f>
        <v/>
      </c>
      <c r="K113" s="4">
        <f>SUMIFS($I$5:$I$55,$B$5:$B$55,$A113)*K$103*K$99*10</f>
        <v/>
      </c>
      <c r="L113" s="4">
        <f>SUMIFS($I$5:$I$55,$B$5:$B$55,$A113)*L$103*L$99*10</f>
        <v/>
      </c>
      <c r="M113" s="4">
        <f>SUMIFS($I$5:$I$55,$B$5:$B$55,$A113)*M$103*M$99*10</f>
        <v/>
      </c>
      <c r="N113" s="4">
        <f>SUMIFS($I$5:$I$55,$B$5:$B$55,$A113)*N$103*N$99*10</f>
        <v/>
      </c>
      <c r="O113" s="4">
        <f>SUMIFS($I$5:$I$55,$B$5:$B$55,$A113)*O$103*O$99*10</f>
        <v/>
      </c>
      <c r="P113" s="4">
        <f>SUMIFS($I$5:$I$55,$B$5:$B$55,$A113)*P$103*P$99*10</f>
        <v/>
      </c>
      <c r="Q113" s="4">
        <f>SUMIFS($I$5:$I$55,$B$5:$B$55,$A113)*Q$103*Q$99*10</f>
        <v/>
      </c>
      <c r="R113" s="4">
        <f>SUMIFS($I$5:$I$55,$B$5:$B$55,$A113)*R$103*R$99*10</f>
        <v/>
      </c>
      <c r="S113" s="4">
        <f>SUMIFS($I$5:$I$55,$B$5:$B$55,$A113)*S$103*S$99*10</f>
        <v/>
      </c>
      <c r="T113" s="4">
        <f>SUMIFS($I$5:$I$55,$B$5:$B$55,$A113)*T$103*T$99*10</f>
        <v/>
      </c>
      <c r="U113" s="4">
        <f>SUMIFS($I$5:$I$55,$B$5:$B$55,$A113)*U$103*U$99*10</f>
        <v/>
      </c>
      <c r="V113" s="4">
        <f>SUMIFS($I$5:$I$55,$B$5:$B$55,$A113)*V$103*V$99*10</f>
        <v/>
      </c>
      <c r="W113" s="4">
        <f>SUMIFS($I$5:$I$55,$B$5:$B$55,$A113)*W$103*W$99*10</f>
        <v/>
      </c>
      <c r="X113" s="4">
        <f>SUMIFS($I$5:$I$55,$B$5:$B$55,$A113)*X$103*X$99*10</f>
        <v/>
      </c>
      <c r="Y113" s="4">
        <f>SUMIFS($I$5:$I$55,$B$5:$B$55,$A113)*Y$103*Y$99*10</f>
        <v/>
      </c>
      <c r="Z113" s="4">
        <f>SUMIFS($I$5:$I$55,$B$5:$B$55,$A113)*Z$103*Z$99*10</f>
        <v/>
      </c>
      <c r="AA113" s="4">
        <f>SUMIFS($I$5:$I$55,$B$5:$B$55,$A113)*AA$103*AA$99*10</f>
        <v/>
      </c>
      <c r="AB113" s="4">
        <f>SUMIFS($I$5:$I$55,$B$5:$B$55,$A113)*AB$103*AB$99*10</f>
        <v/>
      </c>
      <c r="AC113" s="4">
        <f>SUMIFS($I$5:$I$55,$B$5:$B$55,$A113)*AC$103*AC$99*10</f>
        <v/>
      </c>
      <c r="AD113" s="4">
        <f>SUMIFS($I$5:$I$55,$B$5:$B$55,$A113)*AD$103*AD$99*10</f>
        <v/>
      </c>
      <c r="AE113" s="4">
        <f>SUMIFS($I$5:$I$55,$B$5:$B$55,$A113)*AE$103*AE$99*10</f>
        <v/>
      </c>
      <c r="AF113" s="4">
        <f>SUMIFS($I$5:$I$55,$B$5:$B$55,$A113)*AF$103*AF$99*10</f>
        <v/>
      </c>
      <c r="AG113" s="4">
        <f>SUMIFS($I$5:$I$55,$B$5:$B$55,$A113)*AG$103*AG$99*10</f>
        <v/>
      </c>
    </row>
    <row r="114" ht="15" customHeight="1">
      <c r="A114" s="67" t="inlineStr">
        <is>
          <t>FL</t>
        </is>
      </c>
      <c r="B114" s="4">
        <f>SUMIFS($I$5:$I$55,$B$5:$B$55,$A114)*B$103*B$99*10</f>
        <v/>
      </c>
      <c r="C114" s="4">
        <f>SUMIFS($I$5:$I$55,$B$5:$B$55,$A114)*C$103*C$99*10</f>
        <v/>
      </c>
      <c r="D114" s="4">
        <f>SUMIFS($I$5:$I$55,$B$5:$B$55,$A114)*D$103*D$99*10</f>
        <v/>
      </c>
      <c r="E114" s="4">
        <f>SUMIFS($I$5:$I$55,$B$5:$B$55,$A114)*E$103*E$99*10</f>
        <v/>
      </c>
      <c r="F114" s="4">
        <f>SUMIFS($I$5:$I$55,$B$5:$B$55,$A114)*F$103*F$99*10</f>
        <v/>
      </c>
      <c r="G114" s="4">
        <f>SUMIFS($I$5:$I$55,$B$5:$B$55,$A114)*G$103*G$99*10</f>
        <v/>
      </c>
      <c r="H114" s="4">
        <f>SUMIFS($I$5:$I$55,$B$5:$B$55,$A114)*H$103*H$99*10</f>
        <v/>
      </c>
      <c r="I114" s="4">
        <f>SUMIFS($I$5:$I$55,$B$5:$B$55,$A114)*I$103*I$99*10</f>
        <v/>
      </c>
      <c r="J114" s="4">
        <f>SUMIFS($I$5:$I$55,$B$5:$B$55,$A114)*J$103*J$99*10</f>
        <v/>
      </c>
      <c r="K114" s="4">
        <f>SUMIFS($I$5:$I$55,$B$5:$B$55,$A114)*K$103*K$99*10</f>
        <v/>
      </c>
      <c r="L114" s="4">
        <f>SUMIFS($I$5:$I$55,$B$5:$B$55,$A114)*L$103*L$99*10</f>
        <v/>
      </c>
      <c r="M114" s="4">
        <f>SUMIFS($I$5:$I$55,$B$5:$B$55,$A114)*M$103*M$99*10</f>
        <v/>
      </c>
      <c r="N114" s="4">
        <f>SUMIFS($I$5:$I$55,$B$5:$B$55,$A114)*N$103*N$99*10</f>
        <v/>
      </c>
      <c r="O114" s="4">
        <f>SUMIFS($I$5:$I$55,$B$5:$B$55,$A114)*O$103*O$99*10</f>
        <v/>
      </c>
      <c r="P114" s="4">
        <f>SUMIFS($I$5:$I$55,$B$5:$B$55,$A114)*P$103*P$99*10</f>
        <v/>
      </c>
      <c r="Q114" s="4">
        <f>SUMIFS($I$5:$I$55,$B$5:$B$55,$A114)*Q$103*Q$99*10</f>
        <v/>
      </c>
      <c r="R114" s="4">
        <f>SUMIFS($I$5:$I$55,$B$5:$B$55,$A114)*R$103*R$99*10</f>
        <v/>
      </c>
      <c r="S114" s="4">
        <f>SUMIFS($I$5:$I$55,$B$5:$B$55,$A114)*S$103*S$99*10</f>
        <v/>
      </c>
      <c r="T114" s="4">
        <f>SUMIFS($I$5:$I$55,$B$5:$B$55,$A114)*T$103*T$99*10</f>
        <v/>
      </c>
      <c r="U114" s="4">
        <f>SUMIFS($I$5:$I$55,$B$5:$B$55,$A114)*U$103*U$99*10</f>
        <v/>
      </c>
      <c r="V114" s="4">
        <f>SUMIFS($I$5:$I$55,$B$5:$B$55,$A114)*V$103*V$99*10</f>
        <v/>
      </c>
      <c r="W114" s="4">
        <f>SUMIFS($I$5:$I$55,$B$5:$B$55,$A114)*W$103*W$99*10</f>
        <v/>
      </c>
      <c r="X114" s="4">
        <f>SUMIFS($I$5:$I$55,$B$5:$B$55,$A114)*X$103*X$99*10</f>
        <v/>
      </c>
      <c r="Y114" s="4">
        <f>SUMIFS($I$5:$I$55,$B$5:$B$55,$A114)*Y$103*Y$99*10</f>
        <v/>
      </c>
      <c r="Z114" s="4">
        <f>SUMIFS($I$5:$I$55,$B$5:$B$55,$A114)*Z$103*Z$99*10</f>
        <v/>
      </c>
      <c r="AA114" s="4">
        <f>SUMIFS($I$5:$I$55,$B$5:$B$55,$A114)*AA$103*AA$99*10</f>
        <v/>
      </c>
      <c r="AB114" s="4">
        <f>SUMIFS($I$5:$I$55,$B$5:$B$55,$A114)*AB$103*AB$99*10</f>
        <v/>
      </c>
      <c r="AC114" s="4">
        <f>SUMIFS($I$5:$I$55,$B$5:$B$55,$A114)*AC$103*AC$99*10</f>
        <v/>
      </c>
      <c r="AD114" s="4">
        <f>SUMIFS($I$5:$I$55,$B$5:$B$55,$A114)*AD$103*AD$99*10</f>
        <v/>
      </c>
      <c r="AE114" s="4">
        <f>SUMIFS($I$5:$I$55,$B$5:$B$55,$A114)*AE$103*AE$99*10</f>
        <v/>
      </c>
      <c r="AF114" s="4">
        <f>SUMIFS($I$5:$I$55,$B$5:$B$55,$A114)*AF$103*AF$99*10</f>
        <v/>
      </c>
      <c r="AG114" s="4">
        <f>SUMIFS($I$5:$I$55,$B$5:$B$55,$A114)*AG$103*AG$99*10</f>
        <v/>
      </c>
    </row>
    <row r="115" ht="15" customHeight="1">
      <c r="A115" s="67" t="inlineStr">
        <is>
          <t>GA</t>
        </is>
      </c>
      <c r="B115" s="4">
        <f>SUMIFS($I$5:$I$55,$B$5:$B$55,$A115)*B$103*B$99*10</f>
        <v/>
      </c>
      <c r="C115" s="4">
        <f>SUMIFS($I$5:$I$55,$B$5:$B$55,$A115)*C$103*C$99*10</f>
        <v/>
      </c>
      <c r="D115" s="4">
        <f>SUMIFS($I$5:$I$55,$B$5:$B$55,$A115)*D$103*D$99*10</f>
        <v/>
      </c>
      <c r="E115" s="4">
        <f>SUMIFS($I$5:$I$55,$B$5:$B$55,$A115)*E$103*E$99*10</f>
        <v/>
      </c>
      <c r="F115" s="4">
        <f>SUMIFS($I$5:$I$55,$B$5:$B$55,$A115)*F$103*F$99*10</f>
        <v/>
      </c>
      <c r="G115" s="4">
        <f>SUMIFS($I$5:$I$55,$B$5:$B$55,$A115)*G$103*G$99*10</f>
        <v/>
      </c>
      <c r="H115" s="4">
        <f>SUMIFS($I$5:$I$55,$B$5:$B$55,$A115)*H$103*H$99*10</f>
        <v/>
      </c>
      <c r="I115" s="4">
        <f>SUMIFS($I$5:$I$55,$B$5:$B$55,$A115)*I$103*I$99*10</f>
        <v/>
      </c>
      <c r="J115" s="4">
        <f>SUMIFS($I$5:$I$55,$B$5:$B$55,$A115)*J$103*J$99*10</f>
        <v/>
      </c>
      <c r="K115" s="4">
        <f>SUMIFS($I$5:$I$55,$B$5:$B$55,$A115)*K$103*K$99*10</f>
        <v/>
      </c>
      <c r="L115" s="4">
        <f>SUMIFS($I$5:$I$55,$B$5:$B$55,$A115)*L$103*L$99*10</f>
        <v/>
      </c>
      <c r="M115" s="4">
        <f>SUMIFS($I$5:$I$55,$B$5:$B$55,$A115)*M$103*M$99*10</f>
        <v/>
      </c>
      <c r="N115" s="4">
        <f>SUMIFS($I$5:$I$55,$B$5:$B$55,$A115)*N$103*N$99*10</f>
        <v/>
      </c>
      <c r="O115" s="4">
        <f>SUMIFS($I$5:$I$55,$B$5:$B$55,$A115)*O$103*O$99*10</f>
        <v/>
      </c>
      <c r="P115" s="4">
        <f>SUMIFS($I$5:$I$55,$B$5:$B$55,$A115)*P$103*P$99*10</f>
        <v/>
      </c>
      <c r="Q115" s="4">
        <f>SUMIFS($I$5:$I$55,$B$5:$B$55,$A115)*Q$103*Q$99*10</f>
        <v/>
      </c>
      <c r="R115" s="4">
        <f>SUMIFS($I$5:$I$55,$B$5:$B$55,$A115)*R$103*R$99*10</f>
        <v/>
      </c>
      <c r="S115" s="4">
        <f>SUMIFS($I$5:$I$55,$B$5:$B$55,$A115)*S$103*S$99*10</f>
        <v/>
      </c>
      <c r="T115" s="4">
        <f>SUMIFS($I$5:$I$55,$B$5:$B$55,$A115)*T$103*T$99*10</f>
        <v/>
      </c>
      <c r="U115" s="4">
        <f>SUMIFS($I$5:$I$55,$B$5:$B$55,$A115)*U$103*U$99*10</f>
        <v/>
      </c>
      <c r="V115" s="4">
        <f>SUMIFS($I$5:$I$55,$B$5:$B$55,$A115)*V$103*V$99*10</f>
        <v/>
      </c>
      <c r="W115" s="4">
        <f>SUMIFS($I$5:$I$55,$B$5:$B$55,$A115)*W$103*W$99*10</f>
        <v/>
      </c>
      <c r="X115" s="4">
        <f>SUMIFS($I$5:$I$55,$B$5:$B$55,$A115)*X$103*X$99*10</f>
        <v/>
      </c>
      <c r="Y115" s="4">
        <f>SUMIFS($I$5:$I$55,$B$5:$B$55,$A115)*Y$103*Y$99*10</f>
        <v/>
      </c>
      <c r="Z115" s="4">
        <f>SUMIFS($I$5:$I$55,$B$5:$B$55,$A115)*Z$103*Z$99*10</f>
        <v/>
      </c>
      <c r="AA115" s="4">
        <f>SUMIFS($I$5:$I$55,$B$5:$B$55,$A115)*AA$103*AA$99*10</f>
        <v/>
      </c>
      <c r="AB115" s="4">
        <f>SUMIFS($I$5:$I$55,$B$5:$B$55,$A115)*AB$103*AB$99*10</f>
        <v/>
      </c>
      <c r="AC115" s="4">
        <f>SUMIFS($I$5:$I$55,$B$5:$B$55,$A115)*AC$103*AC$99*10</f>
        <v/>
      </c>
      <c r="AD115" s="4">
        <f>SUMIFS($I$5:$I$55,$B$5:$B$55,$A115)*AD$103*AD$99*10</f>
        <v/>
      </c>
      <c r="AE115" s="4">
        <f>SUMIFS($I$5:$I$55,$B$5:$B$55,$A115)*AE$103*AE$99*10</f>
        <v/>
      </c>
      <c r="AF115" s="4">
        <f>SUMIFS($I$5:$I$55,$B$5:$B$55,$A115)*AF$103*AF$99*10</f>
        <v/>
      </c>
      <c r="AG115" s="4">
        <f>SUMIFS($I$5:$I$55,$B$5:$B$55,$A115)*AG$103*AG$99*10</f>
        <v/>
      </c>
    </row>
    <row r="116" ht="15" customHeight="1">
      <c r="A116" s="67" t="inlineStr">
        <is>
          <t>HI</t>
        </is>
      </c>
      <c r="B116" s="4">
        <f>SUMIFS($I$5:$I$55,$B$5:$B$55,$A116)*B$103*B$99*10</f>
        <v/>
      </c>
      <c r="C116" s="4">
        <f>SUMIFS($I$5:$I$55,$B$5:$B$55,$A116)*C$103*C$99*10</f>
        <v/>
      </c>
      <c r="D116" s="4">
        <f>SUMIFS($I$5:$I$55,$B$5:$B$55,$A116)*D$103*D$99*10</f>
        <v/>
      </c>
      <c r="E116" s="4">
        <f>SUMIFS($I$5:$I$55,$B$5:$B$55,$A116)*E$103*E$99*10</f>
        <v/>
      </c>
      <c r="F116" s="4">
        <f>SUMIFS($I$5:$I$55,$B$5:$B$55,$A116)*F$103*F$99*10</f>
        <v/>
      </c>
      <c r="G116" s="4">
        <f>SUMIFS($I$5:$I$55,$B$5:$B$55,$A116)*G$103*G$99*10</f>
        <v/>
      </c>
      <c r="H116" s="4">
        <f>SUMIFS($I$5:$I$55,$B$5:$B$55,$A116)*H$103*H$99*10</f>
        <v/>
      </c>
      <c r="I116" s="4">
        <f>SUMIFS($I$5:$I$55,$B$5:$B$55,$A116)*I$103*I$99*10</f>
        <v/>
      </c>
      <c r="J116" s="4">
        <f>SUMIFS($I$5:$I$55,$B$5:$B$55,$A116)*J$103*J$99*10</f>
        <v/>
      </c>
      <c r="K116" s="4">
        <f>SUMIFS($I$5:$I$55,$B$5:$B$55,$A116)*K$103*K$99*10</f>
        <v/>
      </c>
      <c r="L116" s="4">
        <f>SUMIFS($I$5:$I$55,$B$5:$B$55,$A116)*L$103*L$99*10</f>
        <v/>
      </c>
      <c r="M116" s="4">
        <f>SUMIFS($I$5:$I$55,$B$5:$B$55,$A116)*M$103*M$99*10</f>
        <v/>
      </c>
      <c r="N116" s="4">
        <f>SUMIFS($I$5:$I$55,$B$5:$B$55,$A116)*N$103*N$99*10</f>
        <v/>
      </c>
      <c r="O116" s="4">
        <f>SUMIFS($I$5:$I$55,$B$5:$B$55,$A116)*O$103*O$99*10</f>
        <v/>
      </c>
      <c r="P116" s="4">
        <f>SUMIFS($I$5:$I$55,$B$5:$B$55,$A116)*P$103*P$99*10</f>
        <v/>
      </c>
      <c r="Q116" s="4">
        <f>SUMIFS($I$5:$I$55,$B$5:$B$55,$A116)*Q$103*Q$99*10</f>
        <v/>
      </c>
      <c r="R116" s="4">
        <f>SUMIFS($I$5:$I$55,$B$5:$B$55,$A116)*R$103*R$99*10</f>
        <v/>
      </c>
      <c r="S116" s="4">
        <f>SUMIFS($I$5:$I$55,$B$5:$B$55,$A116)*S$103*S$99*10</f>
        <v/>
      </c>
      <c r="T116" s="4">
        <f>SUMIFS($I$5:$I$55,$B$5:$B$55,$A116)*T$103*T$99*10</f>
        <v/>
      </c>
      <c r="U116" s="4">
        <f>SUMIFS($I$5:$I$55,$B$5:$B$55,$A116)*U$103*U$99*10</f>
        <v/>
      </c>
      <c r="V116" s="4">
        <f>SUMIFS($I$5:$I$55,$B$5:$B$55,$A116)*V$103*V$99*10</f>
        <v/>
      </c>
      <c r="W116" s="4">
        <f>SUMIFS($I$5:$I$55,$B$5:$B$55,$A116)*W$103*W$99*10</f>
        <v/>
      </c>
      <c r="X116" s="4">
        <f>SUMIFS($I$5:$I$55,$B$5:$B$55,$A116)*X$103*X$99*10</f>
        <v/>
      </c>
      <c r="Y116" s="4">
        <f>SUMIFS($I$5:$I$55,$B$5:$B$55,$A116)*Y$103*Y$99*10</f>
        <v/>
      </c>
      <c r="Z116" s="4">
        <f>SUMIFS($I$5:$I$55,$B$5:$B$55,$A116)*Z$103*Z$99*10</f>
        <v/>
      </c>
      <c r="AA116" s="4">
        <f>SUMIFS($I$5:$I$55,$B$5:$B$55,$A116)*AA$103*AA$99*10</f>
        <v/>
      </c>
      <c r="AB116" s="4">
        <f>SUMIFS($I$5:$I$55,$B$5:$B$55,$A116)*AB$103*AB$99*10</f>
        <v/>
      </c>
      <c r="AC116" s="4">
        <f>SUMIFS($I$5:$I$55,$B$5:$B$55,$A116)*AC$103*AC$99*10</f>
        <v/>
      </c>
      <c r="AD116" s="4">
        <f>SUMIFS($I$5:$I$55,$B$5:$B$55,$A116)*AD$103*AD$99*10</f>
        <v/>
      </c>
      <c r="AE116" s="4">
        <f>SUMIFS($I$5:$I$55,$B$5:$B$55,$A116)*AE$103*AE$99*10</f>
        <v/>
      </c>
      <c r="AF116" s="4">
        <f>SUMIFS($I$5:$I$55,$B$5:$B$55,$A116)*AF$103*AF$99*10</f>
        <v/>
      </c>
      <c r="AG116" s="4">
        <f>SUMIFS($I$5:$I$55,$B$5:$B$55,$A116)*AG$103*AG$99*10</f>
        <v/>
      </c>
    </row>
    <row r="117" ht="15" customHeight="1">
      <c r="A117" s="67" t="inlineStr">
        <is>
          <t>IA</t>
        </is>
      </c>
      <c r="B117" s="4">
        <f>SUMIFS($I$5:$I$55,$B$5:$B$55,$A117)*B$103*B$99*10</f>
        <v/>
      </c>
      <c r="C117" s="4">
        <f>SUMIFS($I$5:$I$55,$B$5:$B$55,$A117)*C$103*C$99*10</f>
        <v/>
      </c>
      <c r="D117" s="4">
        <f>SUMIFS($I$5:$I$55,$B$5:$B$55,$A117)*D$103*D$99*10</f>
        <v/>
      </c>
      <c r="E117" s="4">
        <f>SUMIFS($I$5:$I$55,$B$5:$B$55,$A117)*E$103*E$99*10</f>
        <v/>
      </c>
      <c r="F117" s="4">
        <f>SUMIFS($I$5:$I$55,$B$5:$B$55,$A117)*F$103*F$99*10</f>
        <v/>
      </c>
      <c r="G117" s="4">
        <f>SUMIFS($I$5:$I$55,$B$5:$B$55,$A117)*G$103*G$99*10</f>
        <v/>
      </c>
      <c r="H117" s="4">
        <f>SUMIFS($I$5:$I$55,$B$5:$B$55,$A117)*H$103*H$99*10</f>
        <v/>
      </c>
      <c r="I117" s="4">
        <f>SUMIFS($I$5:$I$55,$B$5:$B$55,$A117)*I$103*I$99*10</f>
        <v/>
      </c>
      <c r="J117" s="4">
        <f>SUMIFS($I$5:$I$55,$B$5:$B$55,$A117)*J$103*J$99*10</f>
        <v/>
      </c>
      <c r="K117" s="4">
        <f>SUMIFS($I$5:$I$55,$B$5:$B$55,$A117)*K$103*K$99*10</f>
        <v/>
      </c>
      <c r="L117" s="4">
        <f>SUMIFS($I$5:$I$55,$B$5:$B$55,$A117)*L$103*L$99*10</f>
        <v/>
      </c>
      <c r="M117" s="4">
        <f>SUMIFS($I$5:$I$55,$B$5:$B$55,$A117)*M$103*M$99*10</f>
        <v/>
      </c>
      <c r="N117" s="4">
        <f>SUMIFS($I$5:$I$55,$B$5:$B$55,$A117)*N$103*N$99*10</f>
        <v/>
      </c>
      <c r="O117" s="4">
        <f>SUMIFS($I$5:$I$55,$B$5:$B$55,$A117)*O$103*O$99*10</f>
        <v/>
      </c>
      <c r="P117" s="4">
        <f>SUMIFS($I$5:$I$55,$B$5:$B$55,$A117)*P$103*P$99*10</f>
        <v/>
      </c>
      <c r="Q117" s="4">
        <f>SUMIFS($I$5:$I$55,$B$5:$B$55,$A117)*Q$103*Q$99*10</f>
        <v/>
      </c>
      <c r="R117" s="4">
        <f>SUMIFS($I$5:$I$55,$B$5:$B$55,$A117)*R$103*R$99*10</f>
        <v/>
      </c>
      <c r="S117" s="4">
        <f>SUMIFS($I$5:$I$55,$B$5:$B$55,$A117)*S$103*S$99*10</f>
        <v/>
      </c>
      <c r="T117" s="4">
        <f>SUMIFS($I$5:$I$55,$B$5:$B$55,$A117)*T$103*T$99*10</f>
        <v/>
      </c>
      <c r="U117" s="4">
        <f>SUMIFS($I$5:$I$55,$B$5:$B$55,$A117)*U$103*U$99*10</f>
        <v/>
      </c>
      <c r="V117" s="4">
        <f>SUMIFS($I$5:$I$55,$B$5:$B$55,$A117)*V$103*V$99*10</f>
        <v/>
      </c>
      <c r="W117" s="4">
        <f>SUMIFS($I$5:$I$55,$B$5:$B$55,$A117)*W$103*W$99*10</f>
        <v/>
      </c>
      <c r="X117" s="4">
        <f>SUMIFS($I$5:$I$55,$B$5:$B$55,$A117)*X$103*X$99*10</f>
        <v/>
      </c>
      <c r="Y117" s="4">
        <f>SUMIFS($I$5:$I$55,$B$5:$B$55,$A117)*Y$103*Y$99*10</f>
        <v/>
      </c>
      <c r="Z117" s="4">
        <f>SUMIFS($I$5:$I$55,$B$5:$B$55,$A117)*Z$103*Z$99*10</f>
        <v/>
      </c>
      <c r="AA117" s="4">
        <f>SUMIFS($I$5:$I$55,$B$5:$B$55,$A117)*AA$103*AA$99*10</f>
        <v/>
      </c>
      <c r="AB117" s="4">
        <f>SUMIFS($I$5:$I$55,$B$5:$B$55,$A117)*AB$103*AB$99*10</f>
        <v/>
      </c>
      <c r="AC117" s="4">
        <f>SUMIFS($I$5:$I$55,$B$5:$B$55,$A117)*AC$103*AC$99*10</f>
        <v/>
      </c>
      <c r="AD117" s="4">
        <f>SUMIFS($I$5:$I$55,$B$5:$B$55,$A117)*AD$103*AD$99*10</f>
        <v/>
      </c>
      <c r="AE117" s="4">
        <f>SUMIFS($I$5:$I$55,$B$5:$B$55,$A117)*AE$103*AE$99*10</f>
        <v/>
      </c>
      <c r="AF117" s="4">
        <f>SUMIFS($I$5:$I$55,$B$5:$B$55,$A117)*AF$103*AF$99*10</f>
        <v/>
      </c>
      <c r="AG117" s="4">
        <f>SUMIFS($I$5:$I$55,$B$5:$B$55,$A117)*AG$103*AG$99*10</f>
        <v/>
      </c>
    </row>
    <row r="118" ht="15" customHeight="1">
      <c r="A118" s="67" t="inlineStr">
        <is>
          <t>ID</t>
        </is>
      </c>
      <c r="B118" s="4">
        <f>SUMIFS($I$5:$I$55,$B$5:$B$55,$A118)*B$103*B$99*10</f>
        <v/>
      </c>
      <c r="C118" s="4">
        <f>SUMIFS($I$5:$I$55,$B$5:$B$55,$A118)*C$103*C$99*10</f>
        <v/>
      </c>
      <c r="D118" s="4">
        <f>SUMIFS($I$5:$I$55,$B$5:$B$55,$A118)*D$103*D$99*10</f>
        <v/>
      </c>
      <c r="E118" s="4">
        <f>SUMIFS($I$5:$I$55,$B$5:$B$55,$A118)*E$103*E$99*10</f>
        <v/>
      </c>
      <c r="F118" s="4">
        <f>SUMIFS($I$5:$I$55,$B$5:$B$55,$A118)*F$103*F$99*10</f>
        <v/>
      </c>
      <c r="G118" s="4">
        <f>SUMIFS($I$5:$I$55,$B$5:$B$55,$A118)*G$103*G$99*10</f>
        <v/>
      </c>
      <c r="H118" s="4">
        <f>SUMIFS($I$5:$I$55,$B$5:$B$55,$A118)*H$103*H$99*10</f>
        <v/>
      </c>
      <c r="I118" s="4">
        <f>SUMIFS($I$5:$I$55,$B$5:$B$55,$A118)*I$103*I$99*10</f>
        <v/>
      </c>
      <c r="J118" s="4">
        <f>SUMIFS($I$5:$I$55,$B$5:$B$55,$A118)*J$103*J$99*10</f>
        <v/>
      </c>
      <c r="K118" s="4">
        <f>SUMIFS($I$5:$I$55,$B$5:$B$55,$A118)*K$103*K$99*10</f>
        <v/>
      </c>
      <c r="L118" s="4">
        <f>SUMIFS($I$5:$I$55,$B$5:$B$55,$A118)*L$103*L$99*10</f>
        <v/>
      </c>
      <c r="M118" s="4">
        <f>SUMIFS($I$5:$I$55,$B$5:$B$55,$A118)*M$103*M$99*10</f>
        <v/>
      </c>
      <c r="N118" s="4">
        <f>SUMIFS($I$5:$I$55,$B$5:$B$55,$A118)*N$103*N$99*10</f>
        <v/>
      </c>
      <c r="O118" s="4">
        <f>SUMIFS($I$5:$I$55,$B$5:$B$55,$A118)*O$103*O$99*10</f>
        <v/>
      </c>
      <c r="P118" s="4">
        <f>SUMIFS($I$5:$I$55,$B$5:$B$55,$A118)*P$103*P$99*10</f>
        <v/>
      </c>
      <c r="Q118" s="4">
        <f>SUMIFS($I$5:$I$55,$B$5:$B$55,$A118)*Q$103*Q$99*10</f>
        <v/>
      </c>
      <c r="R118" s="4">
        <f>SUMIFS($I$5:$I$55,$B$5:$B$55,$A118)*R$103*R$99*10</f>
        <v/>
      </c>
      <c r="S118" s="4">
        <f>SUMIFS($I$5:$I$55,$B$5:$B$55,$A118)*S$103*S$99*10</f>
        <v/>
      </c>
      <c r="T118" s="4">
        <f>SUMIFS($I$5:$I$55,$B$5:$B$55,$A118)*T$103*T$99*10</f>
        <v/>
      </c>
      <c r="U118" s="4">
        <f>SUMIFS($I$5:$I$55,$B$5:$B$55,$A118)*U$103*U$99*10</f>
        <v/>
      </c>
      <c r="V118" s="4">
        <f>SUMIFS($I$5:$I$55,$B$5:$B$55,$A118)*V$103*V$99*10</f>
        <v/>
      </c>
      <c r="W118" s="4">
        <f>SUMIFS($I$5:$I$55,$B$5:$B$55,$A118)*W$103*W$99*10</f>
        <v/>
      </c>
      <c r="X118" s="4">
        <f>SUMIFS($I$5:$I$55,$B$5:$B$55,$A118)*X$103*X$99*10</f>
        <v/>
      </c>
      <c r="Y118" s="4">
        <f>SUMIFS($I$5:$I$55,$B$5:$B$55,$A118)*Y$103*Y$99*10</f>
        <v/>
      </c>
      <c r="Z118" s="4">
        <f>SUMIFS($I$5:$I$55,$B$5:$B$55,$A118)*Z$103*Z$99*10</f>
        <v/>
      </c>
      <c r="AA118" s="4">
        <f>SUMIFS($I$5:$I$55,$B$5:$B$55,$A118)*AA$103*AA$99*10</f>
        <v/>
      </c>
      <c r="AB118" s="4">
        <f>SUMIFS($I$5:$I$55,$B$5:$B$55,$A118)*AB$103*AB$99*10</f>
        <v/>
      </c>
      <c r="AC118" s="4">
        <f>SUMIFS($I$5:$I$55,$B$5:$B$55,$A118)*AC$103*AC$99*10</f>
        <v/>
      </c>
      <c r="AD118" s="4">
        <f>SUMIFS($I$5:$I$55,$B$5:$B$55,$A118)*AD$103*AD$99*10</f>
        <v/>
      </c>
      <c r="AE118" s="4">
        <f>SUMIFS($I$5:$I$55,$B$5:$B$55,$A118)*AE$103*AE$99*10</f>
        <v/>
      </c>
      <c r="AF118" s="4">
        <f>SUMIFS($I$5:$I$55,$B$5:$B$55,$A118)*AF$103*AF$99*10</f>
        <v/>
      </c>
      <c r="AG118" s="4">
        <f>SUMIFS($I$5:$I$55,$B$5:$B$55,$A118)*AG$103*AG$99*10</f>
        <v/>
      </c>
    </row>
    <row r="119" ht="15" customHeight="1">
      <c r="A119" s="67" t="inlineStr">
        <is>
          <t>IL</t>
        </is>
      </c>
      <c r="B119" s="4">
        <f>SUMIFS($I$5:$I$55,$B$5:$B$55,$A119)*B$103*B$99*10</f>
        <v/>
      </c>
      <c r="C119" s="4">
        <f>SUMIFS($I$5:$I$55,$B$5:$B$55,$A119)*C$103*C$99*10</f>
        <v/>
      </c>
      <c r="D119" s="4">
        <f>SUMIFS($I$5:$I$55,$B$5:$B$55,$A119)*D$103*D$99*10</f>
        <v/>
      </c>
      <c r="E119" s="4">
        <f>SUMIFS($I$5:$I$55,$B$5:$B$55,$A119)*E$103*E$99*10</f>
        <v/>
      </c>
      <c r="F119" s="4">
        <f>SUMIFS($I$5:$I$55,$B$5:$B$55,$A119)*F$103*F$99*10</f>
        <v/>
      </c>
      <c r="G119" s="4">
        <f>SUMIFS($I$5:$I$55,$B$5:$B$55,$A119)*G$103*G$99*10</f>
        <v/>
      </c>
      <c r="H119" s="4">
        <f>SUMIFS($I$5:$I$55,$B$5:$B$55,$A119)*H$103*H$99*10</f>
        <v/>
      </c>
      <c r="I119" s="4">
        <f>SUMIFS($I$5:$I$55,$B$5:$B$55,$A119)*I$103*I$99*10</f>
        <v/>
      </c>
      <c r="J119" s="4">
        <f>SUMIFS($I$5:$I$55,$B$5:$B$55,$A119)*J$103*J$99*10</f>
        <v/>
      </c>
      <c r="K119" s="4">
        <f>SUMIFS($I$5:$I$55,$B$5:$B$55,$A119)*K$103*K$99*10</f>
        <v/>
      </c>
      <c r="L119" s="4">
        <f>SUMIFS($I$5:$I$55,$B$5:$B$55,$A119)*L$103*L$99*10</f>
        <v/>
      </c>
      <c r="M119" s="4">
        <f>SUMIFS($I$5:$I$55,$B$5:$B$55,$A119)*M$103*M$99*10</f>
        <v/>
      </c>
      <c r="N119" s="4">
        <f>SUMIFS($I$5:$I$55,$B$5:$B$55,$A119)*N$103*N$99*10</f>
        <v/>
      </c>
      <c r="O119" s="4">
        <f>SUMIFS($I$5:$I$55,$B$5:$B$55,$A119)*O$103*O$99*10</f>
        <v/>
      </c>
      <c r="P119" s="4">
        <f>SUMIFS($I$5:$I$55,$B$5:$B$55,$A119)*P$103*P$99*10</f>
        <v/>
      </c>
      <c r="Q119" s="4">
        <f>SUMIFS($I$5:$I$55,$B$5:$B$55,$A119)*Q$103*Q$99*10</f>
        <v/>
      </c>
      <c r="R119" s="4">
        <f>SUMIFS($I$5:$I$55,$B$5:$B$55,$A119)*R$103*R$99*10</f>
        <v/>
      </c>
      <c r="S119" s="4">
        <f>SUMIFS($I$5:$I$55,$B$5:$B$55,$A119)*S$103*S$99*10</f>
        <v/>
      </c>
      <c r="T119" s="4">
        <f>SUMIFS($I$5:$I$55,$B$5:$B$55,$A119)*T$103*T$99*10</f>
        <v/>
      </c>
      <c r="U119" s="4">
        <f>SUMIFS($I$5:$I$55,$B$5:$B$55,$A119)*U$103*U$99*10</f>
        <v/>
      </c>
      <c r="V119" s="4">
        <f>SUMIFS($I$5:$I$55,$B$5:$B$55,$A119)*V$103*V$99*10</f>
        <v/>
      </c>
      <c r="W119" s="4">
        <f>SUMIFS($I$5:$I$55,$B$5:$B$55,$A119)*W$103*W$99*10</f>
        <v/>
      </c>
      <c r="X119" s="4">
        <f>SUMIFS($I$5:$I$55,$B$5:$B$55,$A119)*X$103*X$99*10</f>
        <v/>
      </c>
      <c r="Y119" s="4">
        <f>SUMIFS($I$5:$I$55,$B$5:$B$55,$A119)*Y$103*Y$99*10</f>
        <v/>
      </c>
      <c r="Z119" s="4">
        <f>SUMIFS($I$5:$I$55,$B$5:$B$55,$A119)*Z$103*Z$99*10</f>
        <v/>
      </c>
      <c r="AA119" s="4">
        <f>SUMIFS($I$5:$I$55,$B$5:$B$55,$A119)*AA$103*AA$99*10</f>
        <v/>
      </c>
      <c r="AB119" s="4">
        <f>SUMIFS($I$5:$I$55,$B$5:$B$55,$A119)*AB$103*AB$99*10</f>
        <v/>
      </c>
      <c r="AC119" s="4">
        <f>SUMIFS($I$5:$I$55,$B$5:$B$55,$A119)*AC$103*AC$99*10</f>
        <v/>
      </c>
      <c r="AD119" s="4">
        <f>SUMIFS($I$5:$I$55,$B$5:$B$55,$A119)*AD$103*AD$99*10</f>
        <v/>
      </c>
      <c r="AE119" s="4">
        <f>SUMIFS($I$5:$I$55,$B$5:$B$55,$A119)*AE$103*AE$99*10</f>
        <v/>
      </c>
      <c r="AF119" s="4">
        <f>SUMIFS($I$5:$I$55,$B$5:$B$55,$A119)*AF$103*AF$99*10</f>
        <v/>
      </c>
      <c r="AG119" s="4">
        <f>SUMIFS($I$5:$I$55,$B$5:$B$55,$A119)*AG$103*AG$99*10</f>
        <v/>
      </c>
    </row>
    <row r="120" ht="15" customHeight="1">
      <c r="A120" s="67" t="inlineStr">
        <is>
          <t>IN</t>
        </is>
      </c>
      <c r="B120" s="4">
        <f>SUMIFS($I$5:$I$55,$B$5:$B$55,$A120)*B$103*B$99*10</f>
        <v/>
      </c>
      <c r="C120" s="4">
        <f>SUMIFS($I$5:$I$55,$B$5:$B$55,$A120)*C$103*C$99*10</f>
        <v/>
      </c>
      <c r="D120" s="4">
        <f>SUMIFS($I$5:$I$55,$B$5:$B$55,$A120)*D$103*D$99*10</f>
        <v/>
      </c>
      <c r="E120" s="4">
        <f>SUMIFS($I$5:$I$55,$B$5:$B$55,$A120)*E$103*E$99*10</f>
        <v/>
      </c>
      <c r="F120" s="4">
        <f>SUMIFS($I$5:$I$55,$B$5:$B$55,$A120)*F$103*F$99*10</f>
        <v/>
      </c>
      <c r="G120" s="4">
        <f>SUMIFS($I$5:$I$55,$B$5:$B$55,$A120)*G$103*G$99*10</f>
        <v/>
      </c>
      <c r="H120" s="4">
        <f>SUMIFS($I$5:$I$55,$B$5:$B$55,$A120)*H$103*H$99*10</f>
        <v/>
      </c>
      <c r="I120" s="4">
        <f>SUMIFS($I$5:$I$55,$B$5:$B$55,$A120)*I$103*I$99*10</f>
        <v/>
      </c>
      <c r="J120" s="4">
        <f>SUMIFS($I$5:$I$55,$B$5:$B$55,$A120)*J$103*J$99*10</f>
        <v/>
      </c>
      <c r="K120" s="4">
        <f>SUMIFS($I$5:$I$55,$B$5:$B$55,$A120)*K$103*K$99*10</f>
        <v/>
      </c>
      <c r="L120" s="4">
        <f>SUMIFS($I$5:$I$55,$B$5:$B$55,$A120)*L$103*L$99*10</f>
        <v/>
      </c>
      <c r="M120" s="4">
        <f>SUMIFS($I$5:$I$55,$B$5:$B$55,$A120)*M$103*M$99*10</f>
        <v/>
      </c>
      <c r="N120" s="4">
        <f>SUMIFS($I$5:$I$55,$B$5:$B$55,$A120)*N$103*N$99*10</f>
        <v/>
      </c>
      <c r="O120" s="4">
        <f>SUMIFS($I$5:$I$55,$B$5:$B$55,$A120)*O$103*O$99*10</f>
        <v/>
      </c>
      <c r="P120" s="4">
        <f>SUMIFS($I$5:$I$55,$B$5:$B$55,$A120)*P$103*P$99*10</f>
        <v/>
      </c>
      <c r="Q120" s="4">
        <f>SUMIFS($I$5:$I$55,$B$5:$B$55,$A120)*Q$103*Q$99*10</f>
        <v/>
      </c>
      <c r="R120" s="4">
        <f>SUMIFS($I$5:$I$55,$B$5:$B$55,$A120)*R$103*R$99*10</f>
        <v/>
      </c>
      <c r="S120" s="4">
        <f>SUMIFS($I$5:$I$55,$B$5:$B$55,$A120)*S$103*S$99*10</f>
        <v/>
      </c>
      <c r="T120" s="4">
        <f>SUMIFS($I$5:$I$55,$B$5:$B$55,$A120)*T$103*T$99*10</f>
        <v/>
      </c>
      <c r="U120" s="4">
        <f>SUMIFS($I$5:$I$55,$B$5:$B$55,$A120)*U$103*U$99*10</f>
        <v/>
      </c>
      <c r="V120" s="4">
        <f>SUMIFS($I$5:$I$55,$B$5:$B$55,$A120)*V$103*V$99*10</f>
        <v/>
      </c>
      <c r="W120" s="4">
        <f>SUMIFS($I$5:$I$55,$B$5:$B$55,$A120)*W$103*W$99*10</f>
        <v/>
      </c>
      <c r="X120" s="4">
        <f>SUMIFS($I$5:$I$55,$B$5:$B$55,$A120)*X$103*X$99*10</f>
        <v/>
      </c>
      <c r="Y120" s="4">
        <f>SUMIFS($I$5:$I$55,$B$5:$B$55,$A120)*Y$103*Y$99*10</f>
        <v/>
      </c>
      <c r="Z120" s="4">
        <f>SUMIFS($I$5:$I$55,$B$5:$B$55,$A120)*Z$103*Z$99*10</f>
        <v/>
      </c>
      <c r="AA120" s="4">
        <f>SUMIFS($I$5:$I$55,$B$5:$B$55,$A120)*AA$103*AA$99*10</f>
        <v/>
      </c>
      <c r="AB120" s="4">
        <f>SUMIFS($I$5:$I$55,$B$5:$B$55,$A120)*AB$103*AB$99*10</f>
        <v/>
      </c>
      <c r="AC120" s="4">
        <f>SUMIFS($I$5:$I$55,$B$5:$B$55,$A120)*AC$103*AC$99*10</f>
        <v/>
      </c>
      <c r="AD120" s="4">
        <f>SUMIFS($I$5:$I$55,$B$5:$B$55,$A120)*AD$103*AD$99*10</f>
        <v/>
      </c>
      <c r="AE120" s="4">
        <f>SUMIFS($I$5:$I$55,$B$5:$B$55,$A120)*AE$103*AE$99*10</f>
        <v/>
      </c>
      <c r="AF120" s="4">
        <f>SUMIFS($I$5:$I$55,$B$5:$B$55,$A120)*AF$103*AF$99*10</f>
        <v/>
      </c>
      <c r="AG120" s="4">
        <f>SUMIFS($I$5:$I$55,$B$5:$B$55,$A120)*AG$103*AG$99*10</f>
        <v/>
      </c>
    </row>
    <row r="121" ht="15" customHeight="1">
      <c r="A121" s="67" t="inlineStr">
        <is>
          <t>KS</t>
        </is>
      </c>
      <c r="B121" s="4">
        <f>SUMIFS($I$5:$I$55,$B$5:$B$55,$A121)*B$103*B$99*10</f>
        <v/>
      </c>
      <c r="C121" s="4">
        <f>SUMIFS($I$5:$I$55,$B$5:$B$55,$A121)*C$103*C$99*10</f>
        <v/>
      </c>
      <c r="D121" s="4">
        <f>SUMIFS($I$5:$I$55,$B$5:$B$55,$A121)*D$103*D$99*10</f>
        <v/>
      </c>
      <c r="E121" s="4">
        <f>SUMIFS($I$5:$I$55,$B$5:$B$55,$A121)*E$103*E$99*10</f>
        <v/>
      </c>
      <c r="F121" s="4">
        <f>SUMIFS($I$5:$I$55,$B$5:$B$55,$A121)*F$103*F$99*10</f>
        <v/>
      </c>
      <c r="G121" s="4">
        <f>SUMIFS($I$5:$I$55,$B$5:$B$55,$A121)*G$103*G$99*10</f>
        <v/>
      </c>
      <c r="H121" s="4">
        <f>SUMIFS($I$5:$I$55,$B$5:$B$55,$A121)*H$103*H$99*10</f>
        <v/>
      </c>
      <c r="I121" s="4">
        <f>SUMIFS($I$5:$I$55,$B$5:$B$55,$A121)*I$103*I$99*10</f>
        <v/>
      </c>
      <c r="J121" s="4">
        <f>SUMIFS($I$5:$I$55,$B$5:$B$55,$A121)*J$103*J$99*10</f>
        <v/>
      </c>
      <c r="K121" s="4">
        <f>SUMIFS($I$5:$I$55,$B$5:$B$55,$A121)*K$103*K$99*10</f>
        <v/>
      </c>
      <c r="L121" s="4">
        <f>SUMIFS($I$5:$I$55,$B$5:$B$55,$A121)*L$103*L$99*10</f>
        <v/>
      </c>
      <c r="M121" s="4">
        <f>SUMIFS($I$5:$I$55,$B$5:$B$55,$A121)*M$103*M$99*10</f>
        <v/>
      </c>
      <c r="N121" s="4">
        <f>SUMIFS($I$5:$I$55,$B$5:$B$55,$A121)*N$103*N$99*10</f>
        <v/>
      </c>
      <c r="O121" s="4">
        <f>SUMIFS($I$5:$I$55,$B$5:$B$55,$A121)*O$103*O$99*10</f>
        <v/>
      </c>
      <c r="P121" s="4">
        <f>SUMIFS($I$5:$I$55,$B$5:$B$55,$A121)*P$103*P$99*10</f>
        <v/>
      </c>
      <c r="Q121" s="4">
        <f>SUMIFS($I$5:$I$55,$B$5:$B$55,$A121)*Q$103*Q$99*10</f>
        <v/>
      </c>
      <c r="R121" s="4">
        <f>SUMIFS($I$5:$I$55,$B$5:$B$55,$A121)*R$103*R$99*10</f>
        <v/>
      </c>
      <c r="S121" s="4">
        <f>SUMIFS($I$5:$I$55,$B$5:$B$55,$A121)*S$103*S$99*10</f>
        <v/>
      </c>
      <c r="T121" s="4">
        <f>SUMIFS($I$5:$I$55,$B$5:$B$55,$A121)*T$103*T$99*10</f>
        <v/>
      </c>
      <c r="U121" s="4">
        <f>SUMIFS($I$5:$I$55,$B$5:$B$55,$A121)*U$103*U$99*10</f>
        <v/>
      </c>
      <c r="V121" s="4">
        <f>SUMIFS($I$5:$I$55,$B$5:$B$55,$A121)*V$103*V$99*10</f>
        <v/>
      </c>
      <c r="W121" s="4">
        <f>SUMIFS($I$5:$I$55,$B$5:$B$55,$A121)*W$103*W$99*10</f>
        <v/>
      </c>
      <c r="X121" s="4">
        <f>SUMIFS($I$5:$I$55,$B$5:$B$55,$A121)*X$103*X$99*10</f>
        <v/>
      </c>
      <c r="Y121" s="4">
        <f>SUMIFS($I$5:$I$55,$B$5:$B$55,$A121)*Y$103*Y$99*10</f>
        <v/>
      </c>
      <c r="Z121" s="4">
        <f>SUMIFS($I$5:$I$55,$B$5:$B$55,$A121)*Z$103*Z$99*10</f>
        <v/>
      </c>
      <c r="AA121" s="4">
        <f>SUMIFS($I$5:$I$55,$B$5:$B$55,$A121)*AA$103*AA$99*10</f>
        <v/>
      </c>
      <c r="AB121" s="4">
        <f>SUMIFS($I$5:$I$55,$B$5:$B$55,$A121)*AB$103*AB$99*10</f>
        <v/>
      </c>
      <c r="AC121" s="4">
        <f>SUMIFS($I$5:$I$55,$B$5:$B$55,$A121)*AC$103*AC$99*10</f>
        <v/>
      </c>
      <c r="AD121" s="4">
        <f>SUMIFS($I$5:$I$55,$B$5:$B$55,$A121)*AD$103*AD$99*10</f>
        <v/>
      </c>
      <c r="AE121" s="4">
        <f>SUMIFS($I$5:$I$55,$B$5:$B$55,$A121)*AE$103*AE$99*10</f>
        <v/>
      </c>
      <c r="AF121" s="4">
        <f>SUMIFS($I$5:$I$55,$B$5:$B$55,$A121)*AF$103*AF$99*10</f>
        <v/>
      </c>
      <c r="AG121" s="4">
        <f>SUMIFS($I$5:$I$55,$B$5:$B$55,$A121)*AG$103*AG$99*10</f>
        <v/>
      </c>
    </row>
    <row r="122" ht="15" customHeight="1">
      <c r="A122" s="67" t="inlineStr">
        <is>
          <t>KY</t>
        </is>
      </c>
      <c r="B122" s="4">
        <f>SUMIFS($I$5:$I$55,$B$5:$B$55,$A122)*B$103*B$99*10</f>
        <v/>
      </c>
      <c r="C122" s="4">
        <f>SUMIFS($I$5:$I$55,$B$5:$B$55,$A122)*C$103*C$99*10</f>
        <v/>
      </c>
      <c r="D122" s="4">
        <f>SUMIFS($I$5:$I$55,$B$5:$B$55,$A122)*D$103*D$99*10</f>
        <v/>
      </c>
      <c r="E122" s="4">
        <f>SUMIFS($I$5:$I$55,$B$5:$B$55,$A122)*E$103*E$99*10</f>
        <v/>
      </c>
      <c r="F122" s="4">
        <f>SUMIFS($I$5:$I$55,$B$5:$B$55,$A122)*F$103*F$99*10</f>
        <v/>
      </c>
      <c r="G122" s="4">
        <f>SUMIFS($I$5:$I$55,$B$5:$B$55,$A122)*G$103*G$99*10</f>
        <v/>
      </c>
      <c r="H122" s="4">
        <f>SUMIFS($I$5:$I$55,$B$5:$B$55,$A122)*H$103*H$99*10</f>
        <v/>
      </c>
      <c r="I122" s="4">
        <f>SUMIFS($I$5:$I$55,$B$5:$B$55,$A122)*I$103*I$99*10</f>
        <v/>
      </c>
      <c r="J122" s="4">
        <f>SUMIFS($I$5:$I$55,$B$5:$B$55,$A122)*J$103*J$99*10</f>
        <v/>
      </c>
      <c r="K122" s="4">
        <f>SUMIFS($I$5:$I$55,$B$5:$B$55,$A122)*K$103*K$99*10</f>
        <v/>
      </c>
      <c r="L122" s="4">
        <f>SUMIFS($I$5:$I$55,$B$5:$B$55,$A122)*L$103*L$99*10</f>
        <v/>
      </c>
      <c r="M122" s="4">
        <f>SUMIFS($I$5:$I$55,$B$5:$B$55,$A122)*M$103*M$99*10</f>
        <v/>
      </c>
      <c r="N122" s="4">
        <f>SUMIFS($I$5:$I$55,$B$5:$B$55,$A122)*N$103*N$99*10</f>
        <v/>
      </c>
      <c r="O122" s="4">
        <f>SUMIFS($I$5:$I$55,$B$5:$B$55,$A122)*O$103*O$99*10</f>
        <v/>
      </c>
      <c r="P122" s="4">
        <f>SUMIFS($I$5:$I$55,$B$5:$B$55,$A122)*P$103*P$99*10</f>
        <v/>
      </c>
      <c r="Q122" s="4">
        <f>SUMIFS($I$5:$I$55,$B$5:$B$55,$A122)*Q$103*Q$99*10</f>
        <v/>
      </c>
      <c r="R122" s="4">
        <f>SUMIFS($I$5:$I$55,$B$5:$B$55,$A122)*R$103*R$99*10</f>
        <v/>
      </c>
      <c r="S122" s="4">
        <f>SUMIFS($I$5:$I$55,$B$5:$B$55,$A122)*S$103*S$99*10</f>
        <v/>
      </c>
      <c r="T122" s="4">
        <f>SUMIFS($I$5:$I$55,$B$5:$B$55,$A122)*T$103*T$99*10</f>
        <v/>
      </c>
      <c r="U122" s="4">
        <f>SUMIFS($I$5:$I$55,$B$5:$B$55,$A122)*U$103*U$99*10</f>
        <v/>
      </c>
      <c r="V122" s="4">
        <f>SUMIFS($I$5:$I$55,$B$5:$B$55,$A122)*V$103*V$99*10</f>
        <v/>
      </c>
      <c r="W122" s="4">
        <f>SUMIFS($I$5:$I$55,$B$5:$B$55,$A122)*W$103*W$99*10</f>
        <v/>
      </c>
      <c r="X122" s="4">
        <f>SUMIFS($I$5:$I$55,$B$5:$B$55,$A122)*X$103*X$99*10</f>
        <v/>
      </c>
      <c r="Y122" s="4">
        <f>SUMIFS($I$5:$I$55,$B$5:$B$55,$A122)*Y$103*Y$99*10</f>
        <v/>
      </c>
      <c r="Z122" s="4">
        <f>SUMIFS($I$5:$I$55,$B$5:$B$55,$A122)*Z$103*Z$99*10</f>
        <v/>
      </c>
      <c r="AA122" s="4">
        <f>SUMIFS($I$5:$I$55,$B$5:$B$55,$A122)*AA$103*AA$99*10</f>
        <v/>
      </c>
      <c r="AB122" s="4">
        <f>SUMIFS($I$5:$I$55,$B$5:$B$55,$A122)*AB$103*AB$99*10</f>
        <v/>
      </c>
      <c r="AC122" s="4">
        <f>SUMIFS($I$5:$I$55,$B$5:$B$55,$A122)*AC$103*AC$99*10</f>
        <v/>
      </c>
      <c r="AD122" s="4">
        <f>SUMIFS($I$5:$I$55,$B$5:$B$55,$A122)*AD$103*AD$99*10</f>
        <v/>
      </c>
      <c r="AE122" s="4">
        <f>SUMIFS($I$5:$I$55,$B$5:$B$55,$A122)*AE$103*AE$99*10</f>
        <v/>
      </c>
      <c r="AF122" s="4">
        <f>SUMIFS($I$5:$I$55,$B$5:$B$55,$A122)*AF$103*AF$99*10</f>
        <v/>
      </c>
      <c r="AG122" s="4">
        <f>SUMIFS($I$5:$I$55,$B$5:$B$55,$A122)*AG$103*AG$99*10</f>
        <v/>
      </c>
    </row>
    <row r="123" ht="15" customHeight="1">
      <c r="A123" s="67" t="inlineStr">
        <is>
          <t>LA</t>
        </is>
      </c>
      <c r="B123" s="4">
        <f>SUMIFS($I$5:$I$55,$B$5:$B$55,$A123)*B$103*B$99*10</f>
        <v/>
      </c>
      <c r="C123" s="4">
        <f>SUMIFS($I$5:$I$55,$B$5:$B$55,$A123)*C$103*C$99*10</f>
        <v/>
      </c>
      <c r="D123" s="4">
        <f>SUMIFS($I$5:$I$55,$B$5:$B$55,$A123)*D$103*D$99*10</f>
        <v/>
      </c>
      <c r="E123" s="4">
        <f>SUMIFS($I$5:$I$55,$B$5:$B$55,$A123)*E$103*E$99*10</f>
        <v/>
      </c>
      <c r="F123" s="4">
        <f>SUMIFS($I$5:$I$55,$B$5:$B$55,$A123)*F$103*F$99*10</f>
        <v/>
      </c>
      <c r="G123" s="4">
        <f>SUMIFS($I$5:$I$55,$B$5:$B$55,$A123)*G$103*G$99*10</f>
        <v/>
      </c>
      <c r="H123" s="4">
        <f>SUMIFS($I$5:$I$55,$B$5:$B$55,$A123)*H$103*H$99*10</f>
        <v/>
      </c>
      <c r="I123" s="4">
        <f>SUMIFS($I$5:$I$55,$B$5:$B$55,$A123)*I$103*I$99*10</f>
        <v/>
      </c>
      <c r="J123" s="4">
        <f>SUMIFS($I$5:$I$55,$B$5:$B$55,$A123)*J$103*J$99*10</f>
        <v/>
      </c>
      <c r="K123" s="4">
        <f>SUMIFS($I$5:$I$55,$B$5:$B$55,$A123)*K$103*K$99*10</f>
        <v/>
      </c>
      <c r="L123" s="4">
        <f>SUMIFS($I$5:$I$55,$B$5:$B$55,$A123)*L$103*L$99*10</f>
        <v/>
      </c>
      <c r="M123" s="4">
        <f>SUMIFS($I$5:$I$55,$B$5:$B$55,$A123)*M$103*M$99*10</f>
        <v/>
      </c>
      <c r="N123" s="4">
        <f>SUMIFS($I$5:$I$55,$B$5:$B$55,$A123)*N$103*N$99*10</f>
        <v/>
      </c>
      <c r="O123" s="4">
        <f>SUMIFS($I$5:$I$55,$B$5:$B$55,$A123)*O$103*O$99*10</f>
        <v/>
      </c>
      <c r="P123" s="4">
        <f>SUMIFS($I$5:$I$55,$B$5:$B$55,$A123)*P$103*P$99*10</f>
        <v/>
      </c>
      <c r="Q123" s="4">
        <f>SUMIFS($I$5:$I$55,$B$5:$B$55,$A123)*Q$103*Q$99*10</f>
        <v/>
      </c>
      <c r="R123" s="4">
        <f>SUMIFS($I$5:$I$55,$B$5:$B$55,$A123)*R$103*R$99*10</f>
        <v/>
      </c>
      <c r="S123" s="4">
        <f>SUMIFS($I$5:$I$55,$B$5:$B$55,$A123)*S$103*S$99*10</f>
        <v/>
      </c>
      <c r="T123" s="4">
        <f>SUMIFS($I$5:$I$55,$B$5:$B$55,$A123)*T$103*T$99*10</f>
        <v/>
      </c>
      <c r="U123" s="4">
        <f>SUMIFS($I$5:$I$55,$B$5:$B$55,$A123)*U$103*U$99*10</f>
        <v/>
      </c>
      <c r="V123" s="4">
        <f>SUMIFS($I$5:$I$55,$B$5:$B$55,$A123)*V$103*V$99*10</f>
        <v/>
      </c>
      <c r="W123" s="4">
        <f>SUMIFS($I$5:$I$55,$B$5:$B$55,$A123)*W$103*W$99*10</f>
        <v/>
      </c>
      <c r="X123" s="4">
        <f>SUMIFS($I$5:$I$55,$B$5:$B$55,$A123)*X$103*X$99*10</f>
        <v/>
      </c>
      <c r="Y123" s="4">
        <f>SUMIFS($I$5:$I$55,$B$5:$B$55,$A123)*Y$103*Y$99*10</f>
        <v/>
      </c>
      <c r="Z123" s="4">
        <f>SUMIFS($I$5:$I$55,$B$5:$B$55,$A123)*Z$103*Z$99*10</f>
        <v/>
      </c>
      <c r="AA123" s="4">
        <f>SUMIFS($I$5:$I$55,$B$5:$B$55,$A123)*AA$103*AA$99*10</f>
        <v/>
      </c>
      <c r="AB123" s="4">
        <f>SUMIFS($I$5:$I$55,$B$5:$B$55,$A123)*AB$103*AB$99*10</f>
        <v/>
      </c>
      <c r="AC123" s="4">
        <f>SUMIFS($I$5:$I$55,$B$5:$B$55,$A123)*AC$103*AC$99*10</f>
        <v/>
      </c>
      <c r="AD123" s="4">
        <f>SUMIFS($I$5:$I$55,$B$5:$B$55,$A123)*AD$103*AD$99*10</f>
        <v/>
      </c>
      <c r="AE123" s="4">
        <f>SUMIFS($I$5:$I$55,$B$5:$B$55,$A123)*AE$103*AE$99*10</f>
        <v/>
      </c>
      <c r="AF123" s="4">
        <f>SUMIFS($I$5:$I$55,$B$5:$B$55,$A123)*AF$103*AF$99*10</f>
        <v/>
      </c>
      <c r="AG123" s="4">
        <f>SUMIFS($I$5:$I$55,$B$5:$B$55,$A123)*AG$103*AG$99*10</f>
        <v/>
      </c>
    </row>
    <row r="124" ht="15" customHeight="1">
      <c r="A124" s="67" t="inlineStr">
        <is>
          <t>MA</t>
        </is>
      </c>
      <c r="B124" s="4">
        <f>SUMIFS($I$5:$I$55,$B$5:$B$55,$A124)*B$103*B$99*10</f>
        <v/>
      </c>
      <c r="C124" s="4">
        <f>SUMIFS($I$5:$I$55,$B$5:$B$55,$A124)*C$103*C$99*10</f>
        <v/>
      </c>
      <c r="D124" s="4">
        <f>SUMIFS($I$5:$I$55,$B$5:$B$55,$A124)*D$103*D$99*10</f>
        <v/>
      </c>
      <c r="E124" s="4">
        <f>SUMIFS($I$5:$I$55,$B$5:$B$55,$A124)*E$103*E$99*10</f>
        <v/>
      </c>
      <c r="F124" s="4">
        <f>SUMIFS($I$5:$I$55,$B$5:$B$55,$A124)*F$103*F$99*10</f>
        <v/>
      </c>
      <c r="G124" s="4">
        <f>SUMIFS($I$5:$I$55,$B$5:$B$55,$A124)*G$103*G$99*10</f>
        <v/>
      </c>
      <c r="H124" s="4">
        <f>SUMIFS($I$5:$I$55,$B$5:$B$55,$A124)*H$103*H$99*10</f>
        <v/>
      </c>
      <c r="I124" s="4">
        <f>SUMIFS($I$5:$I$55,$B$5:$B$55,$A124)*I$103*I$99*10</f>
        <v/>
      </c>
      <c r="J124" s="4">
        <f>SUMIFS($I$5:$I$55,$B$5:$B$55,$A124)*J$103*J$99*10</f>
        <v/>
      </c>
      <c r="K124" s="4">
        <f>SUMIFS($I$5:$I$55,$B$5:$B$55,$A124)*K$103*K$99*10</f>
        <v/>
      </c>
      <c r="L124" s="4">
        <f>SUMIFS($I$5:$I$55,$B$5:$B$55,$A124)*L$103*L$99*10</f>
        <v/>
      </c>
      <c r="M124" s="4">
        <f>SUMIFS($I$5:$I$55,$B$5:$B$55,$A124)*M$103*M$99*10</f>
        <v/>
      </c>
      <c r="N124" s="4">
        <f>SUMIFS($I$5:$I$55,$B$5:$B$55,$A124)*N$103*N$99*10</f>
        <v/>
      </c>
      <c r="O124" s="4">
        <f>SUMIFS($I$5:$I$55,$B$5:$B$55,$A124)*O$103*O$99*10</f>
        <v/>
      </c>
      <c r="P124" s="4">
        <f>SUMIFS($I$5:$I$55,$B$5:$B$55,$A124)*P$103*P$99*10</f>
        <v/>
      </c>
      <c r="Q124" s="4">
        <f>SUMIFS($I$5:$I$55,$B$5:$B$55,$A124)*Q$103*Q$99*10</f>
        <v/>
      </c>
      <c r="R124" s="4">
        <f>SUMIFS($I$5:$I$55,$B$5:$B$55,$A124)*R$103*R$99*10</f>
        <v/>
      </c>
      <c r="S124" s="4">
        <f>SUMIFS($I$5:$I$55,$B$5:$B$55,$A124)*S$103*S$99*10</f>
        <v/>
      </c>
      <c r="T124" s="4">
        <f>SUMIFS($I$5:$I$55,$B$5:$B$55,$A124)*T$103*T$99*10</f>
        <v/>
      </c>
      <c r="U124" s="4">
        <f>SUMIFS($I$5:$I$55,$B$5:$B$55,$A124)*U$103*U$99*10</f>
        <v/>
      </c>
      <c r="V124" s="4">
        <f>SUMIFS($I$5:$I$55,$B$5:$B$55,$A124)*V$103*V$99*10</f>
        <v/>
      </c>
      <c r="W124" s="4">
        <f>SUMIFS($I$5:$I$55,$B$5:$B$55,$A124)*W$103*W$99*10</f>
        <v/>
      </c>
      <c r="X124" s="4">
        <f>SUMIFS($I$5:$I$55,$B$5:$B$55,$A124)*X$103*X$99*10</f>
        <v/>
      </c>
      <c r="Y124" s="4">
        <f>SUMIFS($I$5:$I$55,$B$5:$B$55,$A124)*Y$103*Y$99*10</f>
        <v/>
      </c>
      <c r="Z124" s="4">
        <f>SUMIFS($I$5:$I$55,$B$5:$B$55,$A124)*Z$103*Z$99*10</f>
        <v/>
      </c>
      <c r="AA124" s="4">
        <f>SUMIFS($I$5:$I$55,$B$5:$B$55,$A124)*AA$103*AA$99*10</f>
        <v/>
      </c>
      <c r="AB124" s="4">
        <f>SUMIFS($I$5:$I$55,$B$5:$B$55,$A124)*AB$103*AB$99*10</f>
        <v/>
      </c>
      <c r="AC124" s="4">
        <f>SUMIFS($I$5:$I$55,$B$5:$B$55,$A124)*AC$103*AC$99*10</f>
        <v/>
      </c>
      <c r="AD124" s="4">
        <f>SUMIFS($I$5:$I$55,$B$5:$B$55,$A124)*AD$103*AD$99*10</f>
        <v/>
      </c>
      <c r="AE124" s="4">
        <f>SUMIFS($I$5:$I$55,$B$5:$B$55,$A124)*AE$103*AE$99*10</f>
        <v/>
      </c>
      <c r="AF124" s="4">
        <f>SUMIFS($I$5:$I$55,$B$5:$B$55,$A124)*AF$103*AF$99*10</f>
        <v/>
      </c>
      <c r="AG124" s="4">
        <f>SUMIFS($I$5:$I$55,$B$5:$B$55,$A124)*AG$103*AG$99*10</f>
        <v/>
      </c>
    </row>
    <row r="125" ht="15" customHeight="1">
      <c r="A125" s="67" t="inlineStr">
        <is>
          <t>MD</t>
        </is>
      </c>
      <c r="B125" s="4">
        <f>SUMIFS($I$5:$I$55,$B$5:$B$55,$A125)*B$103*B$99*10</f>
        <v/>
      </c>
      <c r="C125" s="4">
        <f>SUMIFS($I$5:$I$55,$B$5:$B$55,$A125)*C$103*C$99*10</f>
        <v/>
      </c>
      <c r="D125" s="4">
        <f>SUMIFS($I$5:$I$55,$B$5:$B$55,$A125)*D$103*D$99*10</f>
        <v/>
      </c>
      <c r="E125" s="4">
        <f>SUMIFS($I$5:$I$55,$B$5:$B$55,$A125)*E$103*E$99*10</f>
        <v/>
      </c>
      <c r="F125" s="4">
        <f>SUMIFS($I$5:$I$55,$B$5:$B$55,$A125)*F$103*F$99*10</f>
        <v/>
      </c>
      <c r="G125" s="4">
        <f>SUMIFS($I$5:$I$55,$B$5:$B$55,$A125)*G$103*G$99*10</f>
        <v/>
      </c>
      <c r="H125" s="4">
        <f>SUMIFS($I$5:$I$55,$B$5:$B$55,$A125)*H$103*H$99*10</f>
        <v/>
      </c>
      <c r="I125" s="4">
        <f>SUMIFS($I$5:$I$55,$B$5:$B$55,$A125)*I$103*I$99*10</f>
        <v/>
      </c>
      <c r="J125" s="4">
        <f>SUMIFS($I$5:$I$55,$B$5:$B$55,$A125)*J$103*J$99*10</f>
        <v/>
      </c>
      <c r="K125" s="4">
        <f>SUMIFS($I$5:$I$55,$B$5:$B$55,$A125)*K$103*K$99*10</f>
        <v/>
      </c>
      <c r="L125" s="4">
        <f>SUMIFS($I$5:$I$55,$B$5:$B$55,$A125)*L$103*L$99*10</f>
        <v/>
      </c>
      <c r="M125" s="4">
        <f>SUMIFS($I$5:$I$55,$B$5:$B$55,$A125)*M$103*M$99*10</f>
        <v/>
      </c>
      <c r="N125" s="4">
        <f>SUMIFS($I$5:$I$55,$B$5:$B$55,$A125)*N$103*N$99*10</f>
        <v/>
      </c>
      <c r="O125" s="4">
        <f>SUMIFS($I$5:$I$55,$B$5:$B$55,$A125)*O$103*O$99*10</f>
        <v/>
      </c>
      <c r="P125" s="4">
        <f>SUMIFS($I$5:$I$55,$B$5:$B$55,$A125)*P$103*P$99*10</f>
        <v/>
      </c>
      <c r="Q125" s="4">
        <f>SUMIFS($I$5:$I$55,$B$5:$B$55,$A125)*Q$103*Q$99*10</f>
        <v/>
      </c>
      <c r="R125" s="4">
        <f>SUMIFS($I$5:$I$55,$B$5:$B$55,$A125)*R$103*R$99*10</f>
        <v/>
      </c>
      <c r="S125" s="4">
        <f>SUMIFS($I$5:$I$55,$B$5:$B$55,$A125)*S$103*S$99*10</f>
        <v/>
      </c>
      <c r="T125" s="4">
        <f>SUMIFS($I$5:$I$55,$B$5:$B$55,$A125)*T$103*T$99*10</f>
        <v/>
      </c>
      <c r="U125" s="4">
        <f>SUMIFS($I$5:$I$55,$B$5:$B$55,$A125)*U$103*U$99*10</f>
        <v/>
      </c>
      <c r="V125" s="4">
        <f>SUMIFS($I$5:$I$55,$B$5:$B$55,$A125)*V$103*V$99*10</f>
        <v/>
      </c>
      <c r="W125" s="4">
        <f>SUMIFS($I$5:$I$55,$B$5:$B$55,$A125)*W$103*W$99*10</f>
        <v/>
      </c>
      <c r="X125" s="4">
        <f>SUMIFS($I$5:$I$55,$B$5:$B$55,$A125)*X$103*X$99*10</f>
        <v/>
      </c>
      <c r="Y125" s="4">
        <f>SUMIFS($I$5:$I$55,$B$5:$B$55,$A125)*Y$103*Y$99*10</f>
        <v/>
      </c>
      <c r="Z125" s="4">
        <f>SUMIFS($I$5:$I$55,$B$5:$B$55,$A125)*Z$103*Z$99*10</f>
        <v/>
      </c>
      <c r="AA125" s="4">
        <f>SUMIFS($I$5:$I$55,$B$5:$B$55,$A125)*AA$103*AA$99*10</f>
        <v/>
      </c>
      <c r="AB125" s="4">
        <f>SUMIFS($I$5:$I$55,$B$5:$B$55,$A125)*AB$103*AB$99*10</f>
        <v/>
      </c>
      <c r="AC125" s="4">
        <f>SUMIFS($I$5:$I$55,$B$5:$B$55,$A125)*AC$103*AC$99*10</f>
        <v/>
      </c>
      <c r="AD125" s="4">
        <f>SUMIFS($I$5:$I$55,$B$5:$B$55,$A125)*AD$103*AD$99*10</f>
        <v/>
      </c>
      <c r="AE125" s="4">
        <f>SUMIFS($I$5:$I$55,$B$5:$B$55,$A125)*AE$103*AE$99*10</f>
        <v/>
      </c>
      <c r="AF125" s="4">
        <f>SUMIFS($I$5:$I$55,$B$5:$B$55,$A125)*AF$103*AF$99*10</f>
        <v/>
      </c>
      <c r="AG125" s="4">
        <f>SUMIFS($I$5:$I$55,$B$5:$B$55,$A125)*AG$103*AG$99*10</f>
        <v/>
      </c>
    </row>
    <row r="126" ht="15" customHeight="1">
      <c r="A126" s="67" t="inlineStr">
        <is>
          <t>ME</t>
        </is>
      </c>
      <c r="B126" s="4">
        <f>SUMIFS($I$5:$I$55,$B$5:$B$55,$A126)*B$103*B$99*10</f>
        <v/>
      </c>
      <c r="C126" s="4">
        <f>SUMIFS($I$5:$I$55,$B$5:$B$55,$A126)*C$103*C$99*10</f>
        <v/>
      </c>
      <c r="D126" s="4">
        <f>SUMIFS($I$5:$I$55,$B$5:$B$55,$A126)*D$103*D$99*10</f>
        <v/>
      </c>
      <c r="E126" s="4">
        <f>SUMIFS($I$5:$I$55,$B$5:$B$55,$A126)*E$103*E$99*10</f>
        <v/>
      </c>
      <c r="F126" s="4">
        <f>SUMIFS($I$5:$I$55,$B$5:$B$55,$A126)*F$103*F$99*10</f>
        <v/>
      </c>
      <c r="G126" s="4">
        <f>SUMIFS($I$5:$I$55,$B$5:$B$55,$A126)*G$103*G$99*10</f>
        <v/>
      </c>
      <c r="H126" s="4">
        <f>SUMIFS($I$5:$I$55,$B$5:$B$55,$A126)*H$103*H$99*10</f>
        <v/>
      </c>
      <c r="I126" s="4">
        <f>SUMIFS($I$5:$I$55,$B$5:$B$55,$A126)*I$103*I$99*10</f>
        <v/>
      </c>
      <c r="J126" s="4">
        <f>SUMIFS($I$5:$I$55,$B$5:$B$55,$A126)*J$103*J$99*10</f>
        <v/>
      </c>
      <c r="K126" s="4">
        <f>SUMIFS($I$5:$I$55,$B$5:$B$55,$A126)*K$103*K$99*10</f>
        <v/>
      </c>
      <c r="L126" s="4">
        <f>SUMIFS($I$5:$I$55,$B$5:$B$55,$A126)*L$103*L$99*10</f>
        <v/>
      </c>
      <c r="M126" s="4">
        <f>SUMIFS($I$5:$I$55,$B$5:$B$55,$A126)*M$103*M$99*10</f>
        <v/>
      </c>
      <c r="N126" s="4">
        <f>SUMIFS($I$5:$I$55,$B$5:$B$55,$A126)*N$103*N$99*10</f>
        <v/>
      </c>
      <c r="O126" s="4">
        <f>SUMIFS($I$5:$I$55,$B$5:$B$55,$A126)*O$103*O$99*10</f>
        <v/>
      </c>
      <c r="P126" s="4">
        <f>SUMIFS($I$5:$I$55,$B$5:$B$55,$A126)*P$103*P$99*10</f>
        <v/>
      </c>
      <c r="Q126" s="4">
        <f>SUMIFS($I$5:$I$55,$B$5:$B$55,$A126)*Q$103*Q$99*10</f>
        <v/>
      </c>
      <c r="R126" s="4">
        <f>SUMIFS($I$5:$I$55,$B$5:$B$55,$A126)*R$103*R$99*10</f>
        <v/>
      </c>
      <c r="S126" s="4">
        <f>SUMIFS($I$5:$I$55,$B$5:$B$55,$A126)*S$103*S$99*10</f>
        <v/>
      </c>
      <c r="T126" s="4">
        <f>SUMIFS($I$5:$I$55,$B$5:$B$55,$A126)*T$103*T$99*10</f>
        <v/>
      </c>
      <c r="U126" s="4">
        <f>SUMIFS($I$5:$I$55,$B$5:$B$55,$A126)*U$103*U$99*10</f>
        <v/>
      </c>
      <c r="V126" s="4">
        <f>SUMIFS($I$5:$I$55,$B$5:$B$55,$A126)*V$103*V$99*10</f>
        <v/>
      </c>
      <c r="W126" s="4">
        <f>SUMIFS($I$5:$I$55,$B$5:$B$55,$A126)*W$103*W$99*10</f>
        <v/>
      </c>
      <c r="X126" s="4">
        <f>SUMIFS($I$5:$I$55,$B$5:$B$55,$A126)*X$103*X$99*10</f>
        <v/>
      </c>
      <c r="Y126" s="4">
        <f>SUMIFS($I$5:$I$55,$B$5:$B$55,$A126)*Y$103*Y$99*10</f>
        <v/>
      </c>
      <c r="Z126" s="4">
        <f>SUMIFS($I$5:$I$55,$B$5:$B$55,$A126)*Z$103*Z$99*10</f>
        <v/>
      </c>
      <c r="AA126" s="4">
        <f>SUMIFS($I$5:$I$55,$B$5:$B$55,$A126)*AA$103*AA$99*10</f>
        <v/>
      </c>
      <c r="AB126" s="4">
        <f>SUMIFS($I$5:$I$55,$B$5:$B$55,$A126)*AB$103*AB$99*10</f>
        <v/>
      </c>
      <c r="AC126" s="4">
        <f>SUMIFS($I$5:$I$55,$B$5:$B$55,$A126)*AC$103*AC$99*10</f>
        <v/>
      </c>
      <c r="AD126" s="4">
        <f>SUMIFS($I$5:$I$55,$B$5:$B$55,$A126)*AD$103*AD$99*10</f>
        <v/>
      </c>
      <c r="AE126" s="4">
        <f>SUMIFS($I$5:$I$55,$B$5:$B$55,$A126)*AE$103*AE$99*10</f>
        <v/>
      </c>
      <c r="AF126" s="4">
        <f>SUMIFS($I$5:$I$55,$B$5:$B$55,$A126)*AF$103*AF$99*10</f>
        <v/>
      </c>
      <c r="AG126" s="4">
        <f>SUMIFS($I$5:$I$55,$B$5:$B$55,$A126)*AG$103*AG$99*10</f>
        <v/>
      </c>
    </row>
    <row r="127" ht="15" customHeight="1">
      <c r="A127" s="67" t="inlineStr">
        <is>
          <t>MI</t>
        </is>
      </c>
      <c r="B127" s="4">
        <f>SUMIFS($I$5:$I$55,$B$5:$B$55,$A127)*B$103*B$99*10</f>
        <v/>
      </c>
      <c r="C127" s="4">
        <f>SUMIFS($I$5:$I$55,$B$5:$B$55,$A127)*C$103*C$99*10</f>
        <v/>
      </c>
      <c r="D127" s="4">
        <f>SUMIFS($I$5:$I$55,$B$5:$B$55,$A127)*D$103*D$99*10</f>
        <v/>
      </c>
      <c r="E127" s="4">
        <f>SUMIFS($I$5:$I$55,$B$5:$B$55,$A127)*E$103*E$99*10</f>
        <v/>
      </c>
      <c r="F127" s="4">
        <f>SUMIFS($I$5:$I$55,$B$5:$B$55,$A127)*F$103*F$99*10</f>
        <v/>
      </c>
      <c r="G127" s="4">
        <f>SUMIFS($I$5:$I$55,$B$5:$B$55,$A127)*G$103*G$99*10</f>
        <v/>
      </c>
      <c r="H127" s="4">
        <f>SUMIFS($I$5:$I$55,$B$5:$B$55,$A127)*H$103*H$99*10</f>
        <v/>
      </c>
      <c r="I127" s="4">
        <f>SUMIFS($I$5:$I$55,$B$5:$B$55,$A127)*I$103*I$99*10</f>
        <v/>
      </c>
      <c r="J127" s="4">
        <f>SUMIFS($I$5:$I$55,$B$5:$B$55,$A127)*J$103*J$99*10</f>
        <v/>
      </c>
      <c r="K127" s="4">
        <f>SUMIFS($I$5:$I$55,$B$5:$B$55,$A127)*K$103*K$99*10</f>
        <v/>
      </c>
      <c r="L127" s="4">
        <f>SUMIFS($I$5:$I$55,$B$5:$B$55,$A127)*L$103*L$99*10</f>
        <v/>
      </c>
      <c r="M127" s="4">
        <f>SUMIFS($I$5:$I$55,$B$5:$B$55,$A127)*M$103*M$99*10</f>
        <v/>
      </c>
      <c r="N127" s="4">
        <f>SUMIFS($I$5:$I$55,$B$5:$B$55,$A127)*N$103*N$99*10</f>
        <v/>
      </c>
      <c r="O127" s="4">
        <f>SUMIFS($I$5:$I$55,$B$5:$B$55,$A127)*O$103*O$99*10</f>
        <v/>
      </c>
      <c r="P127" s="4">
        <f>SUMIFS($I$5:$I$55,$B$5:$B$55,$A127)*P$103*P$99*10</f>
        <v/>
      </c>
      <c r="Q127" s="4">
        <f>SUMIFS($I$5:$I$55,$B$5:$B$55,$A127)*Q$103*Q$99*10</f>
        <v/>
      </c>
      <c r="R127" s="4">
        <f>SUMIFS($I$5:$I$55,$B$5:$B$55,$A127)*R$103*R$99*10</f>
        <v/>
      </c>
      <c r="S127" s="4">
        <f>SUMIFS($I$5:$I$55,$B$5:$B$55,$A127)*S$103*S$99*10</f>
        <v/>
      </c>
      <c r="T127" s="4">
        <f>SUMIFS($I$5:$I$55,$B$5:$B$55,$A127)*T$103*T$99*10</f>
        <v/>
      </c>
      <c r="U127" s="4">
        <f>SUMIFS($I$5:$I$55,$B$5:$B$55,$A127)*U$103*U$99*10</f>
        <v/>
      </c>
      <c r="V127" s="4">
        <f>SUMIFS($I$5:$I$55,$B$5:$B$55,$A127)*V$103*V$99*10</f>
        <v/>
      </c>
      <c r="W127" s="4">
        <f>SUMIFS($I$5:$I$55,$B$5:$B$55,$A127)*W$103*W$99*10</f>
        <v/>
      </c>
      <c r="X127" s="4">
        <f>SUMIFS($I$5:$I$55,$B$5:$B$55,$A127)*X$103*X$99*10</f>
        <v/>
      </c>
      <c r="Y127" s="4">
        <f>SUMIFS($I$5:$I$55,$B$5:$B$55,$A127)*Y$103*Y$99*10</f>
        <v/>
      </c>
      <c r="Z127" s="4">
        <f>SUMIFS($I$5:$I$55,$B$5:$B$55,$A127)*Z$103*Z$99*10</f>
        <v/>
      </c>
      <c r="AA127" s="4">
        <f>SUMIFS($I$5:$I$55,$B$5:$B$55,$A127)*AA$103*AA$99*10</f>
        <v/>
      </c>
      <c r="AB127" s="4">
        <f>SUMIFS($I$5:$I$55,$B$5:$B$55,$A127)*AB$103*AB$99*10</f>
        <v/>
      </c>
      <c r="AC127" s="4">
        <f>SUMIFS($I$5:$I$55,$B$5:$B$55,$A127)*AC$103*AC$99*10</f>
        <v/>
      </c>
      <c r="AD127" s="4">
        <f>SUMIFS($I$5:$I$55,$B$5:$B$55,$A127)*AD$103*AD$99*10</f>
        <v/>
      </c>
      <c r="AE127" s="4">
        <f>SUMIFS($I$5:$I$55,$B$5:$B$55,$A127)*AE$103*AE$99*10</f>
        <v/>
      </c>
      <c r="AF127" s="4">
        <f>SUMIFS($I$5:$I$55,$B$5:$B$55,$A127)*AF$103*AF$99*10</f>
        <v/>
      </c>
      <c r="AG127" s="4">
        <f>SUMIFS($I$5:$I$55,$B$5:$B$55,$A127)*AG$103*AG$99*10</f>
        <v/>
      </c>
    </row>
    <row r="128" ht="15" customHeight="1">
      <c r="A128" s="67" t="inlineStr">
        <is>
          <t>MN</t>
        </is>
      </c>
      <c r="B128" s="4">
        <f>SUMIFS($I$5:$I$55,$B$5:$B$55,$A128)*B$103*B$99*10</f>
        <v/>
      </c>
      <c r="C128" s="4">
        <f>SUMIFS($I$5:$I$55,$B$5:$B$55,$A128)*C$103*C$99*10</f>
        <v/>
      </c>
      <c r="D128" s="4">
        <f>SUMIFS($I$5:$I$55,$B$5:$B$55,$A128)*D$103*D$99*10</f>
        <v/>
      </c>
      <c r="E128" s="4">
        <f>SUMIFS($I$5:$I$55,$B$5:$B$55,$A128)*E$103*E$99*10</f>
        <v/>
      </c>
      <c r="F128" s="4">
        <f>SUMIFS($I$5:$I$55,$B$5:$B$55,$A128)*F$103*F$99*10</f>
        <v/>
      </c>
      <c r="G128" s="4">
        <f>SUMIFS($I$5:$I$55,$B$5:$B$55,$A128)*G$103*G$99*10</f>
        <v/>
      </c>
      <c r="H128" s="4">
        <f>SUMIFS($I$5:$I$55,$B$5:$B$55,$A128)*H$103*H$99*10</f>
        <v/>
      </c>
      <c r="I128" s="4">
        <f>SUMIFS($I$5:$I$55,$B$5:$B$55,$A128)*I$103*I$99*10</f>
        <v/>
      </c>
      <c r="J128" s="4">
        <f>SUMIFS($I$5:$I$55,$B$5:$B$55,$A128)*J$103*J$99*10</f>
        <v/>
      </c>
      <c r="K128" s="4">
        <f>SUMIFS($I$5:$I$55,$B$5:$B$55,$A128)*K$103*K$99*10</f>
        <v/>
      </c>
      <c r="L128" s="4">
        <f>SUMIFS($I$5:$I$55,$B$5:$B$55,$A128)*L$103*L$99*10</f>
        <v/>
      </c>
      <c r="M128" s="4">
        <f>SUMIFS($I$5:$I$55,$B$5:$B$55,$A128)*M$103*M$99*10</f>
        <v/>
      </c>
      <c r="N128" s="4">
        <f>SUMIFS($I$5:$I$55,$B$5:$B$55,$A128)*N$103*N$99*10</f>
        <v/>
      </c>
      <c r="O128" s="4">
        <f>SUMIFS($I$5:$I$55,$B$5:$B$55,$A128)*O$103*O$99*10</f>
        <v/>
      </c>
      <c r="P128" s="4">
        <f>SUMIFS($I$5:$I$55,$B$5:$B$55,$A128)*P$103*P$99*10</f>
        <v/>
      </c>
      <c r="Q128" s="4">
        <f>SUMIFS($I$5:$I$55,$B$5:$B$55,$A128)*Q$103*Q$99*10</f>
        <v/>
      </c>
      <c r="R128" s="4">
        <f>SUMIFS($I$5:$I$55,$B$5:$B$55,$A128)*R$103*R$99*10</f>
        <v/>
      </c>
      <c r="S128" s="4">
        <f>SUMIFS($I$5:$I$55,$B$5:$B$55,$A128)*S$103*S$99*10</f>
        <v/>
      </c>
      <c r="T128" s="4">
        <f>SUMIFS($I$5:$I$55,$B$5:$B$55,$A128)*T$103*T$99*10</f>
        <v/>
      </c>
      <c r="U128" s="4">
        <f>SUMIFS($I$5:$I$55,$B$5:$B$55,$A128)*U$103*U$99*10</f>
        <v/>
      </c>
      <c r="V128" s="4">
        <f>SUMIFS($I$5:$I$55,$B$5:$B$55,$A128)*V$103*V$99*10</f>
        <v/>
      </c>
      <c r="W128" s="4">
        <f>SUMIFS($I$5:$I$55,$B$5:$B$55,$A128)*W$103*W$99*10</f>
        <v/>
      </c>
      <c r="X128" s="4">
        <f>SUMIFS($I$5:$I$55,$B$5:$B$55,$A128)*X$103*X$99*10</f>
        <v/>
      </c>
      <c r="Y128" s="4">
        <f>SUMIFS($I$5:$I$55,$B$5:$B$55,$A128)*Y$103*Y$99*10</f>
        <v/>
      </c>
      <c r="Z128" s="4">
        <f>SUMIFS($I$5:$I$55,$B$5:$B$55,$A128)*Z$103*Z$99*10</f>
        <v/>
      </c>
      <c r="AA128" s="4">
        <f>SUMIFS($I$5:$I$55,$B$5:$B$55,$A128)*AA$103*AA$99*10</f>
        <v/>
      </c>
      <c r="AB128" s="4">
        <f>SUMIFS($I$5:$I$55,$B$5:$B$55,$A128)*AB$103*AB$99*10</f>
        <v/>
      </c>
      <c r="AC128" s="4">
        <f>SUMIFS($I$5:$I$55,$B$5:$B$55,$A128)*AC$103*AC$99*10</f>
        <v/>
      </c>
      <c r="AD128" s="4">
        <f>SUMIFS($I$5:$I$55,$B$5:$B$55,$A128)*AD$103*AD$99*10</f>
        <v/>
      </c>
      <c r="AE128" s="4">
        <f>SUMIFS($I$5:$I$55,$B$5:$B$55,$A128)*AE$103*AE$99*10</f>
        <v/>
      </c>
      <c r="AF128" s="4">
        <f>SUMIFS($I$5:$I$55,$B$5:$B$55,$A128)*AF$103*AF$99*10</f>
        <v/>
      </c>
      <c r="AG128" s="4">
        <f>SUMIFS($I$5:$I$55,$B$5:$B$55,$A128)*AG$103*AG$99*10</f>
        <v/>
      </c>
    </row>
    <row r="129" ht="15" customHeight="1">
      <c r="A129" s="67" t="inlineStr">
        <is>
          <t>MO</t>
        </is>
      </c>
      <c r="B129" s="4">
        <f>SUMIFS($I$5:$I$55,$B$5:$B$55,$A129)*B$103*B$99*10</f>
        <v/>
      </c>
      <c r="C129" s="4">
        <f>SUMIFS($I$5:$I$55,$B$5:$B$55,$A129)*C$103*C$99*10</f>
        <v/>
      </c>
      <c r="D129" s="4">
        <f>SUMIFS($I$5:$I$55,$B$5:$B$55,$A129)*D$103*D$99*10</f>
        <v/>
      </c>
      <c r="E129" s="4">
        <f>SUMIFS($I$5:$I$55,$B$5:$B$55,$A129)*E$103*E$99*10</f>
        <v/>
      </c>
      <c r="F129" s="4">
        <f>SUMIFS($I$5:$I$55,$B$5:$B$55,$A129)*F$103*F$99*10</f>
        <v/>
      </c>
      <c r="G129" s="4">
        <f>SUMIFS($I$5:$I$55,$B$5:$B$55,$A129)*G$103*G$99*10</f>
        <v/>
      </c>
      <c r="H129" s="4">
        <f>SUMIFS($I$5:$I$55,$B$5:$B$55,$A129)*H$103*H$99*10</f>
        <v/>
      </c>
      <c r="I129" s="4">
        <f>SUMIFS($I$5:$I$55,$B$5:$B$55,$A129)*I$103*I$99*10</f>
        <v/>
      </c>
      <c r="J129" s="4">
        <f>SUMIFS($I$5:$I$55,$B$5:$B$55,$A129)*J$103*J$99*10</f>
        <v/>
      </c>
      <c r="K129" s="4">
        <f>SUMIFS($I$5:$I$55,$B$5:$B$55,$A129)*K$103*K$99*10</f>
        <v/>
      </c>
      <c r="L129" s="4">
        <f>SUMIFS($I$5:$I$55,$B$5:$B$55,$A129)*L$103*L$99*10</f>
        <v/>
      </c>
      <c r="M129" s="4">
        <f>SUMIFS($I$5:$I$55,$B$5:$B$55,$A129)*M$103*M$99*10</f>
        <v/>
      </c>
      <c r="N129" s="4">
        <f>SUMIFS($I$5:$I$55,$B$5:$B$55,$A129)*N$103*N$99*10</f>
        <v/>
      </c>
      <c r="O129" s="4">
        <f>SUMIFS($I$5:$I$55,$B$5:$B$55,$A129)*O$103*O$99*10</f>
        <v/>
      </c>
      <c r="P129" s="4">
        <f>SUMIFS($I$5:$I$55,$B$5:$B$55,$A129)*P$103*P$99*10</f>
        <v/>
      </c>
      <c r="Q129" s="4">
        <f>SUMIFS($I$5:$I$55,$B$5:$B$55,$A129)*Q$103*Q$99*10</f>
        <v/>
      </c>
      <c r="R129" s="4">
        <f>SUMIFS($I$5:$I$55,$B$5:$B$55,$A129)*R$103*R$99*10</f>
        <v/>
      </c>
      <c r="S129" s="4">
        <f>SUMIFS($I$5:$I$55,$B$5:$B$55,$A129)*S$103*S$99*10</f>
        <v/>
      </c>
      <c r="T129" s="4">
        <f>SUMIFS($I$5:$I$55,$B$5:$B$55,$A129)*T$103*T$99*10</f>
        <v/>
      </c>
      <c r="U129" s="4">
        <f>SUMIFS($I$5:$I$55,$B$5:$B$55,$A129)*U$103*U$99*10</f>
        <v/>
      </c>
      <c r="V129" s="4">
        <f>SUMIFS($I$5:$I$55,$B$5:$B$55,$A129)*V$103*V$99*10</f>
        <v/>
      </c>
      <c r="W129" s="4">
        <f>SUMIFS($I$5:$I$55,$B$5:$B$55,$A129)*W$103*W$99*10</f>
        <v/>
      </c>
      <c r="X129" s="4">
        <f>SUMIFS($I$5:$I$55,$B$5:$B$55,$A129)*X$103*X$99*10</f>
        <v/>
      </c>
      <c r="Y129" s="4">
        <f>SUMIFS($I$5:$I$55,$B$5:$B$55,$A129)*Y$103*Y$99*10</f>
        <v/>
      </c>
      <c r="Z129" s="4">
        <f>SUMIFS($I$5:$I$55,$B$5:$B$55,$A129)*Z$103*Z$99*10</f>
        <v/>
      </c>
      <c r="AA129" s="4">
        <f>SUMIFS($I$5:$I$55,$B$5:$B$55,$A129)*AA$103*AA$99*10</f>
        <v/>
      </c>
      <c r="AB129" s="4">
        <f>SUMIFS($I$5:$I$55,$B$5:$B$55,$A129)*AB$103*AB$99*10</f>
        <v/>
      </c>
      <c r="AC129" s="4">
        <f>SUMIFS($I$5:$I$55,$B$5:$B$55,$A129)*AC$103*AC$99*10</f>
        <v/>
      </c>
      <c r="AD129" s="4">
        <f>SUMIFS($I$5:$I$55,$B$5:$B$55,$A129)*AD$103*AD$99*10</f>
        <v/>
      </c>
      <c r="AE129" s="4">
        <f>SUMIFS($I$5:$I$55,$B$5:$B$55,$A129)*AE$103*AE$99*10</f>
        <v/>
      </c>
      <c r="AF129" s="4">
        <f>SUMIFS($I$5:$I$55,$B$5:$B$55,$A129)*AF$103*AF$99*10</f>
        <v/>
      </c>
      <c r="AG129" s="4">
        <f>SUMIFS($I$5:$I$55,$B$5:$B$55,$A129)*AG$103*AG$99*10</f>
        <v/>
      </c>
    </row>
    <row r="130" ht="15" customHeight="1">
      <c r="A130" s="67" t="inlineStr">
        <is>
          <t>MS</t>
        </is>
      </c>
      <c r="B130" s="4">
        <f>SUMIFS($I$5:$I$55,$B$5:$B$55,$A130)*B$103*B$99*10</f>
        <v/>
      </c>
      <c r="C130" s="4">
        <f>SUMIFS($I$5:$I$55,$B$5:$B$55,$A130)*C$103*C$99*10</f>
        <v/>
      </c>
      <c r="D130" s="4">
        <f>SUMIFS($I$5:$I$55,$B$5:$B$55,$A130)*D$103*D$99*10</f>
        <v/>
      </c>
      <c r="E130" s="4">
        <f>SUMIFS($I$5:$I$55,$B$5:$B$55,$A130)*E$103*E$99*10</f>
        <v/>
      </c>
      <c r="F130" s="4">
        <f>SUMIFS($I$5:$I$55,$B$5:$B$55,$A130)*F$103*F$99*10</f>
        <v/>
      </c>
      <c r="G130" s="4">
        <f>SUMIFS($I$5:$I$55,$B$5:$B$55,$A130)*G$103*G$99*10</f>
        <v/>
      </c>
      <c r="H130" s="4">
        <f>SUMIFS($I$5:$I$55,$B$5:$B$55,$A130)*H$103*H$99*10</f>
        <v/>
      </c>
      <c r="I130" s="4">
        <f>SUMIFS($I$5:$I$55,$B$5:$B$55,$A130)*I$103*I$99*10</f>
        <v/>
      </c>
      <c r="J130" s="4">
        <f>SUMIFS($I$5:$I$55,$B$5:$B$55,$A130)*J$103*J$99*10</f>
        <v/>
      </c>
      <c r="K130" s="4">
        <f>SUMIFS($I$5:$I$55,$B$5:$B$55,$A130)*K$103*K$99*10</f>
        <v/>
      </c>
      <c r="L130" s="4">
        <f>SUMIFS($I$5:$I$55,$B$5:$B$55,$A130)*L$103*L$99*10</f>
        <v/>
      </c>
      <c r="M130" s="4">
        <f>SUMIFS($I$5:$I$55,$B$5:$B$55,$A130)*M$103*M$99*10</f>
        <v/>
      </c>
      <c r="N130" s="4">
        <f>SUMIFS($I$5:$I$55,$B$5:$B$55,$A130)*N$103*N$99*10</f>
        <v/>
      </c>
      <c r="O130" s="4">
        <f>SUMIFS($I$5:$I$55,$B$5:$B$55,$A130)*O$103*O$99*10</f>
        <v/>
      </c>
      <c r="P130" s="4">
        <f>SUMIFS($I$5:$I$55,$B$5:$B$55,$A130)*P$103*P$99*10</f>
        <v/>
      </c>
      <c r="Q130" s="4">
        <f>SUMIFS($I$5:$I$55,$B$5:$B$55,$A130)*Q$103*Q$99*10</f>
        <v/>
      </c>
      <c r="R130" s="4">
        <f>SUMIFS($I$5:$I$55,$B$5:$B$55,$A130)*R$103*R$99*10</f>
        <v/>
      </c>
      <c r="S130" s="4">
        <f>SUMIFS($I$5:$I$55,$B$5:$B$55,$A130)*S$103*S$99*10</f>
        <v/>
      </c>
      <c r="T130" s="4">
        <f>SUMIFS($I$5:$I$55,$B$5:$B$55,$A130)*T$103*T$99*10</f>
        <v/>
      </c>
      <c r="U130" s="4">
        <f>SUMIFS($I$5:$I$55,$B$5:$B$55,$A130)*U$103*U$99*10</f>
        <v/>
      </c>
      <c r="V130" s="4">
        <f>SUMIFS($I$5:$I$55,$B$5:$B$55,$A130)*V$103*V$99*10</f>
        <v/>
      </c>
      <c r="W130" s="4">
        <f>SUMIFS($I$5:$I$55,$B$5:$B$55,$A130)*W$103*W$99*10</f>
        <v/>
      </c>
      <c r="X130" s="4">
        <f>SUMIFS($I$5:$I$55,$B$5:$B$55,$A130)*X$103*X$99*10</f>
        <v/>
      </c>
      <c r="Y130" s="4">
        <f>SUMIFS($I$5:$I$55,$B$5:$B$55,$A130)*Y$103*Y$99*10</f>
        <v/>
      </c>
      <c r="Z130" s="4">
        <f>SUMIFS($I$5:$I$55,$B$5:$B$55,$A130)*Z$103*Z$99*10</f>
        <v/>
      </c>
      <c r="AA130" s="4">
        <f>SUMIFS($I$5:$I$55,$B$5:$B$55,$A130)*AA$103*AA$99*10</f>
        <v/>
      </c>
      <c r="AB130" s="4">
        <f>SUMIFS($I$5:$I$55,$B$5:$B$55,$A130)*AB$103*AB$99*10</f>
        <v/>
      </c>
      <c r="AC130" s="4">
        <f>SUMIFS($I$5:$I$55,$B$5:$B$55,$A130)*AC$103*AC$99*10</f>
        <v/>
      </c>
      <c r="AD130" s="4">
        <f>SUMIFS($I$5:$I$55,$B$5:$B$55,$A130)*AD$103*AD$99*10</f>
        <v/>
      </c>
      <c r="AE130" s="4">
        <f>SUMIFS($I$5:$I$55,$B$5:$B$55,$A130)*AE$103*AE$99*10</f>
        <v/>
      </c>
      <c r="AF130" s="4">
        <f>SUMIFS($I$5:$I$55,$B$5:$B$55,$A130)*AF$103*AF$99*10</f>
        <v/>
      </c>
      <c r="AG130" s="4">
        <f>SUMIFS($I$5:$I$55,$B$5:$B$55,$A130)*AG$103*AG$99*10</f>
        <v/>
      </c>
    </row>
    <row r="131" ht="15" customHeight="1">
      <c r="A131" s="67" t="inlineStr">
        <is>
          <t>MT</t>
        </is>
      </c>
      <c r="B131" s="4">
        <f>SUMIFS($I$5:$I$55,$B$5:$B$55,$A131)*B$103*B$99*10</f>
        <v/>
      </c>
      <c r="C131" s="4">
        <f>SUMIFS($I$5:$I$55,$B$5:$B$55,$A131)*C$103*C$99*10</f>
        <v/>
      </c>
      <c r="D131" s="4">
        <f>SUMIFS($I$5:$I$55,$B$5:$B$55,$A131)*D$103*D$99*10</f>
        <v/>
      </c>
      <c r="E131" s="4">
        <f>SUMIFS($I$5:$I$55,$B$5:$B$55,$A131)*E$103*E$99*10</f>
        <v/>
      </c>
      <c r="F131" s="4">
        <f>SUMIFS($I$5:$I$55,$B$5:$B$55,$A131)*F$103*F$99*10</f>
        <v/>
      </c>
      <c r="G131" s="4">
        <f>SUMIFS($I$5:$I$55,$B$5:$B$55,$A131)*G$103*G$99*10</f>
        <v/>
      </c>
      <c r="H131" s="4">
        <f>SUMIFS($I$5:$I$55,$B$5:$B$55,$A131)*H$103*H$99*10</f>
        <v/>
      </c>
      <c r="I131" s="4">
        <f>SUMIFS($I$5:$I$55,$B$5:$B$55,$A131)*I$103*I$99*10</f>
        <v/>
      </c>
      <c r="J131" s="4">
        <f>SUMIFS($I$5:$I$55,$B$5:$B$55,$A131)*J$103*J$99*10</f>
        <v/>
      </c>
      <c r="K131" s="4">
        <f>SUMIFS($I$5:$I$55,$B$5:$B$55,$A131)*K$103*K$99*10</f>
        <v/>
      </c>
      <c r="L131" s="4">
        <f>SUMIFS($I$5:$I$55,$B$5:$B$55,$A131)*L$103*L$99*10</f>
        <v/>
      </c>
      <c r="M131" s="4">
        <f>SUMIFS($I$5:$I$55,$B$5:$B$55,$A131)*M$103*M$99*10</f>
        <v/>
      </c>
      <c r="N131" s="4">
        <f>SUMIFS($I$5:$I$55,$B$5:$B$55,$A131)*N$103*N$99*10</f>
        <v/>
      </c>
      <c r="O131" s="4">
        <f>SUMIFS($I$5:$I$55,$B$5:$B$55,$A131)*O$103*O$99*10</f>
        <v/>
      </c>
      <c r="P131" s="4">
        <f>SUMIFS($I$5:$I$55,$B$5:$B$55,$A131)*P$103*P$99*10</f>
        <v/>
      </c>
      <c r="Q131" s="4">
        <f>SUMIFS($I$5:$I$55,$B$5:$B$55,$A131)*Q$103*Q$99*10</f>
        <v/>
      </c>
      <c r="R131" s="4">
        <f>SUMIFS($I$5:$I$55,$B$5:$B$55,$A131)*R$103*R$99*10</f>
        <v/>
      </c>
      <c r="S131" s="4">
        <f>SUMIFS($I$5:$I$55,$B$5:$B$55,$A131)*S$103*S$99*10</f>
        <v/>
      </c>
      <c r="T131" s="4">
        <f>SUMIFS($I$5:$I$55,$B$5:$B$55,$A131)*T$103*T$99*10</f>
        <v/>
      </c>
      <c r="U131" s="4">
        <f>SUMIFS($I$5:$I$55,$B$5:$B$55,$A131)*U$103*U$99*10</f>
        <v/>
      </c>
      <c r="V131" s="4">
        <f>SUMIFS($I$5:$I$55,$B$5:$B$55,$A131)*V$103*V$99*10</f>
        <v/>
      </c>
      <c r="W131" s="4">
        <f>SUMIFS($I$5:$I$55,$B$5:$B$55,$A131)*W$103*W$99*10</f>
        <v/>
      </c>
      <c r="X131" s="4">
        <f>SUMIFS($I$5:$I$55,$B$5:$B$55,$A131)*X$103*X$99*10</f>
        <v/>
      </c>
      <c r="Y131" s="4">
        <f>SUMIFS($I$5:$I$55,$B$5:$B$55,$A131)*Y$103*Y$99*10</f>
        <v/>
      </c>
      <c r="Z131" s="4">
        <f>SUMIFS($I$5:$I$55,$B$5:$B$55,$A131)*Z$103*Z$99*10</f>
        <v/>
      </c>
      <c r="AA131" s="4">
        <f>SUMIFS($I$5:$I$55,$B$5:$B$55,$A131)*AA$103*AA$99*10</f>
        <v/>
      </c>
      <c r="AB131" s="4">
        <f>SUMIFS($I$5:$I$55,$B$5:$B$55,$A131)*AB$103*AB$99*10</f>
        <v/>
      </c>
      <c r="AC131" s="4">
        <f>SUMIFS($I$5:$I$55,$B$5:$B$55,$A131)*AC$103*AC$99*10</f>
        <v/>
      </c>
      <c r="AD131" s="4">
        <f>SUMIFS($I$5:$I$55,$B$5:$B$55,$A131)*AD$103*AD$99*10</f>
        <v/>
      </c>
      <c r="AE131" s="4">
        <f>SUMIFS($I$5:$I$55,$B$5:$B$55,$A131)*AE$103*AE$99*10</f>
        <v/>
      </c>
      <c r="AF131" s="4">
        <f>SUMIFS($I$5:$I$55,$B$5:$B$55,$A131)*AF$103*AF$99*10</f>
        <v/>
      </c>
      <c r="AG131" s="4">
        <f>SUMIFS($I$5:$I$55,$B$5:$B$55,$A131)*AG$103*AG$99*10</f>
        <v/>
      </c>
    </row>
    <row r="132" ht="15" customHeight="1">
      <c r="A132" s="67" t="inlineStr">
        <is>
          <t>NC</t>
        </is>
      </c>
      <c r="B132" s="4">
        <f>SUMIFS($I$5:$I$55,$B$5:$B$55,$A132)*B$103*B$99*10</f>
        <v/>
      </c>
      <c r="C132" s="4">
        <f>SUMIFS($I$5:$I$55,$B$5:$B$55,$A132)*C$103*C$99*10</f>
        <v/>
      </c>
      <c r="D132" s="4">
        <f>SUMIFS($I$5:$I$55,$B$5:$B$55,$A132)*D$103*D$99*10</f>
        <v/>
      </c>
      <c r="E132" s="4">
        <f>SUMIFS($I$5:$I$55,$B$5:$B$55,$A132)*E$103*E$99*10</f>
        <v/>
      </c>
      <c r="F132" s="4">
        <f>SUMIFS($I$5:$I$55,$B$5:$B$55,$A132)*F$103*F$99*10</f>
        <v/>
      </c>
      <c r="G132" s="4">
        <f>SUMIFS($I$5:$I$55,$B$5:$B$55,$A132)*G$103*G$99*10</f>
        <v/>
      </c>
      <c r="H132" s="4">
        <f>SUMIFS($I$5:$I$55,$B$5:$B$55,$A132)*H$103*H$99*10</f>
        <v/>
      </c>
      <c r="I132" s="4">
        <f>SUMIFS($I$5:$I$55,$B$5:$B$55,$A132)*I$103*I$99*10</f>
        <v/>
      </c>
      <c r="J132" s="4">
        <f>SUMIFS($I$5:$I$55,$B$5:$B$55,$A132)*J$103*J$99*10</f>
        <v/>
      </c>
      <c r="K132" s="4">
        <f>SUMIFS($I$5:$I$55,$B$5:$B$55,$A132)*K$103*K$99*10</f>
        <v/>
      </c>
      <c r="L132" s="4">
        <f>SUMIFS($I$5:$I$55,$B$5:$B$55,$A132)*L$103*L$99*10</f>
        <v/>
      </c>
      <c r="M132" s="4">
        <f>SUMIFS($I$5:$I$55,$B$5:$B$55,$A132)*M$103*M$99*10</f>
        <v/>
      </c>
      <c r="N132" s="4">
        <f>SUMIFS($I$5:$I$55,$B$5:$B$55,$A132)*N$103*N$99*10</f>
        <v/>
      </c>
      <c r="O132" s="4">
        <f>SUMIFS($I$5:$I$55,$B$5:$B$55,$A132)*O$103*O$99*10</f>
        <v/>
      </c>
      <c r="P132" s="4">
        <f>SUMIFS($I$5:$I$55,$B$5:$B$55,$A132)*P$103*P$99*10</f>
        <v/>
      </c>
      <c r="Q132" s="4">
        <f>SUMIFS($I$5:$I$55,$B$5:$B$55,$A132)*Q$103*Q$99*10</f>
        <v/>
      </c>
      <c r="R132" s="4">
        <f>SUMIFS($I$5:$I$55,$B$5:$B$55,$A132)*R$103*R$99*10</f>
        <v/>
      </c>
      <c r="S132" s="4">
        <f>SUMIFS($I$5:$I$55,$B$5:$B$55,$A132)*S$103*S$99*10</f>
        <v/>
      </c>
      <c r="T132" s="4">
        <f>SUMIFS($I$5:$I$55,$B$5:$B$55,$A132)*T$103*T$99*10</f>
        <v/>
      </c>
      <c r="U132" s="4">
        <f>SUMIFS($I$5:$I$55,$B$5:$B$55,$A132)*U$103*U$99*10</f>
        <v/>
      </c>
      <c r="V132" s="4">
        <f>SUMIFS($I$5:$I$55,$B$5:$B$55,$A132)*V$103*V$99*10</f>
        <v/>
      </c>
      <c r="W132" s="4">
        <f>SUMIFS($I$5:$I$55,$B$5:$B$55,$A132)*W$103*W$99*10</f>
        <v/>
      </c>
      <c r="X132" s="4">
        <f>SUMIFS($I$5:$I$55,$B$5:$B$55,$A132)*X$103*X$99*10</f>
        <v/>
      </c>
      <c r="Y132" s="4">
        <f>SUMIFS($I$5:$I$55,$B$5:$B$55,$A132)*Y$103*Y$99*10</f>
        <v/>
      </c>
      <c r="Z132" s="4">
        <f>SUMIFS($I$5:$I$55,$B$5:$B$55,$A132)*Z$103*Z$99*10</f>
        <v/>
      </c>
      <c r="AA132" s="4">
        <f>SUMIFS($I$5:$I$55,$B$5:$B$55,$A132)*AA$103*AA$99*10</f>
        <v/>
      </c>
      <c r="AB132" s="4">
        <f>SUMIFS($I$5:$I$55,$B$5:$B$55,$A132)*AB$103*AB$99*10</f>
        <v/>
      </c>
      <c r="AC132" s="4">
        <f>SUMIFS($I$5:$I$55,$B$5:$B$55,$A132)*AC$103*AC$99*10</f>
        <v/>
      </c>
      <c r="AD132" s="4">
        <f>SUMIFS($I$5:$I$55,$B$5:$B$55,$A132)*AD$103*AD$99*10</f>
        <v/>
      </c>
      <c r="AE132" s="4">
        <f>SUMIFS($I$5:$I$55,$B$5:$B$55,$A132)*AE$103*AE$99*10</f>
        <v/>
      </c>
      <c r="AF132" s="4">
        <f>SUMIFS($I$5:$I$55,$B$5:$B$55,$A132)*AF$103*AF$99*10</f>
        <v/>
      </c>
      <c r="AG132" s="4">
        <f>SUMIFS($I$5:$I$55,$B$5:$B$55,$A132)*AG$103*AG$99*10</f>
        <v/>
      </c>
    </row>
    <row r="133" ht="15" customHeight="1">
      <c r="A133" s="67" t="inlineStr">
        <is>
          <t>ND</t>
        </is>
      </c>
      <c r="B133" s="4">
        <f>SUMIFS($I$5:$I$55,$B$5:$B$55,$A133)*B$103*B$99*10</f>
        <v/>
      </c>
      <c r="C133" s="4">
        <f>SUMIFS($I$5:$I$55,$B$5:$B$55,$A133)*C$103*C$99*10</f>
        <v/>
      </c>
      <c r="D133" s="4">
        <f>SUMIFS($I$5:$I$55,$B$5:$B$55,$A133)*D$103*D$99*10</f>
        <v/>
      </c>
      <c r="E133" s="4">
        <f>SUMIFS($I$5:$I$55,$B$5:$B$55,$A133)*E$103*E$99*10</f>
        <v/>
      </c>
      <c r="F133" s="4">
        <f>SUMIFS($I$5:$I$55,$B$5:$B$55,$A133)*F$103*F$99*10</f>
        <v/>
      </c>
      <c r="G133" s="4">
        <f>SUMIFS($I$5:$I$55,$B$5:$B$55,$A133)*G$103*G$99*10</f>
        <v/>
      </c>
      <c r="H133" s="4">
        <f>SUMIFS($I$5:$I$55,$B$5:$B$55,$A133)*H$103*H$99*10</f>
        <v/>
      </c>
      <c r="I133" s="4">
        <f>SUMIFS($I$5:$I$55,$B$5:$B$55,$A133)*I$103*I$99*10</f>
        <v/>
      </c>
      <c r="J133" s="4">
        <f>SUMIFS($I$5:$I$55,$B$5:$B$55,$A133)*J$103*J$99*10</f>
        <v/>
      </c>
      <c r="K133" s="4">
        <f>SUMIFS($I$5:$I$55,$B$5:$B$55,$A133)*K$103*K$99*10</f>
        <v/>
      </c>
      <c r="L133" s="4">
        <f>SUMIFS($I$5:$I$55,$B$5:$B$55,$A133)*L$103*L$99*10</f>
        <v/>
      </c>
      <c r="M133" s="4">
        <f>SUMIFS($I$5:$I$55,$B$5:$B$55,$A133)*M$103*M$99*10</f>
        <v/>
      </c>
      <c r="N133" s="4">
        <f>SUMIFS($I$5:$I$55,$B$5:$B$55,$A133)*N$103*N$99*10</f>
        <v/>
      </c>
      <c r="O133" s="4">
        <f>SUMIFS($I$5:$I$55,$B$5:$B$55,$A133)*O$103*O$99*10</f>
        <v/>
      </c>
      <c r="P133" s="4">
        <f>SUMIFS($I$5:$I$55,$B$5:$B$55,$A133)*P$103*P$99*10</f>
        <v/>
      </c>
      <c r="Q133" s="4">
        <f>SUMIFS($I$5:$I$55,$B$5:$B$55,$A133)*Q$103*Q$99*10</f>
        <v/>
      </c>
      <c r="R133" s="4">
        <f>SUMIFS($I$5:$I$55,$B$5:$B$55,$A133)*R$103*R$99*10</f>
        <v/>
      </c>
      <c r="S133" s="4">
        <f>SUMIFS($I$5:$I$55,$B$5:$B$55,$A133)*S$103*S$99*10</f>
        <v/>
      </c>
      <c r="T133" s="4">
        <f>SUMIFS($I$5:$I$55,$B$5:$B$55,$A133)*T$103*T$99*10</f>
        <v/>
      </c>
      <c r="U133" s="4">
        <f>SUMIFS($I$5:$I$55,$B$5:$B$55,$A133)*U$103*U$99*10</f>
        <v/>
      </c>
      <c r="V133" s="4">
        <f>SUMIFS($I$5:$I$55,$B$5:$B$55,$A133)*V$103*V$99*10</f>
        <v/>
      </c>
      <c r="W133" s="4">
        <f>SUMIFS($I$5:$I$55,$B$5:$B$55,$A133)*W$103*W$99*10</f>
        <v/>
      </c>
      <c r="X133" s="4">
        <f>SUMIFS($I$5:$I$55,$B$5:$B$55,$A133)*X$103*X$99*10</f>
        <v/>
      </c>
      <c r="Y133" s="4">
        <f>SUMIFS($I$5:$I$55,$B$5:$B$55,$A133)*Y$103*Y$99*10</f>
        <v/>
      </c>
      <c r="Z133" s="4">
        <f>SUMIFS($I$5:$I$55,$B$5:$B$55,$A133)*Z$103*Z$99*10</f>
        <v/>
      </c>
      <c r="AA133" s="4">
        <f>SUMIFS($I$5:$I$55,$B$5:$B$55,$A133)*AA$103*AA$99*10</f>
        <v/>
      </c>
      <c r="AB133" s="4">
        <f>SUMIFS($I$5:$I$55,$B$5:$B$55,$A133)*AB$103*AB$99*10</f>
        <v/>
      </c>
      <c r="AC133" s="4">
        <f>SUMIFS($I$5:$I$55,$B$5:$B$55,$A133)*AC$103*AC$99*10</f>
        <v/>
      </c>
      <c r="AD133" s="4">
        <f>SUMIFS($I$5:$I$55,$B$5:$B$55,$A133)*AD$103*AD$99*10</f>
        <v/>
      </c>
      <c r="AE133" s="4">
        <f>SUMIFS($I$5:$I$55,$B$5:$B$55,$A133)*AE$103*AE$99*10</f>
        <v/>
      </c>
      <c r="AF133" s="4">
        <f>SUMIFS($I$5:$I$55,$B$5:$B$55,$A133)*AF$103*AF$99*10</f>
        <v/>
      </c>
      <c r="AG133" s="4">
        <f>SUMIFS($I$5:$I$55,$B$5:$B$55,$A133)*AG$103*AG$99*10</f>
        <v/>
      </c>
    </row>
    <row r="134" ht="15" customHeight="1">
      <c r="A134" s="67" t="inlineStr">
        <is>
          <t>NE</t>
        </is>
      </c>
      <c r="B134" s="4">
        <f>SUMIFS($I$5:$I$55,$B$5:$B$55,$A134)*B$103*B$99*10</f>
        <v/>
      </c>
      <c r="C134" s="4">
        <f>SUMIFS($I$5:$I$55,$B$5:$B$55,$A134)*C$103*C$99*10</f>
        <v/>
      </c>
      <c r="D134" s="4">
        <f>SUMIFS($I$5:$I$55,$B$5:$B$55,$A134)*D$103*D$99*10</f>
        <v/>
      </c>
      <c r="E134" s="4">
        <f>SUMIFS($I$5:$I$55,$B$5:$B$55,$A134)*E$103*E$99*10</f>
        <v/>
      </c>
      <c r="F134" s="4">
        <f>SUMIFS($I$5:$I$55,$B$5:$B$55,$A134)*F$103*F$99*10</f>
        <v/>
      </c>
      <c r="G134" s="4">
        <f>SUMIFS($I$5:$I$55,$B$5:$B$55,$A134)*G$103*G$99*10</f>
        <v/>
      </c>
      <c r="H134" s="4">
        <f>SUMIFS($I$5:$I$55,$B$5:$B$55,$A134)*H$103*H$99*10</f>
        <v/>
      </c>
      <c r="I134" s="4">
        <f>SUMIFS($I$5:$I$55,$B$5:$B$55,$A134)*I$103*I$99*10</f>
        <v/>
      </c>
      <c r="J134" s="4">
        <f>SUMIFS($I$5:$I$55,$B$5:$B$55,$A134)*J$103*J$99*10</f>
        <v/>
      </c>
      <c r="K134" s="4">
        <f>SUMIFS($I$5:$I$55,$B$5:$B$55,$A134)*K$103*K$99*10</f>
        <v/>
      </c>
      <c r="L134" s="4">
        <f>SUMIFS($I$5:$I$55,$B$5:$B$55,$A134)*L$103*L$99*10</f>
        <v/>
      </c>
      <c r="M134" s="4">
        <f>SUMIFS($I$5:$I$55,$B$5:$B$55,$A134)*M$103*M$99*10</f>
        <v/>
      </c>
      <c r="N134" s="4">
        <f>SUMIFS($I$5:$I$55,$B$5:$B$55,$A134)*N$103*N$99*10</f>
        <v/>
      </c>
      <c r="O134" s="4">
        <f>SUMIFS($I$5:$I$55,$B$5:$B$55,$A134)*O$103*O$99*10</f>
        <v/>
      </c>
      <c r="P134" s="4">
        <f>SUMIFS($I$5:$I$55,$B$5:$B$55,$A134)*P$103*P$99*10</f>
        <v/>
      </c>
      <c r="Q134" s="4">
        <f>SUMIFS($I$5:$I$55,$B$5:$B$55,$A134)*Q$103*Q$99*10</f>
        <v/>
      </c>
      <c r="R134" s="4">
        <f>SUMIFS($I$5:$I$55,$B$5:$B$55,$A134)*R$103*R$99*10</f>
        <v/>
      </c>
      <c r="S134" s="4">
        <f>SUMIFS($I$5:$I$55,$B$5:$B$55,$A134)*S$103*S$99*10</f>
        <v/>
      </c>
      <c r="T134" s="4">
        <f>SUMIFS($I$5:$I$55,$B$5:$B$55,$A134)*T$103*T$99*10</f>
        <v/>
      </c>
      <c r="U134" s="4">
        <f>SUMIFS($I$5:$I$55,$B$5:$B$55,$A134)*U$103*U$99*10</f>
        <v/>
      </c>
      <c r="V134" s="4">
        <f>SUMIFS($I$5:$I$55,$B$5:$B$55,$A134)*V$103*V$99*10</f>
        <v/>
      </c>
      <c r="W134" s="4">
        <f>SUMIFS($I$5:$I$55,$B$5:$B$55,$A134)*W$103*W$99*10</f>
        <v/>
      </c>
      <c r="X134" s="4">
        <f>SUMIFS($I$5:$I$55,$B$5:$B$55,$A134)*X$103*X$99*10</f>
        <v/>
      </c>
      <c r="Y134" s="4">
        <f>SUMIFS($I$5:$I$55,$B$5:$B$55,$A134)*Y$103*Y$99*10</f>
        <v/>
      </c>
      <c r="Z134" s="4">
        <f>SUMIFS($I$5:$I$55,$B$5:$B$55,$A134)*Z$103*Z$99*10</f>
        <v/>
      </c>
      <c r="AA134" s="4">
        <f>SUMIFS($I$5:$I$55,$B$5:$B$55,$A134)*AA$103*AA$99*10</f>
        <v/>
      </c>
      <c r="AB134" s="4">
        <f>SUMIFS($I$5:$I$55,$B$5:$B$55,$A134)*AB$103*AB$99*10</f>
        <v/>
      </c>
      <c r="AC134" s="4">
        <f>SUMIFS($I$5:$I$55,$B$5:$B$55,$A134)*AC$103*AC$99*10</f>
        <v/>
      </c>
      <c r="AD134" s="4">
        <f>SUMIFS($I$5:$I$55,$B$5:$B$55,$A134)*AD$103*AD$99*10</f>
        <v/>
      </c>
      <c r="AE134" s="4">
        <f>SUMIFS($I$5:$I$55,$B$5:$B$55,$A134)*AE$103*AE$99*10</f>
        <v/>
      </c>
      <c r="AF134" s="4">
        <f>SUMIFS($I$5:$I$55,$B$5:$B$55,$A134)*AF$103*AF$99*10</f>
        <v/>
      </c>
      <c r="AG134" s="4">
        <f>SUMIFS($I$5:$I$55,$B$5:$B$55,$A134)*AG$103*AG$99*10</f>
        <v/>
      </c>
    </row>
    <row r="135" ht="15" customHeight="1">
      <c r="A135" s="67" t="inlineStr">
        <is>
          <t>NH</t>
        </is>
      </c>
      <c r="B135" s="4">
        <f>SUMIFS($I$5:$I$55,$B$5:$B$55,$A135)*B$103*B$99*10</f>
        <v/>
      </c>
      <c r="C135" s="4">
        <f>SUMIFS($I$5:$I$55,$B$5:$B$55,$A135)*C$103*C$99*10</f>
        <v/>
      </c>
      <c r="D135" s="4">
        <f>SUMIFS($I$5:$I$55,$B$5:$B$55,$A135)*D$103*D$99*10</f>
        <v/>
      </c>
      <c r="E135" s="4">
        <f>SUMIFS($I$5:$I$55,$B$5:$B$55,$A135)*E$103*E$99*10</f>
        <v/>
      </c>
      <c r="F135" s="4">
        <f>SUMIFS($I$5:$I$55,$B$5:$B$55,$A135)*F$103*F$99*10</f>
        <v/>
      </c>
      <c r="G135" s="4">
        <f>SUMIFS($I$5:$I$55,$B$5:$B$55,$A135)*G$103*G$99*10</f>
        <v/>
      </c>
      <c r="H135" s="4">
        <f>SUMIFS($I$5:$I$55,$B$5:$B$55,$A135)*H$103*H$99*10</f>
        <v/>
      </c>
      <c r="I135" s="4">
        <f>SUMIFS($I$5:$I$55,$B$5:$B$55,$A135)*I$103*I$99*10</f>
        <v/>
      </c>
      <c r="J135" s="4">
        <f>SUMIFS($I$5:$I$55,$B$5:$B$55,$A135)*J$103*J$99*10</f>
        <v/>
      </c>
      <c r="K135" s="4">
        <f>SUMIFS($I$5:$I$55,$B$5:$B$55,$A135)*K$103*K$99*10</f>
        <v/>
      </c>
      <c r="L135" s="4">
        <f>SUMIFS($I$5:$I$55,$B$5:$B$55,$A135)*L$103*L$99*10</f>
        <v/>
      </c>
      <c r="M135" s="4">
        <f>SUMIFS($I$5:$I$55,$B$5:$B$55,$A135)*M$103*M$99*10</f>
        <v/>
      </c>
      <c r="N135" s="4">
        <f>SUMIFS($I$5:$I$55,$B$5:$B$55,$A135)*N$103*N$99*10</f>
        <v/>
      </c>
      <c r="O135" s="4">
        <f>SUMIFS($I$5:$I$55,$B$5:$B$55,$A135)*O$103*O$99*10</f>
        <v/>
      </c>
      <c r="P135" s="4">
        <f>SUMIFS($I$5:$I$55,$B$5:$B$55,$A135)*P$103*P$99*10</f>
        <v/>
      </c>
      <c r="Q135" s="4">
        <f>SUMIFS($I$5:$I$55,$B$5:$B$55,$A135)*Q$103*Q$99*10</f>
        <v/>
      </c>
      <c r="R135" s="4">
        <f>SUMIFS($I$5:$I$55,$B$5:$B$55,$A135)*R$103*R$99*10</f>
        <v/>
      </c>
      <c r="S135" s="4">
        <f>SUMIFS($I$5:$I$55,$B$5:$B$55,$A135)*S$103*S$99*10</f>
        <v/>
      </c>
      <c r="T135" s="4">
        <f>SUMIFS($I$5:$I$55,$B$5:$B$55,$A135)*T$103*T$99*10</f>
        <v/>
      </c>
      <c r="U135" s="4">
        <f>SUMIFS($I$5:$I$55,$B$5:$B$55,$A135)*U$103*U$99*10</f>
        <v/>
      </c>
      <c r="V135" s="4">
        <f>SUMIFS($I$5:$I$55,$B$5:$B$55,$A135)*V$103*V$99*10</f>
        <v/>
      </c>
      <c r="W135" s="4">
        <f>SUMIFS($I$5:$I$55,$B$5:$B$55,$A135)*W$103*W$99*10</f>
        <v/>
      </c>
      <c r="X135" s="4">
        <f>SUMIFS($I$5:$I$55,$B$5:$B$55,$A135)*X$103*X$99*10</f>
        <v/>
      </c>
      <c r="Y135" s="4">
        <f>SUMIFS($I$5:$I$55,$B$5:$B$55,$A135)*Y$103*Y$99*10</f>
        <v/>
      </c>
      <c r="Z135" s="4">
        <f>SUMIFS($I$5:$I$55,$B$5:$B$55,$A135)*Z$103*Z$99*10</f>
        <v/>
      </c>
      <c r="AA135" s="4">
        <f>SUMIFS($I$5:$I$55,$B$5:$B$55,$A135)*AA$103*AA$99*10</f>
        <v/>
      </c>
      <c r="AB135" s="4">
        <f>SUMIFS($I$5:$I$55,$B$5:$B$55,$A135)*AB$103*AB$99*10</f>
        <v/>
      </c>
      <c r="AC135" s="4">
        <f>SUMIFS($I$5:$I$55,$B$5:$B$55,$A135)*AC$103*AC$99*10</f>
        <v/>
      </c>
      <c r="AD135" s="4">
        <f>SUMIFS($I$5:$I$55,$B$5:$B$55,$A135)*AD$103*AD$99*10</f>
        <v/>
      </c>
      <c r="AE135" s="4">
        <f>SUMIFS($I$5:$I$55,$B$5:$B$55,$A135)*AE$103*AE$99*10</f>
        <v/>
      </c>
      <c r="AF135" s="4">
        <f>SUMIFS($I$5:$I$55,$B$5:$B$55,$A135)*AF$103*AF$99*10</f>
        <v/>
      </c>
      <c r="AG135" s="4">
        <f>SUMIFS($I$5:$I$55,$B$5:$B$55,$A135)*AG$103*AG$99*10</f>
        <v/>
      </c>
    </row>
    <row r="136" ht="15" customHeight="1">
      <c r="A136" s="67" t="inlineStr">
        <is>
          <t>NJ</t>
        </is>
      </c>
      <c r="B136" s="4">
        <f>SUMIFS($I$5:$I$55,$B$5:$B$55,$A136)*B$103*B$99*10</f>
        <v/>
      </c>
      <c r="C136" s="4">
        <f>SUMIFS($I$5:$I$55,$B$5:$B$55,$A136)*C$103*C$99*10</f>
        <v/>
      </c>
      <c r="D136" s="4">
        <f>SUMIFS($I$5:$I$55,$B$5:$B$55,$A136)*D$103*D$99*10</f>
        <v/>
      </c>
      <c r="E136" s="4">
        <f>SUMIFS($I$5:$I$55,$B$5:$B$55,$A136)*E$103*E$99*10</f>
        <v/>
      </c>
      <c r="F136" s="4">
        <f>SUMIFS($I$5:$I$55,$B$5:$B$55,$A136)*F$103*F$99*10</f>
        <v/>
      </c>
      <c r="G136" s="4">
        <f>SUMIFS($I$5:$I$55,$B$5:$B$55,$A136)*G$103*G$99*10</f>
        <v/>
      </c>
      <c r="H136" s="4">
        <f>SUMIFS($I$5:$I$55,$B$5:$B$55,$A136)*H$103*H$99*10</f>
        <v/>
      </c>
      <c r="I136" s="4">
        <f>SUMIFS($I$5:$I$55,$B$5:$B$55,$A136)*I$103*I$99*10</f>
        <v/>
      </c>
      <c r="J136" s="4">
        <f>SUMIFS($I$5:$I$55,$B$5:$B$55,$A136)*J$103*J$99*10</f>
        <v/>
      </c>
      <c r="K136" s="4">
        <f>SUMIFS($I$5:$I$55,$B$5:$B$55,$A136)*K$103*K$99*10</f>
        <v/>
      </c>
      <c r="L136" s="4">
        <f>SUMIFS($I$5:$I$55,$B$5:$B$55,$A136)*L$103*L$99*10</f>
        <v/>
      </c>
      <c r="M136" s="4">
        <f>SUMIFS($I$5:$I$55,$B$5:$B$55,$A136)*M$103*M$99*10</f>
        <v/>
      </c>
      <c r="N136" s="4">
        <f>SUMIFS($I$5:$I$55,$B$5:$B$55,$A136)*N$103*N$99*10</f>
        <v/>
      </c>
      <c r="O136" s="4">
        <f>SUMIFS($I$5:$I$55,$B$5:$B$55,$A136)*O$103*O$99*10</f>
        <v/>
      </c>
      <c r="P136" s="4">
        <f>SUMIFS($I$5:$I$55,$B$5:$B$55,$A136)*P$103*P$99*10</f>
        <v/>
      </c>
      <c r="Q136" s="4">
        <f>SUMIFS($I$5:$I$55,$B$5:$B$55,$A136)*Q$103*Q$99*10</f>
        <v/>
      </c>
      <c r="R136" s="4">
        <f>SUMIFS($I$5:$I$55,$B$5:$B$55,$A136)*R$103*R$99*10</f>
        <v/>
      </c>
      <c r="S136" s="4">
        <f>SUMIFS($I$5:$I$55,$B$5:$B$55,$A136)*S$103*S$99*10</f>
        <v/>
      </c>
      <c r="T136" s="4">
        <f>SUMIFS($I$5:$I$55,$B$5:$B$55,$A136)*T$103*T$99*10</f>
        <v/>
      </c>
      <c r="U136" s="4">
        <f>SUMIFS($I$5:$I$55,$B$5:$B$55,$A136)*U$103*U$99*10</f>
        <v/>
      </c>
      <c r="V136" s="4">
        <f>SUMIFS($I$5:$I$55,$B$5:$B$55,$A136)*V$103*V$99*10</f>
        <v/>
      </c>
      <c r="W136" s="4">
        <f>SUMIFS($I$5:$I$55,$B$5:$B$55,$A136)*W$103*W$99*10</f>
        <v/>
      </c>
      <c r="X136" s="4">
        <f>SUMIFS($I$5:$I$55,$B$5:$B$55,$A136)*X$103*X$99*10</f>
        <v/>
      </c>
      <c r="Y136" s="4">
        <f>SUMIFS($I$5:$I$55,$B$5:$B$55,$A136)*Y$103*Y$99*10</f>
        <v/>
      </c>
      <c r="Z136" s="4">
        <f>SUMIFS($I$5:$I$55,$B$5:$B$55,$A136)*Z$103*Z$99*10</f>
        <v/>
      </c>
      <c r="AA136" s="4">
        <f>SUMIFS($I$5:$I$55,$B$5:$B$55,$A136)*AA$103*AA$99*10</f>
        <v/>
      </c>
      <c r="AB136" s="4">
        <f>SUMIFS($I$5:$I$55,$B$5:$B$55,$A136)*AB$103*AB$99*10</f>
        <v/>
      </c>
      <c r="AC136" s="4">
        <f>SUMIFS($I$5:$I$55,$B$5:$B$55,$A136)*AC$103*AC$99*10</f>
        <v/>
      </c>
      <c r="AD136" s="4">
        <f>SUMIFS($I$5:$I$55,$B$5:$B$55,$A136)*AD$103*AD$99*10</f>
        <v/>
      </c>
      <c r="AE136" s="4">
        <f>SUMIFS($I$5:$I$55,$B$5:$B$55,$A136)*AE$103*AE$99*10</f>
        <v/>
      </c>
      <c r="AF136" s="4">
        <f>SUMIFS($I$5:$I$55,$B$5:$B$55,$A136)*AF$103*AF$99*10</f>
        <v/>
      </c>
      <c r="AG136" s="4">
        <f>SUMIFS($I$5:$I$55,$B$5:$B$55,$A136)*AG$103*AG$99*10</f>
        <v/>
      </c>
    </row>
    <row r="137" ht="15" customHeight="1">
      <c r="A137" s="67" t="inlineStr">
        <is>
          <t>NM</t>
        </is>
      </c>
      <c r="B137" s="4">
        <f>SUMIFS($I$5:$I$55,$B$5:$B$55,$A137)*B$103*B$99*10</f>
        <v/>
      </c>
      <c r="C137" s="4">
        <f>SUMIFS($I$5:$I$55,$B$5:$B$55,$A137)*C$103*C$99*10</f>
        <v/>
      </c>
      <c r="D137" s="4">
        <f>SUMIFS($I$5:$I$55,$B$5:$B$55,$A137)*D$103*D$99*10</f>
        <v/>
      </c>
      <c r="E137" s="4">
        <f>SUMIFS($I$5:$I$55,$B$5:$B$55,$A137)*E$103*E$99*10</f>
        <v/>
      </c>
      <c r="F137" s="4">
        <f>SUMIFS($I$5:$I$55,$B$5:$B$55,$A137)*F$103*F$99*10</f>
        <v/>
      </c>
      <c r="G137" s="4">
        <f>SUMIFS($I$5:$I$55,$B$5:$B$55,$A137)*G$103*G$99*10</f>
        <v/>
      </c>
      <c r="H137" s="4">
        <f>SUMIFS($I$5:$I$55,$B$5:$B$55,$A137)*H$103*H$99*10</f>
        <v/>
      </c>
      <c r="I137" s="4">
        <f>SUMIFS($I$5:$I$55,$B$5:$B$55,$A137)*I$103*I$99*10</f>
        <v/>
      </c>
      <c r="J137" s="4">
        <f>SUMIFS($I$5:$I$55,$B$5:$B$55,$A137)*J$103*J$99*10</f>
        <v/>
      </c>
      <c r="K137" s="4">
        <f>SUMIFS($I$5:$I$55,$B$5:$B$55,$A137)*K$103*K$99*10</f>
        <v/>
      </c>
      <c r="L137" s="4">
        <f>SUMIFS($I$5:$I$55,$B$5:$B$55,$A137)*L$103*L$99*10</f>
        <v/>
      </c>
      <c r="M137" s="4">
        <f>SUMIFS($I$5:$I$55,$B$5:$B$55,$A137)*M$103*M$99*10</f>
        <v/>
      </c>
      <c r="N137" s="4">
        <f>SUMIFS($I$5:$I$55,$B$5:$B$55,$A137)*N$103*N$99*10</f>
        <v/>
      </c>
      <c r="O137" s="4">
        <f>SUMIFS($I$5:$I$55,$B$5:$B$55,$A137)*O$103*O$99*10</f>
        <v/>
      </c>
      <c r="P137" s="4">
        <f>SUMIFS($I$5:$I$55,$B$5:$B$55,$A137)*P$103*P$99*10</f>
        <v/>
      </c>
      <c r="Q137" s="4">
        <f>SUMIFS($I$5:$I$55,$B$5:$B$55,$A137)*Q$103*Q$99*10</f>
        <v/>
      </c>
      <c r="R137" s="4">
        <f>SUMIFS($I$5:$I$55,$B$5:$B$55,$A137)*R$103*R$99*10</f>
        <v/>
      </c>
      <c r="S137" s="4">
        <f>SUMIFS($I$5:$I$55,$B$5:$B$55,$A137)*S$103*S$99*10</f>
        <v/>
      </c>
      <c r="T137" s="4">
        <f>SUMIFS($I$5:$I$55,$B$5:$B$55,$A137)*T$103*T$99*10</f>
        <v/>
      </c>
      <c r="U137" s="4">
        <f>SUMIFS($I$5:$I$55,$B$5:$B$55,$A137)*U$103*U$99*10</f>
        <v/>
      </c>
      <c r="V137" s="4">
        <f>SUMIFS($I$5:$I$55,$B$5:$B$55,$A137)*V$103*V$99*10</f>
        <v/>
      </c>
      <c r="W137" s="4">
        <f>SUMIFS($I$5:$I$55,$B$5:$B$55,$A137)*W$103*W$99*10</f>
        <v/>
      </c>
      <c r="X137" s="4">
        <f>SUMIFS($I$5:$I$55,$B$5:$B$55,$A137)*X$103*X$99*10</f>
        <v/>
      </c>
      <c r="Y137" s="4">
        <f>SUMIFS($I$5:$I$55,$B$5:$B$55,$A137)*Y$103*Y$99*10</f>
        <v/>
      </c>
      <c r="Z137" s="4">
        <f>SUMIFS($I$5:$I$55,$B$5:$B$55,$A137)*Z$103*Z$99*10</f>
        <v/>
      </c>
      <c r="AA137" s="4">
        <f>SUMIFS($I$5:$I$55,$B$5:$B$55,$A137)*AA$103*AA$99*10</f>
        <v/>
      </c>
      <c r="AB137" s="4">
        <f>SUMIFS($I$5:$I$55,$B$5:$B$55,$A137)*AB$103*AB$99*10</f>
        <v/>
      </c>
      <c r="AC137" s="4">
        <f>SUMIFS($I$5:$I$55,$B$5:$B$55,$A137)*AC$103*AC$99*10</f>
        <v/>
      </c>
      <c r="AD137" s="4">
        <f>SUMIFS($I$5:$I$55,$B$5:$B$55,$A137)*AD$103*AD$99*10</f>
        <v/>
      </c>
      <c r="AE137" s="4">
        <f>SUMIFS($I$5:$I$55,$B$5:$B$55,$A137)*AE$103*AE$99*10</f>
        <v/>
      </c>
      <c r="AF137" s="4">
        <f>SUMIFS($I$5:$I$55,$B$5:$B$55,$A137)*AF$103*AF$99*10</f>
        <v/>
      </c>
      <c r="AG137" s="4">
        <f>SUMIFS($I$5:$I$55,$B$5:$B$55,$A137)*AG$103*AG$99*10</f>
        <v/>
      </c>
    </row>
    <row r="138" ht="15" customHeight="1">
      <c r="A138" s="67" t="inlineStr">
        <is>
          <t>NV</t>
        </is>
      </c>
      <c r="B138" s="4">
        <f>SUMIFS($I$5:$I$55,$B$5:$B$55,$A138)*B$103*B$99*10</f>
        <v/>
      </c>
      <c r="C138" s="4">
        <f>SUMIFS($I$5:$I$55,$B$5:$B$55,$A138)*C$103*C$99*10</f>
        <v/>
      </c>
      <c r="D138" s="4">
        <f>SUMIFS($I$5:$I$55,$B$5:$B$55,$A138)*D$103*D$99*10</f>
        <v/>
      </c>
      <c r="E138" s="4">
        <f>SUMIFS($I$5:$I$55,$B$5:$B$55,$A138)*E$103*E$99*10</f>
        <v/>
      </c>
      <c r="F138" s="4">
        <f>SUMIFS($I$5:$I$55,$B$5:$B$55,$A138)*F$103*F$99*10</f>
        <v/>
      </c>
      <c r="G138" s="4">
        <f>SUMIFS($I$5:$I$55,$B$5:$B$55,$A138)*G$103*G$99*10</f>
        <v/>
      </c>
      <c r="H138" s="4">
        <f>SUMIFS($I$5:$I$55,$B$5:$B$55,$A138)*H$103*H$99*10</f>
        <v/>
      </c>
      <c r="I138" s="4">
        <f>SUMIFS($I$5:$I$55,$B$5:$B$55,$A138)*I$103*I$99*10</f>
        <v/>
      </c>
      <c r="J138" s="4">
        <f>SUMIFS($I$5:$I$55,$B$5:$B$55,$A138)*J$103*J$99*10</f>
        <v/>
      </c>
      <c r="K138" s="4">
        <f>SUMIFS($I$5:$I$55,$B$5:$B$55,$A138)*K$103*K$99*10</f>
        <v/>
      </c>
      <c r="L138" s="4">
        <f>SUMIFS($I$5:$I$55,$B$5:$B$55,$A138)*L$103*L$99*10</f>
        <v/>
      </c>
      <c r="M138" s="4">
        <f>SUMIFS($I$5:$I$55,$B$5:$B$55,$A138)*M$103*M$99*10</f>
        <v/>
      </c>
      <c r="N138" s="4">
        <f>SUMIFS($I$5:$I$55,$B$5:$B$55,$A138)*N$103*N$99*10</f>
        <v/>
      </c>
      <c r="O138" s="4">
        <f>SUMIFS($I$5:$I$55,$B$5:$B$55,$A138)*O$103*O$99*10</f>
        <v/>
      </c>
      <c r="P138" s="4">
        <f>SUMIFS($I$5:$I$55,$B$5:$B$55,$A138)*P$103*P$99*10</f>
        <v/>
      </c>
      <c r="Q138" s="4">
        <f>SUMIFS($I$5:$I$55,$B$5:$B$55,$A138)*Q$103*Q$99*10</f>
        <v/>
      </c>
      <c r="R138" s="4">
        <f>SUMIFS($I$5:$I$55,$B$5:$B$55,$A138)*R$103*R$99*10</f>
        <v/>
      </c>
      <c r="S138" s="4">
        <f>SUMIFS($I$5:$I$55,$B$5:$B$55,$A138)*S$103*S$99*10</f>
        <v/>
      </c>
      <c r="T138" s="4">
        <f>SUMIFS($I$5:$I$55,$B$5:$B$55,$A138)*T$103*T$99*10</f>
        <v/>
      </c>
      <c r="U138" s="4">
        <f>SUMIFS($I$5:$I$55,$B$5:$B$55,$A138)*U$103*U$99*10</f>
        <v/>
      </c>
      <c r="V138" s="4">
        <f>SUMIFS($I$5:$I$55,$B$5:$B$55,$A138)*V$103*V$99*10</f>
        <v/>
      </c>
      <c r="W138" s="4">
        <f>SUMIFS($I$5:$I$55,$B$5:$B$55,$A138)*W$103*W$99*10</f>
        <v/>
      </c>
      <c r="X138" s="4">
        <f>SUMIFS($I$5:$I$55,$B$5:$B$55,$A138)*X$103*X$99*10</f>
        <v/>
      </c>
      <c r="Y138" s="4">
        <f>SUMIFS($I$5:$I$55,$B$5:$B$55,$A138)*Y$103*Y$99*10</f>
        <v/>
      </c>
      <c r="Z138" s="4">
        <f>SUMIFS($I$5:$I$55,$B$5:$B$55,$A138)*Z$103*Z$99*10</f>
        <v/>
      </c>
      <c r="AA138" s="4">
        <f>SUMIFS($I$5:$I$55,$B$5:$B$55,$A138)*AA$103*AA$99*10</f>
        <v/>
      </c>
      <c r="AB138" s="4">
        <f>SUMIFS($I$5:$I$55,$B$5:$B$55,$A138)*AB$103*AB$99*10</f>
        <v/>
      </c>
      <c r="AC138" s="4">
        <f>SUMIFS($I$5:$I$55,$B$5:$B$55,$A138)*AC$103*AC$99*10</f>
        <v/>
      </c>
      <c r="AD138" s="4">
        <f>SUMIFS($I$5:$I$55,$B$5:$B$55,$A138)*AD$103*AD$99*10</f>
        <v/>
      </c>
      <c r="AE138" s="4">
        <f>SUMIFS($I$5:$I$55,$B$5:$B$55,$A138)*AE$103*AE$99*10</f>
        <v/>
      </c>
      <c r="AF138" s="4">
        <f>SUMIFS($I$5:$I$55,$B$5:$B$55,$A138)*AF$103*AF$99*10</f>
        <v/>
      </c>
      <c r="AG138" s="4">
        <f>SUMIFS($I$5:$I$55,$B$5:$B$55,$A138)*AG$103*AG$99*10</f>
        <v/>
      </c>
    </row>
    <row r="139" ht="15" customHeight="1">
      <c r="A139" s="67" t="inlineStr">
        <is>
          <t>NY</t>
        </is>
      </c>
      <c r="B139" s="4">
        <f>SUMIFS($I$5:$I$55,$B$5:$B$55,$A139)*B$103*B$99*10</f>
        <v/>
      </c>
      <c r="C139" s="4">
        <f>SUMIFS($I$5:$I$55,$B$5:$B$55,$A139)*C$103*C$99*10</f>
        <v/>
      </c>
      <c r="D139" s="4">
        <f>SUMIFS($I$5:$I$55,$B$5:$B$55,$A139)*D$103*D$99*10</f>
        <v/>
      </c>
      <c r="E139" s="4">
        <f>SUMIFS($I$5:$I$55,$B$5:$B$55,$A139)*E$103*E$99*10</f>
        <v/>
      </c>
      <c r="F139" s="4">
        <f>SUMIFS($I$5:$I$55,$B$5:$B$55,$A139)*F$103*F$99*10</f>
        <v/>
      </c>
      <c r="G139" s="4">
        <f>SUMIFS($I$5:$I$55,$B$5:$B$55,$A139)*G$103*G$99*10</f>
        <v/>
      </c>
      <c r="H139" s="4">
        <f>SUMIFS($I$5:$I$55,$B$5:$B$55,$A139)*H$103*H$99*10</f>
        <v/>
      </c>
      <c r="I139" s="4">
        <f>SUMIFS($I$5:$I$55,$B$5:$B$55,$A139)*I$103*I$99*10</f>
        <v/>
      </c>
      <c r="J139" s="4">
        <f>SUMIFS($I$5:$I$55,$B$5:$B$55,$A139)*J$103*J$99*10</f>
        <v/>
      </c>
      <c r="K139" s="4">
        <f>SUMIFS($I$5:$I$55,$B$5:$B$55,$A139)*K$103*K$99*10</f>
        <v/>
      </c>
      <c r="L139" s="4">
        <f>SUMIFS($I$5:$I$55,$B$5:$B$55,$A139)*L$103*L$99*10</f>
        <v/>
      </c>
      <c r="M139" s="4">
        <f>SUMIFS($I$5:$I$55,$B$5:$B$55,$A139)*M$103*M$99*10</f>
        <v/>
      </c>
      <c r="N139" s="4">
        <f>SUMIFS($I$5:$I$55,$B$5:$B$55,$A139)*N$103*N$99*10</f>
        <v/>
      </c>
      <c r="O139" s="4">
        <f>SUMIFS($I$5:$I$55,$B$5:$B$55,$A139)*O$103*O$99*10</f>
        <v/>
      </c>
      <c r="P139" s="4">
        <f>SUMIFS($I$5:$I$55,$B$5:$B$55,$A139)*P$103*P$99*10</f>
        <v/>
      </c>
      <c r="Q139" s="4">
        <f>SUMIFS($I$5:$I$55,$B$5:$B$55,$A139)*Q$103*Q$99*10</f>
        <v/>
      </c>
      <c r="R139" s="4">
        <f>SUMIFS($I$5:$I$55,$B$5:$B$55,$A139)*R$103*R$99*10</f>
        <v/>
      </c>
      <c r="S139" s="4">
        <f>SUMIFS($I$5:$I$55,$B$5:$B$55,$A139)*S$103*S$99*10</f>
        <v/>
      </c>
      <c r="T139" s="4">
        <f>SUMIFS($I$5:$I$55,$B$5:$B$55,$A139)*T$103*T$99*10</f>
        <v/>
      </c>
      <c r="U139" s="4">
        <f>SUMIFS($I$5:$I$55,$B$5:$B$55,$A139)*U$103*U$99*10</f>
        <v/>
      </c>
      <c r="V139" s="4">
        <f>SUMIFS($I$5:$I$55,$B$5:$B$55,$A139)*V$103*V$99*10</f>
        <v/>
      </c>
      <c r="W139" s="4">
        <f>SUMIFS($I$5:$I$55,$B$5:$B$55,$A139)*W$103*W$99*10</f>
        <v/>
      </c>
      <c r="X139" s="4">
        <f>SUMIFS($I$5:$I$55,$B$5:$B$55,$A139)*X$103*X$99*10</f>
        <v/>
      </c>
      <c r="Y139" s="4">
        <f>SUMIFS($I$5:$I$55,$B$5:$B$55,$A139)*Y$103*Y$99*10</f>
        <v/>
      </c>
      <c r="Z139" s="4">
        <f>SUMIFS($I$5:$I$55,$B$5:$B$55,$A139)*Z$103*Z$99*10</f>
        <v/>
      </c>
      <c r="AA139" s="4">
        <f>SUMIFS($I$5:$I$55,$B$5:$B$55,$A139)*AA$103*AA$99*10</f>
        <v/>
      </c>
      <c r="AB139" s="4">
        <f>SUMIFS($I$5:$I$55,$B$5:$B$55,$A139)*AB$103*AB$99*10</f>
        <v/>
      </c>
      <c r="AC139" s="4">
        <f>SUMIFS($I$5:$I$55,$B$5:$B$55,$A139)*AC$103*AC$99*10</f>
        <v/>
      </c>
      <c r="AD139" s="4">
        <f>SUMIFS($I$5:$I$55,$B$5:$B$55,$A139)*AD$103*AD$99*10</f>
        <v/>
      </c>
      <c r="AE139" s="4">
        <f>SUMIFS($I$5:$I$55,$B$5:$B$55,$A139)*AE$103*AE$99*10</f>
        <v/>
      </c>
      <c r="AF139" s="4">
        <f>SUMIFS($I$5:$I$55,$B$5:$B$55,$A139)*AF$103*AF$99*10</f>
        <v/>
      </c>
      <c r="AG139" s="4">
        <f>SUMIFS($I$5:$I$55,$B$5:$B$55,$A139)*AG$103*AG$99*10</f>
        <v/>
      </c>
    </row>
    <row r="140" ht="15" customHeight="1">
      <c r="A140" s="67" t="inlineStr">
        <is>
          <t>OH</t>
        </is>
      </c>
      <c r="B140" s="4">
        <f>SUMIFS($I$5:$I$55,$B$5:$B$55,$A140)*B$103*B$99*10</f>
        <v/>
      </c>
      <c r="C140" s="4">
        <f>SUMIFS($I$5:$I$55,$B$5:$B$55,$A140)*C$103*C$99*10</f>
        <v/>
      </c>
      <c r="D140" s="4">
        <f>SUMIFS($I$5:$I$55,$B$5:$B$55,$A140)*D$103*D$99*10</f>
        <v/>
      </c>
      <c r="E140" s="4">
        <f>SUMIFS($I$5:$I$55,$B$5:$B$55,$A140)*E$103*E$99*10</f>
        <v/>
      </c>
      <c r="F140" s="4">
        <f>SUMIFS($I$5:$I$55,$B$5:$B$55,$A140)*F$103*F$99*10</f>
        <v/>
      </c>
      <c r="G140" s="4">
        <f>SUMIFS($I$5:$I$55,$B$5:$B$55,$A140)*G$103*G$99*10</f>
        <v/>
      </c>
      <c r="H140" s="4">
        <f>SUMIFS($I$5:$I$55,$B$5:$B$55,$A140)*H$103*H$99*10</f>
        <v/>
      </c>
      <c r="I140" s="4">
        <f>SUMIFS($I$5:$I$55,$B$5:$B$55,$A140)*I$103*I$99*10</f>
        <v/>
      </c>
      <c r="J140" s="4">
        <f>SUMIFS($I$5:$I$55,$B$5:$B$55,$A140)*J$103*J$99*10</f>
        <v/>
      </c>
      <c r="K140" s="4">
        <f>SUMIFS($I$5:$I$55,$B$5:$B$55,$A140)*K$103*K$99*10</f>
        <v/>
      </c>
      <c r="L140" s="4">
        <f>SUMIFS($I$5:$I$55,$B$5:$B$55,$A140)*L$103*L$99*10</f>
        <v/>
      </c>
      <c r="M140" s="4">
        <f>SUMIFS($I$5:$I$55,$B$5:$B$55,$A140)*M$103*M$99*10</f>
        <v/>
      </c>
      <c r="N140" s="4">
        <f>SUMIFS($I$5:$I$55,$B$5:$B$55,$A140)*N$103*N$99*10</f>
        <v/>
      </c>
      <c r="O140" s="4">
        <f>SUMIFS($I$5:$I$55,$B$5:$B$55,$A140)*O$103*O$99*10</f>
        <v/>
      </c>
      <c r="P140" s="4">
        <f>SUMIFS($I$5:$I$55,$B$5:$B$55,$A140)*P$103*P$99*10</f>
        <v/>
      </c>
      <c r="Q140" s="4">
        <f>SUMIFS($I$5:$I$55,$B$5:$B$55,$A140)*Q$103*Q$99*10</f>
        <v/>
      </c>
      <c r="R140" s="4">
        <f>SUMIFS($I$5:$I$55,$B$5:$B$55,$A140)*R$103*R$99*10</f>
        <v/>
      </c>
      <c r="S140" s="4">
        <f>SUMIFS($I$5:$I$55,$B$5:$B$55,$A140)*S$103*S$99*10</f>
        <v/>
      </c>
      <c r="T140" s="4">
        <f>SUMIFS($I$5:$I$55,$B$5:$B$55,$A140)*T$103*T$99*10</f>
        <v/>
      </c>
      <c r="U140" s="4">
        <f>SUMIFS($I$5:$I$55,$B$5:$B$55,$A140)*U$103*U$99*10</f>
        <v/>
      </c>
      <c r="V140" s="4">
        <f>SUMIFS($I$5:$I$55,$B$5:$B$55,$A140)*V$103*V$99*10</f>
        <v/>
      </c>
      <c r="W140" s="4">
        <f>SUMIFS($I$5:$I$55,$B$5:$B$55,$A140)*W$103*W$99*10</f>
        <v/>
      </c>
      <c r="X140" s="4">
        <f>SUMIFS($I$5:$I$55,$B$5:$B$55,$A140)*X$103*X$99*10</f>
        <v/>
      </c>
      <c r="Y140" s="4">
        <f>SUMIFS($I$5:$I$55,$B$5:$B$55,$A140)*Y$103*Y$99*10</f>
        <v/>
      </c>
      <c r="Z140" s="4">
        <f>SUMIFS($I$5:$I$55,$B$5:$B$55,$A140)*Z$103*Z$99*10</f>
        <v/>
      </c>
      <c r="AA140" s="4">
        <f>SUMIFS($I$5:$I$55,$B$5:$B$55,$A140)*AA$103*AA$99*10</f>
        <v/>
      </c>
      <c r="AB140" s="4">
        <f>SUMIFS($I$5:$I$55,$B$5:$B$55,$A140)*AB$103*AB$99*10</f>
        <v/>
      </c>
      <c r="AC140" s="4">
        <f>SUMIFS($I$5:$I$55,$B$5:$B$55,$A140)*AC$103*AC$99*10</f>
        <v/>
      </c>
      <c r="AD140" s="4">
        <f>SUMIFS($I$5:$I$55,$B$5:$B$55,$A140)*AD$103*AD$99*10</f>
        <v/>
      </c>
      <c r="AE140" s="4">
        <f>SUMIFS($I$5:$I$55,$B$5:$B$55,$A140)*AE$103*AE$99*10</f>
        <v/>
      </c>
      <c r="AF140" s="4">
        <f>SUMIFS($I$5:$I$55,$B$5:$B$55,$A140)*AF$103*AF$99*10</f>
        <v/>
      </c>
      <c r="AG140" s="4">
        <f>SUMIFS($I$5:$I$55,$B$5:$B$55,$A140)*AG$103*AG$99*10</f>
        <v/>
      </c>
    </row>
    <row r="141" ht="15" customHeight="1">
      <c r="A141" s="67" t="inlineStr">
        <is>
          <t>OK</t>
        </is>
      </c>
      <c r="B141" s="4">
        <f>SUMIFS($I$5:$I$55,$B$5:$B$55,$A141)*B$103*B$99*10</f>
        <v/>
      </c>
      <c r="C141" s="4">
        <f>SUMIFS($I$5:$I$55,$B$5:$B$55,$A141)*C$103*C$99*10</f>
        <v/>
      </c>
      <c r="D141" s="4">
        <f>SUMIFS($I$5:$I$55,$B$5:$B$55,$A141)*D$103*D$99*10</f>
        <v/>
      </c>
      <c r="E141" s="4">
        <f>SUMIFS($I$5:$I$55,$B$5:$B$55,$A141)*E$103*E$99*10</f>
        <v/>
      </c>
      <c r="F141" s="4">
        <f>SUMIFS($I$5:$I$55,$B$5:$B$55,$A141)*F$103*F$99*10</f>
        <v/>
      </c>
      <c r="G141" s="4">
        <f>SUMIFS($I$5:$I$55,$B$5:$B$55,$A141)*G$103*G$99*10</f>
        <v/>
      </c>
      <c r="H141" s="4">
        <f>SUMIFS($I$5:$I$55,$B$5:$B$55,$A141)*H$103*H$99*10</f>
        <v/>
      </c>
      <c r="I141" s="4">
        <f>SUMIFS($I$5:$I$55,$B$5:$B$55,$A141)*I$103*I$99*10</f>
        <v/>
      </c>
      <c r="J141" s="4">
        <f>SUMIFS($I$5:$I$55,$B$5:$B$55,$A141)*J$103*J$99*10</f>
        <v/>
      </c>
      <c r="K141" s="4">
        <f>SUMIFS($I$5:$I$55,$B$5:$B$55,$A141)*K$103*K$99*10</f>
        <v/>
      </c>
      <c r="L141" s="4">
        <f>SUMIFS($I$5:$I$55,$B$5:$B$55,$A141)*L$103*L$99*10</f>
        <v/>
      </c>
      <c r="M141" s="4">
        <f>SUMIFS($I$5:$I$55,$B$5:$B$55,$A141)*M$103*M$99*10</f>
        <v/>
      </c>
      <c r="N141" s="4">
        <f>SUMIFS($I$5:$I$55,$B$5:$B$55,$A141)*N$103*N$99*10</f>
        <v/>
      </c>
      <c r="O141" s="4">
        <f>SUMIFS($I$5:$I$55,$B$5:$B$55,$A141)*O$103*O$99*10</f>
        <v/>
      </c>
      <c r="P141" s="4">
        <f>SUMIFS($I$5:$I$55,$B$5:$B$55,$A141)*P$103*P$99*10</f>
        <v/>
      </c>
      <c r="Q141" s="4">
        <f>SUMIFS($I$5:$I$55,$B$5:$B$55,$A141)*Q$103*Q$99*10</f>
        <v/>
      </c>
      <c r="R141" s="4">
        <f>SUMIFS($I$5:$I$55,$B$5:$B$55,$A141)*R$103*R$99*10</f>
        <v/>
      </c>
      <c r="S141" s="4">
        <f>SUMIFS($I$5:$I$55,$B$5:$B$55,$A141)*S$103*S$99*10</f>
        <v/>
      </c>
      <c r="T141" s="4">
        <f>SUMIFS($I$5:$I$55,$B$5:$B$55,$A141)*T$103*T$99*10</f>
        <v/>
      </c>
      <c r="U141" s="4">
        <f>SUMIFS($I$5:$I$55,$B$5:$B$55,$A141)*U$103*U$99*10</f>
        <v/>
      </c>
      <c r="V141" s="4">
        <f>SUMIFS($I$5:$I$55,$B$5:$B$55,$A141)*V$103*V$99*10</f>
        <v/>
      </c>
      <c r="W141" s="4">
        <f>SUMIFS($I$5:$I$55,$B$5:$B$55,$A141)*W$103*W$99*10</f>
        <v/>
      </c>
      <c r="X141" s="4">
        <f>SUMIFS($I$5:$I$55,$B$5:$B$55,$A141)*X$103*X$99*10</f>
        <v/>
      </c>
      <c r="Y141" s="4">
        <f>SUMIFS($I$5:$I$55,$B$5:$B$55,$A141)*Y$103*Y$99*10</f>
        <v/>
      </c>
      <c r="Z141" s="4">
        <f>SUMIFS($I$5:$I$55,$B$5:$B$55,$A141)*Z$103*Z$99*10</f>
        <v/>
      </c>
      <c r="AA141" s="4">
        <f>SUMIFS($I$5:$I$55,$B$5:$B$55,$A141)*AA$103*AA$99*10</f>
        <v/>
      </c>
      <c r="AB141" s="4">
        <f>SUMIFS($I$5:$I$55,$B$5:$B$55,$A141)*AB$103*AB$99*10</f>
        <v/>
      </c>
      <c r="AC141" s="4">
        <f>SUMIFS($I$5:$I$55,$B$5:$B$55,$A141)*AC$103*AC$99*10</f>
        <v/>
      </c>
      <c r="AD141" s="4">
        <f>SUMIFS($I$5:$I$55,$B$5:$B$55,$A141)*AD$103*AD$99*10</f>
        <v/>
      </c>
      <c r="AE141" s="4">
        <f>SUMIFS($I$5:$I$55,$B$5:$B$55,$A141)*AE$103*AE$99*10</f>
        <v/>
      </c>
      <c r="AF141" s="4">
        <f>SUMIFS($I$5:$I$55,$B$5:$B$55,$A141)*AF$103*AF$99*10</f>
        <v/>
      </c>
      <c r="AG141" s="4">
        <f>SUMIFS($I$5:$I$55,$B$5:$B$55,$A141)*AG$103*AG$99*10</f>
        <v/>
      </c>
    </row>
    <row r="142" ht="15" customHeight="1">
      <c r="A142" s="67" t="inlineStr">
        <is>
          <t>OR</t>
        </is>
      </c>
      <c r="B142" s="4">
        <f>SUMIFS($I$5:$I$55,$B$5:$B$55,$A142)*B$103*B$99*10</f>
        <v/>
      </c>
      <c r="C142" s="4">
        <f>SUMIFS($I$5:$I$55,$B$5:$B$55,$A142)*C$103*C$99*10</f>
        <v/>
      </c>
      <c r="D142" s="4">
        <f>SUMIFS($I$5:$I$55,$B$5:$B$55,$A142)*D$103*D$99*10</f>
        <v/>
      </c>
      <c r="E142" s="4">
        <f>SUMIFS($I$5:$I$55,$B$5:$B$55,$A142)*E$103*E$99*10</f>
        <v/>
      </c>
      <c r="F142" s="4">
        <f>SUMIFS($I$5:$I$55,$B$5:$B$55,$A142)*F$103*F$99*10</f>
        <v/>
      </c>
      <c r="G142" s="4">
        <f>SUMIFS($I$5:$I$55,$B$5:$B$55,$A142)*G$103*G$99*10</f>
        <v/>
      </c>
      <c r="H142" s="4">
        <f>SUMIFS($I$5:$I$55,$B$5:$B$55,$A142)*H$103*H$99*10</f>
        <v/>
      </c>
      <c r="I142" s="4">
        <f>SUMIFS($I$5:$I$55,$B$5:$B$55,$A142)*I$103*I$99*10</f>
        <v/>
      </c>
      <c r="J142" s="4">
        <f>SUMIFS($I$5:$I$55,$B$5:$B$55,$A142)*J$103*J$99*10</f>
        <v/>
      </c>
      <c r="K142" s="4">
        <f>SUMIFS($I$5:$I$55,$B$5:$B$55,$A142)*K$103*K$99*10</f>
        <v/>
      </c>
      <c r="L142" s="4">
        <f>SUMIFS($I$5:$I$55,$B$5:$B$55,$A142)*L$103*L$99*10</f>
        <v/>
      </c>
      <c r="M142" s="4">
        <f>SUMIFS($I$5:$I$55,$B$5:$B$55,$A142)*M$103*M$99*10</f>
        <v/>
      </c>
      <c r="N142" s="4">
        <f>SUMIFS($I$5:$I$55,$B$5:$B$55,$A142)*N$103*N$99*10</f>
        <v/>
      </c>
      <c r="O142" s="4">
        <f>SUMIFS($I$5:$I$55,$B$5:$B$55,$A142)*O$103*O$99*10</f>
        <v/>
      </c>
      <c r="P142" s="4">
        <f>SUMIFS($I$5:$I$55,$B$5:$B$55,$A142)*P$103*P$99*10</f>
        <v/>
      </c>
      <c r="Q142" s="4">
        <f>SUMIFS($I$5:$I$55,$B$5:$B$55,$A142)*Q$103*Q$99*10</f>
        <v/>
      </c>
      <c r="R142" s="4">
        <f>SUMIFS($I$5:$I$55,$B$5:$B$55,$A142)*R$103*R$99*10</f>
        <v/>
      </c>
      <c r="S142" s="4">
        <f>SUMIFS($I$5:$I$55,$B$5:$B$55,$A142)*S$103*S$99*10</f>
        <v/>
      </c>
      <c r="T142" s="4">
        <f>SUMIFS($I$5:$I$55,$B$5:$B$55,$A142)*T$103*T$99*10</f>
        <v/>
      </c>
      <c r="U142" s="4">
        <f>SUMIFS($I$5:$I$55,$B$5:$B$55,$A142)*U$103*U$99*10</f>
        <v/>
      </c>
      <c r="V142" s="4">
        <f>SUMIFS($I$5:$I$55,$B$5:$B$55,$A142)*V$103*V$99*10</f>
        <v/>
      </c>
      <c r="W142" s="4">
        <f>SUMIFS($I$5:$I$55,$B$5:$B$55,$A142)*W$103*W$99*10</f>
        <v/>
      </c>
      <c r="X142" s="4">
        <f>SUMIFS($I$5:$I$55,$B$5:$B$55,$A142)*X$103*X$99*10</f>
        <v/>
      </c>
      <c r="Y142" s="4">
        <f>SUMIFS($I$5:$I$55,$B$5:$B$55,$A142)*Y$103*Y$99*10</f>
        <v/>
      </c>
      <c r="Z142" s="4">
        <f>SUMIFS($I$5:$I$55,$B$5:$B$55,$A142)*Z$103*Z$99*10</f>
        <v/>
      </c>
      <c r="AA142" s="4">
        <f>SUMIFS($I$5:$I$55,$B$5:$B$55,$A142)*AA$103*AA$99*10</f>
        <v/>
      </c>
      <c r="AB142" s="4">
        <f>SUMIFS($I$5:$I$55,$B$5:$B$55,$A142)*AB$103*AB$99*10</f>
        <v/>
      </c>
      <c r="AC142" s="4">
        <f>SUMIFS($I$5:$I$55,$B$5:$B$55,$A142)*AC$103*AC$99*10</f>
        <v/>
      </c>
      <c r="AD142" s="4">
        <f>SUMIFS($I$5:$I$55,$B$5:$B$55,$A142)*AD$103*AD$99*10</f>
        <v/>
      </c>
      <c r="AE142" s="4">
        <f>SUMIFS($I$5:$I$55,$B$5:$B$55,$A142)*AE$103*AE$99*10</f>
        <v/>
      </c>
      <c r="AF142" s="4">
        <f>SUMIFS($I$5:$I$55,$B$5:$B$55,$A142)*AF$103*AF$99*10</f>
        <v/>
      </c>
      <c r="AG142" s="4">
        <f>SUMIFS($I$5:$I$55,$B$5:$B$55,$A142)*AG$103*AG$99*10</f>
        <v/>
      </c>
    </row>
    <row r="143" ht="15" customHeight="1">
      <c r="A143" s="67" t="inlineStr">
        <is>
          <t>PA</t>
        </is>
      </c>
      <c r="B143" s="4">
        <f>SUMIFS($I$5:$I$55,$B$5:$B$55,$A143)*B$103*B$99*10</f>
        <v/>
      </c>
      <c r="C143" s="4">
        <f>SUMIFS($I$5:$I$55,$B$5:$B$55,$A143)*C$103*C$99*10</f>
        <v/>
      </c>
      <c r="D143" s="4">
        <f>SUMIFS($I$5:$I$55,$B$5:$B$55,$A143)*D$103*D$99*10</f>
        <v/>
      </c>
      <c r="E143" s="4">
        <f>SUMIFS($I$5:$I$55,$B$5:$B$55,$A143)*E$103*E$99*10</f>
        <v/>
      </c>
      <c r="F143" s="4">
        <f>SUMIFS($I$5:$I$55,$B$5:$B$55,$A143)*F$103*F$99*10</f>
        <v/>
      </c>
      <c r="G143" s="4">
        <f>SUMIFS($I$5:$I$55,$B$5:$B$55,$A143)*G$103*G$99*10</f>
        <v/>
      </c>
      <c r="H143" s="4">
        <f>SUMIFS($I$5:$I$55,$B$5:$B$55,$A143)*H$103*H$99*10</f>
        <v/>
      </c>
      <c r="I143" s="4">
        <f>SUMIFS($I$5:$I$55,$B$5:$B$55,$A143)*I$103*I$99*10</f>
        <v/>
      </c>
      <c r="J143" s="4">
        <f>SUMIFS($I$5:$I$55,$B$5:$B$55,$A143)*J$103*J$99*10</f>
        <v/>
      </c>
      <c r="K143" s="4">
        <f>SUMIFS($I$5:$I$55,$B$5:$B$55,$A143)*K$103*K$99*10</f>
        <v/>
      </c>
      <c r="L143" s="4">
        <f>SUMIFS($I$5:$I$55,$B$5:$B$55,$A143)*L$103*L$99*10</f>
        <v/>
      </c>
      <c r="M143" s="4">
        <f>SUMIFS($I$5:$I$55,$B$5:$B$55,$A143)*M$103*M$99*10</f>
        <v/>
      </c>
      <c r="N143" s="4">
        <f>SUMIFS($I$5:$I$55,$B$5:$B$55,$A143)*N$103*N$99*10</f>
        <v/>
      </c>
      <c r="O143" s="4">
        <f>SUMIFS($I$5:$I$55,$B$5:$B$55,$A143)*O$103*O$99*10</f>
        <v/>
      </c>
      <c r="P143" s="4">
        <f>SUMIFS($I$5:$I$55,$B$5:$B$55,$A143)*P$103*P$99*10</f>
        <v/>
      </c>
      <c r="Q143" s="4">
        <f>SUMIFS($I$5:$I$55,$B$5:$B$55,$A143)*Q$103*Q$99*10</f>
        <v/>
      </c>
      <c r="R143" s="4">
        <f>SUMIFS($I$5:$I$55,$B$5:$B$55,$A143)*R$103*R$99*10</f>
        <v/>
      </c>
      <c r="S143" s="4">
        <f>SUMIFS($I$5:$I$55,$B$5:$B$55,$A143)*S$103*S$99*10</f>
        <v/>
      </c>
      <c r="T143" s="4">
        <f>SUMIFS($I$5:$I$55,$B$5:$B$55,$A143)*T$103*T$99*10</f>
        <v/>
      </c>
      <c r="U143" s="4">
        <f>SUMIFS($I$5:$I$55,$B$5:$B$55,$A143)*U$103*U$99*10</f>
        <v/>
      </c>
      <c r="V143" s="4">
        <f>SUMIFS($I$5:$I$55,$B$5:$B$55,$A143)*V$103*V$99*10</f>
        <v/>
      </c>
      <c r="W143" s="4">
        <f>SUMIFS($I$5:$I$55,$B$5:$B$55,$A143)*W$103*W$99*10</f>
        <v/>
      </c>
      <c r="X143" s="4">
        <f>SUMIFS($I$5:$I$55,$B$5:$B$55,$A143)*X$103*X$99*10</f>
        <v/>
      </c>
      <c r="Y143" s="4">
        <f>SUMIFS($I$5:$I$55,$B$5:$B$55,$A143)*Y$103*Y$99*10</f>
        <v/>
      </c>
      <c r="Z143" s="4">
        <f>SUMIFS($I$5:$I$55,$B$5:$B$55,$A143)*Z$103*Z$99*10</f>
        <v/>
      </c>
      <c r="AA143" s="4">
        <f>SUMIFS($I$5:$I$55,$B$5:$B$55,$A143)*AA$103*AA$99*10</f>
        <v/>
      </c>
      <c r="AB143" s="4">
        <f>SUMIFS($I$5:$I$55,$B$5:$B$55,$A143)*AB$103*AB$99*10</f>
        <v/>
      </c>
      <c r="AC143" s="4">
        <f>SUMIFS($I$5:$I$55,$B$5:$B$55,$A143)*AC$103*AC$99*10</f>
        <v/>
      </c>
      <c r="AD143" s="4">
        <f>SUMIFS($I$5:$I$55,$B$5:$B$55,$A143)*AD$103*AD$99*10</f>
        <v/>
      </c>
      <c r="AE143" s="4">
        <f>SUMIFS($I$5:$I$55,$B$5:$B$55,$A143)*AE$103*AE$99*10</f>
        <v/>
      </c>
      <c r="AF143" s="4">
        <f>SUMIFS($I$5:$I$55,$B$5:$B$55,$A143)*AF$103*AF$99*10</f>
        <v/>
      </c>
      <c r="AG143" s="4">
        <f>SUMIFS($I$5:$I$55,$B$5:$B$55,$A143)*AG$103*AG$99*10</f>
        <v/>
      </c>
    </row>
    <row r="144" ht="15" customHeight="1">
      <c r="A144" s="67" t="inlineStr">
        <is>
          <t>RI</t>
        </is>
      </c>
      <c r="B144" s="4">
        <f>SUMIFS($I$5:$I$55,$B$5:$B$55,$A144)*B$103*B$99*10</f>
        <v/>
      </c>
      <c r="C144" s="4">
        <f>SUMIFS($I$5:$I$55,$B$5:$B$55,$A144)*C$103*C$99*10</f>
        <v/>
      </c>
      <c r="D144" s="4">
        <f>SUMIFS($I$5:$I$55,$B$5:$B$55,$A144)*D$103*D$99*10</f>
        <v/>
      </c>
      <c r="E144" s="4">
        <f>SUMIFS($I$5:$I$55,$B$5:$B$55,$A144)*E$103*E$99*10</f>
        <v/>
      </c>
      <c r="F144" s="4">
        <f>SUMIFS($I$5:$I$55,$B$5:$B$55,$A144)*F$103*F$99*10</f>
        <v/>
      </c>
      <c r="G144" s="4">
        <f>SUMIFS($I$5:$I$55,$B$5:$B$55,$A144)*G$103*G$99*10</f>
        <v/>
      </c>
      <c r="H144" s="4">
        <f>SUMIFS($I$5:$I$55,$B$5:$B$55,$A144)*H$103*H$99*10</f>
        <v/>
      </c>
      <c r="I144" s="4">
        <f>SUMIFS($I$5:$I$55,$B$5:$B$55,$A144)*I$103*I$99*10</f>
        <v/>
      </c>
      <c r="J144" s="4">
        <f>SUMIFS($I$5:$I$55,$B$5:$B$55,$A144)*J$103*J$99*10</f>
        <v/>
      </c>
      <c r="K144" s="4">
        <f>SUMIFS($I$5:$I$55,$B$5:$B$55,$A144)*K$103*K$99*10</f>
        <v/>
      </c>
      <c r="L144" s="4">
        <f>SUMIFS($I$5:$I$55,$B$5:$B$55,$A144)*L$103*L$99*10</f>
        <v/>
      </c>
      <c r="M144" s="4">
        <f>SUMIFS($I$5:$I$55,$B$5:$B$55,$A144)*M$103*M$99*10</f>
        <v/>
      </c>
      <c r="N144" s="4">
        <f>SUMIFS($I$5:$I$55,$B$5:$B$55,$A144)*N$103*N$99*10</f>
        <v/>
      </c>
      <c r="O144" s="4">
        <f>SUMIFS($I$5:$I$55,$B$5:$B$55,$A144)*O$103*O$99*10</f>
        <v/>
      </c>
      <c r="P144" s="4">
        <f>SUMIFS($I$5:$I$55,$B$5:$B$55,$A144)*P$103*P$99*10</f>
        <v/>
      </c>
      <c r="Q144" s="4">
        <f>SUMIFS($I$5:$I$55,$B$5:$B$55,$A144)*Q$103*Q$99*10</f>
        <v/>
      </c>
      <c r="R144" s="4">
        <f>SUMIFS($I$5:$I$55,$B$5:$B$55,$A144)*R$103*R$99*10</f>
        <v/>
      </c>
      <c r="S144" s="4">
        <f>SUMIFS($I$5:$I$55,$B$5:$B$55,$A144)*S$103*S$99*10</f>
        <v/>
      </c>
      <c r="T144" s="4">
        <f>SUMIFS($I$5:$I$55,$B$5:$B$55,$A144)*T$103*T$99*10</f>
        <v/>
      </c>
      <c r="U144" s="4">
        <f>SUMIFS($I$5:$I$55,$B$5:$B$55,$A144)*U$103*U$99*10</f>
        <v/>
      </c>
      <c r="V144" s="4">
        <f>SUMIFS($I$5:$I$55,$B$5:$B$55,$A144)*V$103*V$99*10</f>
        <v/>
      </c>
      <c r="W144" s="4">
        <f>SUMIFS($I$5:$I$55,$B$5:$B$55,$A144)*W$103*W$99*10</f>
        <v/>
      </c>
      <c r="X144" s="4">
        <f>SUMIFS($I$5:$I$55,$B$5:$B$55,$A144)*X$103*X$99*10</f>
        <v/>
      </c>
      <c r="Y144" s="4">
        <f>SUMIFS($I$5:$I$55,$B$5:$B$55,$A144)*Y$103*Y$99*10</f>
        <v/>
      </c>
      <c r="Z144" s="4">
        <f>SUMIFS($I$5:$I$55,$B$5:$B$55,$A144)*Z$103*Z$99*10</f>
        <v/>
      </c>
      <c r="AA144" s="4">
        <f>SUMIFS($I$5:$I$55,$B$5:$B$55,$A144)*AA$103*AA$99*10</f>
        <v/>
      </c>
      <c r="AB144" s="4">
        <f>SUMIFS($I$5:$I$55,$B$5:$B$55,$A144)*AB$103*AB$99*10</f>
        <v/>
      </c>
      <c r="AC144" s="4">
        <f>SUMIFS($I$5:$I$55,$B$5:$B$55,$A144)*AC$103*AC$99*10</f>
        <v/>
      </c>
      <c r="AD144" s="4">
        <f>SUMIFS($I$5:$I$55,$B$5:$B$55,$A144)*AD$103*AD$99*10</f>
        <v/>
      </c>
      <c r="AE144" s="4">
        <f>SUMIFS($I$5:$I$55,$B$5:$B$55,$A144)*AE$103*AE$99*10</f>
        <v/>
      </c>
      <c r="AF144" s="4">
        <f>SUMIFS($I$5:$I$55,$B$5:$B$55,$A144)*AF$103*AF$99*10</f>
        <v/>
      </c>
      <c r="AG144" s="4">
        <f>SUMIFS($I$5:$I$55,$B$5:$B$55,$A144)*AG$103*AG$99*10</f>
        <v/>
      </c>
    </row>
    <row r="145" ht="15" customHeight="1">
      <c r="A145" s="67" t="inlineStr">
        <is>
          <t>SC</t>
        </is>
      </c>
      <c r="B145" s="4">
        <f>SUMIFS($I$5:$I$55,$B$5:$B$55,$A145)*B$103*B$99*10</f>
        <v/>
      </c>
      <c r="C145" s="4">
        <f>SUMIFS($I$5:$I$55,$B$5:$B$55,$A145)*C$103*C$99*10</f>
        <v/>
      </c>
      <c r="D145" s="4">
        <f>SUMIFS($I$5:$I$55,$B$5:$B$55,$A145)*D$103*D$99*10</f>
        <v/>
      </c>
      <c r="E145" s="4">
        <f>SUMIFS($I$5:$I$55,$B$5:$B$55,$A145)*E$103*E$99*10</f>
        <v/>
      </c>
      <c r="F145" s="4">
        <f>SUMIFS($I$5:$I$55,$B$5:$B$55,$A145)*F$103*F$99*10</f>
        <v/>
      </c>
      <c r="G145" s="4">
        <f>SUMIFS($I$5:$I$55,$B$5:$B$55,$A145)*G$103*G$99*10</f>
        <v/>
      </c>
      <c r="H145" s="4">
        <f>SUMIFS($I$5:$I$55,$B$5:$B$55,$A145)*H$103*H$99*10</f>
        <v/>
      </c>
      <c r="I145" s="4">
        <f>SUMIFS($I$5:$I$55,$B$5:$B$55,$A145)*I$103*I$99*10</f>
        <v/>
      </c>
      <c r="J145" s="4">
        <f>SUMIFS($I$5:$I$55,$B$5:$B$55,$A145)*J$103*J$99*10</f>
        <v/>
      </c>
      <c r="K145" s="4">
        <f>SUMIFS($I$5:$I$55,$B$5:$B$55,$A145)*K$103*K$99*10</f>
        <v/>
      </c>
      <c r="L145" s="4">
        <f>SUMIFS($I$5:$I$55,$B$5:$B$55,$A145)*L$103*L$99*10</f>
        <v/>
      </c>
      <c r="M145" s="4">
        <f>SUMIFS($I$5:$I$55,$B$5:$B$55,$A145)*M$103*M$99*10</f>
        <v/>
      </c>
      <c r="N145" s="4">
        <f>SUMIFS($I$5:$I$55,$B$5:$B$55,$A145)*N$103*N$99*10</f>
        <v/>
      </c>
      <c r="O145" s="4">
        <f>SUMIFS($I$5:$I$55,$B$5:$B$55,$A145)*O$103*O$99*10</f>
        <v/>
      </c>
      <c r="P145" s="4">
        <f>SUMIFS($I$5:$I$55,$B$5:$B$55,$A145)*P$103*P$99*10</f>
        <v/>
      </c>
      <c r="Q145" s="4">
        <f>SUMIFS($I$5:$I$55,$B$5:$B$55,$A145)*Q$103*Q$99*10</f>
        <v/>
      </c>
      <c r="R145" s="4">
        <f>SUMIFS($I$5:$I$55,$B$5:$B$55,$A145)*R$103*R$99*10</f>
        <v/>
      </c>
      <c r="S145" s="4">
        <f>SUMIFS($I$5:$I$55,$B$5:$B$55,$A145)*S$103*S$99*10</f>
        <v/>
      </c>
      <c r="T145" s="4">
        <f>SUMIFS($I$5:$I$55,$B$5:$B$55,$A145)*T$103*T$99*10</f>
        <v/>
      </c>
      <c r="U145" s="4">
        <f>SUMIFS($I$5:$I$55,$B$5:$B$55,$A145)*U$103*U$99*10</f>
        <v/>
      </c>
      <c r="V145" s="4">
        <f>SUMIFS($I$5:$I$55,$B$5:$B$55,$A145)*V$103*V$99*10</f>
        <v/>
      </c>
      <c r="W145" s="4">
        <f>SUMIFS($I$5:$I$55,$B$5:$B$55,$A145)*W$103*W$99*10</f>
        <v/>
      </c>
      <c r="X145" s="4">
        <f>SUMIFS($I$5:$I$55,$B$5:$B$55,$A145)*X$103*X$99*10</f>
        <v/>
      </c>
      <c r="Y145" s="4">
        <f>SUMIFS($I$5:$I$55,$B$5:$B$55,$A145)*Y$103*Y$99*10</f>
        <v/>
      </c>
      <c r="Z145" s="4">
        <f>SUMIFS($I$5:$I$55,$B$5:$B$55,$A145)*Z$103*Z$99*10</f>
        <v/>
      </c>
      <c r="AA145" s="4">
        <f>SUMIFS($I$5:$I$55,$B$5:$B$55,$A145)*AA$103*AA$99*10</f>
        <v/>
      </c>
      <c r="AB145" s="4">
        <f>SUMIFS($I$5:$I$55,$B$5:$B$55,$A145)*AB$103*AB$99*10</f>
        <v/>
      </c>
      <c r="AC145" s="4">
        <f>SUMIFS($I$5:$I$55,$B$5:$B$55,$A145)*AC$103*AC$99*10</f>
        <v/>
      </c>
      <c r="AD145" s="4">
        <f>SUMIFS($I$5:$I$55,$B$5:$B$55,$A145)*AD$103*AD$99*10</f>
        <v/>
      </c>
      <c r="AE145" s="4">
        <f>SUMIFS($I$5:$I$55,$B$5:$B$55,$A145)*AE$103*AE$99*10</f>
        <v/>
      </c>
      <c r="AF145" s="4">
        <f>SUMIFS($I$5:$I$55,$B$5:$B$55,$A145)*AF$103*AF$99*10</f>
        <v/>
      </c>
      <c r="AG145" s="4">
        <f>SUMIFS($I$5:$I$55,$B$5:$B$55,$A145)*AG$103*AG$99*10</f>
        <v/>
      </c>
    </row>
    <row r="146" ht="15" customHeight="1">
      <c r="A146" s="67" t="inlineStr">
        <is>
          <t>SD</t>
        </is>
      </c>
      <c r="B146" s="4">
        <f>SUMIFS($I$5:$I$55,$B$5:$B$55,$A146)*B$103*B$99*10</f>
        <v/>
      </c>
      <c r="C146" s="4">
        <f>SUMIFS($I$5:$I$55,$B$5:$B$55,$A146)*C$103*C$99*10</f>
        <v/>
      </c>
      <c r="D146" s="4">
        <f>SUMIFS($I$5:$I$55,$B$5:$B$55,$A146)*D$103*D$99*10</f>
        <v/>
      </c>
      <c r="E146" s="4">
        <f>SUMIFS($I$5:$I$55,$B$5:$B$55,$A146)*E$103*E$99*10</f>
        <v/>
      </c>
      <c r="F146" s="4">
        <f>SUMIFS($I$5:$I$55,$B$5:$B$55,$A146)*F$103*F$99*10</f>
        <v/>
      </c>
      <c r="G146" s="4">
        <f>SUMIFS($I$5:$I$55,$B$5:$B$55,$A146)*G$103*G$99*10</f>
        <v/>
      </c>
      <c r="H146" s="4">
        <f>SUMIFS($I$5:$I$55,$B$5:$B$55,$A146)*H$103*H$99*10</f>
        <v/>
      </c>
      <c r="I146" s="4">
        <f>SUMIFS($I$5:$I$55,$B$5:$B$55,$A146)*I$103*I$99*10</f>
        <v/>
      </c>
      <c r="J146" s="4">
        <f>SUMIFS($I$5:$I$55,$B$5:$B$55,$A146)*J$103*J$99*10</f>
        <v/>
      </c>
      <c r="K146" s="4">
        <f>SUMIFS($I$5:$I$55,$B$5:$B$55,$A146)*K$103*K$99*10</f>
        <v/>
      </c>
      <c r="L146" s="4">
        <f>SUMIFS($I$5:$I$55,$B$5:$B$55,$A146)*L$103*L$99*10</f>
        <v/>
      </c>
      <c r="M146" s="4">
        <f>SUMIFS($I$5:$I$55,$B$5:$B$55,$A146)*M$103*M$99*10</f>
        <v/>
      </c>
      <c r="N146" s="4">
        <f>SUMIFS($I$5:$I$55,$B$5:$B$55,$A146)*N$103*N$99*10</f>
        <v/>
      </c>
      <c r="O146" s="4">
        <f>SUMIFS($I$5:$I$55,$B$5:$B$55,$A146)*O$103*O$99*10</f>
        <v/>
      </c>
      <c r="P146" s="4">
        <f>SUMIFS($I$5:$I$55,$B$5:$B$55,$A146)*P$103*P$99*10</f>
        <v/>
      </c>
      <c r="Q146" s="4">
        <f>SUMIFS($I$5:$I$55,$B$5:$B$55,$A146)*Q$103*Q$99*10</f>
        <v/>
      </c>
      <c r="R146" s="4">
        <f>SUMIFS($I$5:$I$55,$B$5:$B$55,$A146)*R$103*R$99*10</f>
        <v/>
      </c>
      <c r="S146" s="4">
        <f>SUMIFS($I$5:$I$55,$B$5:$B$55,$A146)*S$103*S$99*10</f>
        <v/>
      </c>
      <c r="T146" s="4">
        <f>SUMIFS($I$5:$I$55,$B$5:$B$55,$A146)*T$103*T$99*10</f>
        <v/>
      </c>
      <c r="U146" s="4">
        <f>SUMIFS($I$5:$I$55,$B$5:$B$55,$A146)*U$103*U$99*10</f>
        <v/>
      </c>
      <c r="V146" s="4">
        <f>SUMIFS($I$5:$I$55,$B$5:$B$55,$A146)*V$103*V$99*10</f>
        <v/>
      </c>
      <c r="W146" s="4">
        <f>SUMIFS($I$5:$I$55,$B$5:$B$55,$A146)*W$103*W$99*10</f>
        <v/>
      </c>
      <c r="X146" s="4">
        <f>SUMIFS($I$5:$I$55,$B$5:$B$55,$A146)*X$103*X$99*10</f>
        <v/>
      </c>
      <c r="Y146" s="4">
        <f>SUMIFS($I$5:$I$55,$B$5:$B$55,$A146)*Y$103*Y$99*10</f>
        <v/>
      </c>
      <c r="Z146" s="4">
        <f>SUMIFS($I$5:$I$55,$B$5:$B$55,$A146)*Z$103*Z$99*10</f>
        <v/>
      </c>
      <c r="AA146" s="4">
        <f>SUMIFS($I$5:$I$55,$B$5:$B$55,$A146)*AA$103*AA$99*10</f>
        <v/>
      </c>
      <c r="AB146" s="4">
        <f>SUMIFS($I$5:$I$55,$B$5:$B$55,$A146)*AB$103*AB$99*10</f>
        <v/>
      </c>
      <c r="AC146" s="4">
        <f>SUMIFS($I$5:$I$55,$B$5:$B$55,$A146)*AC$103*AC$99*10</f>
        <v/>
      </c>
      <c r="AD146" s="4">
        <f>SUMIFS($I$5:$I$55,$B$5:$B$55,$A146)*AD$103*AD$99*10</f>
        <v/>
      </c>
      <c r="AE146" s="4">
        <f>SUMIFS($I$5:$I$55,$B$5:$B$55,$A146)*AE$103*AE$99*10</f>
        <v/>
      </c>
      <c r="AF146" s="4">
        <f>SUMIFS($I$5:$I$55,$B$5:$B$55,$A146)*AF$103*AF$99*10</f>
        <v/>
      </c>
      <c r="AG146" s="4">
        <f>SUMIFS($I$5:$I$55,$B$5:$B$55,$A146)*AG$103*AG$99*10</f>
        <v/>
      </c>
    </row>
    <row r="147" ht="15" customHeight="1">
      <c r="A147" s="67" t="inlineStr">
        <is>
          <t>TN</t>
        </is>
      </c>
      <c r="B147" s="4">
        <f>SUMIFS($I$5:$I$55,$B$5:$B$55,$A147)*B$103*B$99*10</f>
        <v/>
      </c>
      <c r="C147" s="4">
        <f>SUMIFS($I$5:$I$55,$B$5:$B$55,$A147)*C$103*C$99*10</f>
        <v/>
      </c>
      <c r="D147" s="4">
        <f>SUMIFS($I$5:$I$55,$B$5:$B$55,$A147)*D$103*D$99*10</f>
        <v/>
      </c>
      <c r="E147" s="4">
        <f>SUMIFS($I$5:$I$55,$B$5:$B$55,$A147)*E$103*E$99*10</f>
        <v/>
      </c>
      <c r="F147" s="4">
        <f>SUMIFS($I$5:$I$55,$B$5:$B$55,$A147)*F$103*F$99*10</f>
        <v/>
      </c>
      <c r="G147" s="4">
        <f>SUMIFS($I$5:$I$55,$B$5:$B$55,$A147)*G$103*G$99*10</f>
        <v/>
      </c>
      <c r="H147" s="4">
        <f>SUMIFS($I$5:$I$55,$B$5:$B$55,$A147)*H$103*H$99*10</f>
        <v/>
      </c>
      <c r="I147" s="4">
        <f>SUMIFS($I$5:$I$55,$B$5:$B$55,$A147)*I$103*I$99*10</f>
        <v/>
      </c>
      <c r="J147" s="4">
        <f>SUMIFS($I$5:$I$55,$B$5:$B$55,$A147)*J$103*J$99*10</f>
        <v/>
      </c>
      <c r="K147" s="4">
        <f>SUMIFS($I$5:$I$55,$B$5:$B$55,$A147)*K$103*K$99*10</f>
        <v/>
      </c>
      <c r="L147" s="4">
        <f>SUMIFS($I$5:$I$55,$B$5:$B$55,$A147)*L$103*L$99*10</f>
        <v/>
      </c>
      <c r="M147" s="4">
        <f>SUMIFS($I$5:$I$55,$B$5:$B$55,$A147)*M$103*M$99*10</f>
        <v/>
      </c>
      <c r="N147" s="4">
        <f>SUMIFS($I$5:$I$55,$B$5:$B$55,$A147)*N$103*N$99*10</f>
        <v/>
      </c>
      <c r="O147" s="4">
        <f>SUMIFS($I$5:$I$55,$B$5:$B$55,$A147)*O$103*O$99*10</f>
        <v/>
      </c>
      <c r="P147" s="4">
        <f>SUMIFS($I$5:$I$55,$B$5:$B$55,$A147)*P$103*P$99*10</f>
        <v/>
      </c>
      <c r="Q147" s="4">
        <f>SUMIFS($I$5:$I$55,$B$5:$B$55,$A147)*Q$103*Q$99*10</f>
        <v/>
      </c>
      <c r="R147" s="4">
        <f>SUMIFS($I$5:$I$55,$B$5:$B$55,$A147)*R$103*R$99*10</f>
        <v/>
      </c>
      <c r="S147" s="4">
        <f>SUMIFS($I$5:$I$55,$B$5:$B$55,$A147)*S$103*S$99*10</f>
        <v/>
      </c>
      <c r="T147" s="4">
        <f>SUMIFS($I$5:$I$55,$B$5:$B$55,$A147)*T$103*T$99*10</f>
        <v/>
      </c>
      <c r="U147" s="4">
        <f>SUMIFS($I$5:$I$55,$B$5:$B$55,$A147)*U$103*U$99*10</f>
        <v/>
      </c>
      <c r="V147" s="4">
        <f>SUMIFS($I$5:$I$55,$B$5:$B$55,$A147)*V$103*V$99*10</f>
        <v/>
      </c>
      <c r="W147" s="4">
        <f>SUMIFS($I$5:$I$55,$B$5:$B$55,$A147)*W$103*W$99*10</f>
        <v/>
      </c>
      <c r="X147" s="4">
        <f>SUMIFS($I$5:$I$55,$B$5:$B$55,$A147)*X$103*X$99*10</f>
        <v/>
      </c>
      <c r="Y147" s="4">
        <f>SUMIFS($I$5:$I$55,$B$5:$B$55,$A147)*Y$103*Y$99*10</f>
        <v/>
      </c>
      <c r="Z147" s="4">
        <f>SUMIFS($I$5:$I$55,$B$5:$B$55,$A147)*Z$103*Z$99*10</f>
        <v/>
      </c>
      <c r="AA147" s="4">
        <f>SUMIFS($I$5:$I$55,$B$5:$B$55,$A147)*AA$103*AA$99*10</f>
        <v/>
      </c>
      <c r="AB147" s="4">
        <f>SUMIFS($I$5:$I$55,$B$5:$B$55,$A147)*AB$103*AB$99*10</f>
        <v/>
      </c>
      <c r="AC147" s="4">
        <f>SUMIFS($I$5:$I$55,$B$5:$B$55,$A147)*AC$103*AC$99*10</f>
        <v/>
      </c>
      <c r="AD147" s="4">
        <f>SUMIFS($I$5:$I$55,$B$5:$B$55,$A147)*AD$103*AD$99*10</f>
        <v/>
      </c>
      <c r="AE147" s="4">
        <f>SUMIFS($I$5:$I$55,$B$5:$B$55,$A147)*AE$103*AE$99*10</f>
        <v/>
      </c>
      <c r="AF147" s="4">
        <f>SUMIFS($I$5:$I$55,$B$5:$B$55,$A147)*AF$103*AF$99*10</f>
        <v/>
      </c>
      <c r="AG147" s="4">
        <f>SUMIFS($I$5:$I$55,$B$5:$B$55,$A147)*AG$103*AG$99*10</f>
        <v/>
      </c>
    </row>
    <row r="148" ht="15" customHeight="1">
      <c r="A148" s="67" t="inlineStr">
        <is>
          <t>TX</t>
        </is>
      </c>
      <c r="B148" s="4">
        <f>SUMIFS($I$5:$I$55,$B$5:$B$55,$A148)*B$103*B$99*10</f>
        <v/>
      </c>
      <c r="C148" s="4">
        <f>SUMIFS($I$5:$I$55,$B$5:$B$55,$A148)*C$103*C$99*10</f>
        <v/>
      </c>
      <c r="D148" s="4">
        <f>SUMIFS($I$5:$I$55,$B$5:$B$55,$A148)*D$103*D$99*10</f>
        <v/>
      </c>
      <c r="E148" s="4">
        <f>SUMIFS($I$5:$I$55,$B$5:$B$55,$A148)*E$103*E$99*10</f>
        <v/>
      </c>
      <c r="F148" s="4">
        <f>SUMIFS($I$5:$I$55,$B$5:$B$55,$A148)*F$103*F$99*10</f>
        <v/>
      </c>
      <c r="G148" s="4">
        <f>SUMIFS($I$5:$I$55,$B$5:$B$55,$A148)*G$103*G$99*10</f>
        <v/>
      </c>
      <c r="H148" s="4">
        <f>SUMIFS($I$5:$I$55,$B$5:$B$55,$A148)*H$103*H$99*10</f>
        <v/>
      </c>
      <c r="I148" s="4">
        <f>SUMIFS($I$5:$I$55,$B$5:$B$55,$A148)*I$103*I$99*10</f>
        <v/>
      </c>
      <c r="J148" s="4">
        <f>SUMIFS($I$5:$I$55,$B$5:$B$55,$A148)*J$103*J$99*10</f>
        <v/>
      </c>
      <c r="K148" s="4">
        <f>SUMIFS($I$5:$I$55,$B$5:$B$55,$A148)*K$103*K$99*10</f>
        <v/>
      </c>
      <c r="L148" s="4">
        <f>SUMIFS($I$5:$I$55,$B$5:$B$55,$A148)*L$103*L$99*10</f>
        <v/>
      </c>
      <c r="M148" s="4">
        <f>SUMIFS($I$5:$I$55,$B$5:$B$55,$A148)*M$103*M$99*10</f>
        <v/>
      </c>
      <c r="N148" s="4">
        <f>SUMIFS($I$5:$I$55,$B$5:$B$55,$A148)*N$103*N$99*10</f>
        <v/>
      </c>
      <c r="O148" s="4">
        <f>SUMIFS($I$5:$I$55,$B$5:$B$55,$A148)*O$103*O$99*10</f>
        <v/>
      </c>
      <c r="P148" s="4">
        <f>SUMIFS($I$5:$I$55,$B$5:$B$55,$A148)*P$103*P$99*10</f>
        <v/>
      </c>
      <c r="Q148" s="4">
        <f>SUMIFS($I$5:$I$55,$B$5:$B$55,$A148)*Q$103*Q$99*10</f>
        <v/>
      </c>
      <c r="R148" s="4">
        <f>SUMIFS($I$5:$I$55,$B$5:$B$55,$A148)*R$103*R$99*10</f>
        <v/>
      </c>
      <c r="S148" s="4">
        <f>SUMIFS($I$5:$I$55,$B$5:$B$55,$A148)*S$103*S$99*10</f>
        <v/>
      </c>
      <c r="T148" s="4">
        <f>SUMIFS($I$5:$I$55,$B$5:$B$55,$A148)*T$103*T$99*10</f>
        <v/>
      </c>
      <c r="U148" s="4">
        <f>SUMIFS($I$5:$I$55,$B$5:$B$55,$A148)*U$103*U$99*10</f>
        <v/>
      </c>
      <c r="V148" s="4">
        <f>SUMIFS($I$5:$I$55,$B$5:$B$55,$A148)*V$103*V$99*10</f>
        <v/>
      </c>
      <c r="W148" s="4">
        <f>SUMIFS($I$5:$I$55,$B$5:$B$55,$A148)*W$103*W$99*10</f>
        <v/>
      </c>
      <c r="X148" s="4">
        <f>SUMIFS($I$5:$I$55,$B$5:$B$55,$A148)*X$103*X$99*10</f>
        <v/>
      </c>
      <c r="Y148" s="4">
        <f>SUMIFS($I$5:$I$55,$B$5:$B$55,$A148)*Y$103*Y$99*10</f>
        <v/>
      </c>
      <c r="Z148" s="4">
        <f>SUMIFS($I$5:$I$55,$B$5:$B$55,$A148)*Z$103*Z$99*10</f>
        <v/>
      </c>
      <c r="AA148" s="4">
        <f>SUMIFS($I$5:$I$55,$B$5:$B$55,$A148)*AA$103*AA$99*10</f>
        <v/>
      </c>
      <c r="AB148" s="4">
        <f>SUMIFS($I$5:$I$55,$B$5:$B$55,$A148)*AB$103*AB$99*10</f>
        <v/>
      </c>
      <c r="AC148" s="4">
        <f>SUMIFS($I$5:$I$55,$B$5:$B$55,$A148)*AC$103*AC$99*10</f>
        <v/>
      </c>
      <c r="AD148" s="4">
        <f>SUMIFS($I$5:$I$55,$B$5:$B$55,$A148)*AD$103*AD$99*10</f>
        <v/>
      </c>
      <c r="AE148" s="4">
        <f>SUMIFS($I$5:$I$55,$B$5:$B$55,$A148)*AE$103*AE$99*10</f>
        <v/>
      </c>
      <c r="AF148" s="4">
        <f>SUMIFS($I$5:$I$55,$B$5:$B$55,$A148)*AF$103*AF$99*10</f>
        <v/>
      </c>
      <c r="AG148" s="4">
        <f>SUMIFS($I$5:$I$55,$B$5:$B$55,$A148)*AG$103*AG$99*10</f>
        <v/>
      </c>
    </row>
    <row r="149" ht="15" customHeight="1">
      <c r="A149" s="67" t="inlineStr">
        <is>
          <t>UT</t>
        </is>
      </c>
      <c r="B149" s="4">
        <f>SUMIFS($I$5:$I$55,$B$5:$B$55,$A149)*B$103*B$99*10</f>
        <v/>
      </c>
      <c r="C149" s="4">
        <f>SUMIFS($I$5:$I$55,$B$5:$B$55,$A149)*C$103*C$99*10</f>
        <v/>
      </c>
      <c r="D149" s="4">
        <f>SUMIFS($I$5:$I$55,$B$5:$B$55,$A149)*D$103*D$99*10</f>
        <v/>
      </c>
      <c r="E149" s="4">
        <f>SUMIFS($I$5:$I$55,$B$5:$B$55,$A149)*E$103*E$99*10</f>
        <v/>
      </c>
      <c r="F149" s="4">
        <f>SUMIFS($I$5:$I$55,$B$5:$B$55,$A149)*F$103*F$99*10</f>
        <v/>
      </c>
      <c r="G149" s="4">
        <f>SUMIFS($I$5:$I$55,$B$5:$B$55,$A149)*G$103*G$99*10</f>
        <v/>
      </c>
      <c r="H149" s="4">
        <f>SUMIFS($I$5:$I$55,$B$5:$B$55,$A149)*H$103*H$99*10</f>
        <v/>
      </c>
      <c r="I149" s="4">
        <f>SUMIFS($I$5:$I$55,$B$5:$B$55,$A149)*I$103*I$99*10</f>
        <v/>
      </c>
      <c r="J149" s="4">
        <f>SUMIFS($I$5:$I$55,$B$5:$B$55,$A149)*J$103*J$99*10</f>
        <v/>
      </c>
      <c r="K149" s="4">
        <f>SUMIFS($I$5:$I$55,$B$5:$B$55,$A149)*K$103*K$99*10</f>
        <v/>
      </c>
      <c r="L149" s="4">
        <f>SUMIFS($I$5:$I$55,$B$5:$B$55,$A149)*L$103*L$99*10</f>
        <v/>
      </c>
      <c r="M149" s="4">
        <f>SUMIFS($I$5:$I$55,$B$5:$B$55,$A149)*M$103*M$99*10</f>
        <v/>
      </c>
      <c r="N149" s="4">
        <f>SUMIFS($I$5:$I$55,$B$5:$B$55,$A149)*N$103*N$99*10</f>
        <v/>
      </c>
      <c r="O149" s="4">
        <f>SUMIFS($I$5:$I$55,$B$5:$B$55,$A149)*O$103*O$99*10</f>
        <v/>
      </c>
      <c r="P149" s="4">
        <f>SUMIFS($I$5:$I$55,$B$5:$B$55,$A149)*P$103*P$99*10</f>
        <v/>
      </c>
      <c r="Q149" s="4">
        <f>SUMIFS($I$5:$I$55,$B$5:$B$55,$A149)*Q$103*Q$99*10</f>
        <v/>
      </c>
      <c r="R149" s="4">
        <f>SUMIFS($I$5:$I$55,$B$5:$B$55,$A149)*R$103*R$99*10</f>
        <v/>
      </c>
      <c r="S149" s="4">
        <f>SUMIFS($I$5:$I$55,$B$5:$B$55,$A149)*S$103*S$99*10</f>
        <v/>
      </c>
      <c r="T149" s="4">
        <f>SUMIFS($I$5:$I$55,$B$5:$B$55,$A149)*T$103*T$99*10</f>
        <v/>
      </c>
      <c r="U149" s="4">
        <f>SUMIFS($I$5:$I$55,$B$5:$B$55,$A149)*U$103*U$99*10</f>
        <v/>
      </c>
      <c r="V149" s="4">
        <f>SUMIFS($I$5:$I$55,$B$5:$B$55,$A149)*V$103*V$99*10</f>
        <v/>
      </c>
      <c r="W149" s="4">
        <f>SUMIFS($I$5:$I$55,$B$5:$B$55,$A149)*W$103*W$99*10</f>
        <v/>
      </c>
      <c r="X149" s="4">
        <f>SUMIFS($I$5:$I$55,$B$5:$B$55,$A149)*X$103*X$99*10</f>
        <v/>
      </c>
      <c r="Y149" s="4">
        <f>SUMIFS($I$5:$I$55,$B$5:$B$55,$A149)*Y$103*Y$99*10</f>
        <v/>
      </c>
      <c r="Z149" s="4">
        <f>SUMIFS($I$5:$I$55,$B$5:$B$55,$A149)*Z$103*Z$99*10</f>
        <v/>
      </c>
      <c r="AA149" s="4">
        <f>SUMIFS($I$5:$I$55,$B$5:$B$55,$A149)*AA$103*AA$99*10</f>
        <v/>
      </c>
      <c r="AB149" s="4">
        <f>SUMIFS($I$5:$I$55,$B$5:$B$55,$A149)*AB$103*AB$99*10</f>
        <v/>
      </c>
      <c r="AC149" s="4">
        <f>SUMIFS($I$5:$I$55,$B$5:$B$55,$A149)*AC$103*AC$99*10</f>
        <v/>
      </c>
      <c r="AD149" s="4">
        <f>SUMIFS($I$5:$I$55,$B$5:$B$55,$A149)*AD$103*AD$99*10</f>
        <v/>
      </c>
      <c r="AE149" s="4">
        <f>SUMIFS($I$5:$I$55,$B$5:$B$55,$A149)*AE$103*AE$99*10</f>
        <v/>
      </c>
      <c r="AF149" s="4">
        <f>SUMIFS($I$5:$I$55,$B$5:$B$55,$A149)*AF$103*AF$99*10</f>
        <v/>
      </c>
      <c r="AG149" s="4">
        <f>SUMIFS($I$5:$I$55,$B$5:$B$55,$A149)*AG$103*AG$99*10</f>
        <v/>
      </c>
    </row>
    <row r="150" ht="15" customHeight="1">
      <c r="A150" s="67" t="inlineStr">
        <is>
          <t>VA</t>
        </is>
      </c>
      <c r="B150" s="4">
        <f>SUMIFS($I$5:$I$55,$B$5:$B$55,$A150)*B$103*B$99*10</f>
        <v/>
      </c>
      <c r="C150" s="4">
        <f>SUMIFS($I$5:$I$55,$B$5:$B$55,$A150)*C$103*C$99*10</f>
        <v/>
      </c>
      <c r="D150" s="4">
        <f>SUMIFS($I$5:$I$55,$B$5:$B$55,$A150)*D$103*D$99*10</f>
        <v/>
      </c>
      <c r="E150" s="4">
        <f>SUMIFS($I$5:$I$55,$B$5:$B$55,$A150)*E$103*E$99*10</f>
        <v/>
      </c>
      <c r="F150" s="4">
        <f>SUMIFS($I$5:$I$55,$B$5:$B$55,$A150)*F$103*F$99*10</f>
        <v/>
      </c>
      <c r="G150" s="4">
        <f>SUMIFS($I$5:$I$55,$B$5:$B$55,$A150)*G$103*G$99*10</f>
        <v/>
      </c>
      <c r="H150" s="4">
        <f>SUMIFS($I$5:$I$55,$B$5:$B$55,$A150)*H$103*H$99*10</f>
        <v/>
      </c>
      <c r="I150" s="4">
        <f>SUMIFS($I$5:$I$55,$B$5:$B$55,$A150)*I$103*I$99*10</f>
        <v/>
      </c>
      <c r="J150" s="4">
        <f>SUMIFS($I$5:$I$55,$B$5:$B$55,$A150)*J$103*J$99*10</f>
        <v/>
      </c>
      <c r="K150" s="4">
        <f>SUMIFS($I$5:$I$55,$B$5:$B$55,$A150)*K$103*K$99*10</f>
        <v/>
      </c>
      <c r="L150" s="4">
        <f>SUMIFS($I$5:$I$55,$B$5:$B$55,$A150)*L$103*L$99*10</f>
        <v/>
      </c>
      <c r="M150" s="4">
        <f>SUMIFS($I$5:$I$55,$B$5:$B$55,$A150)*M$103*M$99*10</f>
        <v/>
      </c>
      <c r="N150" s="4">
        <f>SUMIFS($I$5:$I$55,$B$5:$B$55,$A150)*N$103*N$99*10</f>
        <v/>
      </c>
      <c r="O150" s="4">
        <f>SUMIFS($I$5:$I$55,$B$5:$B$55,$A150)*O$103*O$99*10</f>
        <v/>
      </c>
      <c r="P150" s="4">
        <f>SUMIFS($I$5:$I$55,$B$5:$B$55,$A150)*P$103*P$99*10</f>
        <v/>
      </c>
      <c r="Q150" s="4">
        <f>SUMIFS($I$5:$I$55,$B$5:$B$55,$A150)*Q$103*Q$99*10</f>
        <v/>
      </c>
      <c r="R150" s="4">
        <f>SUMIFS($I$5:$I$55,$B$5:$B$55,$A150)*R$103*R$99*10</f>
        <v/>
      </c>
      <c r="S150" s="4">
        <f>SUMIFS($I$5:$I$55,$B$5:$B$55,$A150)*S$103*S$99*10</f>
        <v/>
      </c>
      <c r="T150" s="4">
        <f>SUMIFS($I$5:$I$55,$B$5:$B$55,$A150)*T$103*T$99*10</f>
        <v/>
      </c>
      <c r="U150" s="4">
        <f>SUMIFS($I$5:$I$55,$B$5:$B$55,$A150)*U$103*U$99*10</f>
        <v/>
      </c>
      <c r="V150" s="4">
        <f>SUMIFS($I$5:$I$55,$B$5:$B$55,$A150)*V$103*V$99*10</f>
        <v/>
      </c>
      <c r="W150" s="4">
        <f>SUMIFS($I$5:$I$55,$B$5:$B$55,$A150)*W$103*W$99*10</f>
        <v/>
      </c>
      <c r="X150" s="4">
        <f>SUMIFS($I$5:$I$55,$B$5:$B$55,$A150)*X$103*X$99*10</f>
        <v/>
      </c>
      <c r="Y150" s="4">
        <f>SUMIFS($I$5:$I$55,$B$5:$B$55,$A150)*Y$103*Y$99*10</f>
        <v/>
      </c>
      <c r="Z150" s="4">
        <f>SUMIFS($I$5:$I$55,$B$5:$B$55,$A150)*Z$103*Z$99*10</f>
        <v/>
      </c>
      <c r="AA150" s="4">
        <f>SUMIFS($I$5:$I$55,$B$5:$B$55,$A150)*AA$103*AA$99*10</f>
        <v/>
      </c>
      <c r="AB150" s="4">
        <f>SUMIFS($I$5:$I$55,$B$5:$B$55,$A150)*AB$103*AB$99*10</f>
        <v/>
      </c>
      <c r="AC150" s="4">
        <f>SUMIFS($I$5:$I$55,$B$5:$B$55,$A150)*AC$103*AC$99*10</f>
        <v/>
      </c>
      <c r="AD150" s="4">
        <f>SUMIFS($I$5:$I$55,$B$5:$B$55,$A150)*AD$103*AD$99*10</f>
        <v/>
      </c>
      <c r="AE150" s="4">
        <f>SUMIFS($I$5:$I$55,$B$5:$B$55,$A150)*AE$103*AE$99*10</f>
        <v/>
      </c>
      <c r="AF150" s="4">
        <f>SUMIFS($I$5:$I$55,$B$5:$B$55,$A150)*AF$103*AF$99*10</f>
        <v/>
      </c>
      <c r="AG150" s="4">
        <f>SUMIFS($I$5:$I$55,$B$5:$B$55,$A150)*AG$103*AG$99*10</f>
        <v/>
      </c>
    </row>
    <row r="151" ht="15" customHeight="1">
      <c r="A151" s="67" t="inlineStr">
        <is>
          <t>VT</t>
        </is>
      </c>
      <c r="B151" s="4">
        <f>SUMIFS($I$5:$I$55,$B$5:$B$55,$A151)*B$103*B$99*10</f>
        <v/>
      </c>
      <c r="C151" s="4">
        <f>SUMIFS($I$5:$I$55,$B$5:$B$55,$A151)*C$103*C$99*10</f>
        <v/>
      </c>
      <c r="D151" s="4">
        <f>SUMIFS($I$5:$I$55,$B$5:$B$55,$A151)*D$103*D$99*10</f>
        <v/>
      </c>
      <c r="E151" s="4">
        <f>SUMIFS($I$5:$I$55,$B$5:$B$55,$A151)*E$103*E$99*10</f>
        <v/>
      </c>
      <c r="F151" s="4">
        <f>SUMIFS($I$5:$I$55,$B$5:$B$55,$A151)*F$103*F$99*10</f>
        <v/>
      </c>
      <c r="G151" s="4">
        <f>SUMIFS($I$5:$I$55,$B$5:$B$55,$A151)*G$103*G$99*10</f>
        <v/>
      </c>
      <c r="H151" s="4">
        <f>SUMIFS($I$5:$I$55,$B$5:$B$55,$A151)*H$103*H$99*10</f>
        <v/>
      </c>
      <c r="I151" s="4">
        <f>SUMIFS($I$5:$I$55,$B$5:$B$55,$A151)*I$103*I$99*10</f>
        <v/>
      </c>
      <c r="J151" s="4">
        <f>SUMIFS($I$5:$I$55,$B$5:$B$55,$A151)*J$103*J$99*10</f>
        <v/>
      </c>
      <c r="K151" s="4">
        <f>SUMIFS($I$5:$I$55,$B$5:$B$55,$A151)*K$103*K$99*10</f>
        <v/>
      </c>
      <c r="L151" s="4">
        <f>SUMIFS($I$5:$I$55,$B$5:$B$55,$A151)*L$103*L$99*10</f>
        <v/>
      </c>
      <c r="M151" s="4">
        <f>SUMIFS($I$5:$I$55,$B$5:$B$55,$A151)*M$103*M$99*10</f>
        <v/>
      </c>
      <c r="N151" s="4">
        <f>SUMIFS($I$5:$I$55,$B$5:$B$55,$A151)*N$103*N$99*10</f>
        <v/>
      </c>
      <c r="O151" s="4">
        <f>SUMIFS($I$5:$I$55,$B$5:$B$55,$A151)*O$103*O$99*10</f>
        <v/>
      </c>
      <c r="P151" s="4">
        <f>SUMIFS($I$5:$I$55,$B$5:$B$55,$A151)*P$103*P$99*10</f>
        <v/>
      </c>
      <c r="Q151" s="4">
        <f>SUMIFS($I$5:$I$55,$B$5:$B$55,$A151)*Q$103*Q$99*10</f>
        <v/>
      </c>
      <c r="R151" s="4">
        <f>SUMIFS($I$5:$I$55,$B$5:$B$55,$A151)*R$103*R$99*10</f>
        <v/>
      </c>
      <c r="S151" s="4">
        <f>SUMIFS($I$5:$I$55,$B$5:$B$55,$A151)*S$103*S$99*10</f>
        <v/>
      </c>
      <c r="T151" s="4">
        <f>SUMIFS($I$5:$I$55,$B$5:$B$55,$A151)*T$103*T$99*10</f>
        <v/>
      </c>
      <c r="U151" s="4">
        <f>SUMIFS($I$5:$I$55,$B$5:$B$55,$A151)*U$103*U$99*10</f>
        <v/>
      </c>
      <c r="V151" s="4">
        <f>SUMIFS($I$5:$I$55,$B$5:$B$55,$A151)*V$103*V$99*10</f>
        <v/>
      </c>
      <c r="W151" s="4">
        <f>SUMIFS($I$5:$I$55,$B$5:$B$55,$A151)*W$103*W$99*10</f>
        <v/>
      </c>
      <c r="X151" s="4">
        <f>SUMIFS($I$5:$I$55,$B$5:$B$55,$A151)*X$103*X$99*10</f>
        <v/>
      </c>
      <c r="Y151" s="4">
        <f>SUMIFS($I$5:$I$55,$B$5:$B$55,$A151)*Y$103*Y$99*10</f>
        <v/>
      </c>
      <c r="Z151" s="4">
        <f>SUMIFS($I$5:$I$55,$B$5:$B$55,$A151)*Z$103*Z$99*10</f>
        <v/>
      </c>
      <c r="AA151" s="4">
        <f>SUMIFS($I$5:$I$55,$B$5:$B$55,$A151)*AA$103*AA$99*10</f>
        <v/>
      </c>
      <c r="AB151" s="4">
        <f>SUMIFS($I$5:$I$55,$B$5:$B$55,$A151)*AB$103*AB$99*10</f>
        <v/>
      </c>
      <c r="AC151" s="4">
        <f>SUMIFS($I$5:$I$55,$B$5:$B$55,$A151)*AC$103*AC$99*10</f>
        <v/>
      </c>
      <c r="AD151" s="4">
        <f>SUMIFS($I$5:$I$55,$B$5:$B$55,$A151)*AD$103*AD$99*10</f>
        <v/>
      </c>
      <c r="AE151" s="4">
        <f>SUMIFS($I$5:$I$55,$B$5:$B$55,$A151)*AE$103*AE$99*10</f>
        <v/>
      </c>
      <c r="AF151" s="4">
        <f>SUMIFS($I$5:$I$55,$B$5:$B$55,$A151)*AF$103*AF$99*10</f>
        <v/>
      </c>
      <c r="AG151" s="4">
        <f>SUMIFS($I$5:$I$55,$B$5:$B$55,$A151)*AG$103*AG$99*10</f>
        <v/>
      </c>
    </row>
    <row r="152" ht="15" customHeight="1">
      <c r="A152" s="67" t="inlineStr">
        <is>
          <t>WA</t>
        </is>
      </c>
      <c r="B152" s="4">
        <f>SUMIFS($I$5:$I$55,$B$5:$B$55,$A152)*B$103*B$99*10</f>
        <v/>
      </c>
      <c r="C152" s="4">
        <f>SUMIFS($I$5:$I$55,$B$5:$B$55,$A152)*C$103*C$99*10</f>
        <v/>
      </c>
      <c r="D152" s="4">
        <f>SUMIFS($I$5:$I$55,$B$5:$B$55,$A152)*D$103*D$99*10</f>
        <v/>
      </c>
      <c r="E152" s="4">
        <f>SUMIFS($I$5:$I$55,$B$5:$B$55,$A152)*E$103*E$99*10</f>
        <v/>
      </c>
      <c r="F152" s="4">
        <f>SUMIFS($I$5:$I$55,$B$5:$B$55,$A152)*F$103*F$99*10</f>
        <v/>
      </c>
      <c r="G152" s="4">
        <f>SUMIFS($I$5:$I$55,$B$5:$B$55,$A152)*G$103*G$99*10</f>
        <v/>
      </c>
      <c r="H152" s="4">
        <f>SUMIFS($I$5:$I$55,$B$5:$B$55,$A152)*H$103*H$99*10</f>
        <v/>
      </c>
      <c r="I152" s="4">
        <f>SUMIFS($I$5:$I$55,$B$5:$B$55,$A152)*I$103*I$99*10</f>
        <v/>
      </c>
      <c r="J152" s="4">
        <f>SUMIFS($I$5:$I$55,$B$5:$B$55,$A152)*J$103*J$99*10</f>
        <v/>
      </c>
      <c r="K152" s="4">
        <f>SUMIFS($I$5:$I$55,$B$5:$B$55,$A152)*K$103*K$99*10</f>
        <v/>
      </c>
      <c r="L152" s="4">
        <f>SUMIFS($I$5:$I$55,$B$5:$B$55,$A152)*L$103*L$99*10</f>
        <v/>
      </c>
      <c r="M152" s="4">
        <f>SUMIFS($I$5:$I$55,$B$5:$B$55,$A152)*M$103*M$99*10</f>
        <v/>
      </c>
      <c r="N152" s="4">
        <f>SUMIFS($I$5:$I$55,$B$5:$B$55,$A152)*N$103*N$99*10</f>
        <v/>
      </c>
      <c r="O152" s="4">
        <f>SUMIFS($I$5:$I$55,$B$5:$B$55,$A152)*O$103*O$99*10</f>
        <v/>
      </c>
      <c r="P152" s="4">
        <f>SUMIFS($I$5:$I$55,$B$5:$B$55,$A152)*P$103*P$99*10</f>
        <v/>
      </c>
      <c r="Q152" s="4">
        <f>SUMIFS($I$5:$I$55,$B$5:$B$55,$A152)*Q$103*Q$99*10</f>
        <v/>
      </c>
      <c r="R152" s="4">
        <f>SUMIFS($I$5:$I$55,$B$5:$B$55,$A152)*R$103*R$99*10</f>
        <v/>
      </c>
      <c r="S152" s="4">
        <f>SUMIFS($I$5:$I$55,$B$5:$B$55,$A152)*S$103*S$99*10</f>
        <v/>
      </c>
      <c r="T152" s="4">
        <f>SUMIFS($I$5:$I$55,$B$5:$B$55,$A152)*T$103*T$99*10</f>
        <v/>
      </c>
      <c r="U152" s="4">
        <f>SUMIFS($I$5:$I$55,$B$5:$B$55,$A152)*U$103*U$99*10</f>
        <v/>
      </c>
      <c r="V152" s="4">
        <f>SUMIFS($I$5:$I$55,$B$5:$B$55,$A152)*V$103*V$99*10</f>
        <v/>
      </c>
      <c r="W152" s="4">
        <f>SUMIFS($I$5:$I$55,$B$5:$B$55,$A152)*W$103*W$99*10</f>
        <v/>
      </c>
      <c r="X152" s="4">
        <f>SUMIFS($I$5:$I$55,$B$5:$B$55,$A152)*X$103*X$99*10</f>
        <v/>
      </c>
      <c r="Y152" s="4">
        <f>SUMIFS($I$5:$I$55,$B$5:$B$55,$A152)*Y$103*Y$99*10</f>
        <v/>
      </c>
      <c r="Z152" s="4">
        <f>SUMIFS($I$5:$I$55,$B$5:$B$55,$A152)*Z$103*Z$99*10</f>
        <v/>
      </c>
      <c r="AA152" s="4">
        <f>SUMIFS($I$5:$I$55,$B$5:$B$55,$A152)*AA$103*AA$99*10</f>
        <v/>
      </c>
      <c r="AB152" s="4">
        <f>SUMIFS($I$5:$I$55,$B$5:$B$55,$A152)*AB$103*AB$99*10</f>
        <v/>
      </c>
      <c r="AC152" s="4">
        <f>SUMIFS($I$5:$I$55,$B$5:$B$55,$A152)*AC$103*AC$99*10</f>
        <v/>
      </c>
      <c r="AD152" s="4">
        <f>SUMIFS($I$5:$I$55,$B$5:$B$55,$A152)*AD$103*AD$99*10</f>
        <v/>
      </c>
      <c r="AE152" s="4">
        <f>SUMIFS($I$5:$I$55,$B$5:$B$55,$A152)*AE$103*AE$99*10</f>
        <v/>
      </c>
      <c r="AF152" s="4">
        <f>SUMIFS($I$5:$I$55,$B$5:$B$55,$A152)*AF$103*AF$99*10</f>
        <v/>
      </c>
      <c r="AG152" s="4">
        <f>SUMIFS($I$5:$I$55,$B$5:$B$55,$A152)*AG$103*AG$99*10</f>
        <v/>
      </c>
    </row>
    <row r="153" ht="15" customHeight="1">
      <c r="A153" s="67" t="inlineStr">
        <is>
          <t>WI</t>
        </is>
      </c>
      <c r="B153" s="4">
        <f>SUMIFS($I$5:$I$55,$B$5:$B$55,$A153)*B$103*B$99*10</f>
        <v/>
      </c>
      <c r="C153" s="4">
        <f>SUMIFS($I$5:$I$55,$B$5:$B$55,$A153)*C$103*C$99*10</f>
        <v/>
      </c>
      <c r="D153" s="4">
        <f>SUMIFS($I$5:$I$55,$B$5:$B$55,$A153)*D$103*D$99*10</f>
        <v/>
      </c>
      <c r="E153" s="4">
        <f>SUMIFS($I$5:$I$55,$B$5:$B$55,$A153)*E$103*E$99*10</f>
        <v/>
      </c>
      <c r="F153" s="4">
        <f>SUMIFS($I$5:$I$55,$B$5:$B$55,$A153)*F$103*F$99*10</f>
        <v/>
      </c>
      <c r="G153" s="4">
        <f>SUMIFS($I$5:$I$55,$B$5:$B$55,$A153)*G$103*G$99*10</f>
        <v/>
      </c>
      <c r="H153" s="4">
        <f>SUMIFS($I$5:$I$55,$B$5:$B$55,$A153)*H$103*H$99*10</f>
        <v/>
      </c>
      <c r="I153" s="4">
        <f>SUMIFS($I$5:$I$55,$B$5:$B$55,$A153)*I$103*I$99*10</f>
        <v/>
      </c>
      <c r="J153" s="4">
        <f>SUMIFS($I$5:$I$55,$B$5:$B$55,$A153)*J$103*J$99*10</f>
        <v/>
      </c>
      <c r="K153" s="4">
        <f>SUMIFS($I$5:$I$55,$B$5:$B$55,$A153)*K$103*K$99*10</f>
        <v/>
      </c>
      <c r="L153" s="4">
        <f>SUMIFS($I$5:$I$55,$B$5:$B$55,$A153)*L$103*L$99*10</f>
        <v/>
      </c>
      <c r="M153" s="4">
        <f>SUMIFS($I$5:$I$55,$B$5:$B$55,$A153)*M$103*M$99*10</f>
        <v/>
      </c>
      <c r="N153" s="4">
        <f>SUMIFS($I$5:$I$55,$B$5:$B$55,$A153)*N$103*N$99*10</f>
        <v/>
      </c>
      <c r="O153" s="4">
        <f>SUMIFS($I$5:$I$55,$B$5:$B$55,$A153)*O$103*O$99*10</f>
        <v/>
      </c>
      <c r="P153" s="4">
        <f>SUMIFS($I$5:$I$55,$B$5:$B$55,$A153)*P$103*P$99*10</f>
        <v/>
      </c>
      <c r="Q153" s="4">
        <f>SUMIFS($I$5:$I$55,$B$5:$B$55,$A153)*Q$103*Q$99*10</f>
        <v/>
      </c>
      <c r="R153" s="4">
        <f>SUMIFS($I$5:$I$55,$B$5:$B$55,$A153)*R$103*R$99*10</f>
        <v/>
      </c>
      <c r="S153" s="4">
        <f>SUMIFS($I$5:$I$55,$B$5:$B$55,$A153)*S$103*S$99*10</f>
        <v/>
      </c>
      <c r="T153" s="4">
        <f>SUMIFS($I$5:$I$55,$B$5:$B$55,$A153)*T$103*T$99*10</f>
        <v/>
      </c>
      <c r="U153" s="4">
        <f>SUMIFS($I$5:$I$55,$B$5:$B$55,$A153)*U$103*U$99*10</f>
        <v/>
      </c>
      <c r="V153" s="4">
        <f>SUMIFS($I$5:$I$55,$B$5:$B$55,$A153)*V$103*V$99*10</f>
        <v/>
      </c>
      <c r="W153" s="4">
        <f>SUMIFS($I$5:$I$55,$B$5:$B$55,$A153)*W$103*W$99*10</f>
        <v/>
      </c>
      <c r="X153" s="4">
        <f>SUMIFS($I$5:$I$55,$B$5:$B$55,$A153)*X$103*X$99*10</f>
        <v/>
      </c>
      <c r="Y153" s="4">
        <f>SUMIFS($I$5:$I$55,$B$5:$B$55,$A153)*Y$103*Y$99*10</f>
        <v/>
      </c>
      <c r="Z153" s="4">
        <f>SUMIFS($I$5:$I$55,$B$5:$B$55,$A153)*Z$103*Z$99*10</f>
        <v/>
      </c>
      <c r="AA153" s="4">
        <f>SUMIFS($I$5:$I$55,$B$5:$B$55,$A153)*AA$103*AA$99*10</f>
        <v/>
      </c>
      <c r="AB153" s="4">
        <f>SUMIFS($I$5:$I$55,$B$5:$B$55,$A153)*AB$103*AB$99*10</f>
        <v/>
      </c>
      <c r="AC153" s="4">
        <f>SUMIFS($I$5:$I$55,$B$5:$B$55,$A153)*AC$103*AC$99*10</f>
        <v/>
      </c>
      <c r="AD153" s="4">
        <f>SUMIFS($I$5:$I$55,$B$5:$B$55,$A153)*AD$103*AD$99*10</f>
        <v/>
      </c>
      <c r="AE153" s="4">
        <f>SUMIFS($I$5:$I$55,$B$5:$B$55,$A153)*AE$103*AE$99*10</f>
        <v/>
      </c>
      <c r="AF153" s="4">
        <f>SUMIFS($I$5:$I$55,$B$5:$B$55,$A153)*AF$103*AF$99*10</f>
        <v/>
      </c>
      <c r="AG153" s="4">
        <f>SUMIFS($I$5:$I$55,$B$5:$B$55,$A153)*AG$103*AG$99*10</f>
        <v/>
      </c>
    </row>
    <row r="154" ht="15" customHeight="1">
      <c r="A154" s="67" t="inlineStr">
        <is>
          <t>WV</t>
        </is>
      </c>
      <c r="B154" s="4">
        <f>SUMIFS($I$5:$I$55,$B$5:$B$55,$A154)*B$103*B$99*10</f>
        <v/>
      </c>
      <c r="C154" s="4">
        <f>SUMIFS($I$5:$I$55,$B$5:$B$55,$A154)*C$103*C$99*10</f>
        <v/>
      </c>
      <c r="D154" s="4">
        <f>SUMIFS($I$5:$I$55,$B$5:$B$55,$A154)*D$103*D$99*10</f>
        <v/>
      </c>
      <c r="E154" s="4">
        <f>SUMIFS($I$5:$I$55,$B$5:$B$55,$A154)*E$103*E$99*10</f>
        <v/>
      </c>
      <c r="F154" s="4">
        <f>SUMIFS($I$5:$I$55,$B$5:$B$55,$A154)*F$103*F$99*10</f>
        <v/>
      </c>
      <c r="G154" s="4">
        <f>SUMIFS($I$5:$I$55,$B$5:$B$55,$A154)*G$103*G$99*10</f>
        <v/>
      </c>
      <c r="H154" s="4">
        <f>SUMIFS($I$5:$I$55,$B$5:$B$55,$A154)*H$103*H$99*10</f>
        <v/>
      </c>
      <c r="I154" s="4">
        <f>SUMIFS($I$5:$I$55,$B$5:$B$55,$A154)*I$103*I$99*10</f>
        <v/>
      </c>
      <c r="J154" s="4">
        <f>SUMIFS($I$5:$I$55,$B$5:$B$55,$A154)*J$103*J$99*10</f>
        <v/>
      </c>
      <c r="K154" s="4">
        <f>SUMIFS($I$5:$I$55,$B$5:$B$55,$A154)*K$103*K$99*10</f>
        <v/>
      </c>
      <c r="L154" s="4">
        <f>SUMIFS($I$5:$I$55,$B$5:$B$55,$A154)*L$103*L$99*10</f>
        <v/>
      </c>
      <c r="M154" s="4">
        <f>SUMIFS($I$5:$I$55,$B$5:$B$55,$A154)*M$103*M$99*10</f>
        <v/>
      </c>
      <c r="N154" s="4">
        <f>SUMIFS($I$5:$I$55,$B$5:$B$55,$A154)*N$103*N$99*10</f>
        <v/>
      </c>
      <c r="O154" s="4">
        <f>SUMIFS($I$5:$I$55,$B$5:$B$55,$A154)*O$103*O$99*10</f>
        <v/>
      </c>
      <c r="P154" s="4">
        <f>SUMIFS($I$5:$I$55,$B$5:$B$55,$A154)*P$103*P$99*10</f>
        <v/>
      </c>
      <c r="Q154" s="4">
        <f>SUMIFS($I$5:$I$55,$B$5:$B$55,$A154)*Q$103*Q$99*10</f>
        <v/>
      </c>
      <c r="R154" s="4">
        <f>SUMIFS($I$5:$I$55,$B$5:$B$55,$A154)*R$103*R$99*10</f>
        <v/>
      </c>
      <c r="S154" s="4">
        <f>SUMIFS($I$5:$I$55,$B$5:$B$55,$A154)*S$103*S$99*10</f>
        <v/>
      </c>
      <c r="T154" s="4">
        <f>SUMIFS($I$5:$I$55,$B$5:$B$55,$A154)*T$103*T$99*10</f>
        <v/>
      </c>
      <c r="U154" s="4">
        <f>SUMIFS($I$5:$I$55,$B$5:$B$55,$A154)*U$103*U$99*10</f>
        <v/>
      </c>
      <c r="V154" s="4">
        <f>SUMIFS($I$5:$I$55,$B$5:$B$55,$A154)*V$103*V$99*10</f>
        <v/>
      </c>
      <c r="W154" s="4">
        <f>SUMIFS($I$5:$I$55,$B$5:$B$55,$A154)*W$103*W$99*10</f>
        <v/>
      </c>
      <c r="X154" s="4">
        <f>SUMIFS($I$5:$I$55,$B$5:$B$55,$A154)*X$103*X$99*10</f>
        <v/>
      </c>
      <c r="Y154" s="4">
        <f>SUMIFS($I$5:$I$55,$B$5:$B$55,$A154)*Y$103*Y$99*10</f>
        <v/>
      </c>
      <c r="Z154" s="4">
        <f>SUMIFS($I$5:$I$55,$B$5:$B$55,$A154)*Z$103*Z$99*10</f>
        <v/>
      </c>
      <c r="AA154" s="4">
        <f>SUMIFS($I$5:$I$55,$B$5:$B$55,$A154)*AA$103*AA$99*10</f>
        <v/>
      </c>
      <c r="AB154" s="4">
        <f>SUMIFS($I$5:$I$55,$B$5:$B$55,$A154)*AB$103*AB$99*10</f>
        <v/>
      </c>
      <c r="AC154" s="4">
        <f>SUMIFS($I$5:$I$55,$B$5:$B$55,$A154)*AC$103*AC$99*10</f>
        <v/>
      </c>
      <c r="AD154" s="4">
        <f>SUMIFS($I$5:$I$55,$B$5:$B$55,$A154)*AD$103*AD$99*10</f>
        <v/>
      </c>
      <c r="AE154" s="4">
        <f>SUMIFS($I$5:$I$55,$B$5:$B$55,$A154)*AE$103*AE$99*10</f>
        <v/>
      </c>
      <c r="AF154" s="4">
        <f>SUMIFS($I$5:$I$55,$B$5:$B$55,$A154)*AF$103*AF$99*10</f>
        <v/>
      </c>
      <c r="AG154" s="4">
        <f>SUMIFS($I$5:$I$55,$B$5:$B$55,$A154)*AG$103*AG$99*10</f>
        <v/>
      </c>
    </row>
    <row r="155" ht="15" customHeight="1">
      <c r="A155" s="67" t="inlineStr">
        <is>
          <t>WY</t>
        </is>
      </c>
      <c r="B155" s="4">
        <f>SUMIFS($I$5:$I$55,$B$5:$B$55,$A155)*B$103*B$99*10</f>
        <v/>
      </c>
      <c r="C155" s="4">
        <f>SUMIFS($I$5:$I$55,$B$5:$B$55,$A155)*C$103*C$99*10</f>
        <v/>
      </c>
      <c r="D155" s="4">
        <f>SUMIFS($I$5:$I$55,$B$5:$B$55,$A155)*D$103*D$99*10</f>
        <v/>
      </c>
      <c r="E155" s="4">
        <f>SUMIFS($I$5:$I$55,$B$5:$B$55,$A155)*E$103*E$99*10</f>
        <v/>
      </c>
      <c r="F155" s="4">
        <f>SUMIFS($I$5:$I$55,$B$5:$B$55,$A155)*F$103*F$99*10</f>
        <v/>
      </c>
      <c r="G155" s="4">
        <f>SUMIFS($I$5:$I$55,$B$5:$B$55,$A155)*G$103*G$99*10</f>
        <v/>
      </c>
      <c r="H155" s="4">
        <f>SUMIFS($I$5:$I$55,$B$5:$B$55,$A155)*H$103*H$99*10</f>
        <v/>
      </c>
      <c r="I155" s="4">
        <f>SUMIFS($I$5:$I$55,$B$5:$B$55,$A155)*I$103*I$99*10</f>
        <v/>
      </c>
      <c r="J155" s="4">
        <f>SUMIFS($I$5:$I$55,$B$5:$B$55,$A155)*J$103*J$99*10</f>
        <v/>
      </c>
      <c r="K155" s="4">
        <f>SUMIFS($I$5:$I$55,$B$5:$B$55,$A155)*K$103*K$99*10</f>
        <v/>
      </c>
      <c r="L155" s="4">
        <f>SUMIFS($I$5:$I$55,$B$5:$B$55,$A155)*L$103*L$99*10</f>
        <v/>
      </c>
      <c r="M155" s="4">
        <f>SUMIFS($I$5:$I$55,$B$5:$B$55,$A155)*M$103*M$99*10</f>
        <v/>
      </c>
      <c r="N155" s="4">
        <f>SUMIFS($I$5:$I$55,$B$5:$B$55,$A155)*N$103*N$99*10</f>
        <v/>
      </c>
      <c r="O155" s="4">
        <f>SUMIFS($I$5:$I$55,$B$5:$B$55,$A155)*O$103*O$99*10</f>
        <v/>
      </c>
      <c r="P155" s="4">
        <f>SUMIFS($I$5:$I$55,$B$5:$B$55,$A155)*P$103*P$99*10</f>
        <v/>
      </c>
      <c r="Q155" s="4">
        <f>SUMIFS($I$5:$I$55,$B$5:$B$55,$A155)*Q$103*Q$99*10</f>
        <v/>
      </c>
      <c r="R155" s="4">
        <f>SUMIFS($I$5:$I$55,$B$5:$B$55,$A155)*R$103*R$99*10</f>
        <v/>
      </c>
      <c r="S155" s="4">
        <f>SUMIFS($I$5:$I$55,$B$5:$B$55,$A155)*S$103*S$99*10</f>
        <v/>
      </c>
      <c r="T155" s="4">
        <f>SUMIFS($I$5:$I$55,$B$5:$B$55,$A155)*T$103*T$99*10</f>
        <v/>
      </c>
      <c r="U155" s="4">
        <f>SUMIFS($I$5:$I$55,$B$5:$B$55,$A155)*U$103*U$99*10</f>
        <v/>
      </c>
      <c r="V155" s="4">
        <f>SUMIFS($I$5:$I$55,$B$5:$B$55,$A155)*V$103*V$99*10</f>
        <v/>
      </c>
      <c r="W155" s="4">
        <f>SUMIFS($I$5:$I$55,$B$5:$B$55,$A155)*W$103*W$99*10</f>
        <v/>
      </c>
      <c r="X155" s="4">
        <f>SUMIFS($I$5:$I$55,$B$5:$B$55,$A155)*X$103*X$99*10</f>
        <v/>
      </c>
      <c r="Y155" s="4">
        <f>SUMIFS($I$5:$I$55,$B$5:$B$55,$A155)*Y$103*Y$99*10</f>
        <v/>
      </c>
      <c r="Z155" s="4">
        <f>SUMIFS($I$5:$I$55,$B$5:$B$55,$A155)*Z$103*Z$99*10</f>
        <v/>
      </c>
      <c r="AA155" s="4">
        <f>SUMIFS($I$5:$I$55,$B$5:$B$55,$A155)*AA$103*AA$99*10</f>
        <v/>
      </c>
      <c r="AB155" s="4">
        <f>SUMIFS($I$5:$I$55,$B$5:$B$55,$A155)*AB$103*AB$99*10</f>
        <v/>
      </c>
      <c r="AC155" s="4">
        <f>SUMIFS($I$5:$I$55,$B$5:$B$55,$A155)*AC$103*AC$99*10</f>
        <v/>
      </c>
      <c r="AD155" s="4">
        <f>SUMIFS($I$5:$I$55,$B$5:$B$55,$A155)*AD$103*AD$99*10</f>
        <v/>
      </c>
      <c r="AE155" s="4">
        <f>SUMIFS($I$5:$I$55,$B$5:$B$55,$A155)*AE$103*AE$99*10</f>
        <v/>
      </c>
      <c r="AF155" s="4">
        <f>SUMIFS($I$5:$I$55,$B$5:$B$55,$A155)*AF$103*AF$99*10</f>
        <v/>
      </c>
      <c r="AG155" s="4">
        <f>SUMIFS($I$5:$I$55,$B$5:$B$55,$A155)*AG$103*AG$99*10</f>
        <v/>
      </c>
    </row>
    <row r="156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  <c r="K156" s="4" t="n"/>
      <c r="L156" s="4" t="n"/>
      <c r="M156" s="4" t="n"/>
      <c r="N156" s="4" t="n"/>
      <c r="O156" s="4" t="n"/>
      <c r="P156" s="4" t="n"/>
      <c r="Q156" s="4" t="n"/>
      <c r="R156" s="4" t="n"/>
      <c r="S156" s="4" t="n"/>
      <c r="T156" s="4" t="n"/>
      <c r="U156" s="4" t="n"/>
      <c r="V156" s="4" t="n"/>
      <c r="W156" s="4" t="n"/>
      <c r="X156" s="4" t="n"/>
      <c r="Y156" s="4" t="n"/>
      <c r="Z156" s="4" t="n"/>
      <c r="AA156" s="4" t="n"/>
      <c r="AB156" s="4" t="n"/>
      <c r="AC156" s="4" t="n"/>
      <c r="AD156" s="4" t="n"/>
      <c r="AE156" s="4" t="n"/>
      <c r="AF156" s="4" t="n"/>
      <c r="AG156" s="4" t="n"/>
    </row>
    <row r="157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  <c r="K157" s="4" t="n"/>
      <c r="L157" s="4" t="n"/>
      <c r="M157" s="4" t="n"/>
      <c r="N157" s="4" t="n"/>
      <c r="O157" s="4" t="n"/>
      <c r="P157" s="4" t="n"/>
      <c r="Q157" s="4" t="n"/>
      <c r="R157" s="4" t="n"/>
      <c r="S157" s="4" t="n"/>
      <c r="T157" s="4" t="n"/>
      <c r="U157" s="4" t="n"/>
      <c r="V157" s="4" t="n"/>
      <c r="W157" s="4" t="n"/>
      <c r="X157" s="4" t="n"/>
      <c r="Y157" s="4" t="n"/>
      <c r="Z157" s="4" t="n"/>
      <c r="AA157" s="4" t="n"/>
      <c r="AB157" s="4" t="n"/>
      <c r="AC157" s="4" t="n"/>
      <c r="AD157" s="4" t="n"/>
      <c r="AE157" s="4" t="n"/>
      <c r="AF157" s="4" t="n"/>
      <c r="AG157" s="4" t="n"/>
    </row>
    <row r="158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  <c r="K158" s="4" t="n"/>
      <c r="L158" s="4" t="n"/>
      <c r="M158" s="4" t="n"/>
      <c r="N158" s="4" t="n"/>
      <c r="O158" s="4" t="n"/>
      <c r="P158" s="4" t="n"/>
      <c r="Q158" s="4" t="n"/>
      <c r="R158" s="4" t="n"/>
      <c r="S158" s="4" t="n"/>
      <c r="T158" s="4" t="n"/>
      <c r="U158" s="4" t="n"/>
      <c r="V158" s="4" t="n"/>
      <c r="W158" s="4" t="n"/>
      <c r="X158" s="4" t="n"/>
      <c r="Y158" s="4" t="n"/>
      <c r="Z158" s="4" t="n"/>
      <c r="AA158" s="4" t="n"/>
      <c r="AB158" s="4" t="n"/>
      <c r="AC158" s="4" t="n"/>
      <c r="AD158" s="4" t="n"/>
      <c r="AE158" s="4" t="n"/>
      <c r="AF158" s="4" t="n"/>
      <c r="AG158" s="4" t="n"/>
    </row>
    <row r="159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  <c r="K159" s="4" t="n"/>
      <c r="L159" s="4" t="n"/>
      <c r="M159" s="4" t="n"/>
      <c r="N159" s="4" t="n"/>
      <c r="O159" s="4" t="n"/>
      <c r="P159" s="4" t="n"/>
      <c r="Q159" s="4" t="n"/>
      <c r="R159" s="4" t="n"/>
      <c r="S159" s="4" t="n"/>
      <c r="T159" s="4" t="n"/>
      <c r="U159" s="4" t="n"/>
      <c r="V159" s="4" t="n"/>
      <c r="W159" s="4" t="n"/>
      <c r="X159" s="4" t="n"/>
      <c r="Y159" s="4" t="n"/>
      <c r="Z159" s="4" t="n"/>
      <c r="AA159" s="4" t="n"/>
      <c r="AB159" s="4" t="n"/>
      <c r="AC159" s="4" t="n"/>
      <c r="AD159" s="4" t="n"/>
      <c r="AE159" s="4" t="n"/>
      <c r="AF159" s="4" t="n"/>
      <c r="AG159" s="4" t="n"/>
    </row>
    <row r="160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  <c r="K160" s="4" t="n"/>
      <c r="L160" s="4" t="n"/>
      <c r="M160" s="4" t="n"/>
      <c r="N160" s="4" t="n"/>
      <c r="O160" s="4" t="n"/>
      <c r="P160" s="4" t="n"/>
      <c r="Q160" s="4" t="n"/>
      <c r="R160" s="4" t="n"/>
      <c r="S160" s="4" t="n"/>
      <c r="T160" s="4" t="n"/>
      <c r="U160" s="4" t="n"/>
      <c r="V160" s="4" t="n"/>
      <c r="W160" s="4" t="n"/>
      <c r="X160" s="4" t="n"/>
      <c r="Y160" s="4" t="n"/>
      <c r="Z160" s="4" t="n"/>
      <c r="AA160" s="4" t="n"/>
      <c r="AB160" s="4" t="n"/>
      <c r="AC160" s="4" t="n"/>
      <c r="AD160" s="4" t="n"/>
      <c r="AE160" s="4" t="n"/>
      <c r="AF160" s="4" t="n"/>
      <c r="AG160" s="4" t="n"/>
    </row>
    <row r="161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  <c r="K161" s="4" t="n"/>
      <c r="L161" s="4" t="n"/>
      <c r="M161" s="4" t="n"/>
      <c r="N161" s="4" t="n"/>
      <c r="O161" s="4" t="n"/>
      <c r="P161" s="4" t="n"/>
      <c r="Q161" s="4" t="n"/>
      <c r="R161" s="4" t="n"/>
      <c r="S161" s="4" t="n"/>
      <c r="T161" s="4" t="n"/>
      <c r="U161" s="4" t="n"/>
      <c r="V161" s="4" t="n"/>
      <c r="W161" s="4" t="n"/>
      <c r="X161" s="4" t="n"/>
      <c r="Y161" s="4" t="n"/>
      <c r="Z161" s="4" t="n"/>
      <c r="AA161" s="4" t="n"/>
      <c r="AB161" s="4" t="n"/>
      <c r="AC161" s="4" t="n"/>
      <c r="AD161" s="4" t="n"/>
      <c r="AE161" s="4" t="n"/>
      <c r="AF161" s="4" t="n"/>
      <c r="AG161" s="4" t="n"/>
    </row>
    <row r="162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  <c r="K162" s="4" t="n"/>
      <c r="L162" s="4" t="n"/>
      <c r="M162" s="4" t="n"/>
      <c r="N162" s="4" t="n"/>
      <c r="O162" s="4" t="n"/>
      <c r="P162" s="4" t="n"/>
      <c r="Q162" s="4" t="n"/>
      <c r="R162" s="4" t="n"/>
      <c r="S162" s="4" t="n"/>
      <c r="T162" s="4" t="n"/>
      <c r="U162" s="4" t="n"/>
      <c r="V162" s="4" t="n"/>
      <c r="W162" s="4" t="n"/>
      <c r="X162" s="4" t="n"/>
      <c r="Y162" s="4" t="n"/>
      <c r="Z162" s="4" t="n"/>
      <c r="AA162" s="4" t="n"/>
      <c r="AB162" s="4" t="n"/>
      <c r="AC162" s="4" t="n"/>
      <c r="AD162" s="4" t="n"/>
      <c r="AE162" s="4" t="n"/>
      <c r="AF162" s="4" t="n"/>
      <c r="AG162" s="4" t="n"/>
    </row>
    <row r="163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  <c r="K163" s="4" t="n"/>
      <c r="L163" s="4" t="n"/>
      <c r="M163" s="4" t="n"/>
      <c r="N163" s="4" t="n"/>
      <c r="O163" s="4" t="n"/>
      <c r="P163" s="4" t="n"/>
      <c r="Q163" s="4" t="n"/>
      <c r="R163" s="4" t="n"/>
      <c r="S163" s="4" t="n"/>
      <c r="T163" s="4" t="n"/>
      <c r="U163" s="4" t="n"/>
      <c r="V163" s="4" t="n"/>
      <c r="W163" s="4" t="n"/>
      <c r="X163" s="4" t="n"/>
      <c r="Y163" s="4" t="n"/>
      <c r="Z163" s="4" t="n"/>
      <c r="AA163" s="4" t="n"/>
      <c r="AB163" s="4" t="n"/>
      <c r="AC163" s="4" t="n"/>
      <c r="AD163" s="4" t="n"/>
      <c r="AE163" s="4" t="n"/>
      <c r="AF163" s="4" t="n"/>
      <c r="AG163" s="4" t="n"/>
    </row>
    <row r="164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  <c r="K164" s="4" t="n"/>
      <c r="L164" s="4" t="n"/>
      <c r="M164" s="4" t="n"/>
      <c r="N164" s="4" t="n"/>
      <c r="O164" s="4" t="n"/>
      <c r="P164" s="4" t="n"/>
      <c r="Q164" s="4" t="n"/>
      <c r="R164" s="4" t="n"/>
      <c r="S164" s="4" t="n"/>
      <c r="T164" s="4" t="n"/>
      <c r="U164" s="4" t="n"/>
      <c r="V164" s="4" t="n"/>
      <c r="W164" s="4" t="n"/>
      <c r="X164" s="4" t="n"/>
      <c r="Y164" s="4" t="n"/>
      <c r="Z164" s="4" t="n"/>
      <c r="AA164" s="4" t="n"/>
      <c r="AB164" s="4" t="n"/>
      <c r="AC164" s="4" t="n"/>
      <c r="AD164" s="4" t="n"/>
      <c r="AE164" s="4" t="n"/>
      <c r="AF164" s="4" t="n"/>
      <c r="AG164" s="4" t="n"/>
    </row>
    <row r="165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  <c r="K165" s="4" t="n"/>
      <c r="L165" s="4" t="n"/>
      <c r="M165" s="4" t="n"/>
      <c r="N165" s="4" t="n"/>
      <c r="O165" s="4" t="n"/>
      <c r="P165" s="4" t="n"/>
      <c r="Q165" s="4" t="n"/>
      <c r="R165" s="4" t="n"/>
      <c r="S165" s="4" t="n"/>
      <c r="T165" s="4" t="n"/>
      <c r="U165" s="4" t="n"/>
      <c r="V165" s="4" t="n"/>
      <c r="W165" s="4" t="n"/>
      <c r="X165" s="4" t="n"/>
      <c r="Y165" s="4" t="n"/>
      <c r="Z165" s="4" t="n"/>
      <c r="AA165" s="4" t="n"/>
      <c r="AB165" s="4" t="n"/>
      <c r="AC165" s="4" t="n"/>
      <c r="AD165" s="4" t="n"/>
      <c r="AE165" s="4" t="n"/>
      <c r="AF165" s="4" t="n"/>
      <c r="AG165" s="4" t="n"/>
    </row>
    <row r="166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  <c r="K166" s="4" t="n"/>
      <c r="L166" s="4" t="n"/>
      <c r="M166" s="4" t="n"/>
      <c r="N166" s="4" t="n"/>
      <c r="O166" s="4" t="n"/>
      <c r="P166" s="4" t="n"/>
      <c r="Q166" s="4" t="n"/>
      <c r="R166" s="4" t="n"/>
      <c r="S166" s="4" t="n"/>
      <c r="T166" s="4" t="n"/>
      <c r="U166" s="4" t="n"/>
      <c r="V166" s="4" t="n"/>
      <c r="W166" s="4" t="n"/>
      <c r="X166" s="4" t="n"/>
      <c r="Y166" s="4" t="n"/>
      <c r="Z166" s="4" t="n"/>
      <c r="AA166" s="4" t="n"/>
      <c r="AB166" s="4" t="n"/>
      <c r="AC166" s="4" t="n"/>
      <c r="AD166" s="4" t="n"/>
      <c r="AE166" s="4" t="n"/>
      <c r="AF166" s="4" t="n"/>
      <c r="AG166" s="4" t="n"/>
    </row>
    <row r="167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  <c r="K167" s="4" t="n"/>
      <c r="L167" s="4" t="n"/>
      <c r="M167" s="4" t="n"/>
      <c r="N167" s="4" t="n"/>
      <c r="O167" s="4" t="n"/>
      <c r="P167" s="4" t="n"/>
      <c r="Q167" s="4" t="n"/>
      <c r="R167" s="4" t="n"/>
      <c r="S167" s="4" t="n"/>
      <c r="T167" s="4" t="n"/>
      <c r="U167" s="4" t="n"/>
      <c r="V167" s="4" t="n"/>
      <c r="W167" s="4" t="n"/>
      <c r="X167" s="4" t="n"/>
      <c r="Y167" s="4" t="n"/>
      <c r="Z167" s="4" t="n"/>
      <c r="AA167" s="4" t="n"/>
      <c r="AB167" s="4" t="n"/>
      <c r="AC167" s="4" t="n"/>
      <c r="AD167" s="4" t="n"/>
      <c r="AE167" s="4" t="n"/>
      <c r="AF167" s="4" t="n"/>
      <c r="AG167" s="4" t="n"/>
    </row>
    <row r="168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  <c r="K168" s="4" t="n"/>
      <c r="L168" s="4" t="n"/>
      <c r="M168" s="4" t="n"/>
      <c r="N168" s="4" t="n"/>
      <c r="O168" s="4" t="n"/>
      <c r="P168" s="4" t="n"/>
      <c r="Q168" s="4" t="n"/>
      <c r="R168" s="4" t="n"/>
      <c r="S168" s="4" t="n"/>
      <c r="T168" s="4" t="n"/>
      <c r="U168" s="4" t="n"/>
      <c r="V168" s="4" t="n"/>
      <c r="W168" s="4" t="n"/>
      <c r="X168" s="4" t="n"/>
      <c r="Y168" s="4" t="n"/>
      <c r="Z168" s="4" t="n"/>
      <c r="AA168" s="4" t="n"/>
      <c r="AB168" s="4" t="n"/>
      <c r="AC168" s="4" t="n"/>
      <c r="AD168" s="4" t="n"/>
      <c r="AE168" s="4" t="n"/>
      <c r="AF168" s="4" t="n"/>
      <c r="AG168" s="4" t="n"/>
    </row>
    <row r="169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  <c r="K169" s="4" t="n"/>
      <c r="L169" s="4" t="n"/>
      <c r="M169" s="4" t="n"/>
      <c r="N169" s="4" t="n"/>
      <c r="O169" s="4" t="n"/>
      <c r="P169" s="4" t="n"/>
      <c r="Q169" s="4" t="n"/>
      <c r="R169" s="4" t="n"/>
      <c r="S169" s="4" t="n"/>
      <c r="T169" s="4" t="n"/>
      <c r="U169" s="4" t="n"/>
      <c r="V169" s="4" t="n"/>
      <c r="W169" s="4" t="n"/>
      <c r="X169" s="4" t="n"/>
      <c r="Y169" s="4" t="n"/>
      <c r="Z169" s="4" t="n"/>
      <c r="AA169" s="4" t="n"/>
      <c r="AB169" s="4" t="n"/>
      <c r="AC169" s="4" t="n"/>
      <c r="AD169" s="4" t="n"/>
      <c r="AE169" s="4" t="n"/>
      <c r="AF169" s="4" t="n"/>
      <c r="AG169" s="4" t="n"/>
    </row>
    <row r="170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  <c r="K170" s="4" t="n"/>
      <c r="L170" s="4" t="n"/>
      <c r="M170" s="4" t="n"/>
      <c r="N170" s="4" t="n"/>
      <c r="O170" s="4" t="n"/>
      <c r="P170" s="4" t="n"/>
      <c r="Q170" s="4" t="n"/>
      <c r="R170" s="4" t="n"/>
      <c r="S170" s="4" t="n"/>
      <c r="T170" s="4" t="n"/>
      <c r="U170" s="4" t="n"/>
      <c r="V170" s="4" t="n"/>
      <c r="W170" s="4" t="n"/>
      <c r="X170" s="4" t="n"/>
      <c r="Y170" s="4" t="n"/>
      <c r="Z170" s="4" t="n"/>
      <c r="AA170" s="4" t="n"/>
      <c r="AB170" s="4" t="n"/>
      <c r="AC170" s="4" t="n"/>
      <c r="AD170" s="4" t="n"/>
      <c r="AE170" s="4" t="n"/>
      <c r="AF170" s="4" t="n"/>
      <c r="AG170" s="4" t="n"/>
    </row>
    <row r="171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  <c r="K171" s="4" t="n"/>
      <c r="L171" s="4" t="n"/>
      <c r="M171" s="4" t="n"/>
      <c r="N171" s="4" t="n"/>
      <c r="O171" s="4" t="n"/>
      <c r="P171" s="4" t="n"/>
      <c r="Q171" s="4" t="n"/>
      <c r="R171" s="4" t="n"/>
      <c r="S171" s="4" t="n"/>
      <c r="T171" s="4" t="n"/>
      <c r="U171" s="4" t="n"/>
      <c r="V171" s="4" t="n"/>
      <c r="W171" s="4" t="n"/>
      <c r="X171" s="4" t="n"/>
      <c r="Y171" s="4" t="n"/>
      <c r="Z171" s="4" t="n"/>
      <c r="AA171" s="4" t="n"/>
      <c r="AB171" s="4" t="n"/>
      <c r="AC171" s="4" t="n"/>
      <c r="AD171" s="4" t="n"/>
      <c r="AE171" s="4" t="n"/>
      <c r="AF171" s="4" t="n"/>
      <c r="AG171" s="4" t="n"/>
    </row>
    <row r="172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  <c r="K172" s="4" t="n"/>
      <c r="L172" s="4" t="n"/>
      <c r="M172" s="4" t="n"/>
      <c r="N172" s="4" t="n"/>
      <c r="O172" s="4" t="n"/>
      <c r="P172" s="4" t="n"/>
      <c r="Q172" s="4" t="n"/>
      <c r="R172" s="4" t="n"/>
      <c r="S172" s="4" t="n"/>
      <c r="T172" s="4" t="n"/>
      <c r="U172" s="4" t="n"/>
      <c r="V172" s="4" t="n"/>
      <c r="W172" s="4" t="n"/>
      <c r="X172" s="4" t="n"/>
      <c r="Y172" s="4" t="n"/>
      <c r="Z172" s="4" t="n"/>
      <c r="AA172" s="4" t="n"/>
      <c r="AB172" s="4" t="n"/>
      <c r="AC172" s="4" t="n"/>
      <c r="AD172" s="4" t="n"/>
      <c r="AE172" s="4" t="n"/>
      <c r="AF172" s="4" t="n"/>
      <c r="AG172" s="4" t="n"/>
    </row>
    <row r="173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  <c r="K173" s="4" t="n"/>
      <c r="L173" s="4" t="n"/>
      <c r="M173" s="4" t="n"/>
      <c r="N173" s="4" t="n"/>
      <c r="O173" s="4" t="n"/>
      <c r="P173" s="4" t="n"/>
      <c r="Q173" s="4" t="n"/>
      <c r="R173" s="4" t="n"/>
      <c r="S173" s="4" t="n"/>
      <c r="T173" s="4" t="n"/>
      <c r="U173" s="4" t="n"/>
      <c r="V173" s="4" t="n"/>
      <c r="W173" s="4" t="n"/>
      <c r="X173" s="4" t="n"/>
      <c r="Y173" s="4" t="n"/>
      <c r="Z173" s="4" t="n"/>
      <c r="AA173" s="4" t="n"/>
      <c r="AB173" s="4" t="n"/>
      <c r="AC173" s="4" t="n"/>
      <c r="AD173" s="4" t="n"/>
      <c r="AE173" s="4" t="n"/>
      <c r="AF173" s="4" t="n"/>
      <c r="AG173" s="4" t="n"/>
    </row>
    <row r="174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  <c r="K174" s="4" t="n"/>
      <c r="L174" s="4" t="n"/>
      <c r="M174" s="4" t="n"/>
      <c r="N174" s="4" t="n"/>
      <c r="O174" s="4" t="n"/>
      <c r="P174" s="4" t="n"/>
      <c r="Q174" s="4" t="n"/>
      <c r="R174" s="4" t="n"/>
      <c r="S174" s="4" t="n"/>
      <c r="T174" s="4" t="n"/>
      <c r="U174" s="4" t="n"/>
      <c r="V174" s="4" t="n"/>
      <c r="W174" s="4" t="n"/>
      <c r="X174" s="4" t="n"/>
      <c r="Y174" s="4" t="n"/>
      <c r="Z174" s="4" t="n"/>
      <c r="AA174" s="4" t="n"/>
      <c r="AB174" s="4" t="n"/>
      <c r="AC174" s="4" t="n"/>
      <c r="AD174" s="4" t="n"/>
      <c r="AE174" s="4" t="n"/>
      <c r="AF174" s="4" t="n"/>
      <c r="AG174" s="4" t="n"/>
    </row>
    <row r="175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  <c r="K175" s="4" t="n"/>
      <c r="L175" s="4" t="n"/>
      <c r="M175" s="4" t="n"/>
      <c r="N175" s="4" t="n"/>
      <c r="O175" s="4" t="n"/>
      <c r="P175" s="4" t="n"/>
      <c r="Q175" s="4" t="n"/>
      <c r="R175" s="4" t="n"/>
      <c r="S175" s="4" t="n"/>
      <c r="T175" s="4" t="n"/>
      <c r="U175" s="4" t="n"/>
      <c r="V175" s="4" t="n"/>
      <c r="W175" s="4" t="n"/>
      <c r="X175" s="4" t="n"/>
      <c r="Y175" s="4" t="n"/>
      <c r="Z175" s="4" t="n"/>
      <c r="AA175" s="4" t="n"/>
      <c r="AB175" s="4" t="n"/>
      <c r="AC175" s="4" t="n"/>
      <c r="AD175" s="4" t="n"/>
      <c r="AE175" s="4" t="n"/>
      <c r="AF175" s="4" t="n"/>
      <c r="AG175" s="4" t="n"/>
    </row>
    <row r="176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  <c r="K176" s="4" t="n"/>
      <c r="L176" s="4" t="n"/>
      <c r="M176" s="4" t="n"/>
      <c r="N176" s="4" t="n"/>
      <c r="O176" s="4" t="n"/>
      <c r="P176" s="4" t="n"/>
      <c r="Q176" s="4" t="n"/>
      <c r="R176" s="4" t="n"/>
      <c r="S176" s="4" t="n"/>
      <c r="T176" s="4" t="n"/>
      <c r="U176" s="4" t="n"/>
      <c r="V176" s="4" t="n"/>
      <c r="W176" s="4" t="n"/>
      <c r="X176" s="4" t="n"/>
      <c r="Y176" s="4" t="n"/>
      <c r="Z176" s="4" t="n"/>
      <c r="AA176" s="4" t="n"/>
      <c r="AB176" s="4" t="n"/>
      <c r="AC176" s="4" t="n"/>
      <c r="AD176" s="4" t="n"/>
      <c r="AE176" s="4" t="n"/>
      <c r="AF176" s="4" t="n"/>
      <c r="AG176" s="4" t="n"/>
    </row>
    <row r="177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  <c r="K177" s="4" t="n"/>
      <c r="L177" s="4" t="n"/>
      <c r="M177" s="4" t="n"/>
      <c r="N177" s="4" t="n"/>
      <c r="O177" s="4" t="n"/>
      <c r="P177" s="4" t="n"/>
      <c r="Q177" s="4" t="n"/>
      <c r="R177" s="4" t="n"/>
      <c r="S177" s="4" t="n"/>
      <c r="T177" s="4" t="n"/>
      <c r="U177" s="4" t="n"/>
      <c r="V177" s="4" t="n"/>
      <c r="W177" s="4" t="n"/>
      <c r="X177" s="4" t="n"/>
      <c r="Y177" s="4" t="n"/>
      <c r="Z177" s="4" t="n"/>
      <c r="AA177" s="4" t="n"/>
      <c r="AB177" s="4" t="n"/>
      <c r="AC177" s="4" t="n"/>
      <c r="AD177" s="4" t="n"/>
      <c r="AE177" s="4" t="n"/>
      <c r="AF177" s="4" t="n"/>
      <c r="AG177" s="4" t="n"/>
    </row>
    <row r="178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  <c r="K178" s="4" t="n"/>
      <c r="L178" s="4" t="n"/>
      <c r="M178" s="4" t="n"/>
      <c r="N178" s="4" t="n"/>
      <c r="O178" s="4" t="n"/>
      <c r="P178" s="4" t="n"/>
      <c r="Q178" s="4" t="n"/>
      <c r="R178" s="4" t="n"/>
      <c r="S178" s="4" t="n"/>
      <c r="T178" s="4" t="n"/>
      <c r="U178" s="4" t="n"/>
      <c r="V178" s="4" t="n"/>
      <c r="W178" s="4" t="n"/>
      <c r="X178" s="4" t="n"/>
      <c r="Y178" s="4" t="n"/>
      <c r="Z178" s="4" t="n"/>
      <c r="AA178" s="4" t="n"/>
      <c r="AB178" s="4" t="n"/>
      <c r="AC178" s="4" t="n"/>
      <c r="AD178" s="4" t="n"/>
      <c r="AE178" s="4" t="n"/>
      <c r="AF178" s="4" t="n"/>
      <c r="AG178" s="4" t="n"/>
    </row>
    <row r="179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  <c r="K179" s="4" t="n"/>
      <c r="L179" s="4" t="n"/>
      <c r="M179" s="4" t="n"/>
      <c r="N179" s="4" t="n"/>
      <c r="O179" s="4" t="n"/>
      <c r="P179" s="4" t="n"/>
      <c r="Q179" s="4" t="n"/>
      <c r="R179" s="4" t="n"/>
      <c r="S179" s="4" t="n"/>
      <c r="T179" s="4" t="n"/>
      <c r="U179" s="4" t="n"/>
      <c r="V179" s="4" t="n"/>
      <c r="W179" s="4" t="n"/>
      <c r="X179" s="4" t="n"/>
      <c r="Y179" s="4" t="n"/>
      <c r="Z179" s="4" t="n"/>
      <c r="AA179" s="4" t="n"/>
      <c r="AB179" s="4" t="n"/>
      <c r="AC179" s="4" t="n"/>
      <c r="AD179" s="4" t="n"/>
      <c r="AE179" s="4" t="n"/>
      <c r="AF179" s="4" t="n"/>
      <c r="AG179" s="4" t="n"/>
    </row>
    <row r="180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  <c r="K180" s="4" t="n"/>
      <c r="L180" s="4" t="n"/>
      <c r="M180" s="4" t="n"/>
      <c r="N180" s="4" t="n"/>
      <c r="O180" s="4" t="n"/>
      <c r="P180" s="4" t="n"/>
      <c r="Q180" s="4" t="n"/>
      <c r="R180" s="4" t="n"/>
      <c r="S180" s="4" t="n"/>
      <c r="T180" s="4" t="n"/>
      <c r="U180" s="4" t="n"/>
      <c r="V180" s="4" t="n"/>
      <c r="W180" s="4" t="n"/>
      <c r="X180" s="4" t="n"/>
      <c r="Y180" s="4" t="n"/>
      <c r="Z180" s="4" t="n"/>
      <c r="AA180" s="4" t="n"/>
      <c r="AB180" s="4" t="n"/>
      <c r="AC180" s="4" t="n"/>
      <c r="AD180" s="4" t="n"/>
      <c r="AE180" s="4" t="n"/>
      <c r="AF180" s="4" t="n"/>
      <c r="AG180" s="4" t="n"/>
    </row>
    <row r="181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  <c r="K181" s="4" t="n"/>
      <c r="L181" s="4" t="n"/>
      <c r="M181" s="4" t="n"/>
      <c r="N181" s="4" t="n"/>
      <c r="O181" s="4" t="n"/>
      <c r="P181" s="4" t="n"/>
      <c r="Q181" s="4" t="n"/>
      <c r="R181" s="4" t="n"/>
      <c r="S181" s="4" t="n"/>
      <c r="T181" s="4" t="n"/>
      <c r="U181" s="4" t="n"/>
      <c r="V181" s="4" t="n"/>
      <c r="W181" s="4" t="n"/>
      <c r="X181" s="4" t="n"/>
      <c r="Y181" s="4" t="n"/>
      <c r="Z181" s="4" t="n"/>
      <c r="AA181" s="4" t="n"/>
      <c r="AB181" s="4" t="n"/>
      <c r="AC181" s="4" t="n"/>
      <c r="AD181" s="4" t="n"/>
      <c r="AE181" s="4" t="n"/>
      <c r="AF181" s="4" t="n"/>
      <c r="AG181" s="4" t="n"/>
    </row>
    <row r="182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  <c r="K182" s="4" t="n"/>
      <c r="L182" s="4" t="n"/>
      <c r="M182" s="4" t="n"/>
      <c r="N182" s="4" t="n"/>
      <c r="O182" s="4" t="n"/>
      <c r="P182" s="4" t="n"/>
      <c r="Q182" s="4" t="n"/>
      <c r="R182" s="4" t="n"/>
      <c r="S182" s="4" t="n"/>
      <c r="T182" s="4" t="n"/>
      <c r="U182" s="4" t="n"/>
      <c r="V182" s="4" t="n"/>
      <c r="W182" s="4" t="n"/>
      <c r="X182" s="4" t="n"/>
      <c r="Y182" s="4" t="n"/>
      <c r="Z182" s="4" t="n"/>
      <c r="AA182" s="4" t="n"/>
      <c r="AB182" s="4" t="n"/>
      <c r="AC182" s="4" t="n"/>
      <c r="AD182" s="4" t="n"/>
      <c r="AE182" s="4" t="n"/>
      <c r="AF182" s="4" t="n"/>
      <c r="AG182" s="4" t="n"/>
    </row>
    <row r="183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  <c r="K183" s="4" t="n"/>
      <c r="L183" s="4" t="n"/>
      <c r="M183" s="4" t="n"/>
      <c r="N183" s="4" t="n"/>
      <c r="O183" s="4" t="n"/>
      <c r="P183" s="4" t="n"/>
      <c r="Q183" s="4" t="n"/>
      <c r="R183" s="4" t="n"/>
      <c r="S183" s="4" t="n"/>
      <c r="T183" s="4" t="n"/>
      <c r="U183" s="4" t="n"/>
      <c r="V183" s="4" t="n"/>
      <c r="W183" s="4" t="n"/>
      <c r="X183" s="4" t="n"/>
      <c r="Y183" s="4" t="n"/>
      <c r="Z183" s="4" t="n"/>
      <c r="AA183" s="4" t="n"/>
      <c r="AB183" s="4" t="n"/>
      <c r="AC183" s="4" t="n"/>
      <c r="AD183" s="4" t="n"/>
      <c r="AE183" s="4" t="n"/>
      <c r="AF183" s="4" t="n"/>
      <c r="AG183" s="4" t="n"/>
    </row>
    <row r="184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  <c r="K184" s="4" t="n"/>
      <c r="L184" s="4" t="n"/>
      <c r="M184" s="4" t="n"/>
      <c r="N184" s="4" t="n"/>
      <c r="O184" s="4" t="n"/>
      <c r="P184" s="4" t="n"/>
      <c r="Q184" s="4" t="n"/>
      <c r="R184" s="4" t="n"/>
      <c r="S184" s="4" t="n"/>
      <c r="T184" s="4" t="n"/>
      <c r="U184" s="4" t="n"/>
      <c r="V184" s="4" t="n"/>
      <c r="W184" s="4" t="n"/>
      <c r="X184" s="4" t="n"/>
      <c r="Y184" s="4" t="n"/>
      <c r="Z184" s="4" t="n"/>
      <c r="AA184" s="4" t="n"/>
      <c r="AB184" s="4" t="n"/>
      <c r="AC184" s="4" t="n"/>
      <c r="AD184" s="4" t="n"/>
      <c r="AE184" s="4" t="n"/>
      <c r="AF184" s="4" t="n"/>
      <c r="AG184" s="4" t="n"/>
    </row>
    <row r="185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  <c r="K185" s="4" t="n"/>
      <c r="L185" s="4" t="n"/>
      <c r="M185" s="4" t="n"/>
      <c r="N185" s="4" t="n"/>
      <c r="O185" s="4" t="n"/>
      <c r="P185" s="4" t="n"/>
      <c r="Q185" s="4" t="n"/>
      <c r="R185" s="4" t="n"/>
      <c r="S185" s="4" t="n"/>
      <c r="T185" s="4" t="n"/>
      <c r="U185" s="4" t="n"/>
      <c r="V185" s="4" t="n"/>
      <c r="W185" s="4" t="n"/>
      <c r="X185" s="4" t="n"/>
      <c r="Y185" s="4" t="n"/>
      <c r="Z185" s="4" t="n"/>
      <c r="AA185" s="4" t="n"/>
      <c r="AB185" s="4" t="n"/>
      <c r="AC185" s="4" t="n"/>
      <c r="AD185" s="4" t="n"/>
      <c r="AE185" s="4" t="n"/>
      <c r="AF185" s="4" t="n"/>
      <c r="AG185" s="4" t="n"/>
    </row>
    <row r="186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  <c r="K186" s="4" t="n"/>
      <c r="L186" s="4" t="n"/>
      <c r="M186" s="4" t="n"/>
      <c r="N186" s="4" t="n"/>
      <c r="O186" s="4" t="n"/>
      <c r="P186" s="4" t="n"/>
      <c r="Q186" s="4" t="n"/>
      <c r="R186" s="4" t="n"/>
      <c r="S186" s="4" t="n"/>
      <c r="T186" s="4" t="n"/>
      <c r="U186" s="4" t="n"/>
      <c r="V186" s="4" t="n"/>
      <c r="W186" s="4" t="n"/>
      <c r="X186" s="4" t="n"/>
      <c r="Y186" s="4" t="n"/>
      <c r="Z186" s="4" t="n"/>
      <c r="AA186" s="4" t="n"/>
      <c r="AB186" s="4" t="n"/>
      <c r="AC186" s="4" t="n"/>
      <c r="AD186" s="4" t="n"/>
      <c r="AE186" s="4" t="n"/>
      <c r="AF186" s="4" t="n"/>
      <c r="AG186" s="4" t="n"/>
    </row>
    <row r="187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  <c r="K187" s="4" t="n"/>
      <c r="L187" s="4" t="n"/>
      <c r="M187" s="4" t="n"/>
      <c r="N187" s="4" t="n"/>
      <c r="O187" s="4" t="n"/>
      <c r="P187" s="4" t="n"/>
      <c r="Q187" s="4" t="n"/>
      <c r="R187" s="4" t="n"/>
      <c r="S187" s="4" t="n"/>
      <c r="T187" s="4" t="n"/>
      <c r="U187" s="4" t="n"/>
      <c r="V187" s="4" t="n"/>
      <c r="W187" s="4" t="n"/>
      <c r="X187" s="4" t="n"/>
      <c r="Y187" s="4" t="n"/>
      <c r="Z187" s="4" t="n"/>
      <c r="AA187" s="4" t="n"/>
      <c r="AB187" s="4" t="n"/>
      <c r="AC187" s="4" t="n"/>
      <c r="AD187" s="4" t="n"/>
      <c r="AE187" s="4" t="n"/>
      <c r="AF187" s="4" t="n"/>
      <c r="AG187" s="4" t="n"/>
    </row>
    <row r="188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  <c r="K188" s="4" t="n"/>
      <c r="L188" s="4" t="n"/>
      <c r="M188" s="4" t="n"/>
      <c r="N188" s="4" t="n"/>
      <c r="O188" s="4" t="n"/>
      <c r="P188" s="4" t="n"/>
      <c r="Q188" s="4" t="n"/>
      <c r="R188" s="4" t="n"/>
      <c r="S188" s="4" t="n"/>
      <c r="T188" s="4" t="n"/>
      <c r="U188" s="4" t="n"/>
      <c r="V188" s="4" t="n"/>
      <c r="W188" s="4" t="n"/>
      <c r="X188" s="4" t="n"/>
      <c r="Y188" s="4" t="n"/>
      <c r="Z188" s="4" t="n"/>
      <c r="AA188" s="4" t="n"/>
      <c r="AB188" s="4" t="n"/>
      <c r="AC188" s="4" t="n"/>
      <c r="AD188" s="4" t="n"/>
      <c r="AE188" s="4" t="n"/>
      <c r="AF188" s="4" t="n"/>
      <c r="AG188" s="4" t="n"/>
    </row>
    <row r="189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  <c r="K189" s="4" t="n"/>
      <c r="L189" s="4" t="n"/>
      <c r="M189" s="4" t="n"/>
      <c r="N189" s="4" t="n"/>
      <c r="O189" s="4" t="n"/>
      <c r="P189" s="4" t="n"/>
      <c r="Q189" s="4" t="n"/>
      <c r="R189" s="4" t="n"/>
      <c r="S189" s="4" t="n"/>
      <c r="T189" s="4" t="n"/>
      <c r="U189" s="4" t="n"/>
      <c r="V189" s="4" t="n"/>
      <c r="W189" s="4" t="n"/>
      <c r="X189" s="4" t="n"/>
      <c r="Y189" s="4" t="n"/>
      <c r="Z189" s="4" t="n"/>
      <c r="AA189" s="4" t="n"/>
      <c r="AB189" s="4" t="n"/>
      <c r="AC189" s="4" t="n"/>
      <c r="AD189" s="4" t="n"/>
      <c r="AE189" s="4" t="n"/>
      <c r="AF189" s="4" t="n"/>
      <c r="AG189" s="4" t="n"/>
    </row>
    <row r="190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  <c r="K190" s="4" t="n"/>
      <c r="L190" s="4" t="n"/>
      <c r="M190" s="4" t="n"/>
      <c r="N190" s="4" t="n"/>
      <c r="O190" s="4" t="n"/>
      <c r="P190" s="4" t="n"/>
      <c r="Q190" s="4" t="n"/>
      <c r="R190" s="4" t="n"/>
      <c r="S190" s="4" t="n"/>
      <c r="T190" s="4" t="n"/>
      <c r="U190" s="4" t="n"/>
      <c r="V190" s="4" t="n"/>
      <c r="W190" s="4" t="n"/>
      <c r="X190" s="4" t="n"/>
      <c r="Y190" s="4" t="n"/>
      <c r="Z190" s="4" t="n"/>
      <c r="AA190" s="4" t="n"/>
      <c r="AB190" s="4" t="n"/>
      <c r="AC190" s="4" t="n"/>
      <c r="AD190" s="4" t="n"/>
      <c r="AE190" s="4" t="n"/>
      <c r="AF190" s="4" t="n"/>
      <c r="AG190" s="4" t="n"/>
    </row>
    <row r="191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  <c r="K191" s="4" t="n"/>
      <c r="L191" s="4" t="n"/>
      <c r="M191" s="4" t="n"/>
      <c r="N191" s="4" t="n"/>
      <c r="O191" s="4" t="n"/>
      <c r="P191" s="4" t="n"/>
      <c r="Q191" s="4" t="n"/>
      <c r="R191" s="4" t="n"/>
      <c r="S191" s="4" t="n"/>
      <c r="T191" s="4" t="n"/>
      <c r="U191" s="4" t="n"/>
      <c r="V191" s="4" t="n"/>
      <c r="W191" s="4" t="n"/>
      <c r="X191" s="4" t="n"/>
      <c r="Y191" s="4" t="n"/>
      <c r="Z191" s="4" t="n"/>
      <c r="AA191" s="4" t="n"/>
      <c r="AB191" s="4" t="n"/>
      <c r="AC191" s="4" t="n"/>
      <c r="AD191" s="4" t="n"/>
      <c r="AE191" s="4" t="n"/>
      <c r="AF191" s="4" t="n"/>
      <c r="AG191" s="4" t="n"/>
    </row>
    <row r="192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  <c r="K192" s="4" t="n"/>
      <c r="L192" s="4" t="n"/>
      <c r="M192" s="4" t="n"/>
      <c r="N192" s="4" t="n"/>
      <c r="O192" s="4" t="n"/>
      <c r="P192" s="4" t="n"/>
      <c r="Q192" s="4" t="n"/>
      <c r="R192" s="4" t="n"/>
      <c r="S192" s="4" t="n"/>
      <c r="T192" s="4" t="n"/>
      <c r="U192" s="4" t="n"/>
      <c r="V192" s="4" t="n"/>
      <c r="W192" s="4" t="n"/>
      <c r="X192" s="4" t="n"/>
      <c r="Y192" s="4" t="n"/>
      <c r="Z192" s="4" t="n"/>
      <c r="AA192" s="4" t="n"/>
      <c r="AB192" s="4" t="n"/>
      <c r="AC192" s="4" t="n"/>
      <c r="AD192" s="4" t="n"/>
      <c r="AE192" s="4" t="n"/>
      <c r="AF192" s="4" t="n"/>
      <c r="AG192" s="4" t="n"/>
    </row>
    <row r="193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  <c r="K193" s="4" t="n"/>
      <c r="L193" s="4" t="n"/>
      <c r="M193" s="4" t="n"/>
      <c r="N193" s="4" t="n"/>
      <c r="O193" s="4" t="n"/>
      <c r="P193" s="4" t="n"/>
      <c r="Q193" s="4" t="n"/>
      <c r="R193" s="4" t="n"/>
      <c r="S193" s="4" t="n"/>
      <c r="T193" s="4" t="n"/>
      <c r="U193" s="4" t="n"/>
      <c r="V193" s="4" t="n"/>
      <c r="W193" s="4" t="n"/>
      <c r="X193" s="4" t="n"/>
      <c r="Y193" s="4" t="n"/>
      <c r="Z193" s="4" t="n"/>
      <c r="AA193" s="4" t="n"/>
      <c r="AB193" s="4" t="n"/>
      <c r="AC193" s="4" t="n"/>
      <c r="AD193" s="4" t="n"/>
      <c r="AE193" s="4" t="n"/>
      <c r="AF193" s="4" t="n"/>
      <c r="AG193" s="4" t="n"/>
    </row>
    <row r="194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  <c r="K194" s="4" t="n"/>
      <c r="L194" s="4" t="n"/>
      <c r="M194" s="4" t="n"/>
      <c r="N194" s="4" t="n"/>
      <c r="O194" s="4" t="n"/>
      <c r="P194" s="4" t="n"/>
      <c r="Q194" s="4" t="n"/>
      <c r="R194" s="4" t="n"/>
      <c r="S194" s="4" t="n"/>
      <c r="T194" s="4" t="n"/>
      <c r="U194" s="4" t="n"/>
      <c r="V194" s="4" t="n"/>
      <c r="W194" s="4" t="n"/>
      <c r="X194" s="4" t="n"/>
      <c r="Y194" s="4" t="n"/>
      <c r="Z194" s="4" t="n"/>
      <c r="AA194" s="4" t="n"/>
      <c r="AB194" s="4" t="n"/>
      <c r="AC194" s="4" t="n"/>
      <c r="AD194" s="4" t="n"/>
      <c r="AE194" s="4" t="n"/>
      <c r="AF194" s="4" t="n"/>
      <c r="AG194" s="4" t="n"/>
    </row>
    <row r="195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  <c r="K195" s="4" t="n"/>
      <c r="L195" s="4" t="n"/>
      <c r="M195" s="4" t="n"/>
      <c r="N195" s="4" t="n"/>
      <c r="O195" s="4" t="n"/>
      <c r="P195" s="4" t="n"/>
      <c r="Q195" s="4" t="n"/>
      <c r="R195" s="4" t="n"/>
      <c r="S195" s="4" t="n"/>
      <c r="T195" s="4" t="n"/>
      <c r="U195" s="4" t="n"/>
      <c r="V195" s="4" t="n"/>
      <c r="W195" s="4" t="n"/>
      <c r="X195" s="4" t="n"/>
      <c r="Y195" s="4" t="n"/>
      <c r="Z195" s="4" t="n"/>
      <c r="AA195" s="4" t="n"/>
      <c r="AB195" s="4" t="n"/>
      <c r="AC195" s="4" t="n"/>
      <c r="AD195" s="4" t="n"/>
      <c r="AE195" s="4" t="n"/>
      <c r="AF195" s="4" t="n"/>
      <c r="AG195" s="4" t="n"/>
    </row>
    <row r="196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  <c r="K196" s="4" t="n"/>
      <c r="L196" s="4" t="n"/>
      <c r="M196" s="4" t="n"/>
      <c r="N196" s="4" t="n"/>
      <c r="O196" s="4" t="n"/>
      <c r="P196" s="4" t="n"/>
      <c r="Q196" s="4" t="n"/>
      <c r="R196" s="4" t="n"/>
      <c r="S196" s="4" t="n"/>
      <c r="T196" s="4" t="n"/>
      <c r="U196" s="4" t="n"/>
      <c r="V196" s="4" t="n"/>
      <c r="W196" s="4" t="n"/>
      <c r="X196" s="4" t="n"/>
      <c r="Y196" s="4" t="n"/>
      <c r="Z196" s="4" t="n"/>
      <c r="AA196" s="4" t="n"/>
      <c r="AB196" s="4" t="n"/>
      <c r="AC196" s="4" t="n"/>
      <c r="AD196" s="4" t="n"/>
      <c r="AE196" s="4" t="n"/>
      <c r="AF196" s="4" t="n"/>
      <c r="AG196" s="4" t="n"/>
    </row>
    <row r="197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  <c r="K197" s="4" t="n"/>
      <c r="L197" s="4" t="n"/>
      <c r="M197" s="4" t="n"/>
      <c r="N197" s="4" t="n"/>
      <c r="O197" s="4" t="n"/>
      <c r="P197" s="4" t="n"/>
      <c r="Q197" s="4" t="n"/>
      <c r="R197" s="4" t="n"/>
      <c r="S197" s="4" t="n"/>
      <c r="T197" s="4" t="n"/>
      <c r="U197" s="4" t="n"/>
      <c r="V197" s="4" t="n"/>
      <c r="W197" s="4" t="n"/>
      <c r="X197" s="4" t="n"/>
      <c r="Y197" s="4" t="n"/>
      <c r="Z197" s="4" t="n"/>
      <c r="AA197" s="4" t="n"/>
      <c r="AB197" s="4" t="n"/>
      <c r="AC197" s="4" t="n"/>
      <c r="AD197" s="4" t="n"/>
      <c r="AE197" s="4" t="n"/>
      <c r="AF197" s="4" t="n"/>
      <c r="AG197" s="4" t="n"/>
    </row>
    <row r="198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  <c r="K198" s="4" t="n"/>
      <c r="L198" s="4" t="n"/>
      <c r="M198" s="4" t="n"/>
      <c r="N198" s="4" t="n"/>
      <c r="O198" s="4" t="n"/>
      <c r="P198" s="4" t="n"/>
      <c r="Q198" s="4" t="n"/>
      <c r="R198" s="4" t="n"/>
      <c r="S198" s="4" t="n"/>
      <c r="T198" s="4" t="n"/>
      <c r="U198" s="4" t="n"/>
      <c r="V198" s="4" t="n"/>
      <c r="W198" s="4" t="n"/>
      <c r="X198" s="4" t="n"/>
      <c r="Y198" s="4" t="n"/>
      <c r="Z198" s="4" t="n"/>
      <c r="AA198" s="4" t="n"/>
      <c r="AB198" s="4" t="n"/>
      <c r="AC198" s="4" t="n"/>
      <c r="AD198" s="4" t="n"/>
      <c r="AE198" s="4" t="n"/>
      <c r="AF198" s="4" t="n"/>
      <c r="AG198" s="4" t="n"/>
    </row>
    <row r="199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  <c r="K199" s="4" t="n"/>
      <c r="L199" s="4" t="n"/>
      <c r="M199" s="4" t="n"/>
      <c r="N199" s="4" t="n"/>
      <c r="O199" s="4" t="n"/>
      <c r="P199" s="4" t="n"/>
      <c r="Q199" s="4" t="n"/>
      <c r="R199" s="4" t="n"/>
      <c r="S199" s="4" t="n"/>
      <c r="T199" s="4" t="n"/>
      <c r="U199" s="4" t="n"/>
      <c r="V199" s="4" t="n"/>
      <c r="W199" s="4" t="n"/>
      <c r="X199" s="4" t="n"/>
      <c r="Y199" s="4" t="n"/>
      <c r="Z199" s="4" t="n"/>
      <c r="AA199" s="4" t="n"/>
      <c r="AB199" s="4" t="n"/>
      <c r="AC199" s="4" t="n"/>
      <c r="AD199" s="4" t="n"/>
      <c r="AE199" s="4" t="n"/>
      <c r="AF199" s="4" t="n"/>
      <c r="AG199" s="4" t="n"/>
    </row>
    <row r="200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  <c r="K200" s="4" t="n"/>
      <c r="L200" s="4" t="n"/>
      <c r="M200" s="4" t="n"/>
      <c r="N200" s="4" t="n"/>
      <c r="O200" s="4" t="n"/>
      <c r="P200" s="4" t="n"/>
      <c r="Q200" s="4" t="n"/>
      <c r="R200" s="4" t="n"/>
      <c r="S200" s="4" t="n"/>
      <c r="T200" s="4" t="n"/>
      <c r="U200" s="4" t="n"/>
      <c r="V200" s="4" t="n"/>
      <c r="W200" s="4" t="n"/>
      <c r="X200" s="4" t="n"/>
      <c r="Y200" s="4" t="n"/>
      <c r="Z200" s="4" t="n"/>
      <c r="AA200" s="4" t="n"/>
      <c r="AB200" s="4" t="n"/>
      <c r="AC200" s="4" t="n"/>
      <c r="AD200" s="4" t="n"/>
      <c r="AE200" s="4" t="n"/>
      <c r="AF200" s="4" t="n"/>
      <c r="AG200" s="4" t="n"/>
    </row>
    <row r="201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  <c r="K201" s="4" t="n"/>
      <c r="L201" s="4" t="n"/>
      <c r="M201" s="4" t="n"/>
      <c r="N201" s="4" t="n"/>
      <c r="O201" s="4" t="n"/>
      <c r="P201" s="4" t="n"/>
      <c r="Q201" s="4" t="n"/>
      <c r="R201" s="4" t="n"/>
      <c r="S201" s="4" t="n"/>
      <c r="T201" s="4" t="n"/>
      <c r="U201" s="4" t="n"/>
      <c r="V201" s="4" t="n"/>
      <c r="W201" s="4" t="n"/>
      <c r="X201" s="4" t="n"/>
      <c r="Y201" s="4" t="n"/>
      <c r="Z201" s="4" t="n"/>
      <c r="AA201" s="4" t="n"/>
      <c r="AB201" s="4" t="n"/>
      <c r="AC201" s="4" t="n"/>
      <c r="AD201" s="4" t="n"/>
      <c r="AE201" s="4" t="n"/>
      <c r="AF201" s="4" t="n"/>
      <c r="AG201" s="4" t="n"/>
    </row>
    <row r="202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  <c r="K202" s="4" t="n"/>
      <c r="L202" s="4" t="n"/>
      <c r="M202" s="4" t="n"/>
      <c r="N202" s="4" t="n"/>
      <c r="O202" s="4" t="n"/>
      <c r="P202" s="4" t="n"/>
      <c r="Q202" s="4" t="n"/>
      <c r="R202" s="4" t="n"/>
      <c r="S202" s="4" t="n"/>
      <c r="T202" s="4" t="n"/>
      <c r="U202" s="4" t="n"/>
      <c r="V202" s="4" t="n"/>
      <c r="W202" s="4" t="n"/>
      <c r="X202" s="4" t="n"/>
      <c r="Y202" s="4" t="n"/>
      <c r="Z202" s="4" t="n"/>
      <c r="AA202" s="4" t="n"/>
      <c r="AB202" s="4" t="n"/>
      <c r="AC202" s="4" t="n"/>
      <c r="AD202" s="4" t="n"/>
      <c r="AE202" s="4" t="n"/>
      <c r="AF202" s="4" t="n"/>
      <c r="AG202" s="4" t="n"/>
    </row>
    <row r="203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  <c r="K203" s="4" t="n"/>
      <c r="L203" s="4" t="n"/>
      <c r="M203" s="4" t="n"/>
      <c r="N203" s="4" t="n"/>
      <c r="O203" s="4" t="n"/>
      <c r="P203" s="4" t="n"/>
      <c r="Q203" s="4" t="n"/>
      <c r="R203" s="4" t="n"/>
      <c r="S203" s="4" t="n"/>
      <c r="T203" s="4" t="n"/>
      <c r="U203" s="4" t="n"/>
      <c r="V203" s="4" t="n"/>
      <c r="W203" s="4" t="n"/>
      <c r="X203" s="4" t="n"/>
      <c r="Y203" s="4" t="n"/>
      <c r="Z203" s="4" t="n"/>
      <c r="AA203" s="4" t="n"/>
      <c r="AB203" s="4" t="n"/>
      <c r="AC203" s="4" t="n"/>
      <c r="AD203" s="4" t="n"/>
      <c r="AE203" s="4" t="n"/>
      <c r="AF203" s="4" t="n"/>
      <c r="AG203" s="4" t="n"/>
    </row>
    <row r="204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  <c r="K204" s="4" t="n"/>
      <c r="L204" s="4" t="n"/>
      <c r="M204" s="4" t="n"/>
      <c r="N204" s="4" t="n"/>
      <c r="O204" s="4" t="n"/>
      <c r="P204" s="4" t="n"/>
      <c r="Q204" s="4" t="n"/>
      <c r="R204" s="4" t="n"/>
      <c r="S204" s="4" t="n"/>
      <c r="T204" s="4" t="n"/>
      <c r="U204" s="4" t="n"/>
      <c r="V204" s="4" t="n"/>
      <c r="W204" s="4" t="n"/>
      <c r="X204" s="4" t="n"/>
      <c r="Y204" s="4" t="n"/>
      <c r="Z204" s="4" t="n"/>
      <c r="AA204" s="4" t="n"/>
      <c r="AB204" s="4" t="n"/>
      <c r="AC204" s="4" t="n"/>
      <c r="AD204" s="4" t="n"/>
      <c r="AE204" s="4" t="n"/>
      <c r="AF204" s="4" t="n"/>
      <c r="AG204" s="4" t="n"/>
    </row>
    <row r="205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  <c r="K205" s="4" t="n"/>
      <c r="L205" s="4" t="n"/>
      <c r="M205" s="4" t="n"/>
      <c r="N205" s="4" t="n"/>
      <c r="O205" s="4" t="n"/>
      <c r="P205" s="4" t="n"/>
      <c r="Q205" s="4" t="n"/>
      <c r="R205" s="4" t="n"/>
      <c r="S205" s="4" t="n"/>
      <c r="T205" s="4" t="n"/>
      <c r="U205" s="4" t="n"/>
      <c r="V205" s="4" t="n"/>
      <c r="W205" s="4" t="n"/>
      <c r="X205" s="4" t="n"/>
      <c r="Y205" s="4" t="n"/>
      <c r="Z205" s="4" t="n"/>
      <c r="AA205" s="4" t="n"/>
      <c r="AB205" s="4" t="n"/>
      <c r="AC205" s="4" t="n"/>
      <c r="AD205" s="4" t="n"/>
      <c r="AE205" s="4" t="n"/>
      <c r="AF205" s="4" t="n"/>
      <c r="AG205" s="4" t="n"/>
    </row>
    <row r="206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  <c r="K206" s="4" t="n"/>
      <c r="L206" s="4" t="n"/>
      <c r="M206" s="4" t="n"/>
      <c r="N206" s="4" t="n"/>
      <c r="O206" s="4" t="n"/>
      <c r="P206" s="4" t="n"/>
      <c r="Q206" s="4" t="n"/>
      <c r="R206" s="4" t="n"/>
      <c r="S206" s="4" t="n"/>
      <c r="T206" s="4" t="n"/>
      <c r="U206" s="4" t="n"/>
      <c r="V206" s="4" t="n"/>
      <c r="W206" s="4" t="n"/>
      <c r="X206" s="4" t="n"/>
      <c r="Y206" s="4" t="n"/>
      <c r="Z206" s="4" t="n"/>
      <c r="AA206" s="4" t="n"/>
      <c r="AB206" s="4" t="n"/>
      <c r="AC206" s="4" t="n"/>
      <c r="AD206" s="4" t="n"/>
      <c r="AE206" s="4" t="n"/>
      <c r="AF206" s="4" t="n"/>
      <c r="AG206" s="4" t="n"/>
    </row>
    <row r="207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  <c r="K207" s="4" t="n"/>
      <c r="L207" s="4" t="n"/>
      <c r="M207" s="4" t="n"/>
      <c r="N207" s="4" t="n"/>
      <c r="O207" s="4" t="n"/>
      <c r="P207" s="4" t="n"/>
      <c r="Q207" s="4" t="n"/>
      <c r="R207" s="4" t="n"/>
      <c r="S207" s="4" t="n"/>
      <c r="T207" s="4" t="n"/>
      <c r="U207" s="4" t="n"/>
      <c r="V207" s="4" t="n"/>
      <c r="W207" s="4" t="n"/>
      <c r="X207" s="4" t="n"/>
      <c r="Y207" s="4" t="n"/>
      <c r="Z207" s="4" t="n"/>
      <c r="AA207" s="4" t="n"/>
      <c r="AB207" s="4" t="n"/>
      <c r="AC207" s="4" t="n"/>
      <c r="AD207" s="4" t="n"/>
      <c r="AE207" s="4" t="n"/>
      <c r="AF207" s="4" t="n"/>
      <c r="AG207" s="4" t="n"/>
    </row>
    <row r="208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  <c r="K208" s="4" t="n"/>
      <c r="L208" s="4" t="n"/>
      <c r="M208" s="4" t="n"/>
      <c r="N208" s="4" t="n"/>
      <c r="O208" s="4" t="n"/>
      <c r="P208" s="4" t="n"/>
      <c r="Q208" s="4" t="n"/>
      <c r="R208" s="4" t="n"/>
      <c r="S208" s="4" t="n"/>
      <c r="T208" s="4" t="n"/>
      <c r="U208" s="4" t="n"/>
      <c r="V208" s="4" t="n"/>
      <c r="W208" s="4" t="n"/>
      <c r="X208" s="4" t="n"/>
      <c r="Y208" s="4" t="n"/>
      <c r="Z208" s="4" t="n"/>
      <c r="AA208" s="4" t="n"/>
      <c r="AB208" s="4" t="n"/>
      <c r="AC208" s="4" t="n"/>
      <c r="AD208" s="4" t="n"/>
      <c r="AE208" s="4" t="n"/>
      <c r="AF208" s="4" t="n"/>
      <c r="AG208" s="4" t="n"/>
    </row>
    <row r="209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  <c r="K209" s="4" t="n"/>
      <c r="L209" s="4" t="n"/>
      <c r="M209" s="4" t="n"/>
      <c r="N209" s="4" t="n"/>
      <c r="O209" s="4" t="n"/>
      <c r="P209" s="4" t="n"/>
      <c r="Q209" s="4" t="n"/>
      <c r="R209" s="4" t="n"/>
      <c r="S209" s="4" t="n"/>
      <c r="T209" s="4" t="n"/>
      <c r="U209" s="4" t="n"/>
      <c r="V209" s="4" t="n"/>
      <c r="W209" s="4" t="n"/>
      <c r="X209" s="4" t="n"/>
      <c r="Y209" s="4" t="n"/>
      <c r="Z209" s="4" t="n"/>
      <c r="AA209" s="4" t="n"/>
      <c r="AB209" s="4" t="n"/>
      <c r="AC209" s="4" t="n"/>
      <c r="AD209" s="4" t="n"/>
      <c r="AE209" s="4" t="n"/>
      <c r="AF209" s="4" t="n"/>
      <c r="AG209" s="4" t="n"/>
    </row>
    <row r="210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  <c r="K210" s="4" t="n"/>
      <c r="L210" s="4" t="n"/>
      <c r="M210" s="4" t="n"/>
      <c r="N210" s="4" t="n"/>
      <c r="O210" s="4" t="n"/>
      <c r="P210" s="4" t="n"/>
      <c r="Q210" s="4" t="n"/>
      <c r="R210" s="4" t="n"/>
      <c r="S210" s="4" t="n"/>
      <c r="T210" s="4" t="n"/>
      <c r="U210" s="4" t="n"/>
      <c r="V210" s="4" t="n"/>
      <c r="W210" s="4" t="n"/>
      <c r="X210" s="4" t="n"/>
      <c r="Y210" s="4" t="n"/>
      <c r="Z210" s="4" t="n"/>
      <c r="AA210" s="4" t="n"/>
      <c r="AB210" s="4" t="n"/>
      <c r="AC210" s="4" t="n"/>
      <c r="AD210" s="4" t="n"/>
      <c r="AE210" s="4" t="n"/>
      <c r="AF210" s="4" t="n"/>
      <c r="AG210" s="4" t="n"/>
    </row>
    <row r="211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  <c r="K211" s="4" t="n"/>
      <c r="L211" s="4" t="n"/>
      <c r="M211" s="4" t="n"/>
      <c r="N211" s="4" t="n"/>
      <c r="O211" s="4" t="n"/>
      <c r="P211" s="4" t="n"/>
      <c r="Q211" s="4" t="n"/>
      <c r="R211" s="4" t="n"/>
      <c r="S211" s="4" t="n"/>
      <c r="T211" s="4" t="n"/>
      <c r="U211" s="4" t="n"/>
      <c r="V211" s="4" t="n"/>
      <c r="W211" s="4" t="n"/>
      <c r="X211" s="4" t="n"/>
      <c r="Y211" s="4" t="n"/>
      <c r="Z211" s="4" t="n"/>
      <c r="AA211" s="4" t="n"/>
      <c r="AB211" s="4" t="n"/>
      <c r="AC211" s="4" t="n"/>
      <c r="AD211" s="4" t="n"/>
      <c r="AE211" s="4" t="n"/>
      <c r="AF211" s="4" t="n"/>
      <c r="AG211" s="4" t="n"/>
    </row>
    <row r="212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  <c r="K212" s="4" t="n"/>
      <c r="L212" s="4" t="n"/>
      <c r="M212" s="4" t="n"/>
      <c r="N212" s="4" t="n"/>
      <c r="O212" s="4" t="n"/>
      <c r="P212" s="4" t="n"/>
      <c r="Q212" s="4" t="n"/>
      <c r="R212" s="4" t="n"/>
      <c r="S212" s="4" t="n"/>
      <c r="T212" s="4" t="n"/>
      <c r="U212" s="4" t="n"/>
      <c r="V212" s="4" t="n"/>
      <c r="W212" s="4" t="n"/>
      <c r="X212" s="4" t="n"/>
      <c r="Y212" s="4" t="n"/>
      <c r="Z212" s="4" t="n"/>
      <c r="AA212" s="4" t="n"/>
      <c r="AB212" s="4" t="n"/>
      <c r="AC212" s="4" t="n"/>
      <c r="AD212" s="4" t="n"/>
      <c r="AE212" s="4" t="n"/>
      <c r="AF212" s="4" t="n"/>
      <c r="AG212" s="4" t="n"/>
    </row>
    <row r="213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  <c r="K213" s="4" t="n"/>
      <c r="L213" s="4" t="n"/>
      <c r="M213" s="4" t="n"/>
      <c r="N213" s="4" t="n"/>
      <c r="O213" s="4" t="n"/>
      <c r="P213" s="4" t="n"/>
      <c r="Q213" s="4" t="n"/>
      <c r="R213" s="4" t="n"/>
      <c r="S213" s="4" t="n"/>
      <c r="T213" s="4" t="n"/>
      <c r="U213" s="4" t="n"/>
      <c r="V213" s="4" t="n"/>
      <c r="W213" s="4" t="n"/>
      <c r="X213" s="4" t="n"/>
      <c r="Y213" s="4" t="n"/>
      <c r="Z213" s="4" t="n"/>
      <c r="AA213" s="4" t="n"/>
      <c r="AB213" s="4" t="n"/>
      <c r="AC213" s="4" t="n"/>
      <c r="AD213" s="4" t="n"/>
      <c r="AE213" s="4" t="n"/>
      <c r="AF213" s="4" t="n"/>
      <c r="AG213" s="4" t="n"/>
    </row>
    <row r="214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  <c r="K214" s="4" t="n"/>
      <c r="L214" s="4" t="n"/>
      <c r="M214" s="4" t="n"/>
      <c r="N214" s="4" t="n"/>
      <c r="O214" s="4" t="n"/>
      <c r="P214" s="4" t="n"/>
      <c r="Q214" s="4" t="n"/>
      <c r="R214" s="4" t="n"/>
      <c r="S214" s="4" t="n"/>
      <c r="T214" s="4" t="n"/>
      <c r="U214" s="4" t="n"/>
      <c r="V214" s="4" t="n"/>
      <c r="W214" s="4" t="n"/>
      <c r="X214" s="4" t="n"/>
      <c r="Y214" s="4" t="n"/>
      <c r="Z214" s="4" t="n"/>
      <c r="AA214" s="4" t="n"/>
      <c r="AB214" s="4" t="n"/>
      <c r="AC214" s="4" t="n"/>
      <c r="AD214" s="4" t="n"/>
      <c r="AE214" s="4" t="n"/>
      <c r="AF214" s="4" t="n"/>
      <c r="AG214" s="4" t="n"/>
    </row>
    <row r="215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  <c r="K215" s="4" t="n"/>
      <c r="L215" s="4" t="n"/>
      <c r="M215" s="4" t="n"/>
      <c r="N215" s="4" t="n"/>
      <c r="O215" s="4" t="n"/>
      <c r="P215" s="4" t="n"/>
      <c r="Q215" s="4" t="n"/>
      <c r="R215" s="4" t="n"/>
      <c r="S215" s="4" t="n"/>
      <c r="T215" s="4" t="n"/>
      <c r="U215" s="4" t="n"/>
      <c r="V215" s="4" t="n"/>
      <c r="W215" s="4" t="n"/>
      <c r="X215" s="4" t="n"/>
      <c r="Y215" s="4" t="n"/>
      <c r="Z215" s="4" t="n"/>
      <c r="AA215" s="4" t="n"/>
      <c r="AB215" s="4" t="n"/>
      <c r="AC215" s="4" t="n"/>
      <c r="AD215" s="4" t="n"/>
      <c r="AE215" s="4" t="n"/>
      <c r="AF215" s="4" t="n"/>
      <c r="AG215" s="4" t="n"/>
    </row>
    <row r="216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  <c r="K216" s="4" t="n"/>
      <c r="L216" s="4" t="n"/>
      <c r="M216" s="4" t="n"/>
      <c r="N216" s="4" t="n"/>
      <c r="O216" s="4" t="n"/>
      <c r="P216" s="4" t="n"/>
      <c r="Q216" s="4" t="n"/>
      <c r="R216" s="4" t="n"/>
      <c r="S216" s="4" t="n"/>
      <c r="T216" s="4" t="n"/>
      <c r="U216" s="4" t="n"/>
      <c r="V216" s="4" t="n"/>
      <c r="W216" s="4" t="n"/>
      <c r="X216" s="4" t="n"/>
      <c r="Y216" s="4" t="n"/>
      <c r="Z216" s="4" t="n"/>
      <c r="AA216" s="4" t="n"/>
      <c r="AB216" s="4" t="n"/>
      <c r="AC216" s="4" t="n"/>
      <c r="AD216" s="4" t="n"/>
      <c r="AE216" s="4" t="n"/>
      <c r="AF216" s="4" t="n"/>
      <c r="AG216" s="4" t="n"/>
    </row>
    <row r="217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  <c r="K217" s="4" t="n"/>
      <c r="L217" s="4" t="n"/>
      <c r="M217" s="4" t="n"/>
      <c r="N217" s="4" t="n"/>
      <c r="O217" s="4" t="n"/>
      <c r="P217" s="4" t="n"/>
      <c r="Q217" s="4" t="n"/>
      <c r="R217" s="4" t="n"/>
      <c r="S217" s="4" t="n"/>
      <c r="T217" s="4" t="n"/>
      <c r="U217" s="4" t="n"/>
      <c r="V217" s="4" t="n"/>
      <c r="W217" s="4" t="n"/>
      <c r="X217" s="4" t="n"/>
      <c r="Y217" s="4" t="n"/>
      <c r="Z217" s="4" t="n"/>
      <c r="AA217" s="4" t="n"/>
      <c r="AB217" s="4" t="n"/>
      <c r="AC217" s="4" t="n"/>
      <c r="AD217" s="4" t="n"/>
      <c r="AE217" s="4" t="n"/>
      <c r="AF217" s="4" t="n"/>
      <c r="AG217" s="4" t="n"/>
    </row>
    <row r="218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  <c r="K218" s="4" t="n"/>
      <c r="L218" s="4" t="n"/>
      <c r="M218" s="4" t="n"/>
      <c r="N218" s="4" t="n"/>
      <c r="O218" s="4" t="n"/>
      <c r="P218" s="4" t="n"/>
      <c r="Q218" s="4" t="n"/>
      <c r="R218" s="4" t="n"/>
      <c r="S218" s="4" t="n"/>
      <c r="T218" s="4" t="n"/>
      <c r="U218" s="4" t="n"/>
      <c r="V218" s="4" t="n"/>
      <c r="W218" s="4" t="n"/>
      <c r="X218" s="4" t="n"/>
      <c r="Y218" s="4" t="n"/>
      <c r="Z218" s="4" t="n"/>
      <c r="AA218" s="4" t="n"/>
      <c r="AB218" s="4" t="n"/>
      <c r="AC218" s="4" t="n"/>
      <c r="AD218" s="4" t="n"/>
      <c r="AE218" s="4" t="n"/>
      <c r="AF218" s="4" t="n"/>
      <c r="AG218" s="4" t="n"/>
    </row>
    <row r="219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  <c r="K219" s="4" t="n"/>
      <c r="L219" s="4" t="n"/>
      <c r="M219" s="4" t="n"/>
      <c r="N219" s="4" t="n"/>
      <c r="O219" s="4" t="n"/>
      <c r="P219" s="4" t="n"/>
      <c r="Q219" s="4" t="n"/>
      <c r="R219" s="4" t="n"/>
      <c r="S219" s="4" t="n"/>
      <c r="T219" s="4" t="n"/>
      <c r="U219" s="4" t="n"/>
      <c r="V219" s="4" t="n"/>
      <c r="W219" s="4" t="n"/>
      <c r="X219" s="4" t="n"/>
      <c r="Y219" s="4" t="n"/>
      <c r="Z219" s="4" t="n"/>
      <c r="AA219" s="4" t="n"/>
      <c r="AB219" s="4" t="n"/>
      <c r="AC219" s="4" t="n"/>
      <c r="AD219" s="4" t="n"/>
      <c r="AE219" s="4" t="n"/>
      <c r="AF219" s="4" t="n"/>
      <c r="AG219" s="4" t="n"/>
    </row>
    <row r="220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  <c r="K220" s="4" t="n"/>
      <c r="L220" s="4" t="n"/>
      <c r="M220" s="4" t="n"/>
      <c r="N220" s="4" t="n"/>
      <c r="O220" s="4" t="n"/>
      <c r="P220" s="4" t="n"/>
      <c r="Q220" s="4" t="n"/>
      <c r="R220" s="4" t="n"/>
      <c r="S220" s="4" t="n"/>
      <c r="T220" s="4" t="n"/>
      <c r="U220" s="4" t="n"/>
      <c r="V220" s="4" t="n"/>
      <c r="W220" s="4" t="n"/>
      <c r="X220" s="4" t="n"/>
      <c r="Y220" s="4" t="n"/>
      <c r="Z220" s="4" t="n"/>
      <c r="AA220" s="4" t="n"/>
      <c r="AB220" s="4" t="n"/>
      <c r="AC220" s="4" t="n"/>
      <c r="AD220" s="4" t="n"/>
      <c r="AE220" s="4" t="n"/>
      <c r="AF220" s="4" t="n"/>
      <c r="AG220" s="4" t="n"/>
    </row>
    <row r="221">
      <c r="A221" s="4" t="n"/>
      <c r="B221" s="4" t="n"/>
      <c r="C221" s="4" t="n"/>
      <c r="D221" s="4" t="n"/>
      <c r="E221" s="4" t="n"/>
      <c r="F221" s="4" t="n"/>
      <c r="G221" s="4" t="n"/>
      <c r="H221" s="4" t="n"/>
      <c r="I221" s="4" t="n"/>
      <c r="J221" s="4" t="n"/>
      <c r="K221" s="4" t="n"/>
      <c r="L221" s="4" t="n"/>
      <c r="M221" s="4" t="n"/>
      <c r="N221" s="4" t="n"/>
      <c r="O221" s="4" t="n"/>
      <c r="P221" s="4" t="n"/>
      <c r="Q221" s="4" t="n"/>
      <c r="R221" s="4" t="n"/>
      <c r="S221" s="4" t="n"/>
      <c r="T221" s="4" t="n"/>
      <c r="U221" s="4" t="n"/>
      <c r="V221" s="4" t="n"/>
      <c r="W221" s="4" t="n"/>
      <c r="X221" s="4" t="n"/>
      <c r="Y221" s="4" t="n"/>
      <c r="Z221" s="4" t="n"/>
      <c r="AA221" s="4" t="n"/>
      <c r="AB221" s="4" t="n"/>
      <c r="AC221" s="4" t="n"/>
      <c r="AD221" s="4" t="n"/>
      <c r="AE221" s="4" t="n"/>
      <c r="AF221" s="4" t="n"/>
      <c r="AG221" s="4" t="n"/>
    </row>
    <row r="222">
      <c r="A222" s="4" t="n"/>
      <c r="B222" s="4" t="n"/>
      <c r="C222" s="4" t="n"/>
      <c r="D222" s="4" t="n"/>
      <c r="E222" s="4" t="n"/>
      <c r="F222" s="4" t="n"/>
      <c r="G222" s="4" t="n"/>
      <c r="H222" s="4" t="n"/>
      <c r="I222" s="4" t="n"/>
      <c r="J222" s="4" t="n"/>
      <c r="K222" s="4" t="n"/>
      <c r="L222" s="4" t="n"/>
      <c r="M222" s="4" t="n"/>
      <c r="N222" s="4" t="n"/>
      <c r="O222" s="4" t="n"/>
      <c r="P222" s="4" t="n"/>
      <c r="Q222" s="4" t="n"/>
      <c r="R222" s="4" t="n"/>
      <c r="S222" s="4" t="n"/>
      <c r="T222" s="4" t="n"/>
      <c r="U222" s="4" t="n"/>
      <c r="V222" s="4" t="n"/>
      <c r="W222" s="4" t="n"/>
      <c r="X222" s="4" t="n"/>
      <c r="Y222" s="4" t="n"/>
      <c r="Z222" s="4" t="n"/>
      <c r="AA222" s="4" t="n"/>
      <c r="AB222" s="4" t="n"/>
      <c r="AC222" s="4" t="n"/>
      <c r="AD222" s="4" t="n"/>
      <c r="AE222" s="4" t="n"/>
      <c r="AF222" s="4" t="n"/>
      <c r="AG222" s="4" t="n"/>
    </row>
    <row r="223">
      <c r="A223" s="4" t="n"/>
      <c r="B223" s="4" t="n"/>
      <c r="C223" s="4" t="n"/>
      <c r="D223" s="4" t="n"/>
      <c r="E223" s="4" t="n"/>
      <c r="F223" s="4" t="n"/>
      <c r="G223" s="4" t="n"/>
      <c r="H223" s="4" t="n"/>
      <c r="I223" s="4" t="n"/>
      <c r="J223" s="4" t="n"/>
      <c r="K223" s="4" t="n"/>
      <c r="L223" s="4" t="n"/>
      <c r="M223" s="4" t="n"/>
      <c r="N223" s="4" t="n"/>
      <c r="O223" s="4" t="n"/>
      <c r="P223" s="4" t="n"/>
      <c r="Q223" s="4" t="n"/>
      <c r="R223" s="4" t="n"/>
      <c r="S223" s="4" t="n"/>
      <c r="T223" s="4" t="n"/>
      <c r="U223" s="4" t="n"/>
      <c r="V223" s="4" t="n"/>
      <c r="W223" s="4" t="n"/>
      <c r="X223" s="4" t="n"/>
      <c r="Y223" s="4" t="n"/>
      <c r="Z223" s="4" t="n"/>
      <c r="AA223" s="4" t="n"/>
      <c r="AB223" s="4" t="n"/>
      <c r="AC223" s="4" t="n"/>
      <c r="AD223" s="4" t="n"/>
      <c r="AE223" s="4" t="n"/>
      <c r="AF223" s="4" t="n"/>
      <c r="AG223" s="4" t="n"/>
    </row>
    <row r="224">
      <c r="A224" s="4" t="n"/>
      <c r="B224" s="4" t="n"/>
      <c r="C224" s="4" t="n"/>
      <c r="D224" s="4" t="n"/>
      <c r="E224" s="4" t="n"/>
      <c r="F224" s="4" t="n"/>
      <c r="G224" s="4" t="n"/>
      <c r="H224" s="4" t="n"/>
      <c r="I224" s="4" t="n"/>
      <c r="J224" s="4" t="n"/>
      <c r="K224" s="4" t="n"/>
      <c r="L224" s="4" t="n"/>
      <c r="M224" s="4" t="n"/>
      <c r="N224" s="4" t="n"/>
      <c r="O224" s="4" t="n"/>
      <c r="P224" s="4" t="n"/>
      <c r="Q224" s="4" t="n"/>
      <c r="R224" s="4" t="n"/>
      <c r="S224" s="4" t="n"/>
      <c r="T224" s="4" t="n"/>
      <c r="U224" s="4" t="n"/>
      <c r="V224" s="4" t="n"/>
      <c r="W224" s="4" t="n"/>
      <c r="X224" s="4" t="n"/>
      <c r="Y224" s="4" t="n"/>
      <c r="Z224" s="4" t="n"/>
      <c r="AA224" s="4" t="n"/>
      <c r="AB224" s="4" t="n"/>
      <c r="AC224" s="4" t="n"/>
      <c r="AD224" s="4" t="n"/>
      <c r="AE224" s="4" t="n"/>
      <c r="AF224" s="4" t="n"/>
      <c r="AG224" s="4" t="n"/>
    </row>
    <row r="225">
      <c r="A225" s="4" t="n"/>
      <c r="B225" s="4" t="n"/>
      <c r="C225" s="4" t="n"/>
      <c r="D225" s="4" t="n"/>
      <c r="E225" s="4" t="n"/>
      <c r="F225" s="4" t="n"/>
      <c r="G225" s="4" t="n"/>
      <c r="H225" s="4" t="n"/>
      <c r="I225" s="4" t="n"/>
      <c r="J225" s="4" t="n"/>
      <c r="K225" s="4" t="n"/>
      <c r="L225" s="4" t="n"/>
      <c r="M225" s="4" t="n"/>
      <c r="N225" s="4" t="n"/>
      <c r="O225" s="4" t="n"/>
      <c r="P225" s="4" t="n"/>
      <c r="Q225" s="4" t="n"/>
      <c r="R225" s="4" t="n"/>
      <c r="S225" s="4" t="n"/>
      <c r="T225" s="4" t="n"/>
      <c r="U225" s="4" t="n"/>
      <c r="V225" s="4" t="n"/>
      <c r="W225" s="4" t="n"/>
      <c r="X225" s="4" t="n"/>
      <c r="Y225" s="4" t="n"/>
      <c r="Z225" s="4" t="n"/>
      <c r="AA225" s="4" t="n"/>
      <c r="AB225" s="4" t="n"/>
      <c r="AC225" s="4" t="n"/>
      <c r="AD225" s="4" t="n"/>
      <c r="AE225" s="4" t="n"/>
      <c r="AF225" s="4" t="n"/>
      <c r="AG225" s="4" t="n"/>
    </row>
    <row r="226">
      <c r="A226" s="4" t="n"/>
      <c r="B226" s="4" t="n"/>
      <c r="C226" s="4" t="n"/>
      <c r="D226" s="4" t="n"/>
      <c r="E226" s="4" t="n"/>
      <c r="F226" s="4" t="n"/>
      <c r="G226" s="4" t="n"/>
      <c r="H226" s="4" t="n"/>
      <c r="I226" s="4" t="n"/>
      <c r="J226" s="4" t="n"/>
      <c r="K226" s="4" t="n"/>
      <c r="L226" s="4" t="n"/>
      <c r="M226" s="4" t="n"/>
      <c r="N226" s="4" t="n"/>
      <c r="O226" s="4" t="n"/>
      <c r="P226" s="4" t="n"/>
      <c r="Q226" s="4" t="n"/>
      <c r="R226" s="4" t="n"/>
      <c r="S226" s="4" t="n"/>
      <c r="T226" s="4" t="n"/>
      <c r="U226" s="4" t="n"/>
      <c r="V226" s="4" t="n"/>
      <c r="W226" s="4" t="n"/>
      <c r="X226" s="4" t="n"/>
      <c r="Y226" s="4" t="n"/>
      <c r="Z226" s="4" t="n"/>
      <c r="AA226" s="4" t="n"/>
      <c r="AB226" s="4" t="n"/>
      <c r="AC226" s="4" t="n"/>
      <c r="AD226" s="4" t="n"/>
      <c r="AE226" s="4" t="n"/>
      <c r="AF226" s="4" t="n"/>
      <c r="AG226" s="4" t="n"/>
    </row>
    <row r="227">
      <c r="A227" s="4" t="n"/>
      <c r="B227" s="4" t="n"/>
      <c r="C227" s="4" t="n"/>
      <c r="D227" s="4" t="n"/>
      <c r="E227" s="4" t="n"/>
      <c r="F227" s="4" t="n"/>
      <c r="G227" s="4" t="n"/>
      <c r="H227" s="4" t="n"/>
      <c r="I227" s="4" t="n"/>
      <c r="J227" s="4" t="n"/>
      <c r="K227" s="4" t="n"/>
      <c r="L227" s="4" t="n"/>
      <c r="M227" s="4" t="n"/>
      <c r="N227" s="4" t="n"/>
      <c r="O227" s="4" t="n"/>
      <c r="P227" s="4" t="n"/>
      <c r="Q227" s="4" t="n"/>
      <c r="R227" s="4" t="n"/>
      <c r="S227" s="4" t="n"/>
      <c r="T227" s="4" t="n"/>
      <c r="U227" s="4" t="n"/>
      <c r="V227" s="4" t="n"/>
      <c r="W227" s="4" t="n"/>
      <c r="X227" s="4" t="n"/>
      <c r="Y227" s="4" t="n"/>
      <c r="Z227" s="4" t="n"/>
      <c r="AA227" s="4" t="n"/>
      <c r="AB227" s="4" t="n"/>
      <c r="AC227" s="4" t="n"/>
      <c r="AD227" s="4" t="n"/>
      <c r="AE227" s="4" t="n"/>
      <c r="AF227" s="4" t="n"/>
      <c r="AG227" s="4" t="n"/>
    </row>
    <row r="228">
      <c r="A228" s="4" t="n"/>
      <c r="B228" s="4" t="n"/>
      <c r="C228" s="4" t="n"/>
      <c r="D228" s="4" t="n"/>
      <c r="E228" s="4" t="n"/>
      <c r="F228" s="4" t="n"/>
      <c r="G228" s="4" t="n"/>
      <c r="H228" s="4" t="n"/>
      <c r="I228" s="4" t="n"/>
      <c r="J228" s="4" t="n"/>
      <c r="K228" s="4" t="n"/>
      <c r="L228" s="4" t="n"/>
      <c r="M228" s="4" t="n"/>
      <c r="N228" s="4" t="n"/>
      <c r="O228" s="4" t="n"/>
      <c r="P228" s="4" t="n"/>
      <c r="Q228" s="4" t="n"/>
      <c r="R228" s="4" t="n"/>
      <c r="S228" s="4" t="n"/>
      <c r="T228" s="4" t="n"/>
      <c r="U228" s="4" t="n"/>
      <c r="V228" s="4" t="n"/>
      <c r="W228" s="4" t="n"/>
      <c r="X228" s="4" t="n"/>
      <c r="Y228" s="4" t="n"/>
      <c r="Z228" s="4" t="n"/>
      <c r="AA228" s="4" t="n"/>
      <c r="AB228" s="4" t="n"/>
      <c r="AC228" s="4" t="n"/>
      <c r="AD228" s="4" t="n"/>
      <c r="AE228" s="4" t="n"/>
      <c r="AF228" s="4" t="n"/>
      <c r="AG228" s="4" t="n"/>
    </row>
    <row r="229">
      <c r="A229" s="4" t="n"/>
      <c r="B229" s="4" t="n"/>
      <c r="C229" s="4" t="n"/>
      <c r="D229" s="4" t="n"/>
      <c r="E229" s="4" t="n"/>
      <c r="F229" s="4" t="n"/>
      <c r="G229" s="4" t="n"/>
      <c r="H229" s="4" t="n"/>
      <c r="I229" s="4" t="n"/>
      <c r="J229" s="4" t="n"/>
      <c r="K229" s="4" t="n"/>
      <c r="L229" s="4" t="n"/>
      <c r="M229" s="4" t="n"/>
      <c r="N229" s="4" t="n"/>
      <c r="O229" s="4" t="n"/>
      <c r="P229" s="4" t="n"/>
      <c r="Q229" s="4" t="n"/>
      <c r="R229" s="4" t="n"/>
      <c r="S229" s="4" t="n"/>
      <c r="T229" s="4" t="n"/>
      <c r="U229" s="4" t="n"/>
      <c r="V229" s="4" t="n"/>
      <c r="W229" s="4" t="n"/>
      <c r="X229" s="4" t="n"/>
      <c r="Y229" s="4" t="n"/>
      <c r="Z229" s="4" t="n"/>
      <c r="AA229" s="4" t="n"/>
      <c r="AB229" s="4" t="n"/>
      <c r="AC229" s="4" t="n"/>
      <c r="AD229" s="4" t="n"/>
      <c r="AE229" s="4" t="n"/>
      <c r="AF229" s="4" t="n"/>
      <c r="AG229" s="4" t="n"/>
    </row>
    <row r="230">
      <c r="A230" s="4" t="n"/>
      <c r="B230" s="4" t="n"/>
      <c r="C230" s="4" t="n"/>
      <c r="D230" s="4" t="n"/>
      <c r="E230" s="4" t="n"/>
      <c r="F230" s="4" t="n"/>
      <c r="G230" s="4" t="n"/>
      <c r="H230" s="4" t="n"/>
      <c r="I230" s="4" t="n"/>
      <c r="J230" s="4" t="n"/>
      <c r="K230" s="4" t="n"/>
      <c r="L230" s="4" t="n"/>
      <c r="M230" s="4" t="n"/>
      <c r="N230" s="4" t="n"/>
      <c r="O230" s="4" t="n"/>
      <c r="P230" s="4" t="n"/>
      <c r="Q230" s="4" t="n"/>
      <c r="R230" s="4" t="n"/>
      <c r="S230" s="4" t="n"/>
      <c r="T230" s="4" t="n"/>
      <c r="U230" s="4" t="n"/>
      <c r="V230" s="4" t="n"/>
      <c r="W230" s="4" t="n"/>
      <c r="X230" s="4" t="n"/>
      <c r="Y230" s="4" t="n"/>
      <c r="Z230" s="4" t="n"/>
      <c r="AA230" s="4" t="n"/>
      <c r="AB230" s="4" t="n"/>
      <c r="AC230" s="4" t="n"/>
      <c r="AD230" s="4" t="n"/>
      <c r="AE230" s="4" t="n"/>
      <c r="AF230" s="4" t="n"/>
      <c r="AG230" s="4" t="n"/>
    </row>
    <row r="231">
      <c r="A231" s="4" t="n"/>
      <c r="B231" s="4" t="n"/>
      <c r="C231" s="4" t="n"/>
      <c r="D231" s="4" t="n"/>
      <c r="E231" s="4" t="n"/>
      <c r="F231" s="4" t="n"/>
      <c r="G231" s="4" t="n"/>
      <c r="H231" s="4" t="n"/>
      <c r="I231" s="4" t="n"/>
      <c r="J231" s="4" t="n"/>
      <c r="K231" s="4" t="n"/>
      <c r="L231" s="4" t="n"/>
      <c r="M231" s="4" t="n"/>
      <c r="N231" s="4" t="n"/>
      <c r="O231" s="4" t="n"/>
      <c r="P231" s="4" t="n"/>
      <c r="Q231" s="4" t="n"/>
      <c r="R231" s="4" t="n"/>
      <c r="S231" s="4" t="n"/>
      <c r="T231" s="4" t="n"/>
      <c r="U231" s="4" t="n"/>
      <c r="V231" s="4" t="n"/>
      <c r="W231" s="4" t="n"/>
      <c r="X231" s="4" t="n"/>
      <c r="Y231" s="4" t="n"/>
      <c r="Z231" s="4" t="n"/>
      <c r="AA231" s="4" t="n"/>
      <c r="AB231" s="4" t="n"/>
      <c r="AC231" s="4" t="n"/>
      <c r="AD231" s="4" t="n"/>
      <c r="AE231" s="4" t="n"/>
      <c r="AF231" s="4" t="n"/>
      <c r="AG231" s="4" t="n"/>
    </row>
    <row r="232">
      <c r="A232" s="4" t="n"/>
      <c r="B232" s="4" t="n"/>
      <c r="C232" s="4" t="n"/>
      <c r="D232" s="4" t="n"/>
      <c r="E232" s="4" t="n"/>
      <c r="F232" s="4" t="n"/>
      <c r="G232" s="4" t="n"/>
      <c r="H232" s="4" t="n"/>
      <c r="I232" s="4" t="n"/>
      <c r="J232" s="4" t="n"/>
      <c r="K232" s="4" t="n"/>
      <c r="L232" s="4" t="n"/>
      <c r="M232" s="4" t="n"/>
      <c r="N232" s="4" t="n"/>
      <c r="O232" s="4" t="n"/>
      <c r="P232" s="4" t="n"/>
      <c r="Q232" s="4" t="n"/>
      <c r="R232" s="4" t="n"/>
      <c r="S232" s="4" t="n"/>
      <c r="T232" s="4" t="n"/>
      <c r="U232" s="4" t="n"/>
      <c r="V232" s="4" t="n"/>
      <c r="W232" s="4" t="n"/>
      <c r="X232" s="4" t="n"/>
      <c r="Y232" s="4" t="n"/>
      <c r="Z232" s="4" t="n"/>
      <c r="AA232" s="4" t="n"/>
      <c r="AB232" s="4" t="n"/>
      <c r="AC232" s="4" t="n"/>
      <c r="AD232" s="4" t="n"/>
      <c r="AE232" s="4" t="n"/>
      <c r="AF232" s="4" t="n"/>
      <c r="AG232" s="4" t="n"/>
    </row>
    <row r="233">
      <c r="A233" s="4" t="n"/>
      <c r="B233" s="4" t="n"/>
      <c r="C233" s="4" t="n"/>
      <c r="D233" s="4" t="n"/>
      <c r="E233" s="4" t="n"/>
      <c r="F233" s="4" t="n"/>
      <c r="G233" s="4" t="n"/>
      <c r="H233" s="4" t="n"/>
      <c r="I233" s="4" t="n"/>
      <c r="J233" s="4" t="n"/>
      <c r="K233" s="4" t="n"/>
      <c r="L233" s="4" t="n"/>
      <c r="M233" s="4" t="n"/>
      <c r="N233" s="4" t="n"/>
      <c r="O233" s="4" t="n"/>
      <c r="P233" s="4" t="n"/>
      <c r="Q233" s="4" t="n"/>
      <c r="R233" s="4" t="n"/>
      <c r="S233" s="4" t="n"/>
      <c r="T233" s="4" t="n"/>
      <c r="U233" s="4" t="n"/>
      <c r="V233" s="4" t="n"/>
      <c r="W233" s="4" t="n"/>
      <c r="X233" s="4" t="n"/>
      <c r="Y233" s="4" t="n"/>
      <c r="Z233" s="4" t="n"/>
      <c r="AA233" s="4" t="n"/>
      <c r="AB233" s="4" t="n"/>
      <c r="AC233" s="4" t="n"/>
      <c r="AD233" s="4" t="n"/>
      <c r="AE233" s="4" t="n"/>
      <c r="AF233" s="4" t="n"/>
      <c r="AG233" s="4" t="n"/>
    </row>
    <row r="234">
      <c r="A234" s="4" t="n"/>
      <c r="B234" s="4" t="n"/>
      <c r="C234" s="4" t="n"/>
      <c r="D234" s="4" t="n"/>
      <c r="E234" s="4" t="n"/>
      <c r="F234" s="4" t="n"/>
      <c r="G234" s="4" t="n"/>
      <c r="H234" s="4" t="n"/>
      <c r="I234" s="4" t="n"/>
      <c r="J234" s="4" t="n"/>
      <c r="K234" s="4" t="n"/>
      <c r="L234" s="4" t="n"/>
      <c r="M234" s="4" t="n"/>
      <c r="N234" s="4" t="n"/>
      <c r="O234" s="4" t="n"/>
      <c r="P234" s="4" t="n"/>
      <c r="Q234" s="4" t="n"/>
      <c r="R234" s="4" t="n"/>
      <c r="S234" s="4" t="n"/>
      <c r="T234" s="4" t="n"/>
      <c r="U234" s="4" t="n"/>
      <c r="V234" s="4" t="n"/>
      <c r="W234" s="4" t="n"/>
      <c r="X234" s="4" t="n"/>
      <c r="Y234" s="4" t="n"/>
      <c r="Z234" s="4" t="n"/>
      <c r="AA234" s="4" t="n"/>
      <c r="AB234" s="4" t="n"/>
      <c r="AC234" s="4" t="n"/>
      <c r="AD234" s="4" t="n"/>
      <c r="AE234" s="4" t="n"/>
      <c r="AF234" s="4" t="n"/>
      <c r="AG234" s="4" t="n"/>
    </row>
    <row r="235">
      <c r="A235" s="4" t="n"/>
      <c r="B235" s="4" t="n"/>
      <c r="C235" s="4" t="n"/>
      <c r="D235" s="4" t="n"/>
      <c r="E235" s="4" t="n"/>
      <c r="F235" s="4" t="n"/>
      <c r="G235" s="4" t="n"/>
      <c r="H235" s="4" t="n"/>
      <c r="I235" s="4" t="n"/>
      <c r="J235" s="4" t="n"/>
      <c r="K235" s="4" t="n"/>
      <c r="L235" s="4" t="n"/>
      <c r="M235" s="4" t="n"/>
      <c r="N235" s="4" t="n"/>
      <c r="O235" s="4" t="n"/>
      <c r="P235" s="4" t="n"/>
      <c r="Q235" s="4" t="n"/>
      <c r="R235" s="4" t="n"/>
      <c r="S235" s="4" t="n"/>
      <c r="T235" s="4" t="n"/>
      <c r="U235" s="4" t="n"/>
      <c r="V235" s="4" t="n"/>
      <c r="W235" s="4" t="n"/>
      <c r="X235" s="4" t="n"/>
      <c r="Y235" s="4" t="n"/>
      <c r="Z235" s="4" t="n"/>
      <c r="AA235" s="4" t="n"/>
      <c r="AB235" s="4" t="n"/>
      <c r="AC235" s="4" t="n"/>
      <c r="AD235" s="4" t="n"/>
      <c r="AE235" s="4" t="n"/>
      <c r="AF235" s="4" t="n"/>
      <c r="AG235" s="4" t="n"/>
    </row>
    <row r="236">
      <c r="A236" s="4" t="n"/>
      <c r="B236" s="4" t="n"/>
      <c r="C236" s="4" t="n"/>
      <c r="D236" s="4" t="n"/>
      <c r="E236" s="4" t="n"/>
      <c r="F236" s="4" t="n"/>
      <c r="G236" s="4" t="n"/>
      <c r="H236" s="4" t="n"/>
      <c r="I236" s="4" t="n"/>
      <c r="J236" s="4" t="n"/>
      <c r="K236" s="4" t="n"/>
      <c r="L236" s="4" t="n"/>
      <c r="M236" s="4" t="n"/>
      <c r="N236" s="4" t="n"/>
      <c r="O236" s="4" t="n"/>
      <c r="P236" s="4" t="n"/>
      <c r="Q236" s="4" t="n"/>
      <c r="R236" s="4" t="n"/>
      <c r="S236" s="4" t="n"/>
      <c r="T236" s="4" t="n"/>
      <c r="U236" s="4" t="n"/>
      <c r="V236" s="4" t="n"/>
      <c r="W236" s="4" t="n"/>
      <c r="X236" s="4" t="n"/>
      <c r="Y236" s="4" t="n"/>
      <c r="Z236" s="4" t="n"/>
      <c r="AA236" s="4" t="n"/>
      <c r="AB236" s="4" t="n"/>
      <c r="AC236" s="4" t="n"/>
      <c r="AD236" s="4" t="n"/>
      <c r="AE236" s="4" t="n"/>
      <c r="AF236" s="4" t="n"/>
      <c r="AG236" s="4" t="n"/>
    </row>
    <row r="237">
      <c r="A237" s="4" t="n"/>
      <c r="B237" s="4" t="n"/>
      <c r="C237" s="4" t="n"/>
      <c r="D237" s="4" t="n"/>
      <c r="E237" s="4" t="n"/>
      <c r="F237" s="4" t="n"/>
      <c r="G237" s="4" t="n"/>
      <c r="H237" s="4" t="n"/>
      <c r="I237" s="4" t="n"/>
      <c r="J237" s="4" t="n"/>
      <c r="K237" s="4" t="n"/>
      <c r="L237" s="4" t="n"/>
      <c r="M237" s="4" t="n"/>
      <c r="N237" s="4" t="n"/>
      <c r="O237" s="4" t="n"/>
      <c r="P237" s="4" t="n"/>
      <c r="Q237" s="4" t="n"/>
      <c r="R237" s="4" t="n"/>
      <c r="S237" s="4" t="n"/>
      <c r="T237" s="4" t="n"/>
      <c r="U237" s="4" t="n"/>
      <c r="V237" s="4" t="n"/>
      <c r="W237" s="4" t="n"/>
      <c r="X237" s="4" t="n"/>
      <c r="Y237" s="4" t="n"/>
      <c r="Z237" s="4" t="n"/>
      <c r="AA237" s="4" t="n"/>
      <c r="AB237" s="4" t="n"/>
      <c r="AC237" s="4" t="n"/>
      <c r="AD237" s="4" t="n"/>
      <c r="AE237" s="4" t="n"/>
      <c r="AF237" s="4" t="n"/>
      <c r="AG237" s="4" t="n"/>
    </row>
    <row r="238">
      <c r="A238" s="4" t="n"/>
      <c r="B238" s="4" t="n"/>
      <c r="C238" s="4" t="n"/>
      <c r="D238" s="4" t="n"/>
      <c r="E238" s="4" t="n"/>
      <c r="F238" s="4" t="n"/>
      <c r="G238" s="4" t="n"/>
      <c r="H238" s="4" t="n"/>
      <c r="I238" s="4" t="n"/>
      <c r="J238" s="4" t="n"/>
      <c r="K238" s="4" t="n"/>
      <c r="L238" s="4" t="n"/>
      <c r="M238" s="4" t="n"/>
      <c r="N238" s="4" t="n"/>
      <c r="O238" s="4" t="n"/>
      <c r="P238" s="4" t="n"/>
      <c r="Q238" s="4" t="n"/>
      <c r="R238" s="4" t="n"/>
      <c r="S238" s="4" t="n"/>
      <c r="T238" s="4" t="n"/>
      <c r="U238" s="4" t="n"/>
      <c r="V238" s="4" t="n"/>
      <c r="W238" s="4" t="n"/>
      <c r="X238" s="4" t="n"/>
      <c r="Y238" s="4" t="n"/>
      <c r="Z238" s="4" t="n"/>
      <c r="AA238" s="4" t="n"/>
      <c r="AB238" s="4" t="n"/>
      <c r="AC238" s="4" t="n"/>
      <c r="AD238" s="4" t="n"/>
      <c r="AE238" s="4" t="n"/>
      <c r="AF238" s="4" t="n"/>
      <c r="AG238" s="4" t="n"/>
    </row>
    <row r="239">
      <c r="A239" s="4" t="n"/>
      <c r="B239" s="4" t="n"/>
      <c r="C239" s="4" t="n"/>
      <c r="D239" s="4" t="n"/>
      <c r="E239" s="4" t="n"/>
      <c r="F239" s="4" t="n"/>
      <c r="G239" s="4" t="n"/>
      <c r="H239" s="4" t="n"/>
      <c r="I239" s="4" t="n"/>
      <c r="J239" s="4" t="n"/>
      <c r="K239" s="4" t="n"/>
      <c r="L239" s="4" t="n"/>
      <c r="M239" s="4" t="n"/>
      <c r="N239" s="4" t="n"/>
      <c r="O239" s="4" t="n"/>
      <c r="P239" s="4" t="n"/>
      <c r="Q239" s="4" t="n"/>
      <c r="R239" s="4" t="n"/>
      <c r="S239" s="4" t="n"/>
      <c r="T239" s="4" t="n"/>
      <c r="U239" s="4" t="n"/>
      <c r="V239" s="4" t="n"/>
      <c r="W239" s="4" t="n"/>
      <c r="X239" s="4" t="n"/>
      <c r="Y239" s="4" t="n"/>
      <c r="Z239" s="4" t="n"/>
      <c r="AA239" s="4" t="n"/>
      <c r="AB239" s="4" t="n"/>
      <c r="AC239" s="4" t="n"/>
      <c r="AD239" s="4" t="n"/>
      <c r="AE239" s="4" t="n"/>
      <c r="AF239" s="4" t="n"/>
      <c r="AG239" s="4" t="n"/>
    </row>
    <row r="240">
      <c r="A240" s="4" t="n"/>
      <c r="B240" s="4" t="n"/>
      <c r="C240" s="4" t="n"/>
      <c r="D240" s="4" t="n"/>
      <c r="E240" s="4" t="n"/>
      <c r="F240" s="4" t="n"/>
      <c r="G240" s="4" t="n"/>
      <c r="H240" s="4" t="n"/>
      <c r="I240" s="4" t="n"/>
      <c r="J240" s="4" t="n"/>
      <c r="K240" s="4" t="n"/>
      <c r="L240" s="4" t="n"/>
      <c r="M240" s="4" t="n"/>
      <c r="N240" s="4" t="n"/>
      <c r="O240" s="4" t="n"/>
      <c r="P240" s="4" t="n"/>
      <c r="Q240" s="4" t="n"/>
      <c r="R240" s="4" t="n"/>
      <c r="S240" s="4" t="n"/>
      <c r="T240" s="4" t="n"/>
      <c r="U240" s="4" t="n"/>
      <c r="V240" s="4" t="n"/>
      <c r="W240" s="4" t="n"/>
      <c r="X240" s="4" t="n"/>
      <c r="Y240" s="4" t="n"/>
      <c r="Z240" s="4" t="n"/>
      <c r="AA240" s="4" t="n"/>
      <c r="AB240" s="4" t="n"/>
      <c r="AC240" s="4" t="n"/>
      <c r="AD240" s="4" t="n"/>
      <c r="AE240" s="4" t="n"/>
      <c r="AF240" s="4" t="n"/>
      <c r="AG240" s="4" t="n"/>
    </row>
    <row r="241">
      <c r="A241" s="4" t="n"/>
      <c r="B241" s="4" t="n"/>
      <c r="C241" s="4" t="n"/>
      <c r="D241" s="4" t="n"/>
      <c r="E241" s="4" t="n"/>
      <c r="F241" s="4" t="n"/>
      <c r="G241" s="4" t="n"/>
      <c r="H241" s="4" t="n"/>
      <c r="I241" s="4" t="n"/>
      <c r="J241" s="4" t="n"/>
      <c r="K241" s="4" t="n"/>
      <c r="L241" s="4" t="n"/>
      <c r="M241" s="4" t="n"/>
      <c r="N241" s="4" t="n"/>
      <c r="O241" s="4" t="n"/>
      <c r="P241" s="4" t="n"/>
      <c r="Q241" s="4" t="n"/>
      <c r="R241" s="4" t="n"/>
      <c r="S241" s="4" t="n"/>
      <c r="T241" s="4" t="n"/>
      <c r="U241" s="4" t="n"/>
      <c r="V241" s="4" t="n"/>
      <c r="W241" s="4" t="n"/>
      <c r="X241" s="4" t="n"/>
      <c r="Y241" s="4" t="n"/>
      <c r="Z241" s="4" t="n"/>
      <c r="AA241" s="4" t="n"/>
      <c r="AB241" s="4" t="n"/>
      <c r="AC241" s="4" t="n"/>
      <c r="AD241" s="4" t="n"/>
      <c r="AE241" s="4" t="n"/>
      <c r="AF241" s="4" t="n"/>
      <c r="AG241" s="4" t="n"/>
    </row>
    <row r="242">
      <c r="A242" s="4" t="n"/>
      <c r="B242" s="4" t="n"/>
      <c r="C242" s="4" t="n"/>
      <c r="D242" s="4" t="n"/>
      <c r="E242" s="4" t="n"/>
      <c r="F242" s="4" t="n"/>
      <c r="G242" s="4" t="n"/>
      <c r="H242" s="4" t="n"/>
      <c r="I242" s="4" t="n"/>
      <c r="J242" s="4" t="n"/>
      <c r="K242" s="4" t="n"/>
      <c r="L242" s="4" t="n"/>
      <c r="M242" s="4" t="n"/>
      <c r="N242" s="4" t="n"/>
      <c r="O242" s="4" t="n"/>
      <c r="P242" s="4" t="n"/>
      <c r="Q242" s="4" t="n"/>
      <c r="R242" s="4" t="n"/>
      <c r="S242" s="4" t="n"/>
      <c r="T242" s="4" t="n"/>
      <c r="U242" s="4" t="n"/>
      <c r="V242" s="4" t="n"/>
      <c r="W242" s="4" t="n"/>
      <c r="X242" s="4" t="n"/>
      <c r="Y242" s="4" t="n"/>
      <c r="Z242" s="4" t="n"/>
      <c r="AA242" s="4" t="n"/>
      <c r="AB242" s="4" t="n"/>
      <c r="AC242" s="4" t="n"/>
      <c r="AD242" s="4" t="n"/>
      <c r="AE242" s="4" t="n"/>
      <c r="AF242" s="4" t="n"/>
      <c r="AG242" s="4" t="n"/>
    </row>
    <row r="243">
      <c r="A243" s="4" t="n"/>
      <c r="B243" s="4" t="n"/>
      <c r="C243" s="4" t="n"/>
      <c r="D243" s="4" t="n"/>
      <c r="E243" s="4" t="n"/>
      <c r="F243" s="4" t="n"/>
      <c r="G243" s="4" t="n"/>
      <c r="H243" s="4" t="n"/>
      <c r="I243" s="4" t="n"/>
      <c r="J243" s="4" t="n"/>
      <c r="K243" s="4" t="n"/>
      <c r="L243" s="4" t="n"/>
      <c r="M243" s="4" t="n"/>
      <c r="N243" s="4" t="n"/>
      <c r="O243" s="4" t="n"/>
      <c r="P243" s="4" t="n"/>
      <c r="Q243" s="4" t="n"/>
      <c r="R243" s="4" t="n"/>
      <c r="S243" s="4" t="n"/>
      <c r="T243" s="4" t="n"/>
      <c r="U243" s="4" t="n"/>
      <c r="V243" s="4" t="n"/>
      <c r="W243" s="4" t="n"/>
      <c r="X243" s="4" t="n"/>
      <c r="Y243" s="4" t="n"/>
      <c r="Z243" s="4" t="n"/>
      <c r="AA243" s="4" t="n"/>
      <c r="AB243" s="4" t="n"/>
      <c r="AC243" s="4" t="n"/>
      <c r="AD243" s="4" t="n"/>
      <c r="AE243" s="4" t="n"/>
      <c r="AF243" s="4" t="n"/>
      <c r="AG243" s="4" t="n"/>
    </row>
    <row r="244">
      <c r="A244" s="4" t="n"/>
      <c r="B244" s="4" t="n"/>
      <c r="C244" s="4" t="n"/>
      <c r="D244" s="4" t="n"/>
      <c r="E244" s="4" t="n"/>
      <c r="F244" s="4" t="n"/>
      <c r="G244" s="4" t="n"/>
      <c r="H244" s="4" t="n"/>
      <c r="I244" s="4" t="n"/>
      <c r="J244" s="4" t="n"/>
      <c r="K244" s="4" t="n"/>
      <c r="L244" s="4" t="n"/>
      <c r="M244" s="4" t="n"/>
      <c r="N244" s="4" t="n"/>
      <c r="O244" s="4" t="n"/>
      <c r="P244" s="4" t="n"/>
      <c r="Q244" s="4" t="n"/>
      <c r="R244" s="4" t="n"/>
      <c r="S244" s="4" t="n"/>
      <c r="T244" s="4" t="n"/>
      <c r="U244" s="4" t="n"/>
      <c r="V244" s="4" t="n"/>
      <c r="W244" s="4" t="n"/>
      <c r="X244" s="4" t="n"/>
      <c r="Y244" s="4" t="n"/>
      <c r="Z244" s="4" t="n"/>
      <c r="AA244" s="4" t="n"/>
      <c r="AB244" s="4" t="n"/>
      <c r="AC244" s="4" t="n"/>
      <c r="AD244" s="4" t="n"/>
      <c r="AE244" s="4" t="n"/>
      <c r="AF244" s="4" t="n"/>
      <c r="AG244" s="4" t="n"/>
    </row>
    <row r="245">
      <c r="A245" s="4" t="n"/>
      <c r="B245" s="4" t="n"/>
      <c r="C245" s="4" t="n"/>
      <c r="D245" s="4" t="n"/>
      <c r="E245" s="4" t="n"/>
      <c r="F245" s="4" t="n"/>
      <c r="G245" s="4" t="n"/>
      <c r="H245" s="4" t="n"/>
      <c r="I245" s="4" t="n"/>
      <c r="J245" s="4" t="n"/>
      <c r="K245" s="4" t="n"/>
      <c r="L245" s="4" t="n"/>
      <c r="M245" s="4" t="n"/>
      <c r="N245" s="4" t="n"/>
      <c r="O245" s="4" t="n"/>
      <c r="P245" s="4" t="n"/>
      <c r="Q245" s="4" t="n"/>
      <c r="R245" s="4" t="n"/>
      <c r="S245" s="4" t="n"/>
      <c r="T245" s="4" t="n"/>
      <c r="U245" s="4" t="n"/>
      <c r="V245" s="4" t="n"/>
      <c r="W245" s="4" t="n"/>
      <c r="X245" s="4" t="n"/>
      <c r="Y245" s="4" t="n"/>
      <c r="Z245" s="4" t="n"/>
      <c r="AA245" s="4" t="n"/>
      <c r="AB245" s="4" t="n"/>
      <c r="AC245" s="4" t="n"/>
      <c r="AD245" s="4" t="n"/>
      <c r="AE245" s="4" t="n"/>
      <c r="AF245" s="4" t="n"/>
      <c r="AG245" s="4" t="n"/>
    </row>
    <row r="246">
      <c r="A246" s="4" t="n"/>
      <c r="B246" s="4" t="n"/>
      <c r="C246" s="4" t="n"/>
      <c r="D246" s="4" t="n"/>
      <c r="E246" s="4" t="n"/>
      <c r="F246" s="4" t="n"/>
      <c r="G246" s="4" t="n"/>
      <c r="H246" s="4" t="n"/>
      <c r="I246" s="4" t="n"/>
      <c r="J246" s="4" t="n"/>
      <c r="K246" s="4" t="n"/>
      <c r="L246" s="4" t="n"/>
      <c r="M246" s="4" t="n"/>
      <c r="N246" s="4" t="n"/>
      <c r="O246" s="4" t="n"/>
      <c r="P246" s="4" t="n"/>
      <c r="Q246" s="4" t="n"/>
      <c r="R246" s="4" t="n"/>
      <c r="S246" s="4" t="n"/>
      <c r="T246" s="4" t="n"/>
      <c r="U246" s="4" t="n"/>
      <c r="V246" s="4" t="n"/>
      <c r="W246" s="4" t="n"/>
      <c r="X246" s="4" t="n"/>
      <c r="Y246" s="4" t="n"/>
      <c r="Z246" s="4" t="n"/>
      <c r="AA246" s="4" t="n"/>
      <c r="AB246" s="4" t="n"/>
      <c r="AC246" s="4" t="n"/>
      <c r="AD246" s="4" t="n"/>
      <c r="AE246" s="4" t="n"/>
      <c r="AF246" s="4" t="n"/>
      <c r="AG246" s="4" t="n"/>
    </row>
    <row r="247">
      <c r="A247" s="4" t="n"/>
      <c r="B247" s="4" t="n"/>
      <c r="C247" s="4" t="n"/>
      <c r="D247" s="4" t="n"/>
      <c r="E247" s="4" t="n"/>
      <c r="F247" s="4" t="n"/>
      <c r="G247" s="4" t="n"/>
      <c r="H247" s="4" t="n"/>
      <c r="I247" s="4" t="n"/>
      <c r="J247" s="4" t="n"/>
      <c r="K247" s="4" t="n"/>
      <c r="L247" s="4" t="n"/>
      <c r="M247" s="4" t="n"/>
      <c r="N247" s="4" t="n"/>
      <c r="O247" s="4" t="n"/>
      <c r="P247" s="4" t="n"/>
      <c r="Q247" s="4" t="n"/>
      <c r="R247" s="4" t="n"/>
      <c r="S247" s="4" t="n"/>
      <c r="T247" s="4" t="n"/>
      <c r="U247" s="4" t="n"/>
      <c r="V247" s="4" t="n"/>
      <c r="W247" s="4" t="n"/>
      <c r="X247" s="4" t="n"/>
      <c r="Y247" s="4" t="n"/>
      <c r="Z247" s="4" t="n"/>
      <c r="AA247" s="4" t="n"/>
      <c r="AB247" s="4" t="n"/>
      <c r="AC247" s="4" t="n"/>
      <c r="AD247" s="4" t="n"/>
      <c r="AE247" s="4" t="n"/>
      <c r="AF247" s="4" t="n"/>
      <c r="AG247" s="4" t="n"/>
    </row>
    <row r="248">
      <c r="A248" s="4" t="n"/>
      <c r="B248" s="4" t="n"/>
      <c r="C248" s="4" t="n"/>
      <c r="D248" s="4" t="n"/>
      <c r="E248" s="4" t="n"/>
      <c r="F248" s="4" t="n"/>
      <c r="G248" s="4" t="n"/>
      <c r="H248" s="4" t="n"/>
      <c r="I248" s="4" t="n"/>
      <c r="J248" s="4" t="n"/>
      <c r="K248" s="4" t="n"/>
      <c r="L248" s="4" t="n"/>
      <c r="M248" s="4" t="n"/>
      <c r="N248" s="4" t="n"/>
      <c r="O248" s="4" t="n"/>
      <c r="P248" s="4" t="n"/>
      <c r="Q248" s="4" t="n"/>
      <c r="R248" s="4" t="n"/>
      <c r="S248" s="4" t="n"/>
      <c r="T248" s="4" t="n"/>
      <c r="U248" s="4" t="n"/>
      <c r="V248" s="4" t="n"/>
      <c r="W248" s="4" t="n"/>
      <c r="X248" s="4" t="n"/>
      <c r="Y248" s="4" t="n"/>
      <c r="Z248" s="4" t="n"/>
      <c r="AA248" s="4" t="n"/>
      <c r="AB248" s="4" t="n"/>
      <c r="AC248" s="4" t="n"/>
      <c r="AD248" s="4" t="n"/>
      <c r="AE248" s="4" t="n"/>
      <c r="AF248" s="4" t="n"/>
      <c r="AG248" s="4" t="n"/>
    </row>
    <row r="249">
      <c r="A249" s="4" t="n"/>
      <c r="B249" s="4" t="n"/>
      <c r="C249" s="4" t="n"/>
      <c r="D249" s="4" t="n"/>
      <c r="E249" s="4" t="n"/>
      <c r="F249" s="4" t="n"/>
      <c r="G249" s="4" t="n"/>
      <c r="H249" s="4" t="n"/>
      <c r="I249" s="4" t="n"/>
      <c r="J249" s="4" t="n"/>
      <c r="K249" s="4" t="n"/>
      <c r="L249" s="4" t="n"/>
      <c r="M249" s="4" t="n"/>
      <c r="N249" s="4" t="n"/>
      <c r="O249" s="4" t="n"/>
      <c r="P249" s="4" t="n"/>
      <c r="Q249" s="4" t="n"/>
      <c r="R249" s="4" t="n"/>
      <c r="S249" s="4" t="n"/>
      <c r="T249" s="4" t="n"/>
      <c r="U249" s="4" t="n"/>
      <c r="V249" s="4" t="n"/>
      <c r="W249" s="4" t="n"/>
      <c r="X249" s="4" t="n"/>
      <c r="Y249" s="4" t="n"/>
      <c r="Z249" s="4" t="n"/>
      <c r="AA249" s="4" t="n"/>
      <c r="AB249" s="4" t="n"/>
      <c r="AC249" s="4" t="n"/>
      <c r="AD249" s="4" t="n"/>
      <c r="AE249" s="4" t="n"/>
      <c r="AF249" s="4" t="n"/>
      <c r="AG249" s="4" t="n"/>
    </row>
    <row r="250">
      <c r="A250" s="4" t="n"/>
      <c r="B250" s="4" t="n"/>
      <c r="C250" s="4" t="n"/>
      <c r="D250" s="4" t="n"/>
      <c r="E250" s="4" t="n"/>
      <c r="F250" s="4" t="n"/>
      <c r="G250" s="4" t="n"/>
      <c r="H250" s="4" t="n"/>
      <c r="I250" s="4" t="n"/>
      <c r="J250" s="4" t="n"/>
      <c r="K250" s="4" t="n"/>
      <c r="L250" s="4" t="n"/>
      <c r="M250" s="4" t="n"/>
      <c r="N250" s="4" t="n"/>
      <c r="O250" s="4" t="n"/>
      <c r="P250" s="4" t="n"/>
      <c r="Q250" s="4" t="n"/>
      <c r="R250" s="4" t="n"/>
      <c r="S250" s="4" t="n"/>
      <c r="T250" s="4" t="n"/>
      <c r="U250" s="4" t="n"/>
      <c r="V250" s="4" t="n"/>
      <c r="W250" s="4" t="n"/>
      <c r="X250" s="4" t="n"/>
      <c r="Y250" s="4" t="n"/>
      <c r="Z250" s="4" t="n"/>
      <c r="AA250" s="4" t="n"/>
      <c r="AB250" s="4" t="n"/>
      <c r="AC250" s="4" t="n"/>
      <c r="AD250" s="4" t="n"/>
      <c r="AE250" s="4" t="n"/>
      <c r="AF250" s="4" t="n"/>
      <c r="AG250" s="4" t="n"/>
    </row>
    <row r="251">
      <c r="A251" s="4" t="n"/>
      <c r="B251" s="4" t="n"/>
      <c r="C251" s="4" t="n"/>
      <c r="D251" s="4" t="n"/>
      <c r="E251" s="4" t="n"/>
      <c r="F251" s="4" t="n"/>
      <c r="G251" s="4" t="n"/>
      <c r="H251" s="4" t="n"/>
      <c r="I251" s="4" t="n"/>
      <c r="J251" s="4" t="n"/>
      <c r="K251" s="4" t="n"/>
      <c r="L251" s="4" t="n"/>
      <c r="M251" s="4" t="n"/>
      <c r="N251" s="4" t="n"/>
      <c r="O251" s="4" t="n"/>
      <c r="P251" s="4" t="n"/>
      <c r="Q251" s="4" t="n"/>
      <c r="R251" s="4" t="n"/>
      <c r="S251" s="4" t="n"/>
      <c r="T251" s="4" t="n"/>
      <c r="U251" s="4" t="n"/>
      <c r="V251" s="4" t="n"/>
      <c r="W251" s="4" t="n"/>
      <c r="X251" s="4" t="n"/>
      <c r="Y251" s="4" t="n"/>
      <c r="Z251" s="4" t="n"/>
      <c r="AA251" s="4" t="n"/>
      <c r="AB251" s="4" t="n"/>
      <c r="AC251" s="4" t="n"/>
      <c r="AD251" s="4" t="n"/>
      <c r="AE251" s="4" t="n"/>
      <c r="AF251" s="4" t="n"/>
      <c r="AG251" s="4" t="n"/>
    </row>
    <row r="252">
      <c r="A252" s="4" t="n"/>
      <c r="B252" s="4" t="n"/>
      <c r="C252" s="4" t="n"/>
      <c r="D252" s="4" t="n"/>
      <c r="E252" s="4" t="n"/>
      <c r="F252" s="4" t="n"/>
      <c r="G252" s="4" t="n"/>
      <c r="H252" s="4" t="n"/>
      <c r="I252" s="4" t="n"/>
      <c r="J252" s="4" t="n"/>
      <c r="K252" s="4" t="n"/>
      <c r="L252" s="4" t="n"/>
      <c r="M252" s="4" t="n"/>
      <c r="N252" s="4" t="n"/>
      <c r="O252" s="4" t="n"/>
      <c r="P252" s="4" t="n"/>
      <c r="Q252" s="4" t="n"/>
      <c r="R252" s="4" t="n"/>
      <c r="S252" s="4" t="n"/>
      <c r="T252" s="4" t="n"/>
      <c r="U252" s="4" t="n"/>
      <c r="V252" s="4" t="n"/>
      <c r="W252" s="4" t="n"/>
      <c r="X252" s="4" t="n"/>
      <c r="Y252" s="4" t="n"/>
      <c r="Z252" s="4" t="n"/>
      <c r="AA252" s="4" t="n"/>
      <c r="AB252" s="4" t="n"/>
      <c r="AC252" s="4" t="n"/>
      <c r="AD252" s="4" t="n"/>
      <c r="AE252" s="4" t="n"/>
      <c r="AF252" s="4" t="n"/>
      <c r="AG252" s="4" t="n"/>
    </row>
    <row r="253">
      <c r="A253" s="4" t="n"/>
      <c r="B253" s="4" t="n"/>
      <c r="C253" s="4" t="n"/>
      <c r="D253" s="4" t="n"/>
      <c r="E253" s="4" t="n"/>
      <c r="F253" s="4" t="n"/>
      <c r="G253" s="4" t="n"/>
      <c r="H253" s="4" t="n"/>
      <c r="I253" s="4" t="n"/>
      <c r="J253" s="4" t="n"/>
      <c r="K253" s="4" t="n"/>
      <c r="L253" s="4" t="n"/>
      <c r="M253" s="4" t="n"/>
      <c r="N253" s="4" t="n"/>
      <c r="O253" s="4" t="n"/>
      <c r="P253" s="4" t="n"/>
      <c r="Q253" s="4" t="n"/>
      <c r="R253" s="4" t="n"/>
      <c r="S253" s="4" t="n"/>
      <c r="T253" s="4" t="n"/>
      <c r="U253" s="4" t="n"/>
      <c r="V253" s="4" t="n"/>
      <c r="W253" s="4" t="n"/>
      <c r="X253" s="4" t="n"/>
      <c r="Y253" s="4" t="n"/>
      <c r="Z253" s="4" t="n"/>
      <c r="AA253" s="4" t="n"/>
      <c r="AB253" s="4" t="n"/>
      <c r="AC253" s="4" t="n"/>
      <c r="AD253" s="4" t="n"/>
      <c r="AE253" s="4" t="n"/>
      <c r="AF253" s="4" t="n"/>
      <c r="AG253" s="4" t="n"/>
    </row>
    <row r="254">
      <c r="A254" s="4" t="n"/>
      <c r="B254" s="4" t="n"/>
      <c r="C254" s="4" t="n"/>
      <c r="D254" s="4" t="n"/>
      <c r="E254" s="4" t="n"/>
      <c r="F254" s="4" t="n"/>
      <c r="G254" s="4" t="n"/>
      <c r="H254" s="4" t="n"/>
      <c r="I254" s="4" t="n"/>
      <c r="J254" s="4" t="n"/>
      <c r="K254" s="4" t="n"/>
      <c r="L254" s="4" t="n"/>
      <c r="M254" s="4" t="n"/>
      <c r="N254" s="4" t="n"/>
      <c r="O254" s="4" t="n"/>
      <c r="P254" s="4" t="n"/>
      <c r="Q254" s="4" t="n"/>
      <c r="R254" s="4" t="n"/>
      <c r="S254" s="4" t="n"/>
      <c r="T254" s="4" t="n"/>
      <c r="U254" s="4" t="n"/>
      <c r="V254" s="4" t="n"/>
      <c r="W254" s="4" t="n"/>
      <c r="X254" s="4" t="n"/>
      <c r="Y254" s="4" t="n"/>
      <c r="Z254" s="4" t="n"/>
      <c r="AA254" s="4" t="n"/>
      <c r="AB254" s="4" t="n"/>
      <c r="AC254" s="4" t="n"/>
      <c r="AD254" s="4" t="n"/>
      <c r="AE254" s="4" t="n"/>
      <c r="AF254" s="4" t="n"/>
      <c r="AG254" s="4" t="n"/>
    </row>
    <row r="255">
      <c r="A255" s="4" t="n"/>
      <c r="B255" s="4" t="n"/>
      <c r="C255" s="4" t="n"/>
      <c r="D255" s="4" t="n"/>
      <c r="E255" s="4" t="n"/>
      <c r="F255" s="4" t="n"/>
      <c r="G255" s="4" t="n"/>
      <c r="H255" s="4" t="n"/>
      <c r="I255" s="4" t="n"/>
      <c r="J255" s="4" t="n"/>
      <c r="K255" s="4" t="n"/>
      <c r="L255" s="4" t="n"/>
      <c r="M255" s="4" t="n"/>
      <c r="N255" s="4" t="n"/>
      <c r="O255" s="4" t="n"/>
      <c r="P255" s="4" t="n"/>
      <c r="Q255" s="4" t="n"/>
      <c r="R255" s="4" t="n"/>
      <c r="S255" s="4" t="n"/>
      <c r="T255" s="4" t="n"/>
      <c r="U255" s="4" t="n"/>
      <c r="V255" s="4" t="n"/>
      <c r="W255" s="4" t="n"/>
      <c r="X255" s="4" t="n"/>
      <c r="Y255" s="4" t="n"/>
      <c r="Z255" s="4" t="n"/>
      <c r="AA255" s="4" t="n"/>
      <c r="AB255" s="4" t="n"/>
      <c r="AC255" s="4" t="n"/>
      <c r="AD255" s="4" t="n"/>
      <c r="AE255" s="4" t="n"/>
      <c r="AF255" s="4" t="n"/>
      <c r="AG255" s="4" t="n"/>
    </row>
    <row r="256">
      <c r="A256" s="4" t="n"/>
      <c r="B256" s="4" t="n"/>
      <c r="C256" s="4" t="n"/>
      <c r="D256" s="4" t="n"/>
      <c r="E256" s="4" t="n"/>
      <c r="F256" s="4" t="n"/>
      <c r="G256" s="4" t="n"/>
      <c r="H256" s="4" t="n"/>
      <c r="I256" s="4" t="n"/>
      <c r="J256" s="4" t="n"/>
      <c r="K256" s="4" t="n"/>
      <c r="L256" s="4" t="n"/>
      <c r="M256" s="4" t="n"/>
      <c r="N256" s="4" t="n"/>
      <c r="O256" s="4" t="n"/>
      <c r="P256" s="4" t="n"/>
      <c r="Q256" s="4" t="n"/>
      <c r="R256" s="4" t="n"/>
      <c r="S256" s="4" t="n"/>
      <c r="T256" s="4" t="n"/>
      <c r="U256" s="4" t="n"/>
      <c r="V256" s="4" t="n"/>
      <c r="W256" s="4" t="n"/>
      <c r="X256" s="4" t="n"/>
      <c r="Y256" s="4" t="n"/>
      <c r="Z256" s="4" t="n"/>
      <c r="AA256" s="4" t="n"/>
      <c r="AB256" s="4" t="n"/>
      <c r="AC256" s="4" t="n"/>
      <c r="AD256" s="4" t="n"/>
      <c r="AE256" s="4" t="n"/>
      <c r="AF256" s="4" t="n"/>
      <c r="AG256" s="4" t="n"/>
    </row>
    <row r="257">
      <c r="A257" s="4" t="n"/>
      <c r="B257" s="4" t="n"/>
      <c r="C257" s="4" t="n"/>
      <c r="D257" s="4" t="n"/>
      <c r="E257" s="4" t="n"/>
      <c r="F257" s="4" t="n"/>
      <c r="G257" s="4" t="n"/>
      <c r="H257" s="4" t="n"/>
      <c r="I257" s="4" t="n"/>
      <c r="J257" s="4" t="n"/>
      <c r="K257" s="4" t="n"/>
      <c r="L257" s="4" t="n"/>
      <c r="M257" s="4" t="n"/>
      <c r="N257" s="4" t="n"/>
      <c r="O257" s="4" t="n"/>
      <c r="P257" s="4" t="n"/>
      <c r="Q257" s="4" t="n"/>
      <c r="R257" s="4" t="n"/>
      <c r="S257" s="4" t="n"/>
      <c r="T257" s="4" t="n"/>
      <c r="U257" s="4" t="n"/>
      <c r="V257" s="4" t="n"/>
      <c r="W257" s="4" t="n"/>
      <c r="X257" s="4" t="n"/>
      <c r="Y257" s="4" t="n"/>
      <c r="Z257" s="4" t="n"/>
      <c r="AA257" s="4" t="n"/>
      <c r="AB257" s="4" t="n"/>
      <c r="AC257" s="4" t="n"/>
      <c r="AD257" s="4" t="n"/>
      <c r="AE257" s="4" t="n"/>
      <c r="AF257" s="4" t="n"/>
      <c r="AG257" s="4" t="n"/>
    </row>
    <row r="258">
      <c r="A258" s="4" t="n"/>
      <c r="B258" s="4" t="n"/>
      <c r="C258" s="4" t="n"/>
      <c r="D258" s="4" t="n"/>
      <c r="E258" s="4" t="n"/>
      <c r="F258" s="4" t="n"/>
      <c r="G258" s="4" t="n"/>
      <c r="H258" s="4" t="n"/>
      <c r="I258" s="4" t="n"/>
      <c r="J258" s="4" t="n"/>
      <c r="K258" s="4" t="n"/>
      <c r="L258" s="4" t="n"/>
      <c r="M258" s="4" t="n"/>
      <c r="N258" s="4" t="n"/>
      <c r="O258" s="4" t="n"/>
      <c r="P258" s="4" t="n"/>
      <c r="Q258" s="4" t="n"/>
      <c r="R258" s="4" t="n"/>
      <c r="S258" s="4" t="n"/>
      <c r="T258" s="4" t="n"/>
      <c r="U258" s="4" t="n"/>
      <c r="V258" s="4" t="n"/>
      <c r="W258" s="4" t="n"/>
      <c r="X258" s="4" t="n"/>
      <c r="Y258" s="4" t="n"/>
      <c r="Z258" s="4" t="n"/>
      <c r="AA258" s="4" t="n"/>
      <c r="AB258" s="4" t="n"/>
      <c r="AC258" s="4" t="n"/>
      <c r="AD258" s="4" t="n"/>
      <c r="AE258" s="4" t="n"/>
      <c r="AF258" s="4" t="n"/>
      <c r="AG258" s="4" t="n"/>
    </row>
    <row r="259">
      <c r="A259" s="4" t="n"/>
      <c r="B259" s="4" t="n"/>
      <c r="C259" s="4" t="n"/>
      <c r="D259" s="4" t="n"/>
      <c r="E259" s="4" t="n"/>
      <c r="F259" s="4" t="n"/>
      <c r="G259" s="4" t="n"/>
      <c r="H259" s="4" t="n"/>
      <c r="I259" s="4" t="n"/>
      <c r="J259" s="4" t="n"/>
      <c r="K259" s="4" t="n"/>
      <c r="L259" s="4" t="n"/>
      <c r="M259" s="4" t="n"/>
      <c r="N259" s="4" t="n"/>
      <c r="O259" s="4" t="n"/>
      <c r="P259" s="4" t="n"/>
      <c r="Q259" s="4" t="n"/>
      <c r="R259" s="4" t="n"/>
      <c r="S259" s="4" t="n"/>
      <c r="T259" s="4" t="n"/>
      <c r="U259" s="4" t="n"/>
      <c r="V259" s="4" t="n"/>
      <c r="W259" s="4" t="n"/>
      <c r="X259" s="4" t="n"/>
      <c r="Y259" s="4" t="n"/>
      <c r="Z259" s="4" t="n"/>
      <c r="AA259" s="4" t="n"/>
      <c r="AB259" s="4" t="n"/>
      <c r="AC259" s="4" t="n"/>
      <c r="AD259" s="4" t="n"/>
      <c r="AE259" s="4" t="n"/>
      <c r="AF259" s="4" t="n"/>
      <c r="AG259" s="4" t="n"/>
    </row>
    <row r="260">
      <c r="A260" s="4" t="n"/>
      <c r="B260" s="4" t="n"/>
      <c r="C260" s="4" t="n"/>
      <c r="D260" s="4" t="n"/>
      <c r="E260" s="4" t="n"/>
      <c r="F260" s="4" t="n"/>
      <c r="G260" s="4" t="n"/>
      <c r="H260" s="4" t="n"/>
      <c r="I260" s="4" t="n"/>
      <c r="J260" s="4" t="n"/>
      <c r="K260" s="4" t="n"/>
      <c r="L260" s="4" t="n"/>
      <c r="M260" s="4" t="n"/>
      <c r="N260" s="4" t="n"/>
      <c r="O260" s="4" t="n"/>
      <c r="P260" s="4" t="n"/>
      <c r="Q260" s="4" t="n"/>
      <c r="R260" s="4" t="n"/>
      <c r="S260" s="4" t="n"/>
      <c r="T260" s="4" t="n"/>
      <c r="U260" s="4" t="n"/>
      <c r="V260" s="4" t="n"/>
      <c r="W260" s="4" t="n"/>
      <c r="X260" s="4" t="n"/>
      <c r="Y260" s="4" t="n"/>
      <c r="Z260" s="4" t="n"/>
      <c r="AA260" s="4" t="n"/>
      <c r="AB260" s="4" t="n"/>
      <c r="AC260" s="4" t="n"/>
      <c r="AD260" s="4" t="n"/>
      <c r="AE260" s="4" t="n"/>
      <c r="AF260" s="4" t="n"/>
      <c r="AG260" s="4" t="n"/>
    </row>
    <row r="261">
      <c r="A261" s="4" t="n"/>
      <c r="B261" s="4" t="n"/>
      <c r="C261" s="4" t="n"/>
      <c r="D261" s="4" t="n"/>
      <c r="E261" s="4" t="n"/>
      <c r="F261" s="4" t="n"/>
      <c r="G261" s="4" t="n"/>
      <c r="H261" s="4" t="n"/>
      <c r="I261" s="4" t="n"/>
      <c r="J261" s="4" t="n"/>
      <c r="K261" s="4" t="n"/>
      <c r="L261" s="4" t="n"/>
      <c r="M261" s="4" t="n"/>
      <c r="N261" s="4" t="n"/>
      <c r="O261" s="4" t="n"/>
      <c r="P261" s="4" t="n"/>
      <c r="Q261" s="4" t="n"/>
      <c r="R261" s="4" t="n"/>
      <c r="S261" s="4" t="n"/>
      <c r="T261" s="4" t="n"/>
      <c r="U261" s="4" t="n"/>
      <c r="V261" s="4" t="n"/>
      <c r="W261" s="4" t="n"/>
      <c r="X261" s="4" t="n"/>
      <c r="Y261" s="4" t="n"/>
      <c r="Z261" s="4" t="n"/>
      <c r="AA261" s="4" t="n"/>
      <c r="AB261" s="4" t="n"/>
      <c r="AC261" s="4" t="n"/>
      <c r="AD261" s="4" t="n"/>
      <c r="AE261" s="4" t="n"/>
      <c r="AF261" s="4" t="n"/>
      <c r="AG261" s="4" t="n"/>
    </row>
    <row r="262">
      <c r="A262" s="4" t="n"/>
      <c r="B262" s="4" t="n"/>
      <c r="C262" s="4" t="n"/>
      <c r="D262" s="4" t="n"/>
      <c r="E262" s="4" t="n"/>
      <c r="F262" s="4" t="n"/>
      <c r="G262" s="4" t="n"/>
      <c r="H262" s="4" t="n"/>
      <c r="I262" s="4" t="n"/>
      <c r="J262" s="4" t="n"/>
      <c r="K262" s="4" t="n"/>
      <c r="L262" s="4" t="n"/>
      <c r="M262" s="4" t="n"/>
      <c r="N262" s="4" t="n"/>
      <c r="O262" s="4" t="n"/>
      <c r="P262" s="4" t="n"/>
      <c r="Q262" s="4" t="n"/>
      <c r="R262" s="4" t="n"/>
      <c r="S262" s="4" t="n"/>
      <c r="T262" s="4" t="n"/>
      <c r="U262" s="4" t="n"/>
      <c r="V262" s="4" t="n"/>
      <c r="W262" s="4" t="n"/>
      <c r="X262" s="4" t="n"/>
      <c r="Y262" s="4" t="n"/>
      <c r="Z262" s="4" t="n"/>
      <c r="AA262" s="4" t="n"/>
      <c r="AB262" s="4" t="n"/>
      <c r="AC262" s="4" t="n"/>
      <c r="AD262" s="4" t="n"/>
      <c r="AE262" s="4" t="n"/>
      <c r="AF262" s="4" t="n"/>
      <c r="AG262" s="4" t="n"/>
    </row>
    <row r="263">
      <c r="A263" s="4" t="n"/>
      <c r="B263" s="4" t="n"/>
      <c r="C263" s="4" t="n"/>
      <c r="D263" s="4" t="n"/>
      <c r="E263" s="4" t="n"/>
      <c r="F263" s="4" t="n"/>
      <c r="G263" s="4" t="n"/>
      <c r="H263" s="4" t="n"/>
      <c r="I263" s="4" t="n"/>
      <c r="J263" s="4" t="n"/>
      <c r="K263" s="4" t="n"/>
      <c r="L263" s="4" t="n"/>
      <c r="M263" s="4" t="n"/>
      <c r="N263" s="4" t="n"/>
      <c r="O263" s="4" t="n"/>
      <c r="P263" s="4" t="n"/>
      <c r="Q263" s="4" t="n"/>
      <c r="R263" s="4" t="n"/>
      <c r="S263" s="4" t="n"/>
      <c r="T263" s="4" t="n"/>
      <c r="U263" s="4" t="n"/>
      <c r="V263" s="4" t="n"/>
      <c r="W263" s="4" t="n"/>
      <c r="X263" s="4" t="n"/>
      <c r="Y263" s="4" t="n"/>
      <c r="Z263" s="4" t="n"/>
      <c r="AA263" s="4" t="n"/>
      <c r="AB263" s="4" t="n"/>
      <c r="AC263" s="4" t="n"/>
      <c r="AD263" s="4" t="n"/>
      <c r="AE263" s="4" t="n"/>
      <c r="AF263" s="4" t="n"/>
      <c r="AG263" s="4" t="n"/>
    </row>
    <row r="264">
      <c r="A264" s="4" t="n"/>
      <c r="B264" s="4" t="n"/>
      <c r="C264" s="4" t="n"/>
      <c r="D264" s="4" t="n"/>
      <c r="E264" s="4" t="n"/>
      <c r="F264" s="4" t="n"/>
      <c r="G264" s="4" t="n"/>
      <c r="H264" s="4" t="n"/>
      <c r="I264" s="4" t="n"/>
      <c r="J264" s="4" t="n"/>
      <c r="K264" s="4" t="n"/>
      <c r="L264" s="4" t="n"/>
      <c r="M264" s="4" t="n"/>
      <c r="N264" s="4" t="n"/>
      <c r="O264" s="4" t="n"/>
      <c r="P264" s="4" t="n"/>
      <c r="Q264" s="4" t="n"/>
      <c r="R264" s="4" t="n"/>
      <c r="S264" s="4" t="n"/>
      <c r="T264" s="4" t="n"/>
      <c r="U264" s="4" t="n"/>
      <c r="V264" s="4" t="n"/>
      <c r="W264" s="4" t="n"/>
      <c r="X264" s="4" t="n"/>
      <c r="Y264" s="4" t="n"/>
      <c r="Z264" s="4" t="n"/>
      <c r="AA264" s="4" t="n"/>
      <c r="AB264" s="4" t="n"/>
      <c r="AC264" s="4" t="n"/>
      <c r="AD264" s="4" t="n"/>
      <c r="AE264" s="4" t="n"/>
      <c r="AF264" s="4" t="n"/>
      <c r="AG264" s="4" t="n"/>
    </row>
    <row r="265">
      <c r="A265" s="4" t="n"/>
      <c r="B265" s="4" t="n"/>
      <c r="C265" s="4" t="n"/>
      <c r="D265" s="4" t="n"/>
      <c r="E265" s="4" t="n"/>
      <c r="F265" s="4" t="n"/>
      <c r="G265" s="4" t="n"/>
      <c r="H265" s="4" t="n"/>
      <c r="I265" s="4" t="n"/>
      <c r="J265" s="4" t="n"/>
      <c r="K265" s="4" t="n"/>
      <c r="L265" s="4" t="n"/>
      <c r="M265" s="4" t="n"/>
      <c r="N265" s="4" t="n"/>
      <c r="O265" s="4" t="n"/>
      <c r="P265" s="4" t="n"/>
      <c r="Q265" s="4" t="n"/>
      <c r="R265" s="4" t="n"/>
      <c r="S265" s="4" t="n"/>
      <c r="T265" s="4" t="n"/>
      <c r="U265" s="4" t="n"/>
      <c r="V265" s="4" t="n"/>
      <c r="W265" s="4" t="n"/>
      <c r="X265" s="4" t="n"/>
      <c r="Y265" s="4" t="n"/>
      <c r="Z265" s="4" t="n"/>
      <c r="AA265" s="4" t="n"/>
      <c r="AB265" s="4" t="n"/>
      <c r="AC265" s="4" t="n"/>
      <c r="AD265" s="4" t="n"/>
      <c r="AE265" s="4" t="n"/>
      <c r="AF265" s="4" t="n"/>
      <c r="AG265" s="4" t="n"/>
    </row>
    <row r="266">
      <c r="A266" s="4" t="n"/>
      <c r="B266" s="4" t="n"/>
      <c r="C266" s="4" t="n"/>
      <c r="D266" s="4" t="n"/>
      <c r="E266" s="4" t="n"/>
      <c r="F266" s="4" t="n"/>
      <c r="G266" s="4" t="n"/>
      <c r="H266" s="4" t="n"/>
      <c r="I266" s="4" t="n"/>
      <c r="J266" s="4" t="n"/>
      <c r="K266" s="4" t="n"/>
      <c r="L266" s="4" t="n"/>
      <c r="M266" s="4" t="n"/>
      <c r="N266" s="4" t="n"/>
      <c r="O266" s="4" t="n"/>
      <c r="P266" s="4" t="n"/>
      <c r="Q266" s="4" t="n"/>
      <c r="R266" s="4" t="n"/>
      <c r="S266" s="4" t="n"/>
      <c r="T266" s="4" t="n"/>
      <c r="U266" s="4" t="n"/>
      <c r="V266" s="4" t="n"/>
      <c r="W266" s="4" t="n"/>
      <c r="X266" s="4" t="n"/>
      <c r="Y266" s="4" t="n"/>
      <c r="Z266" s="4" t="n"/>
      <c r="AA266" s="4" t="n"/>
      <c r="AB266" s="4" t="n"/>
      <c r="AC266" s="4" t="n"/>
      <c r="AD266" s="4" t="n"/>
      <c r="AE266" s="4" t="n"/>
      <c r="AF266" s="4" t="n"/>
      <c r="AG266" s="4" t="n"/>
    </row>
    <row r="267">
      <c r="A267" s="4" t="n"/>
      <c r="B267" s="4" t="n"/>
      <c r="C267" s="4" t="n"/>
      <c r="D267" s="4" t="n"/>
      <c r="E267" s="4" t="n"/>
      <c r="F267" s="4" t="n"/>
      <c r="G267" s="4" t="n"/>
      <c r="H267" s="4" t="n"/>
      <c r="I267" s="4" t="n"/>
      <c r="J267" s="4" t="n"/>
      <c r="K267" s="4" t="n"/>
      <c r="L267" s="4" t="n"/>
      <c r="M267" s="4" t="n"/>
      <c r="N267" s="4" t="n"/>
      <c r="O267" s="4" t="n"/>
      <c r="P267" s="4" t="n"/>
      <c r="Q267" s="4" t="n"/>
      <c r="R267" s="4" t="n"/>
      <c r="S267" s="4" t="n"/>
      <c r="T267" s="4" t="n"/>
      <c r="U267" s="4" t="n"/>
      <c r="V267" s="4" t="n"/>
      <c r="W267" s="4" t="n"/>
      <c r="X267" s="4" t="n"/>
      <c r="Y267" s="4" t="n"/>
      <c r="Z267" s="4" t="n"/>
      <c r="AA267" s="4" t="n"/>
      <c r="AB267" s="4" t="n"/>
      <c r="AC267" s="4" t="n"/>
      <c r="AD267" s="4" t="n"/>
      <c r="AE267" s="4" t="n"/>
      <c r="AF267" s="4" t="n"/>
      <c r="AG267" s="4" t="n"/>
    </row>
    <row r="268">
      <c r="A268" s="4" t="n"/>
      <c r="B268" s="4" t="n"/>
      <c r="C268" s="4" t="n"/>
      <c r="D268" s="4" t="n"/>
      <c r="E268" s="4" t="n"/>
      <c r="F268" s="4" t="n"/>
      <c r="G268" s="4" t="n"/>
      <c r="H268" s="4" t="n"/>
      <c r="I268" s="4" t="n"/>
      <c r="J268" s="4" t="n"/>
      <c r="K268" s="4" t="n"/>
      <c r="L268" s="4" t="n"/>
      <c r="M268" s="4" t="n"/>
      <c r="N268" s="4" t="n"/>
      <c r="O268" s="4" t="n"/>
      <c r="P268" s="4" t="n"/>
      <c r="Q268" s="4" t="n"/>
      <c r="R268" s="4" t="n"/>
      <c r="S268" s="4" t="n"/>
      <c r="T268" s="4" t="n"/>
      <c r="U268" s="4" t="n"/>
      <c r="V268" s="4" t="n"/>
      <c r="W268" s="4" t="n"/>
      <c r="X268" s="4" t="n"/>
      <c r="Y268" s="4" t="n"/>
      <c r="Z268" s="4" t="n"/>
      <c r="AA268" s="4" t="n"/>
      <c r="AB268" s="4" t="n"/>
      <c r="AC268" s="4" t="n"/>
      <c r="AD268" s="4" t="n"/>
      <c r="AE268" s="4" t="n"/>
      <c r="AF268" s="4" t="n"/>
      <c r="AG268" s="4" t="n"/>
    </row>
    <row r="269">
      <c r="A269" s="4" t="n"/>
      <c r="B269" s="4" t="n"/>
      <c r="C269" s="4" t="n"/>
      <c r="D269" s="4" t="n"/>
      <c r="E269" s="4" t="n"/>
      <c r="F269" s="4" t="n"/>
      <c r="G269" s="4" t="n"/>
      <c r="H269" s="4" t="n"/>
      <c r="I269" s="4" t="n"/>
      <c r="J269" s="4" t="n"/>
      <c r="K269" s="4" t="n"/>
      <c r="L269" s="4" t="n"/>
      <c r="M269" s="4" t="n"/>
      <c r="N269" s="4" t="n"/>
      <c r="O269" s="4" t="n"/>
      <c r="P269" s="4" t="n"/>
      <c r="Q269" s="4" t="n"/>
      <c r="R269" s="4" t="n"/>
      <c r="S269" s="4" t="n"/>
      <c r="T269" s="4" t="n"/>
      <c r="U269" s="4" t="n"/>
      <c r="V269" s="4" t="n"/>
      <c r="W269" s="4" t="n"/>
      <c r="X269" s="4" t="n"/>
      <c r="Y269" s="4" t="n"/>
      <c r="Z269" s="4" t="n"/>
      <c r="AA269" s="4" t="n"/>
      <c r="AB269" s="4" t="n"/>
      <c r="AC269" s="4" t="n"/>
      <c r="AD269" s="4" t="n"/>
      <c r="AE269" s="4" t="n"/>
      <c r="AF269" s="4" t="n"/>
      <c r="AG269" s="4" t="n"/>
    </row>
    <row r="270">
      <c r="A270" s="4" t="n"/>
      <c r="B270" s="4" t="n"/>
      <c r="C270" s="4" t="n"/>
      <c r="D270" s="4" t="n"/>
      <c r="E270" s="4" t="n"/>
      <c r="F270" s="4" t="n"/>
      <c r="G270" s="4" t="n"/>
      <c r="H270" s="4" t="n"/>
      <c r="I270" s="4" t="n"/>
      <c r="J270" s="4" t="n"/>
      <c r="K270" s="4" t="n"/>
      <c r="L270" s="4" t="n"/>
      <c r="M270" s="4" t="n"/>
      <c r="N270" s="4" t="n"/>
      <c r="O270" s="4" t="n"/>
      <c r="P270" s="4" t="n"/>
      <c r="Q270" s="4" t="n"/>
      <c r="R270" s="4" t="n"/>
      <c r="S270" s="4" t="n"/>
      <c r="T270" s="4" t="n"/>
      <c r="U270" s="4" t="n"/>
      <c r="V270" s="4" t="n"/>
      <c r="W270" s="4" t="n"/>
      <c r="X270" s="4" t="n"/>
      <c r="Y270" s="4" t="n"/>
      <c r="Z270" s="4" t="n"/>
      <c r="AA270" s="4" t="n"/>
      <c r="AB270" s="4" t="n"/>
      <c r="AC270" s="4" t="n"/>
      <c r="AD270" s="4" t="n"/>
      <c r="AE270" s="4" t="n"/>
      <c r="AF270" s="4" t="n"/>
      <c r="AG270" s="4" t="n"/>
    </row>
    <row r="271">
      <c r="A271" s="4" t="n"/>
      <c r="B271" s="4" t="n"/>
      <c r="C271" s="4" t="n"/>
      <c r="D271" s="4" t="n"/>
      <c r="E271" s="4" t="n"/>
      <c r="F271" s="4" t="n"/>
      <c r="G271" s="4" t="n"/>
      <c r="H271" s="4" t="n"/>
      <c r="I271" s="4" t="n"/>
      <c r="J271" s="4" t="n"/>
      <c r="K271" s="4" t="n"/>
      <c r="L271" s="4" t="n"/>
      <c r="M271" s="4" t="n"/>
      <c r="N271" s="4" t="n"/>
      <c r="O271" s="4" t="n"/>
      <c r="P271" s="4" t="n"/>
      <c r="Q271" s="4" t="n"/>
      <c r="R271" s="4" t="n"/>
      <c r="S271" s="4" t="n"/>
      <c r="T271" s="4" t="n"/>
      <c r="U271" s="4" t="n"/>
      <c r="V271" s="4" t="n"/>
      <c r="W271" s="4" t="n"/>
      <c r="X271" s="4" t="n"/>
      <c r="Y271" s="4" t="n"/>
      <c r="Z271" s="4" t="n"/>
      <c r="AA271" s="4" t="n"/>
      <c r="AB271" s="4" t="n"/>
      <c r="AC271" s="4" t="n"/>
      <c r="AD271" s="4" t="n"/>
      <c r="AE271" s="4" t="n"/>
      <c r="AF271" s="4" t="n"/>
      <c r="AG271" s="4" t="n"/>
    </row>
    <row r="272">
      <c r="A272" s="4" t="n"/>
      <c r="B272" s="4" t="n"/>
      <c r="C272" s="4" t="n"/>
      <c r="D272" s="4" t="n"/>
      <c r="E272" s="4" t="n"/>
      <c r="F272" s="4" t="n"/>
      <c r="G272" s="4" t="n"/>
      <c r="H272" s="4" t="n"/>
      <c r="I272" s="4" t="n"/>
      <c r="J272" s="4" t="n"/>
      <c r="K272" s="4" t="n"/>
      <c r="L272" s="4" t="n"/>
      <c r="M272" s="4" t="n"/>
      <c r="N272" s="4" t="n"/>
      <c r="O272" s="4" t="n"/>
      <c r="P272" s="4" t="n"/>
      <c r="Q272" s="4" t="n"/>
      <c r="R272" s="4" t="n"/>
      <c r="S272" s="4" t="n"/>
      <c r="T272" s="4" t="n"/>
      <c r="U272" s="4" t="n"/>
      <c r="V272" s="4" t="n"/>
      <c r="W272" s="4" t="n"/>
      <c r="X272" s="4" t="n"/>
      <c r="Y272" s="4" t="n"/>
      <c r="Z272" s="4" t="n"/>
      <c r="AA272" s="4" t="n"/>
      <c r="AB272" s="4" t="n"/>
      <c r="AC272" s="4" t="n"/>
      <c r="AD272" s="4" t="n"/>
      <c r="AE272" s="4" t="n"/>
      <c r="AF272" s="4" t="n"/>
      <c r="AG272" s="4" t="n"/>
    </row>
    <row r="273">
      <c r="A273" s="4" t="n"/>
      <c r="B273" s="4" t="n"/>
      <c r="C273" s="4" t="n"/>
      <c r="D273" s="4" t="n"/>
      <c r="E273" s="4" t="n"/>
      <c r="F273" s="4" t="n"/>
      <c r="G273" s="4" t="n"/>
      <c r="H273" s="4" t="n"/>
      <c r="I273" s="4" t="n"/>
      <c r="J273" s="4" t="n"/>
      <c r="K273" s="4" t="n"/>
      <c r="L273" s="4" t="n"/>
      <c r="M273" s="4" t="n"/>
      <c r="N273" s="4" t="n"/>
      <c r="O273" s="4" t="n"/>
      <c r="P273" s="4" t="n"/>
      <c r="Q273" s="4" t="n"/>
      <c r="R273" s="4" t="n"/>
      <c r="S273" s="4" t="n"/>
      <c r="T273" s="4" t="n"/>
      <c r="U273" s="4" t="n"/>
      <c r="V273" s="4" t="n"/>
      <c r="W273" s="4" t="n"/>
      <c r="X273" s="4" t="n"/>
      <c r="Y273" s="4" t="n"/>
      <c r="Z273" s="4" t="n"/>
      <c r="AA273" s="4" t="n"/>
      <c r="AB273" s="4" t="n"/>
      <c r="AC273" s="4" t="n"/>
      <c r="AD273" s="4" t="n"/>
      <c r="AE273" s="4" t="n"/>
      <c r="AF273" s="4" t="n"/>
      <c r="AG273" s="4" t="n"/>
    </row>
    <row r="274">
      <c r="A274" s="4" t="n"/>
      <c r="B274" s="4" t="n"/>
      <c r="C274" s="4" t="n"/>
      <c r="D274" s="4" t="n"/>
      <c r="E274" s="4" t="n"/>
      <c r="F274" s="4" t="n"/>
      <c r="G274" s="4" t="n"/>
      <c r="H274" s="4" t="n"/>
      <c r="I274" s="4" t="n"/>
      <c r="J274" s="4" t="n"/>
      <c r="K274" s="4" t="n"/>
      <c r="L274" s="4" t="n"/>
      <c r="M274" s="4" t="n"/>
      <c r="N274" s="4" t="n"/>
      <c r="O274" s="4" t="n"/>
      <c r="P274" s="4" t="n"/>
      <c r="Q274" s="4" t="n"/>
      <c r="R274" s="4" t="n"/>
      <c r="S274" s="4" t="n"/>
      <c r="T274" s="4" t="n"/>
      <c r="U274" s="4" t="n"/>
      <c r="V274" s="4" t="n"/>
      <c r="W274" s="4" t="n"/>
      <c r="X274" s="4" t="n"/>
      <c r="Y274" s="4" t="n"/>
      <c r="Z274" s="4" t="n"/>
      <c r="AA274" s="4" t="n"/>
      <c r="AB274" s="4" t="n"/>
      <c r="AC274" s="4" t="n"/>
      <c r="AD274" s="4" t="n"/>
      <c r="AE274" s="4" t="n"/>
      <c r="AF274" s="4" t="n"/>
      <c r="AG274" s="4" t="n"/>
    </row>
    <row r="275">
      <c r="A275" s="4" t="n"/>
      <c r="B275" s="4" t="n"/>
      <c r="C275" s="4" t="n"/>
      <c r="D275" s="4" t="n"/>
      <c r="E275" s="4" t="n"/>
      <c r="F275" s="4" t="n"/>
      <c r="G275" s="4" t="n"/>
      <c r="H275" s="4" t="n"/>
      <c r="I275" s="4" t="n"/>
      <c r="J275" s="4" t="n"/>
      <c r="K275" s="4" t="n"/>
      <c r="L275" s="4" t="n"/>
      <c r="M275" s="4" t="n"/>
      <c r="N275" s="4" t="n"/>
      <c r="O275" s="4" t="n"/>
      <c r="P275" s="4" t="n"/>
      <c r="Q275" s="4" t="n"/>
      <c r="R275" s="4" t="n"/>
      <c r="S275" s="4" t="n"/>
      <c r="T275" s="4" t="n"/>
      <c r="U275" s="4" t="n"/>
      <c r="V275" s="4" t="n"/>
      <c r="W275" s="4" t="n"/>
      <c r="X275" s="4" t="n"/>
      <c r="Y275" s="4" t="n"/>
      <c r="Z275" s="4" t="n"/>
      <c r="AA275" s="4" t="n"/>
      <c r="AB275" s="4" t="n"/>
      <c r="AC275" s="4" t="n"/>
      <c r="AD275" s="4" t="n"/>
      <c r="AE275" s="4" t="n"/>
      <c r="AF275" s="4" t="n"/>
      <c r="AG275" s="4" t="n"/>
    </row>
    <row r="276">
      <c r="A276" s="4" t="n"/>
      <c r="B276" s="4" t="n"/>
      <c r="C276" s="4" t="n"/>
      <c r="D276" s="4" t="n"/>
      <c r="E276" s="4" t="n"/>
      <c r="F276" s="4" t="n"/>
      <c r="G276" s="4" t="n"/>
      <c r="H276" s="4" t="n"/>
      <c r="I276" s="4" t="n"/>
      <c r="J276" s="4" t="n"/>
      <c r="K276" s="4" t="n"/>
      <c r="L276" s="4" t="n"/>
      <c r="M276" s="4" t="n"/>
      <c r="N276" s="4" t="n"/>
      <c r="O276" s="4" t="n"/>
      <c r="P276" s="4" t="n"/>
      <c r="Q276" s="4" t="n"/>
      <c r="R276" s="4" t="n"/>
      <c r="S276" s="4" t="n"/>
      <c r="T276" s="4" t="n"/>
      <c r="U276" s="4" t="n"/>
      <c r="V276" s="4" t="n"/>
      <c r="W276" s="4" t="n"/>
      <c r="X276" s="4" t="n"/>
      <c r="Y276" s="4" t="n"/>
      <c r="Z276" s="4" t="n"/>
      <c r="AA276" s="4" t="n"/>
      <c r="AB276" s="4" t="n"/>
      <c r="AC276" s="4" t="n"/>
      <c r="AD276" s="4" t="n"/>
      <c r="AE276" s="4" t="n"/>
      <c r="AF276" s="4" t="n"/>
      <c r="AG276" s="4" t="n"/>
    </row>
    <row r="277">
      <c r="A277" s="4" t="n"/>
      <c r="B277" s="4" t="n"/>
      <c r="C277" s="4" t="n"/>
      <c r="D277" s="4" t="n"/>
      <c r="E277" s="4" t="n"/>
      <c r="F277" s="4" t="n"/>
      <c r="G277" s="4" t="n"/>
      <c r="H277" s="4" t="n"/>
      <c r="I277" s="4" t="n"/>
      <c r="J277" s="4" t="n"/>
      <c r="K277" s="4" t="n"/>
      <c r="L277" s="4" t="n"/>
      <c r="M277" s="4" t="n"/>
      <c r="N277" s="4" t="n"/>
      <c r="O277" s="4" t="n"/>
      <c r="P277" s="4" t="n"/>
      <c r="Q277" s="4" t="n"/>
      <c r="R277" s="4" t="n"/>
      <c r="S277" s="4" t="n"/>
      <c r="T277" s="4" t="n"/>
      <c r="U277" s="4" t="n"/>
      <c r="V277" s="4" t="n"/>
      <c r="W277" s="4" t="n"/>
      <c r="X277" s="4" t="n"/>
      <c r="Y277" s="4" t="n"/>
      <c r="Z277" s="4" t="n"/>
      <c r="AA277" s="4" t="n"/>
      <c r="AB277" s="4" t="n"/>
      <c r="AC277" s="4" t="n"/>
      <c r="AD277" s="4" t="n"/>
      <c r="AE277" s="4" t="n"/>
      <c r="AF277" s="4" t="n"/>
      <c r="AG277" s="4" t="n"/>
    </row>
    <row r="278">
      <c r="A278" s="4" t="n"/>
      <c r="B278" s="4" t="n"/>
      <c r="C278" s="4" t="n"/>
      <c r="D278" s="4" t="n"/>
      <c r="E278" s="4" t="n"/>
      <c r="F278" s="4" t="n"/>
      <c r="G278" s="4" t="n"/>
      <c r="H278" s="4" t="n"/>
      <c r="I278" s="4" t="n"/>
      <c r="J278" s="4" t="n"/>
      <c r="K278" s="4" t="n"/>
      <c r="L278" s="4" t="n"/>
      <c r="M278" s="4" t="n"/>
      <c r="N278" s="4" t="n"/>
      <c r="O278" s="4" t="n"/>
      <c r="P278" s="4" t="n"/>
      <c r="Q278" s="4" t="n"/>
      <c r="R278" s="4" t="n"/>
      <c r="S278" s="4" t="n"/>
      <c r="T278" s="4" t="n"/>
      <c r="U278" s="4" t="n"/>
      <c r="V278" s="4" t="n"/>
      <c r="W278" s="4" t="n"/>
      <c r="X278" s="4" t="n"/>
      <c r="Y278" s="4" t="n"/>
      <c r="Z278" s="4" t="n"/>
      <c r="AA278" s="4" t="n"/>
      <c r="AB278" s="4" t="n"/>
      <c r="AC278" s="4" t="n"/>
      <c r="AD278" s="4" t="n"/>
      <c r="AE278" s="4" t="n"/>
      <c r="AF278" s="4" t="n"/>
      <c r="AG278" s="4" t="n"/>
    </row>
    <row r="279">
      <c r="A279" s="4" t="n"/>
      <c r="B279" s="4" t="n"/>
      <c r="C279" s="4" t="n"/>
      <c r="D279" s="4" t="n"/>
      <c r="E279" s="4" t="n"/>
      <c r="F279" s="4" t="n"/>
      <c r="G279" s="4" t="n"/>
      <c r="H279" s="4" t="n"/>
      <c r="I279" s="4" t="n"/>
      <c r="J279" s="4" t="n"/>
      <c r="K279" s="4" t="n"/>
      <c r="L279" s="4" t="n"/>
      <c r="M279" s="4" t="n"/>
      <c r="N279" s="4" t="n"/>
      <c r="O279" s="4" t="n"/>
      <c r="P279" s="4" t="n"/>
      <c r="Q279" s="4" t="n"/>
      <c r="R279" s="4" t="n"/>
      <c r="S279" s="4" t="n"/>
      <c r="T279" s="4" t="n"/>
      <c r="U279" s="4" t="n"/>
      <c r="V279" s="4" t="n"/>
      <c r="W279" s="4" t="n"/>
      <c r="X279" s="4" t="n"/>
      <c r="Y279" s="4" t="n"/>
      <c r="Z279" s="4" t="n"/>
      <c r="AA279" s="4" t="n"/>
      <c r="AB279" s="4" t="n"/>
      <c r="AC279" s="4" t="n"/>
      <c r="AD279" s="4" t="n"/>
      <c r="AE279" s="4" t="n"/>
      <c r="AF279" s="4" t="n"/>
      <c r="AG279" s="4" t="n"/>
    </row>
    <row r="280">
      <c r="A280" s="4" t="n"/>
      <c r="B280" s="4" t="n"/>
      <c r="C280" s="4" t="n"/>
      <c r="D280" s="4" t="n"/>
      <c r="E280" s="4" t="n"/>
      <c r="F280" s="4" t="n"/>
      <c r="G280" s="4" t="n"/>
      <c r="H280" s="4" t="n"/>
      <c r="I280" s="4" t="n"/>
      <c r="J280" s="4" t="n"/>
      <c r="K280" s="4" t="n"/>
      <c r="L280" s="4" t="n"/>
      <c r="M280" s="4" t="n"/>
      <c r="N280" s="4" t="n"/>
      <c r="O280" s="4" t="n"/>
      <c r="P280" s="4" t="n"/>
      <c r="Q280" s="4" t="n"/>
      <c r="R280" s="4" t="n"/>
      <c r="S280" s="4" t="n"/>
      <c r="T280" s="4" t="n"/>
      <c r="U280" s="4" t="n"/>
      <c r="V280" s="4" t="n"/>
      <c r="W280" s="4" t="n"/>
      <c r="X280" s="4" t="n"/>
      <c r="Y280" s="4" t="n"/>
      <c r="Z280" s="4" t="n"/>
      <c r="AA280" s="4" t="n"/>
      <c r="AB280" s="4" t="n"/>
      <c r="AC280" s="4" t="n"/>
      <c r="AD280" s="4" t="n"/>
      <c r="AE280" s="4" t="n"/>
      <c r="AF280" s="4" t="n"/>
      <c r="AG280" s="4" t="n"/>
    </row>
    <row r="281">
      <c r="A281" s="4" t="n"/>
      <c r="B281" s="4" t="n"/>
      <c r="C281" s="4" t="n"/>
      <c r="D281" s="4" t="n"/>
      <c r="E281" s="4" t="n"/>
      <c r="F281" s="4" t="n"/>
      <c r="G281" s="4" t="n"/>
      <c r="H281" s="4" t="n"/>
      <c r="I281" s="4" t="n"/>
      <c r="J281" s="4" t="n"/>
      <c r="K281" s="4" t="n"/>
      <c r="L281" s="4" t="n"/>
      <c r="M281" s="4" t="n"/>
      <c r="N281" s="4" t="n"/>
      <c r="O281" s="4" t="n"/>
      <c r="P281" s="4" t="n"/>
      <c r="Q281" s="4" t="n"/>
      <c r="R281" s="4" t="n"/>
      <c r="S281" s="4" t="n"/>
      <c r="T281" s="4" t="n"/>
      <c r="U281" s="4" t="n"/>
      <c r="V281" s="4" t="n"/>
      <c r="W281" s="4" t="n"/>
      <c r="X281" s="4" t="n"/>
      <c r="Y281" s="4" t="n"/>
      <c r="Z281" s="4" t="n"/>
      <c r="AA281" s="4" t="n"/>
      <c r="AB281" s="4" t="n"/>
      <c r="AC281" s="4" t="n"/>
      <c r="AD281" s="4" t="n"/>
      <c r="AE281" s="4" t="n"/>
      <c r="AF281" s="4" t="n"/>
      <c r="AG281" s="4" t="n"/>
    </row>
    <row r="282">
      <c r="A282" s="4" t="n"/>
      <c r="B282" s="4" t="n"/>
      <c r="C282" s="4" t="n"/>
      <c r="D282" s="4" t="n"/>
      <c r="E282" s="4" t="n"/>
      <c r="F282" s="4" t="n"/>
      <c r="G282" s="4" t="n"/>
      <c r="H282" s="4" t="n"/>
      <c r="I282" s="4" t="n"/>
      <c r="J282" s="4" t="n"/>
      <c r="K282" s="4" t="n"/>
      <c r="L282" s="4" t="n"/>
      <c r="M282" s="4" t="n"/>
      <c r="N282" s="4" t="n"/>
      <c r="O282" s="4" t="n"/>
      <c r="P282" s="4" t="n"/>
      <c r="Q282" s="4" t="n"/>
      <c r="R282" s="4" t="n"/>
      <c r="S282" s="4" t="n"/>
      <c r="T282" s="4" t="n"/>
      <c r="U282" s="4" t="n"/>
      <c r="V282" s="4" t="n"/>
      <c r="W282" s="4" t="n"/>
      <c r="X282" s="4" t="n"/>
      <c r="Y282" s="4" t="n"/>
      <c r="Z282" s="4" t="n"/>
      <c r="AA282" s="4" t="n"/>
      <c r="AB282" s="4" t="n"/>
      <c r="AC282" s="4" t="n"/>
      <c r="AD282" s="4" t="n"/>
      <c r="AE282" s="4" t="n"/>
      <c r="AF282" s="4" t="n"/>
      <c r="AG282" s="4" t="n"/>
    </row>
    <row r="283">
      <c r="A283" s="4" t="n"/>
      <c r="B283" s="4" t="n"/>
      <c r="C283" s="4" t="n"/>
      <c r="D283" s="4" t="n"/>
      <c r="E283" s="4" t="n"/>
      <c r="F283" s="4" t="n"/>
      <c r="G283" s="4" t="n"/>
      <c r="H283" s="4" t="n"/>
      <c r="I283" s="4" t="n"/>
      <c r="J283" s="4" t="n"/>
      <c r="K283" s="4" t="n"/>
      <c r="L283" s="4" t="n"/>
      <c r="M283" s="4" t="n"/>
      <c r="N283" s="4" t="n"/>
      <c r="O283" s="4" t="n"/>
      <c r="P283" s="4" t="n"/>
      <c r="Q283" s="4" t="n"/>
      <c r="R283" s="4" t="n"/>
      <c r="S283" s="4" t="n"/>
      <c r="T283" s="4" t="n"/>
      <c r="U283" s="4" t="n"/>
      <c r="V283" s="4" t="n"/>
      <c r="W283" s="4" t="n"/>
      <c r="X283" s="4" t="n"/>
      <c r="Y283" s="4" t="n"/>
      <c r="Z283" s="4" t="n"/>
      <c r="AA283" s="4" t="n"/>
      <c r="AB283" s="4" t="n"/>
      <c r="AC283" s="4" t="n"/>
      <c r="AD283" s="4" t="n"/>
      <c r="AE283" s="4" t="n"/>
      <c r="AF283" s="4" t="n"/>
      <c r="AG283" s="4" t="n"/>
    </row>
    <row r="284">
      <c r="A284" s="4" t="n"/>
      <c r="B284" s="4" t="n"/>
      <c r="C284" s="4" t="n"/>
      <c r="D284" s="4" t="n"/>
      <c r="E284" s="4" t="n"/>
      <c r="F284" s="4" t="n"/>
      <c r="G284" s="4" t="n"/>
      <c r="H284" s="4" t="n"/>
      <c r="I284" s="4" t="n"/>
      <c r="J284" s="4" t="n"/>
      <c r="K284" s="4" t="n"/>
      <c r="L284" s="4" t="n"/>
      <c r="M284" s="4" t="n"/>
      <c r="N284" s="4" t="n"/>
      <c r="O284" s="4" t="n"/>
      <c r="P284" s="4" t="n"/>
      <c r="Q284" s="4" t="n"/>
      <c r="R284" s="4" t="n"/>
      <c r="S284" s="4" t="n"/>
      <c r="T284" s="4" t="n"/>
      <c r="U284" s="4" t="n"/>
      <c r="V284" s="4" t="n"/>
      <c r="W284" s="4" t="n"/>
      <c r="X284" s="4" t="n"/>
      <c r="Y284" s="4" t="n"/>
      <c r="Z284" s="4" t="n"/>
      <c r="AA284" s="4" t="n"/>
      <c r="AB284" s="4" t="n"/>
      <c r="AC284" s="4" t="n"/>
      <c r="AD284" s="4" t="n"/>
      <c r="AE284" s="4" t="n"/>
      <c r="AF284" s="4" t="n"/>
      <c r="AG284" s="4" t="n"/>
    </row>
    <row r="285">
      <c r="A285" s="4" t="n"/>
      <c r="B285" s="4" t="n"/>
      <c r="C285" s="4" t="n"/>
      <c r="D285" s="4" t="n"/>
      <c r="E285" s="4" t="n"/>
      <c r="F285" s="4" t="n"/>
      <c r="G285" s="4" t="n"/>
      <c r="H285" s="4" t="n"/>
      <c r="I285" s="4" t="n"/>
      <c r="J285" s="4" t="n"/>
      <c r="K285" s="4" t="n"/>
      <c r="L285" s="4" t="n"/>
      <c r="M285" s="4" t="n"/>
      <c r="N285" s="4" t="n"/>
      <c r="O285" s="4" t="n"/>
      <c r="P285" s="4" t="n"/>
      <c r="Q285" s="4" t="n"/>
      <c r="R285" s="4" t="n"/>
      <c r="S285" s="4" t="n"/>
      <c r="T285" s="4" t="n"/>
      <c r="U285" s="4" t="n"/>
      <c r="V285" s="4" t="n"/>
      <c r="W285" s="4" t="n"/>
      <c r="X285" s="4" t="n"/>
      <c r="Y285" s="4" t="n"/>
      <c r="Z285" s="4" t="n"/>
      <c r="AA285" s="4" t="n"/>
      <c r="AB285" s="4" t="n"/>
      <c r="AC285" s="4" t="n"/>
      <c r="AD285" s="4" t="n"/>
      <c r="AE285" s="4" t="n"/>
      <c r="AF285" s="4" t="n"/>
      <c r="AG285" s="4" t="n"/>
    </row>
    <row r="286">
      <c r="A286" s="4" t="n"/>
      <c r="B286" s="4" t="n"/>
      <c r="C286" s="4" t="n"/>
      <c r="D286" s="4" t="n"/>
      <c r="E286" s="4" t="n"/>
      <c r="F286" s="4" t="n"/>
      <c r="G286" s="4" t="n"/>
      <c r="H286" s="4" t="n"/>
      <c r="I286" s="4" t="n"/>
      <c r="J286" s="4" t="n"/>
      <c r="K286" s="4" t="n"/>
      <c r="L286" s="4" t="n"/>
      <c r="M286" s="4" t="n"/>
      <c r="N286" s="4" t="n"/>
      <c r="O286" s="4" t="n"/>
      <c r="P286" s="4" t="n"/>
      <c r="Q286" s="4" t="n"/>
      <c r="R286" s="4" t="n"/>
      <c r="S286" s="4" t="n"/>
      <c r="T286" s="4" t="n"/>
      <c r="U286" s="4" t="n"/>
      <c r="V286" s="4" t="n"/>
      <c r="W286" s="4" t="n"/>
      <c r="X286" s="4" t="n"/>
      <c r="Y286" s="4" t="n"/>
      <c r="Z286" s="4" t="n"/>
      <c r="AA286" s="4" t="n"/>
      <c r="AB286" s="4" t="n"/>
      <c r="AC286" s="4" t="n"/>
      <c r="AD286" s="4" t="n"/>
      <c r="AE286" s="4" t="n"/>
      <c r="AF286" s="4" t="n"/>
      <c r="AG286" s="4" t="n"/>
    </row>
    <row r="287">
      <c r="A287" s="4" t="n"/>
      <c r="B287" s="4" t="n"/>
      <c r="C287" s="4" t="n"/>
      <c r="D287" s="4" t="n"/>
      <c r="E287" s="4" t="n"/>
      <c r="F287" s="4" t="n"/>
      <c r="G287" s="4" t="n"/>
      <c r="H287" s="4" t="n"/>
      <c r="I287" s="4" t="n"/>
      <c r="J287" s="4" t="n"/>
      <c r="K287" s="4" t="n"/>
      <c r="L287" s="4" t="n"/>
      <c r="M287" s="4" t="n"/>
      <c r="N287" s="4" t="n"/>
      <c r="O287" s="4" t="n"/>
      <c r="P287" s="4" t="n"/>
      <c r="Q287" s="4" t="n"/>
      <c r="R287" s="4" t="n"/>
      <c r="S287" s="4" t="n"/>
      <c r="T287" s="4" t="n"/>
      <c r="U287" s="4" t="n"/>
      <c r="V287" s="4" t="n"/>
      <c r="W287" s="4" t="n"/>
      <c r="X287" s="4" t="n"/>
      <c r="Y287" s="4" t="n"/>
      <c r="Z287" s="4" t="n"/>
      <c r="AA287" s="4" t="n"/>
      <c r="AB287" s="4" t="n"/>
      <c r="AC287" s="4" t="n"/>
      <c r="AD287" s="4" t="n"/>
      <c r="AE287" s="4" t="n"/>
      <c r="AF287" s="4" t="n"/>
      <c r="AG287" s="4" t="n"/>
    </row>
    <row r="288">
      <c r="A288" s="4" t="n"/>
      <c r="B288" s="4" t="n"/>
      <c r="C288" s="4" t="n"/>
      <c r="D288" s="4" t="n"/>
      <c r="E288" s="4" t="n"/>
      <c r="F288" s="4" t="n"/>
      <c r="G288" s="4" t="n"/>
      <c r="H288" s="4" t="n"/>
      <c r="I288" s="4" t="n"/>
      <c r="J288" s="4" t="n"/>
      <c r="K288" s="4" t="n"/>
      <c r="L288" s="4" t="n"/>
      <c r="M288" s="4" t="n"/>
      <c r="N288" s="4" t="n"/>
      <c r="O288" s="4" t="n"/>
      <c r="P288" s="4" t="n"/>
      <c r="Q288" s="4" t="n"/>
      <c r="R288" s="4" t="n"/>
      <c r="S288" s="4" t="n"/>
      <c r="T288" s="4" t="n"/>
      <c r="U288" s="4" t="n"/>
      <c r="V288" s="4" t="n"/>
      <c r="W288" s="4" t="n"/>
      <c r="X288" s="4" t="n"/>
      <c r="Y288" s="4" t="n"/>
      <c r="Z288" s="4" t="n"/>
      <c r="AA288" s="4" t="n"/>
      <c r="AB288" s="4" t="n"/>
      <c r="AC288" s="4" t="n"/>
      <c r="AD288" s="4" t="n"/>
      <c r="AE288" s="4" t="n"/>
      <c r="AF288" s="4" t="n"/>
      <c r="AG288" s="4" t="n"/>
    </row>
    <row r="289">
      <c r="A289" s="4" t="n"/>
      <c r="B289" s="4" t="n"/>
      <c r="C289" s="4" t="n"/>
      <c r="D289" s="4" t="n"/>
      <c r="E289" s="4" t="n"/>
      <c r="F289" s="4" t="n"/>
      <c r="G289" s="4" t="n"/>
      <c r="H289" s="4" t="n"/>
      <c r="I289" s="4" t="n"/>
      <c r="J289" s="4" t="n"/>
      <c r="K289" s="4" t="n"/>
      <c r="L289" s="4" t="n"/>
      <c r="M289" s="4" t="n"/>
      <c r="N289" s="4" t="n"/>
      <c r="O289" s="4" t="n"/>
      <c r="P289" s="4" t="n"/>
      <c r="Q289" s="4" t="n"/>
      <c r="R289" s="4" t="n"/>
      <c r="S289" s="4" t="n"/>
      <c r="T289" s="4" t="n"/>
      <c r="U289" s="4" t="n"/>
      <c r="V289" s="4" t="n"/>
      <c r="W289" s="4" t="n"/>
      <c r="X289" s="4" t="n"/>
      <c r="Y289" s="4" t="n"/>
      <c r="Z289" s="4" t="n"/>
      <c r="AA289" s="4" t="n"/>
      <c r="AB289" s="4" t="n"/>
      <c r="AC289" s="4" t="n"/>
      <c r="AD289" s="4" t="n"/>
      <c r="AE289" s="4" t="n"/>
      <c r="AF289" s="4" t="n"/>
      <c r="AG289" s="4" t="n"/>
    </row>
    <row r="290">
      <c r="A290" s="4" t="n"/>
      <c r="B290" s="4" t="n"/>
      <c r="C290" s="4" t="n"/>
      <c r="D290" s="4" t="n"/>
      <c r="E290" s="4" t="n"/>
      <c r="F290" s="4" t="n"/>
      <c r="G290" s="4" t="n"/>
      <c r="H290" s="4" t="n"/>
      <c r="I290" s="4" t="n"/>
      <c r="J290" s="4" t="n"/>
      <c r="K290" s="4" t="n"/>
      <c r="L290" s="4" t="n"/>
      <c r="M290" s="4" t="n"/>
      <c r="N290" s="4" t="n"/>
      <c r="O290" s="4" t="n"/>
      <c r="P290" s="4" t="n"/>
      <c r="Q290" s="4" t="n"/>
      <c r="R290" s="4" t="n"/>
      <c r="S290" s="4" t="n"/>
      <c r="T290" s="4" t="n"/>
      <c r="U290" s="4" t="n"/>
      <c r="V290" s="4" t="n"/>
      <c r="W290" s="4" t="n"/>
      <c r="X290" s="4" t="n"/>
      <c r="Y290" s="4" t="n"/>
      <c r="Z290" s="4" t="n"/>
      <c r="AA290" s="4" t="n"/>
      <c r="AB290" s="4" t="n"/>
      <c r="AC290" s="4" t="n"/>
      <c r="AD290" s="4" t="n"/>
      <c r="AE290" s="4" t="n"/>
      <c r="AF290" s="4" t="n"/>
      <c r="AG290" s="4" t="n"/>
    </row>
    <row r="291">
      <c r="A291" s="4" t="n"/>
      <c r="B291" s="4" t="n"/>
      <c r="C291" s="4" t="n"/>
      <c r="D291" s="4" t="n"/>
      <c r="E291" s="4" t="n"/>
      <c r="F291" s="4" t="n"/>
      <c r="G291" s="4" t="n"/>
      <c r="H291" s="4" t="n"/>
      <c r="I291" s="4" t="n"/>
      <c r="J291" s="4" t="n"/>
      <c r="K291" s="4" t="n"/>
      <c r="L291" s="4" t="n"/>
      <c r="M291" s="4" t="n"/>
      <c r="N291" s="4" t="n"/>
      <c r="O291" s="4" t="n"/>
      <c r="P291" s="4" t="n"/>
      <c r="Q291" s="4" t="n"/>
      <c r="R291" s="4" t="n"/>
      <c r="S291" s="4" t="n"/>
      <c r="T291" s="4" t="n"/>
      <c r="U291" s="4" t="n"/>
      <c r="V291" s="4" t="n"/>
      <c r="W291" s="4" t="n"/>
      <c r="X291" s="4" t="n"/>
      <c r="Y291" s="4" t="n"/>
      <c r="Z291" s="4" t="n"/>
      <c r="AA291" s="4" t="n"/>
      <c r="AB291" s="4" t="n"/>
      <c r="AC291" s="4" t="n"/>
      <c r="AD291" s="4" t="n"/>
      <c r="AE291" s="4" t="n"/>
      <c r="AF291" s="4" t="n"/>
      <c r="AG291" s="4" t="n"/>
    </row>
    <row r="292">
      <c r="A292" s="4" t="n"/>
      <c r="B292" s="4" t="n"/>
      <c r="C292" s="4" t="n"/>
      <c r="D292" s="4" t="n"/>
      <c r="E292" s="4" t="n"/>
      <c r="F292" s="4" t="n"/>
      <c r="G292" s="4" t="n"/>
      <c r="H292" s="4" t="n"/>
      <c r="I292" s="4" t="n"/>
      <c r="J292" s="4" t="n"/>
      <c r="K292" s="4" t="n"/>
      <c r="L292" s="4" t="n"/>
      <c r="M292" s="4" t="n"/>
      <c r="N292" s="4" t="n"/>
      <c r="O292" s="4" t="n"/>
      <c r="P292" s="4" t="n"/>
      <c r="Q292" s="4" t="n"/>
      <c r="R292" s="4" t="n"/>
      <c r="S292" s="4" t="n"/>
      <c r="T292" s="4" t="n"/>
      <c r="U292" s="4" t="n"/>
      <c r="V292" s="4" t="n"/>
      <c r="W292" s="4" t="n"/>
      <c r="X292" s="4" t="n"/>
      <c r="Y292" s="4" t="n"/>
      <c r="Z292" s="4" t="n"/>
      <c r="AA292" s="4" t="n"/>
      <c r="AB292" s="4" t="n"/>
      <c r="AC292" s="4" t="n"/>
      <c r="AD292" s="4" t="n"/>
      <c r="AE292" s="4" t="n"/>
      <c r="AF292" s="4" t="n"/>
      <c r="AG292" s="4" t="n"/>
    </row>
    <row r="293">
      <c r="A293" s="4" t="n"/>
      <c r="B293" s="4" t="n"/>
      <c r="C293" s="4" t="n"/>
      <c r="D293" s="4" t="n"/>
      <c r="E293" s="4" t="n"/>
      <c r="F293" s="4" t="n"/>
      <c r="G293" s="4" t="n"/>
      <c r="H293" s="4" t="n"/>
      <c r="I293" s="4" t="n"/>
      <c r="J293" s="4" t="n"/>
      <c r="K293" s="4" t="n"/>
      <c r="L293" s="4" t="n"/>
      <c r="M293" s="4" t="n"/>
      <c r="N293" s="4" t="n"/>
      <c r="O293" s="4" t="n"/>
      <c r="P293" s="4" t="n"/>
      <c r="Q293" s="4" t="n"/>
      <c r="R293" s="4" t="n"/>
      <c r="S293" s="4" t="n"/>
      <c r="T293" s="4" t="n"/>
      <c r="U293" s="4" t="n"/>
      <c r="V293" s="4" t="n"/>
      <c r="W293" s="4" t="n"/>
      <c r="X293" s="4" t="n"/>
      <c r="Y293" s="4" t="n"/>
      <c r="Z293" s="4" t="n"/>
      <c r="AA293" s="4" t="n"/>
      <c r="AB293" s="4" t="n"/>
      <c r="AC293" s="4" t="n"/>
      <c r="AD293" s="4" t="n"/>
      <c r="AE293" s="4" t="n"/>
      <c r="AF293" s="4" t="n"/>
      <c r="AG293" s="4" t="n"/>
    </row>
    <row r="294">
      <c r="A294" s="4" t="n"/>
      <c r="B294" s="4" t="n"/>
      <c r="C294" s="4" t="n"/>
      <c r="D294" s="4" t="n"/>
      <c r="E294" s="4" t="n"/>
      <c r="F294" s="4" t="n"/>
      <c r="G294" s="4" t="n"/>
      <c r="H294" s="4" t="n"/>
      <c r="I294" s="4" t="n"/>
      <c r="J294" s="4" t="n"/>
      <c r="K294" s="4" t="n"/>
      <c r="L294" s="4" t="n"/>
      <c r="M294" s="4" t="n"/>
      <c r="N294" s="4" t="n"/>
      <c r="O294" s="4" t="n"/>
      <c r="P294" s="4" t="n"/>
      <c r="Q294" s="4" t="n"/>
      <c r="R294" s="4" t="n"/>
      <c r="S294" s="4" t="n"/>
      <c r="T294" s="4" t="n"/>
      <c r="U294" s="4" t="n"/>
      <c r="V294" s="4" t="n"/>
      <c r="W294" s="4" t="n"/>
      <c r="X294" s="4" t="n"/>
      <c r="Y294" s="4" t="n"/>
      <c r="Z294" s="4" t="n"/>
      <c r="AA294" s="4" t="n"/>
      <c r="AB294" s="4" t="n"/>
      <c r="AC294" s="4" t="n"/>
      <c r="AD294" s="4" t="n"/>
      <c r="AE294" s="4" t="n"/>
      <c r="AF294" s="4" t="n"/>
      <c r="AG294" s="4" t="n"/>
    </row>
    <row r="295">
      <c r="A295" s="4" t="n"/>
      <c r="B295" s="4" t="n"/>
      <c r="C295" s="4" t="n"/>
      <c r="D295" s="4" t="n"/>
      <c r="E295" s="4" t="n"/>
      <c r="F295" s="4" t="n"/>
      <c r="G295" s="4" t="n"/>
      <c r="H295" s="4" t="n"/>
      <c r="I295" s="4" t="n"/>
      <c r="J295" s="4" t="n"/>
      <c r="K295" s="4" t="n"/>
      <c r="L295" s="4" t="n"/>
      <c r="M295" s="4" t="n"/>
      <c r="N295" s="4" t="n"/>
      <c r="O295" s="4" t="n"/>
      <c r="P295" s="4" t="n"/>
      <c r="Q295" s="4" t="n"/>
      <c r="R295" s="4" t="n"/>
      <c r="S295" s="4" t="n"/>
      <c r="T295" s="4" t="n"/>
      <c r="U295" s="4" t="n"/>
      <c r="V295" s="4" t="n"/>
      <c r="W295" s="4" t="n"/>
      <c r="X295" s="4" t="n"/>
      <c r="Y295" s="4" t="n"/>
      <c r="Z295" s="4" t="n"/>
      <c r="AA295" s="4" t="n"/>
      <c r="AB295" s="4" t="n"/>
      <c r="AC295" s="4" t="n"/>
      <c r="AD295" s="4" t="n"/>
      <c r="AE295" s="4" t="n"/>
      <c r="AF295" s="4" t="n"/>
      <c r="AG295" s="4" t="n"/>
    </row>
    <row r="296">
      <c r="A296" s="4" t="n"/>
      <c r="B296" s="4" t="n"/>
      <c r="C296" s="4" t="n"/>
      <c r="D296" s="4" t="n"/>
      <c r="E296" s="4" t="n"/>
      <c r="F296" s="4" t="n"/>
      <c r="G296" s="4" t="n"/>
      <c r="H296" s="4" t="n"/>
      <c r="I296" s="4" t="n"/>
      <c r="J296" s="4" t="n"/>
      <c r="K296" s="4" t="n"/>
      <c r="L296" s="4" t="n"/>
      <c r="M296" s="4" t="n"/>
      <c r="N296" s="4" t="n"/>
      <c r="O296" s="4" t="n"/>
      <c r="P296" s="4" t="n"/>
      <c r="Q296" s="4" t="n"/>
      <c r="R296" s="4" t="n"/>
      <c r="S296" s="4" t="n"/>
      <c r="T296" s="4" t="n"/>
      <c r="U296" s="4" t="n"/>
      <c r="V296" s="4" t="n"/>
      <c r="W296" s="4" t="n"/>
      <c r="X296" s="4" t="n"/>
      <c r="Y296" s="4" t="n"/>
      <c r="Z296" s="4" t="n"/>
      <c r="AA296" s="4" t="n"/>
      <c r="AB296" s="4" t="n"/>
      <c r="AC296" s="4" t="n"/>
      <c r="AD296" s="4" t="n"/>
      <c r="AE296" s="4" t="n"/>
      <c r="AF296" s="4" t="n"/>
      <c r="AG296" s="4" t="n"/>
    </row>
    <row r="297">
      <c r="A297" s="4" t="n"/>
      <c r="B297" s="4" t="n"/>
      <c r="C297" s="4" t="n"/>
      <c r="D297" s="4" t="n"/>
      <c r="E297" s="4" t="n"/>
      <c r="F297" s="4" t="n"/>
      <c r="G297" s="4" t="n"/>
      <c r="H297" s="4" t="n"/>
      <c r="I297" s="4" t="n"/>
      <c r="J297" s="4" t="n"/>
      <c r="K297" s="4" t="n"/>
      <c r="L297" s="4" t="n"/>
      <c r="M297" s="4" t="n"/>
      <c r="N297" s="4" t="n"/>
      <c r="O297" s="4" t="n"/>
      <c r="P297" s="4" t="n"/>
      <c r="Q297" s="4" t="n"/>
      <c r="R297" s="4" t="n"/>
      <c r="S297" s="4" t="n"/>
      <c r="T297" s="4" t="n"/>
      <c r="U297" s="4" t="n"/>
      <c r="V297" s="4" t="n"/>
      <c r="W297" s="4" t="n"/>
      <c r="X297" s="4" t="n"/>
      <c r="Y297" s="4" t="n"/>
      <c r="Z297" s="4" t="n"/>
      <c r="AA297" s="4" t="n"/>
      <c r="AB297" s="4" t="n"/>
      <c r="AC297" s="4" t="n"/>
      <c r="AD297" s="4" t="n"/>
      <c r="AE297" s="4" t="n"/>
      <c r="AF297" s="4" t="n"/>
      <c r="AG297" s="4" t="n"/>
    </row>
    <row r="298">
      <c r="A298" s="4" t="n"/>
      <c r="B298" s="4" t="n"/>
      <c r="C298" s="4" t="n"/>
      <c r="D298" s="4" t="n"/>
      <c r="E298" s="4" t="n"/>
      <c r="F298" s="4" t="n"/>
      <c r="G298" s="4" t="n"/>
      <c r="H298" s="4" t="n"/>
      <c r="I298" s="4" t="n"/>
      <c r="J298" s="4" t="n"/>
      <c r="K298" s="4" t="n"/>
      <c r="L298" s="4" t="n"/>
      <c r="M298" s="4" t="n"/>
      <c r="N298" s="4" t="n"/>
      <c r="O298" s="4" t="n"/>
      <c r="P298" s="4" t="n"/>
      <c r="Q298" s="4" t="n"/>
      <c r="R298" s="4" t="n"/>
      <c r="S298" s="4" t="n"/>
      <c r="T298" s="4" t="n"/>
      <c r="U298" s="4" t="n"/>
      <c r="V298" s="4" t="n"/>
      <c r="W298" s="4" t="n"/>
      <c r="X298" s="4" t="n"/>
      <c r="Y298" s="4" t="n"/>
      <c r="Z298" s="4" t="n"/>
      <c r="AA298" s="4" t="n"/>
      <c r="AB298" s="4" t="n"/>
      <c r="AC298" s="4" t="n"/>
      <c r="AD298" s="4" t="n"/>
      <c r="AE298" s="4" t="n"/>
      <c r="AF298" s="4" t="n"/>
      <c r="AG298" s="4" t="n"/>
    </row>
    <row r="299">
      <c r="A299" s="4" t="n"/>
      <c r="B299" s="4" t="n"/>
      <c r="C299" s="4" t="n"/>
      <c r="D299" s="4" t="n"/>
      <c r="E299" s="4" t="n"/>
      <c r="F299" s="4" t="n"/>
      <c r="G299" s="4" t="n"/>
      <c r="H299" s="4" t="n"/>
      <c r="I299" s="4" t="n"/>
      <c r="J299" s="4" t="n"/>
      <c r="K299" s="4" t="n"/>
      <c r="L299" s="4" t="n"/>
      <c r="M299" s="4" t="n"/>
      <c r="N299" s="4" t="n"/>
      <c r="O299" s="4" t="n"/>
      <c r="P299" s="4" t="n"/>
      <c r="Q299" s="4" t="n"/>
      <c r="R299" s="4" t="n"/>
      <c r="S299" s="4" t="n"/>
      <c r="T299" s="4" t="n"/>
      <c r="U299" s="4" t="n"/>
      <c r="V299" s="4" t="n"/>
      <c r="W299" s="4" t="n"/>
      <c r="X299" s="4" t="n"/>
      <c r="Y299" s="4" t="n"/>
      <c r="Z299" s="4" t="n"/>
      <c r="AA299" s="4" t="n"/>
      <c r="AB299" s="4" t="n"/>
      <c r="AC299" s="4" t="n"/>
      <c r="AD299" s="4" t="n"/>
      <c r="AE299" s="4" t="n"/>
      <c r="AF299" s="4" t="n"/>
      <c r="AG299" s="4" t="n"/>
    </row>
    <row r="300">
      <c r="A300" s="4" t="n"/>
      <c r="B300" s="4" t="n"/>
      <c r="C300" s="4" t="n"/>
      <c r="D300" s="4" t="n"/>
      <c r="E300" s="4" t="n"/>
      <c r="F300" s="4" t="n"/>
      <c r="G300" s="4" t="n"/>
      <c r="H300" s="4" t="n"/>
      <c r="I300" s="4" t="n"/>
      <c r="J300" s="4" t="n"/>
      <c r="K300" s="4" t="n"/>
      <c r="L300" s="4" t="n"/>
      <c r="M300" s="4" t="n"/>
      <c r="N300" s="4" t="n"/>
      <c r="O300" s="4" t="n"/>
      <c r="P300" s="4" t="n"/>
      <c r="Q300" s="4" t="n"/>
      <c r="R300" s="4" t="n"/>
      <c r="S300" s="4" t="n"/>
      <c r="T300" s="4" t="n"/>
      <c r="U300" s="4" t="n"/>
      <c r="V300" s="4" t="n"/>
      <c r="W300" s="4" t="n"/>
      <c r="X300" s="4" t="n"/>
      <c r="Y300" s="4" t="n"/>
      <c r="Z300" s="4" t="n"/>
      <c r="AA300" s="4" t="n"/>
      <c r="AB300" s="4" t="n"/>
      <c r="AC300" s="4" t="n"/>
      <c r="AD300" s="4" t="n"/>
      <c r="AE300" s="4" t="n"/>
      <c r="AF300" s="4" t="n"/>
      <c r="AG300" s="4" t="n"/>
    </row>
    <row r="301">
      <c r="A301" s="4" t="n"/>
      <c r="B301" s="4" t="n"/>
      <c r="C301" s="4" t="n"/>
      <c r="D301" s="4" t="n"/>
      <c r="E301" s="4" t="n"/>
      <c r="F301" s="4" t="n"/>
      <c r="G301" s="4" t="n"/>
      <c r="H301" s="4" t="n"/>
      <c r="I301" s="4" t="n"/>
      <c r="J301" s="4" t="n"/>
      <c r="K301" s="4" t="n"/>
      <c r="L301" s="4" t="n"/>
      <c r="M301" s="4" t="n"/>
      <c r="N301" s="4" t="n"/>
      <c r="O301" s="4" t="n"/>
      <c r="P301" s="4" t="n"/>
      <c r="Q301" s="4" t="n"/>
      <c r="R301" s="4" t="n"/>
      <c r="S301" s="4" t="n"/>
      <c r="T301" s="4" t="n"/>
      <c r="U301" s="4" t="n"/>
      <c r="V301" s="4" t="n"/>
      <c r="W301" s="4" t="n"/>
      <c r="X301" s="4" t="n"/>
      <c r="Y301" s="4" t="n"/>
      <c r="Z301" s="4" t="n"/>
      <c r="AA301" s="4" t="n"/>
      <c r="AB301" s="4" t="n"/>
      <c r="AC301" s="4" t="n"/>
      <c r="AD301" s="4" t="n"/>
      <c r="AE301" s="4" t="n"/>
      <c r="AF301" s="4" t="n"/>
      <c r="AG301" s="4" t="n"/>
    </row>
    <row r="302">
      <c r="A302" s="4" t="n"/>
      <c r="B302" s="4" t="n"/>
      <c r="C302" s="4" t="n"/>
      <c r="D302" s="4" t="n"/>
      <c r="E302" s="4" t="n"/>
      <c r="F302" s="4" t="n"/>
      <c r="G302" s="4" t="n"/>
      <c r="H302" s="4" t="n"/>
      <c r="I302" s="4" t="n"/>
      <c r="J302" s="4" t="n"/>
      <c r="K302" s="4" t="n"/>
      <c r="L302" s="4" t="n"/>
      <c r="M302" s="4" t="n"/>
      <c r="N302" s="4" t="n"/>
      <c r="O302" s="4" t="n"/>
      <c r="P302" s="4" t="n"/>
      <c r="Q302" s="4" t="n"/>
      <c r="R302" s="4" t="n"/>
      <c r="S302" s="4" t="n"/>
      <c r="T302" s="4" t="n"/>
      <c r="U302" s="4" t="n"/>
      <c r="V302" s="4" t="n"/>
      <c r="W302" s="4" t="n"/>
      <c r="X302" s="4" t="n"/>
      <c r="Y302" s="4" t="n"/>
      <c r="Z302" s="4" t="n"/>
      <c r="AA302" s="4" t="n"/>
      <c r="AB302" s="4" t="n"/>
      <c r="AC302" s="4" t="n"/>
      <c r="AD302" s="4" t="n"/>
      <c r="AE302" s="4" t="n"/>
      <c r="AF302" s="4" t="n"/>
      <c r="AG302" s="4" t="n"/>
    </row>
    <row r="303">
      <c r="A303" s="4" t="n"/>
      <c r="B303" s="4" t="n"/>
      <c r="C303" s="4" t="n"/>
      <c r="D303" s="4" t="n"/>
      <c r="E303" s="4" t="n"/>
      <c r="F303" s="4" t="n"/>
      <c r="G303" s="4" t="n"/>
      <c r="H303" s="4" t="n"/>
      <c r="I303" s="4" t="n"/>
      <c r="J303" s="4" t="n"/>
      <c r="K303" s="4" t="n"/>
      <c r="L303" s="4" t="n"/>
      <c r="M303" s="4" t="n"/>
      <c r="N303" s="4" t="n"/>
      <c r="O303" s="4" t="n"/>
      <c r="P303" s="4" t="n"/>
      <c r="Q303" s="4" t="n"/>
      <c r="R303" s="4" t="n"/>
      <c r="S303" s="4" t="n"/>
      <c r="T303" s="4" t="n"/>
      <c r="U303" s="4" t="n"/>
      <c r="V303" s="4" t="n"/>
      <c r="W303" s="4" t="n"/>
      <c r="X303" s="4" t="n"/>
      <c r="Y303" s="4" t="n"/>
      <c r="Z303" s="4" t="n"/>
      <c r="AA303" s="4" t="n"/>
      <c r="AB303" s="4" t="n"/>
      <c r="AC303" s="4" t="n"/>
      <c r="AD303" s="4" t="n"/>
      <c r="AE303" s="4" t="n"/>
      <c r="AF303" s="4" t="n"/>
      <c r="AG303" s="4" t="n"/>
    </row>
    <row r="304">
      <c r="A304" s="4" t="n"/>
      <c r="B304" s="4" t="n"/>
      <c r="C304" s="4" t="n"/>
      <c r="D304" s="4" t="n"/>
      <c r="E304" s="4" t="n"/>
      <c r="F304" s="4" t="n"/>
      <c r="G304" s="4" t="n"/>
      <c r="H304" s="4" t="n"/>
      <c r="I304" s="4" t="n"/>
      <c r="J304" s="4" t="n"/>
      <c r="K304" s="4" t="n"/>
      <c r="L304" s="4" t="n"/>
      <c r="M304" s="4" t="n"/>
      <c r="N304" s="4" t="n"/>
      <c r="O304" s="4" t="n"/>
      <c r="P304" s="4" t="n"/>
      <c r="Q304" s="4" t="n"/>
      <c r="R304" s="4" t="n"/>
      <c r="S304" s="4" t="n"/>
      <c r="T304" s="4" t="n"/>
      <c r="U304" s="4" t="n"/>
      <c r="V304" s="4" t="n"/>
      <c r="W304" s="4" t="n"/>
      <c r="X304" s="4" t="n"/>
      <c r="Y304" s="4" t="n"/>
      <c r="Z304" s="4" t="n"/>
      <c r="AA304" s="4" t="n"/>
      <c r="AB304" s="4" t="n"/>
      <c r="AC304" s="4" t="n"/>
      <c r="AD304" s="4" t="n"/>
      <c r="AE304" s="4" t="n"/>
      <c r="AF304" s="4" t="n"/>
      <c r="AG304" s="4" t="n"/>
    </row>
    <row r="305">
      <c r="A305" s="4" t="n"/>
      <c r="B305" s="4" t="n"/>
      <c r="C305" s="4" t="n"/>
      <c r="D305" s="4" t="n"/>
      <c r="E305" s="4" t="n"/>
      <c r="F305" s="4" t="n"/>
      <c r="G305" s="4" t="n"/>
      <c r="H305" s="4" t="n"/>
      <c r="I305" s="4" t="n"/>
      <c r="J305" s="4" t="n"/>
      <c r="K305" s="4" t="n"/>
      <c r="L305" s="4" t="n"/>
      <c r="M305" s="4" t="n"/>
      <c r="N305" s="4" t="n"/>
      <c r="O305" s="4" t="n"/>
      <c r="P305" s="4" t="n"/>
      <c r="Q305" s="4" t="n"/>
      <c r="R305" s="4" t="n"/>
      <c r="S305" s="4" t="n"/>
      <c r="T305" s="4" t="n"/>
      <c r="U305" s="4" t="n"/>
      <c r="V305" s="4" t="n"/>
      <c r="W305" s="4" t="n"/>
      <c r="X305" s="4" t="n"/>
      <c r="Y305" s="4" t="n"/>
      <c r="Z305" s="4" t="n"/>
      <c r="AA305" s="4" t="n"/>
      <c r="AB305" s="4" t="n"/>
      <c r="AC305" s="4" t="n"/>
      <c r="AD305" s="4" t="n"/>
      <c r="AE305" s="4" t="n"/>
      <c r="AF305" s="4" t="n"/>
      <c r="AG305" s="4" t="n"/>
    </row>
    <row r="306">
      <c r="A306" s="4" t="n"/>
      <c r="B306" s="4" t="n"/>
      <c r="C306" s="4" t="n"/>
      <c r="D306" s="4" t="n"/>
      <c r="E306" s="4" t="n"/>
      <c r="F306" s="4" t="n"/>
      <c r="G306" s="4" t="n"/>
      <c r="H306" s="4" t="n"/>
      <c r="I306" s="4" t="n"/>
      <c r="J306" s="4" t="n"/>
      <c r="K306" s="4" t="n"/>
      <c r="L306" s="4" t="n"/>
      <c r="M306" s="4" t="n"/>
      <c r="N306" s="4" t="n"/>
      <c r="O306" s="4" t="n"/>
      <c r="P306" s="4" t="n"/>
      <c r="Q306" s="4" t="n"/>
      <c r="R306" s="4" t="n"/>
      <c r="S306" s="4" t="n"/>
      <c r="T306" s="4" t="n"/>
      <c r="U306" s="4" t="n"/>
      <c r="V306" s="4" t="n"/>
      <c r="W306" s="4" t="n"/>
      <c r="X306" s="4" t="n"/>
      <c r="Y306" s="4" t="n"/>
      <c r="Z306" s="4" t="n"/>
      <c r="AA306" s="4" t="n"/>
      <c r="AB306" s="4" t="n"/>
      <c r="AC306" s="4" t="n"/>
      <c r="AD306" s="4" t="n"/>
      <c r="AE306" s="4" t="n"/>
      <c r="AF306" s="4" t="n"/>
      <c r="AG306" s="4" t="n"/>
    </row>
    <row r="307">
      <c r="A307" s="4" t="n"/>
      <c r="B307" s="4" t="n"/>
      <c r="C307" s="4" t="n"/>
      <c r="D307" s="4" t="n"/>
      <c r="E307" s="4" t="n"/>
      <c r="F307" s="4" t="n"/>
      <c r="G307" s="4" t="n"/>
      <c r="H307" s="4" t="n"/>
      <c r="I307" s="4" t="n"/>
      <c r="J307" s="4" t="n"/>
      <c r="K307" s="4" t="n"/>
      <c r="L307" s="4" t="n"/>
      <c r="M307" s="4" t="n"/>
      <c r="N307" s="4" t="n"/>
      <c r="O307" s="4" t="n"/>
      <c r="P307" s="4" t="n"/>
      <c r="Q307" s="4" t="n"/>
      <c r="R307" s="4" t="n"/>
      <c r="S307" s="4" t="n"/>
      <c r="T307" s="4" t="n"/>
      <c r="U307" s="4" t="n"/>
      <c r="V307" s="4" t="n"/>
      <c r="W307" s="4" t="n"/>
      <c r="X307" s="4" t="n"/>
      <c r="Y307" s="4" t="n"/>
      <c r="Z307" s="4" t="n"/>
      <c r="AA307" s="4" t="n"/>
      <c r="AB307" s="4" t="n"/>
      <c r="AC307" s="4" t="n"/>
      <c r="AD307" s="4" t="n"/>
      <c r="AE307" s="4" t="n"/>
      <c r="AF307" s="4" t="n"/>
      <c r="AG307" s="4" t="n"/>
    </row>
    <row r="308">
      <c r="A308" s="4" t="n"/>
      <c r="B308" s="4" t="n"/>
      <c r="C308" s="4" t="n"/>
      <c r="D308" s="4" t="n"/>
      <c r="E308" s="4" t="n"/>
      <c r="F308" s="4" t="n"/>
      <c r="G308" s="4" t="n"/>
      <c r="H308" s="4" t="n"/>
      <c r="I308" s="4" t="n"/>
      <c r="J308" s="4" t="n"/>
      <c r="K308" s="4" t="n"/>
      <c r="L308" s="4" t="n"/>
      <c r="M308" s="4" t="n"/>
      <c r="N308" s="4" t="n"/>
      <c r="O308" s="4" t="n"/>
      <c r="P308" s="4" t="n"/>
      <c r="Q308" s="4" t="n"/>
      <c r="R308" s="4" t="n"/>
      <c r="S308" s="4" t="n"/>
      <c r="T308" s="4" t="n"/>
      <c r="U308" s="4" t="n"/>
      <c r="V308" s="4" t="n"/>
      <c r="W308" s="4" t="n"/>
      <c r="X308" s="4" t="n"/>
      <c r="Y308" s="4" t="n"/>
      <c r="Z308" s="4" t="n"/>
      <c r="AA308" s="4" t="n"/>
      <c r="AB308" s="4" t="n"/>
      <c r="AC308" s="4" t="n"/>
      <c r="AD308" s="4" t="n"/>
      <c r="AE308" s="4" t="n"/>
      <c r="AF308" s="4" t="n"/>
      <c r="AG308" s="4" t="n"/>
    </row>
    <row r="309">
      <c r="A309" s="4" t="n"/>
      <c r="B309" s="4" t="n"/>
      <c r="C309" s="4" t="n"/>
      <c r="D309" s="4" t="n"/>
      <c r="E309" s="4" t="n"/>
      <c r="F309" s="4" t="n"/>
      <c r="G309" s="4" t="n"/>
      <c r="H309" s="4" t="n"/>
      <c r="I309" s="4" t="n"/>
      <c r="J309" s="4" t="n"/>
      <c r="K309" s="4" t="n"/>
      <c r="L309" s="4" t="n"/>
      <c r="M309" s="4" t="n"/>
      <c r="N309" s="4" t="n"/>
      <c r="O309" s="4" t="n"/>
      <c r="P309" s="4" t="n"/>
      <c r="Q309" s="4" t="n"/>
      <c r="R309" s="4" t="n"/>
      <c r="S309" s="4" t="n"/>
      <c r="T309" s="4" t="n"/>
      <c r="U309" s="4" t="n"/>
      <c r="V309" s="4" t="n"/>
      <c r="W309" s="4" t="n"/>
      <c r="X309" s="4" t="n"/>
      <c r="Y309" s="4" t="n"/>
      <c r="Z309" s="4" t="n"/>
      <c r="AA309" s="4" t="n"/>
      <c r="AB309" s="4" t="n"/>
      <c r="AC309" s="4" t="n"/>
      <c r="AD309" s="4" t="n"/>
      <c r="AE309" s="4" t="n"/>
      <c r="AF309" s="4" t="n"/>
      <c r="AG309" s="4" t="n"/>
    </row>
    <row r="310">
      <c r="A310" s="4" t="n"/>
      <c r="B310" s="4" t="n"/>
      <c r="C310" s="4" t="n"/>
      <c r="D310" s="4" t="n"/>
      <c r="E310" s="4" t="n"/>
      <c r="F310" s="4" t="n"/>
      <c r="G310" s="4" t="n"/>
      <c r="H310" s="4" t="n"/>
      <c r="I310" s="4" t="n"/>
      <c r="J310" s="4" t="n"/>
      <c r="K310" s="4" t="n"/>
      <c r="L310" s="4" t="n"/>
      <c r="M310" s="4" t="n"/>
      <c r="N310" s="4" t="n"/>
      <c r="O310" s="4" t="n"/>
      <c r="P310" s="4" t="n"/>
      <c r="Q310" s="4" t="n"/>
      <c r="R310" s="4" t="n"/>
      <c r="S310" s="4" t="n"/>
      <c r="T310" s="4" t="n"/>
      <c r="U310" s="4" t="n"/>
      <c r="V310" s="4" t="n"/>
      <c r="W310" s="4" t="n"/>
      <c r="X310" s="4" t="n"/>
      <c r="Y310" s="4" t="n"/>
      <c r="Z310" s="4" t="n"/>
      <c r="AA310" s="4" t="n"/>
      <c r="AB310" s="4" t="n"/>
      <c r="AC310" s="4" t="n"/>
      <c r="AD310" s="4" t="n"/>
      <c r="AE310" s="4" t="n"/>
      <c r="AF310" s="4" t="n"/>
      <c r="AG310" s="4" t="n"/>
    </row>
    <row r="311">
      <c r="A311" s="4" t="n"/>
      <c r="B311" s="4" t="n"/>
      <c r="C311" s="4" t="n"/>
      <c r="D311" s="4" t="n"/>
      <c r="E311" s="4" t="n"/>
      <c r="F311" s="4" t="n"/>
      <c r="G311" s="4" t="n"/>
      <c r="H311" s="4" t="n"/>
      <c r="I311" s="4" t="n"/>
      <c r="J311" s="4" t="n"/>
      <c r="K311" s="4" t="n"/>
      <c r="L311" s="4" t="n"/>
      <c r="M311" s="4" t="n"/>
      <c r="N311" s="4" t="n"/>
      <c r="O311" s="4" t="n"/>
      <c r="P311" s="4" t="n"/>
      <c r="Q311" s="4" t="n"/>
      <c r="R311" s="4" t="n"/>
      <c r="S311" s="4" t="n"/>
      <c r="T311" s="4" t="n"/>
      <c r="U311" s="4" t="n"/>
      <c r="V311" s="4" t="n"/>
      <c r="W311" s="4" t="n"/>
      <c r="X311" s="4" t="n"/>
      <c r="Y311" s="4" t="n"/>
      <c r="Z311" s="4" t="n"/>
      <c r="AA311" s="4" t="n"/>
      <c r="AB311" s="4" t="n"/>
      <c r="AC311" s="4" t="n"/>
      <c r="AD311" s="4" t="n"/>
      <c r="AE311" s="4" t="n"/>
      <c r="AF311" s="4" t="n"/>
      <c r="AG311" s="4" t="n"/>
    </row>
    <row r="312">
      <c r="A312" s="4" t="n"/>
      <c r="B312" s="4" t="n"/>
      <c r="C312" s="4" t="n"/>
      <c r="D312" s="4" t="n"/>
      <c r="E312" s="4" t="n"/>
      <c r="F312" s="4" t="n"/>
      <c r="G312" s="4" t="n"/>
      <c r="H312" s="4" t="n"/>
      <c r="I312" s="4" t="n"/>
      <c r="J312" s="4" t="n"/>
      <c r="K312" s="4" t="n"/>
      <c r="L312" s="4" t="n"/>
      <c r="M312" s="4" t="n"/>
      <c r="N312" s="4" t="n"/>
      <c r="O312" s="4" t="n"/>
      <c r="P312" s="4" t="n"/>
      <c r="Q312" s="4" t="n"/>
      <c r="R312" s="4" t="n"/>
      <c r="S312" s="4" t="n"/>
      <c r="T312" s="4" t="n"/>
      <c r="U312" s="4" t="n"/>
      <c r="V312" s="4" t="n"/>
      <c r="W312" s="4" t="n"/>
      <c r="X312" s="4" t="n"/>
      <c r="Y312" s="4" t="n"/>
      <c r="Z312" s="4" t="n"/>
      <c r="AA312" s="4" t="n"/>
      <c r="AB312" s="4" t="n"/>
      <c r="AC312" s="4" t="n"/>
      <c r="AD312" s="4" t="n"/>
      <c r="AE312" s="4" t="n"/>
      <c r="AF312" s="4" t="n"/>
      <c r="AG312" s="4" t="n"/>
    </row>
    <row r="313">
      <c r="A313" s="4" t="n"/>
      <c r="B313" s="4" t="n"/>
      <c r="C313" s="4" t="n"/>
      <c r="D313" s="4" t="n"/>
      <c r="E313" s="4" t="n"/>
      <c r="F313" s="4" t="n"/>
      <c r="G313" s="4" t="n"/>
      <c r="H313" s="4" t="n"/>
      <c r="I313" s="4" t="n"/>
      <c r="J313" s="4" t="n"/>
      <c r="K313" s="4" t="n"/>
      <c r="L313" s="4" t="n"/>
      <c r="M313" s="4" t="n"/>
      <c r="N313" s="4" t="n"/>
      <c r="O313" s="4" t="n"/>
      <c r="P313" s="4" t="n"/>
      <c r="Q313" s="4" t="n"/>
      <c r="R313" s="4" t="n"/>
      <c r="S313" s="4" t="n"/>
      <c r="T313" s="4" t="n"/>
      <c r="U313" s="4" t="n"/>
      <c r="V313" s="4" t="n"/>
      <c r="W313" s="4" t="n"/>
      <c r="X313" s="4" t="n"/>
      <c r="Y313" s="4" t="n"/>
      <c r="Z313" s="4" t="n"/>
      <c r="AA313" s="4" t="n"/>
      <c r="AB313" s="4" t="n"/>
      <c r="AC313" s="4" t="n"/>
      <c r="AD313" s="4" t="n"/>
      <c r="AE313" s="4" t="n"/>
      <c r="AF313" s="4" t="n"/>
      <c r="AG313" s="4" t="n"/>
    </row>
    <row r="314">
      <c r="A314" s="4" t="n"/>
      <c r="B314" s="4" t="n"/>
      <c r="C314" s="4" t="n"/>
      <c r="D314" s="4" t="n"/>
      <c r="E314" s="4" t="n"/>
      <c r="F314" s="4" t="n"/>
      <c r="G314" s="4" t="n"/>
      <c r="H314" s="4" t="n"/>
      <c r="I314" s="4" t="n"/>
      <c r="J314" s="4" t="n"/>
      <c r="K314" s="4" t="n"/>
      <c r="L314" s="4" t="n"/>
      <c r="M314" s="4" t="n"/>
      <c r="N314" s="4" t="n"/>
      <c r="O314" s="4" t="n"/>
      <c r="P314" s="4" t="n"/>
      <c r="Q314" s="4" t="n"/>
      <c r="R314" s="4" t="n"/>
      <c r="S314" s="4" t="n"/>
      <c r="T314" s="4" t="n"/>
      <c r="U314" s="4" t="n"/>
      <c r="V314" s="4" t="n"/>
      <c r="W314" s="4" t="n"/>
      <c r="X314" s="4" t="n"/>
      <c r="Y314" s="4" t="n"/>
      <c r="Z314" s="4" t="n"/>
      <c r="AA314" s="4" t="n"/>
      <c r="AB314" s="4" t="n"/>
      <c r="AC314" s="4" t="n"/>
      <c r="AD314" s="4" t="n"/>
      <c r="AE314" s="4" t="n"/>
      <c r="AF314" s="4" t="n"/>
      <c r="AG314" s="4" t="n"/>
    </row>
    <row r="315">
      <c r="A315" s="4" t="n"/>
      <c r="B315" s="4" t="n"/>
      <c r="C315" s="4" t="n"/>
      <c r="D315" s="4" t="n"/>
      <c r="E315" s="4" t="n"/>
      <c r="F315" s="4" t="n"/>
      <c r="G315" s="4" t="n"/>
      <c r="H315" s="4" t="n"/>
      <c r="I315" s="4" t="n"/>
      <c r="J315" s="4" t="n"/>
      <c r="K315" s="4" t="n"/>
      <c r="L315" s="4" t="n"/>
      <c r="M315" s="4" t="n"/>
      <c r="N315" s="4" t="n"/>
      <c r="O315" s="4" t="n"/>
      <c r="P315" s="4" t="n"/>
      <c r="Q315" s="4" t="n"/>
      <c r="R315" s="4" t="n"/>
      <c r="S315" s="4" t="n"/>
      <c r="T315" s="4" t="n"/>
      <c r="U315" s="4" t="n"/>
      <c r="V315" s="4" t="n"/>
      <c r="W315" s="4" t="n"/>
      <c r="X315" s="4" t="n"/>
      <c r="Y315" s="4" t="n"/>
      <c r="Z315" s="4" t="n"/>
      <c r="AA315" s="4" t="n"/>
      <c r="AB315" s="4" t="n"/>
      <c r="AC315" s="4" t="n"/>
      <c r="AD315" s="4" t="n"/>
      <c r="AE315" s="4" t="n"/>
      <c r="AF315" s="4" t="n"/>
      <c r="AG315" s="4" t="n"/>
    </row>
    <row r="316">
      <c r="A316" s="4" t="n"/>
      <c r="B316" s="4" t="n"/>
      <c r="C316" s="4" t="n"/>
      <c r="D316" s="4" t="n"/>
      <c r="E316" s="4" t="n"/>
      <c r="F316" s="4" t="n"/>
      <c r="G316" s="4" t="n"/>
      <c r="H316" s="4" t="n"/>
      <c r="I316" s="4" t="n"/>
      <c r="J316" s="4" t="n"/>
      <c r="K316" s="4" t="n"/>
      <c r="L316" s="4" t="n"/>
      <c r="M316" s="4" t="n"/>
      <c r="N316" s="4" t="n"/>
      <c r="O316" s="4" t="n"/>
      <c r="P316" s="4" t="n"/>
      <c r="Q316" s="4" t="n"/>
      <c r="R316" s="4" t="n"/>
      <c r="S316" s="4" t="n"/>
      <c r="T316" s="4" t="n"/>
      <c r="U316" s="4" t="n"/>
      <c r="V316" s="4" t="n"/>
      <c r="W316" s="4" t="n"/>
      <c r="X316" s="4" t="n"/>
      <c r="Y316" s="4" t="n"/>
      <c r="Z316" s="4" t="n"/>
      <c r="AA316" s="4" t="n"/>
      <c r="AB316" s="4" t="n"/>
      <c r="AC316" s="4" t="n"/>
      <c r="AD316" s="4" t="n"/>
      <c r="AE316" s="4" t="n"/>
      <c r="AF316" s="4" t="n"/>
      <c r="AG316" s="4" t="n"/>
    </row>
    <row r="317">
      <c r="A317" s="4" t="n"/>
      <c r="B317" s="4" t="n"/>
      <c r="C317" s="4" t="n"/>
      <c r="D317" s="4" t="n"/>
      <c r="E317" s="4" t="n"/>
      <c r="F317" s="4" t="n"/>
      <c r="G317" s="4" t="n"/>
      <c r="H317" s="4" t="n"/>
      <c r="I317" s="4" t="n"/>
      <c r="J317" s="4" t="n"/>
      <c r="K317" s="4" t="n"/>
      <c r="L317" s="4" t="n"/>
      <c r="M317" s="4" t="n"/>
      <c r="N317" s="4" t="n"/>
      <c r="O317" s="4" t="n"/>
      <c r="P317" s="4" t="n"/>
      <c r="Q317" s="4" t="n"/>
      <c r="R317" s="4" t="n"/>
      <c r="S317" s="4" t="n"/>
      <c r="T317" s="4" t="n"/>
      <c r="U317" s="4" t="n"/>
      <c r="V317" s="4" t="n"/>
      <c r="W317" s="4" t="n"/>
      <c r="X317" s="4" t="n"/>
      <c r="Y317" s="4" t="n"/>
      <c r="Z317" s="4" t="n"/>
      <c r="AA317" s="4" t="n"/>
      <c r="AB317" s="4" t="n"/>
      <c r="AC317" s="4" t="n"/>
      <c r="AD317" s="4" t="n"/>
      <c r="AE317" s="4" t="n"/>
      <c r="AF317" s="4" t="n"/>
      <c r="AG317" s="4" t="n"/>
    </row>
    <row r="318">
      <c r="A318" s="4" t="n"/>
      <c r="B318" s="4" t="n"/>
      <c r="C318" s="4" t="n"/>
      <c r="D318" s="4" t="n"/>
      <c r="E318" s="4" t="n"/>
      <c r="F318" s="4" t="n"/>
      <c r="G318" s="4" t="n"/>
      <c r="H318" s="4" t="n"/>
      <c r="I318" s="4" t="n"/>
      <c r="J318" s="4" t="n"/>
      <c r="K318" s="4" t="n"/>
      <c r="L318" s="4" t="n"/>
      <c r="M318" s="4" t="n"/>
      <c r="N318" s="4" t="n"/>
      <c r="O318" s="4" t="n"/>
      <c r="P318" s="4" t="n"/>
      <c r="Q318" s="4" t="n"/>
      <c r="R318" s="4" t="n"/>
      <c r="S318" s="4" t="n"/>
      <c r="T318" s="4" t="n"/>
      <c r="U318" s="4" t="n"/>
      <c r="V318" s="4" t="n"/>
      <c r="W318" s="4" t="n"/>
      <c r="X318" s="4" t="n"/>
      <c r="Y318" s="4" t="n"/>
      <c r="Z318" s="4" t="n"/>
      <c r="AA318" s="4" t="n"/>
      <c r="AB318" s="4" t="n"/>
      <c r="AC318" s="4" t="n"/>
      <c r="AD318" s="4" t="n"/>
      <c r="AE318" s="4" t="n"/>
      <c r="AF318" s="4" t="n"/>
      <c r="AG318" s="4" t="n"/>
    </row>
    <row r="319">
      <c r="A319" s="4" t="n"/>
      <c r="B319" s="4" t="n"/>
      <c r="C319" s="4" t="n"/>
      <c r="D319" s="4" t="n"/>
      <c r="E319" s="4" t="n"/>
      <c r="F319" s="4" t="n"/>
      <c r="G319" s="4" t="n"/>
      <c r="H319" s="4" t="n"/>
      <c r="I319" s="4" t="n"/>
      <c r="J319" s="4" t="n"/>
      <c r="K319" s="4" t="n"/>
      <c r="L319" s="4" t="n"/>
      <c r="M319" s="4" t="n"/>
      <c r="N319" s="4" t="n"/>
      <c r="O319" s="4" t="n"/>
      <c r="P319" s="4" t="n"/>
      <c r="Q319" s="4" t="n"/>
      <c r="R319" s="4" t="n"/>
      <c r="S319" s="4" t="n"/>
      <c r="T319" s="4" t="n"/>
      <c r="U319" s="4" t="n"/>
      <c r="V319" s="4" t="n"/>
      <c r="W319" s="4" t="n"/>
      <c r="X319" s="4" t="n"/>
      <c r="Y319" s="4" t="n"/>
      <c r="Z319" s="4" t="n"/>
      <c r="AA319" s="4" t="n"/>
      <c r="AB319" s="4" t="n"/>
      <c r="AC319" s="4" t="n"/>
      <c r="AD319" s="4" t="n"/>
      <c r="AE319" s="4" t="n"/>
      <c r="AF319" s="4" t="n"/>
      <c r="AG319" s="4" t="n"/>
    </row>
    <row r="320">
      <c r="A320" s="4" t="n"/>
      <c r="B320" s="4" t="n"/>
      <c r="C320" s="4" t="n"/>
      <c r="D320" s="4" t="n"/>
      <c r="E320" s="4" t="n"/>
      <c r="F320" s="4" t="n"/>
      <c r="G320" s="4" t="n"/>
      <c r="H320" s="4" t="n"/>
      <c r="I320" s="4" t="n"/>
      <c r="J320" s="4" t="n"/>
      <c r="K320" s="4" t="n"/>
      <c r="L320" s="4" t="n"/>
      <c r="M320" s="4" t="n"/>
      <c r="N320" s="4" t="n"/>
      <c r="O320" s="4" t="n"/>
      <c r="P320" s="4" t="n"/>
      <c r="Q320" s="4" t="n"/>
      <c r="R320" s="4" t="n"/>
      <c r="S320" s="4" t="n"/>
      <c r="T320" s="4" t="n"/>
      <c r="U320" s="4" t="n"/>
      <c r="V320" s="4" t="n"/>
      <c r="W320" s="4" t="n"/>
      <c r="X320" s="4" t="n"/>
      <c r="Y320" s="4" t="n"/>
      <c r="Z320" s="4" t="n"/>
      <c r="AA320" s="4" t="n"/>
      <c r="AB320" s="4" t="n"/>
      <c r="AC320" s="4" t="n"/>
      <c r="AD320" s="4" t="n"/>
      <c r="AE320" s="4" t="n"/>
      <c r="AF320" s="4" t="n"/>
      <c r="AG320" s="4" t="n"/>
    </row>
    <row r="321">
      <c r="A321" s="4" t="n"/>
      <c r="B321" s="4" t="n"/>
      <c r="C321" s="4" t="n"/>
      <c r="D321" s="4" t="n"/>
      <c r="E321" s="4" t="n"/>
      <c r="F321" s="4" t="n"/>
      <c r="G321" s="4" t="n"/>
      <c r="H321" s="4" t="n"/>
      <c r="I321" s="4" t="n"/>
      <c r="J321" s="4" t="n"/>
      <c r="K321" s="4" t="n"/>
      <c r="L321" s="4" t="n"/>
      <c r="M321" s="4" t="n"/>
      <c r="N321" s="4" t="n"/>
      <c r="O321" s="4" t="n"/>
      <c r="P321" s="4" t="n"/>
      <c r="Q321" s="4" t="n"/>
      <c r="R321" s="4" t="n"/>
      <c r="S321" s="4" t="n"/>
      <c r="T321" s="4" t="n"/>
      <c r="U321" s="4" t="n"/>
      <c r="V321" s="4" t="n"/>
      <c r="W321" s="4" t="n"/>
      <c r="X321" s="4" t="n"/>
      <c r="Y321" s="4" t="n"/>
      <c r="Z321" s="4" t="n"/>
      <c r="AA321" s="4" t="n"/>
      <c r="AB321" s="4" t="n"/>
      <c r="AC321" s="4" t="n"/>
      <c r="AD321" s="4" t="n"/>
      <c r="AE321" s="4" t="n"/>
      <c r="AF321" s="4" t="n"/>
      <c r="AG321" s="4" t="n"/>
    </row>
    <row r="322">
      <c r="A322" s="4" t="n"/>
      <c r="B322" s="4" t="n"/>
      <c r="C322" s="4" t="n"/>
      <c r="D322" s="4" t="n"/>
      <c r="E322" s="4" t="n"/>
      <c r="F322" s="4" t="n"/>
      <c r="G322" s="4" t="n"/>
      <c r="H322" s="4" t="n"/>
      <c r="I322" s="4" t="n"/>
      <c r="J322" s="4" t="n"/>
      <c r="K322" s="4" t="n"/>
      <c r="L322" s="4" t="n"/>
      <c r="M322" s="4" t="n"/>
      <c r="N322" s="4" t="n"/>
      <c r="O322" s="4" t="n"/>
      <c r="P322" s="4" t="n"/>
      <c r="Q322" s="4" t="n"/>
      <c r="R322" s="4" t="n"/>
      <c r="S322" s="4" t="n"/>
      <c r="T322" s="4" t="n"/>
      <c r="U322" s="4" t="n"/>
      <c r="V322" s="4" t="n"/>
      <c r="W322" s="4" t="n"/>
      <c r="X322" s="4" t="n"/>
      <c r="Y322" s="4" t="n"/>
      <c r="Z322" s="4" t="n"/>
      <c r="AA322" s="4" t="n"/>
      <c r="AB322" s="4" t="n"/>
      <c r="AC322" s="4" t="n"/>
      <c r="AD322" s="4" t="n"/>
      <c r="AE322" s="4" t="n"/>
      <c r="AF322" s="4" t="n"/>
      <c r="AG322" s="4" t="n"/>
    </row>
    <row r="323">
      <c r="A323" s="4" t="n"/>
      <c r="B323" s="4" t="n"/>
      <c r="C323" s="4" t="n"/>
      <c r="D323" s="4" t="n"/>
      <c r="E323" s="4" t="n"/>
      <c r="F323" s="4" t="n"/>
      <c r="G323" s="4" t="n"/>
      <c r="H323" s="4" t="n"/>
      <c r="I323" s="4" t="n"/>
      <c r="J323" s="4" t="n"/>
      <c r="K323" s="4" t="n"/>
      <c r="L323" s="4" t="n"/>
      <c r="M323" s="4" t="n"/>
      <c r="N323" s="4" t="n"/>
      <c r="O323" s="4" t="n"/>
      <c r="P323" s="4" t="n"/>
      <c r="Q323" s="4" t="n"/>
      <c r="R323" s="4" t="n"/>
      <c r="S323" s="4" t="n"/>
      <c r="T323" s="4" t="n"/>
      <c r="U323" s="4" t="n"/>
      <c r="V323" s="4" t="n"/>
      <c r="W323" s="4" t="n"/>
      <c r="X323" s="4" t="n"/>
      <c r="Y323" s="4" t="n"/>
      <c r="Z323" s="4" t="n"/>
      <c r="AA323" s="4" t="n"/>
      <c r="AB323" s="4" t="n"/>
      <c r="AC323" s="4" t="n"/>
      <c r="AD323" s="4" t="n"/>
      <c r="AE323" s="4" t="n"/>
      <c r="AF323" s="4" t="n"/>
      <c r="AG323" s="4" t="n"/>
    </row>
    <row r="324">
      <c r="A324" s="4" t="n"/>
      <c r="B324" s="4" t="n"/>
      <c r="C324" s="4" t="n"/>
      <c r="D324" s="4" t="n"/>
      <c r="E324" s="4" t="n"/>
      <c r="F324" s="4" t="n"/>
      <c r="G324" s="4" t="n"/>
      <c r="H324" s="4" t="n"/>
      <c r="I324" s="4" t="n"/>
      <c r="J324" s="4" t="n"/>
      <c r="K324" s="4" t="n"/>
      <c r="L324" s="4" t="n"/>
      <c r="M324" s="4" t="n"/>
      <c r="N324" s="4" t="n"/>
      <c r="O324" s="4" t="n"/>
      <c r="P324" s="4" t="n"/>
      <c r="Q324" s="4" t="n"/>
      <c r="R324" s="4" t="n"/>
      <c r="S324" s="4" t="n"/>
      <c r="T324" s="4" t="n"/>
      <c r="U324" s="4" t="n"/>
      <c r="V324" s="4" t="n"/>
      <c r="W324" s="4" t="n"/>
      <c r="X324" s="4" t="n"/>
      <c r="Y324" s="4" t="n"/>
      <c r="Z324" s="4" t="n"/>
      <c r="AA324" s="4" t="n"/>
      <c r="AB324" s="4" t="n"/>
      <c r="AC324" s="4" t="n"/>
      <c r="AD324" s="4" t="n"/>
      <c r="AE324" s="4" t="n"/>
      <c r="AF324" s="4" t="n"/>
      <c r="AG324" s="4" t="n"/>
    </row>
    <row r="325">
      <c r="A325" s="4" t="n"/>
      <c r="B325" s="4" t="n"/>
      <c r="C325" s="4" t="n"/>
      <c r="D325" s="4" t="n"/>
      <c r="E325" s="4" t="n"/>
      <c r="F325" s="4" t="n"/>
      <c r="G325" s="4" t="n"/>
      <c r="H325" s="4" t="n"/>
      <c r="I325" s="4" t="n"/>
      <c r="J325" s="4" t="n"/>
      <c r="K325" s="4" t="n"/>
      <c r="L325" s="4" t="n"/>
      <c r="M325" s="4" t="n"/>
      <c r="N325" s="4" t="n"/>
      <c r="O325" s="4" t="n"/>
      <c r="P325" s="4" t="n"/>
      <c r="Q325" s="4" t="n"/>
      <c r="R325" s="4" t="n"/>
      <c r="S325" s="4" t="n"/>
      <c r="T325" s="4" t="n"/>
      <c r="U325" s="4" t="n"/>
      <c r="V325" s="4" t="n"/>
      <c r="W325" s="4" t="n"/>
      <c r="X325" s="4" t="n"/>
      <c r="Y325" s="4" t="n"/>
      <c r="Z325" s="4" t="n"/>
      <c r="AA325" s="4" t="n"/>
      <c r="AB325" s="4" t="n"/>
      <c r="AC325" s="4" t="n"/>
      <c r="AD325" s="4" t="n"/>
      <c r="AE325" s="4" t="n"/>
      <c r="AF325" s="4" t="n"/>
      <c r="AG325" s="4" t="n"/>
    </row>
    <row r="326">
      <c r="A326" s="4" t="n"/>
      <c r="B326" s="4" t="n"/>
      <c r="C326" s="4" t="n"/>
      <c r="D326" s="4" t="n"/>
      <c r="E326" s="4" t="n"/>
      <c r="F326" s="4" t="n"/>
      <c r="G326" s="4" t="n"/>
      <c r="H326" s="4" t="n"/>
      <c r="I326" s="4" t="n"/>
      <c r="J326" s="4" t="n"/>
      <c r="K326" s="4" t="n"/>
      <c r="L326" s="4" t="n"/>
      <c r="M326" s="4" t="n"/>
      <c r="N326" s="4" t="n"/>
      <c r="O326" s="4" t="n"/>
      <c r="P326" s="4" t="n"/>
      <c r="Q326" s="4" t="n"/>
      <c r="R326" s="4" t="n"/>
      <c r="S326" s="4" t="n"/>
      <c r="T326" s="4" t="n"/>
      <c r="U326" s="4" t="n"/>
      <c r="V326" s="4" t="n"/>
      <c r="W326" s="4" t="n"/>
      <c r="X326" s="4" t="n"/>
      <c r="Y326" s="4" t="n"/>
      <c r="Z326" s="4" t="n"/>
      <c r="AA326" s="4" t="n"/>
      <c r="AB326" s="4" t="n"/>
      <c r="AC326" s="4" t="n"/>
      <c r="AD326" s="4" t="n"/>
      <c r="AE326" s="4" t="n"/>
      <c r="AF326" s="4" t="n"/>
      <c r="AG326" s="4" t="n"/>
    </row>
    <row r="327">
      <c r="A327" s="4" t="n"/>
      <c r="B327" s="4" t="n"/>
      <c r="C327" s="4" t="n"/>
      <c r="D327" s="4" t="n"/>
      <c r="E327" s="4" t="n"/>
      <c r="F327" s="4" t="n"/>
      <c r="G327" s="4" t="n"/>
      <c r="H327" s="4" t="n"/>
      <c r="I327" s="4" t="n"/>
      <c r="J327" s="4" t="n"/>
      <c r="K327" s="4" t="n"/>
      <c r="L327" s="4" t="n"/>
      <c r="M327" s="4" t="n"/>
      <c r="N327" s="4" t="n"/>
      <c r="O327" s="4" t="n"/>
      <c r="P327" s="4" t="n"/>
      <c r="Q327" s="4" t="n"/>
      <c r="R327" s="4" t="n"/>
      <c r="S327" s="4" t="n"/>
      <c r="T327" s="4" t="n"/>
      <c r="U327" s="4" t="n"/>
      <c r="V327" s="4" t="n"/>
      <c r="W327" s="4" t="n"/>
      <c r="X327" s="4" t="n"/>
      <c r="Y327" s="4" t="n"/>
      <c r="Z327" s="4" t="n"/>
      <c r="AA327" s="4" t="n"/>
      <c r="AB327" s="4" t="n"/>
      <c r="AC327" s="4" t="n"/>
      <c r="AD327" s="4" t="n"/>
      <c r="AE327" s="4" t="n"/>
      <c r="AF327" s="4" t="n"/>
      <c r="AG327" s="4" t="n"/>
    </row>
    <row r="328">
      <c r="A328" s="4" t="n"/>
      <c r="B328" s="4" t="n"/>
      <c r="C328" s="4" t="n"/>
      <c r="D328" s="4" t="n"/>
      <c r="E328" s="4" t="n"/>
      <c r="F328" s="4" t="n"/>
      <c r="G328" s="4" t="n"/>
      <c r="H328" s="4" t="n"/>
      <c r="I328" s="4" t="n"/>
      <c r="J328" s="4" t="n"/>
      <c r="K328" s="4" t="n"/>
      <c r="L328" s="4" t="n"/>
      <c r="M328" s="4" t="n"/>
      <c r="N328" s="4" t="n"/>
      <c r="O328" s="4" t="n"/>
      <c r="P328" s="4" t="n"/>
      <c r="Q328" s="4" t="n"/>
      <c r="R328" s="4" t="n"/>
      <c r="S328" s="4" t="n"/>
      <c r="T328" s="4" t="n"/>
      <c r="U328" s="4" t="n"/>
      <c r="V328" s="4" t="n"/>
      <c r="W328" s="4" t="n"/>
      <c r="X328" s="4" t="n"/>
      <c r="Y328" s="4" t="n"/>
      <c r="Z328" s="4" t="n"/>
      <c r="AA328" s="4" t="n"/>
      <c r="AB328" s="4" t="n"/>
      <c r="AC328" s="4" t="n"/>
      <c r="AD328" s="4" t="n"/>
      <c r="AE328" s="4" t="n"/>
      <c r="AF328" s="4" t="n"/>
      <c r="AG328" s="4" t="n"/>
    </row>
    <row r="329">
      <c r="A329" s="4" t="n"/>
      <c r="B329" s="4" t="n"/>
      <c r="C329" s="4" t="n"/>
      <c r="D329" s="4" t="n"/>
      <c r="E329" s="4" t="n"/>
      <c r="F329" s="4" t="n"/>
      <c r="G329" s="4" t="n"/>
      <c r="H329" s="4" t="n"/>
      <c r="I329" s="4" t="n"/>
      <c r="J329" s="4" t="n"/>
      <c r="K329" s="4" t="n"/>
      <c r="L329" s="4" t="n"/>
      <c r="M329" s="4" t="n"/>
      <c r="N329" s="4" t="n"/>
      <c r="O329" s="4" t="n"/>
      <c r="P329" s="4" t="n"/>
      <c r="Q329" s="4" t="n"/>
      <c r="R329" s="4" t="n"/>
      <c r="S329" s="4" t="n"/>
      <c r="T329" s="4" t="n"/>
      <c r="U329" s="4" t="n"/>
      <c r="V329" s="4" t="n"/>
      <c r="W329" s="4" t="n"/>
      <c r="X329" s="4" t="n"/>
      <c r="Y329" s="4" t="n"/>
      <c r="Z329" s="4" t="n"/>
      <c r="AA329" s="4" t="n"/>
      <c r="AB329" s="4" t="n"/>
      <c r="AC329" s="4" t="n"/>
      <c r="AD329" s="4" t="n"/>
      <c r="AE329" s="4" t="n"/>
      <c r="AF329" s="4" t="n"/>
      <c r="AG329" s="4" t="n"/>
    </row>
    <row r="330">
      <c r="A330" s="4" t="n"/>
      <c r="B330" s="4" t="n"/>
      <c r="C330" s="4" t="n"/>
      <c r="D330" s="4" t="n"/>
      <c r="E330" s="4" t="n"/>
      <c r="F330" s="4" t="n"/>
      <c r="G330" s="4" t="n"/>
      <c r="H330" s="4" t="n"/>
      <c r="I330" s="4" t="n"/>
      <c r="J330" s="4" t="n"/>
      <c r="K330" s="4" t="n"/>
      <c r="L330" s="4" t="n"/>
      <c r="M330" s="4" t="n"/>
      <c r="N330" s="4" t="n"/>
      <c r="O330" s="4" t="n"/>
      <c r="P330" s="4" t="n"/>
      <c r="Q330" s="4" t="n"/>
      <c r="R330" s="4" t="n"/>
      <c r="S330" s="4" t="n"/>
      <c r="T330" s="4" t="n"/>
      <c r="U330" s="4" t="n"/>
      <c r="V330" s="4" t="n"/>
      <c r="W330" s="4" t="n"/>
      <c r="X330" s="4" t="n"/>
      <c r="Y330" s="4" t="n"/>
      <c r="Z330" s="4" t="n"/>
      <c r="AA330" s="4" t="n"/>
      <c r="AB330" s="4" t="n"/>
      <c r="AC330" s="4" t="n"/>
      <c r="AD330" s="4" t="n"/>
      <c r="AE330" s="4" t="n"/>
      <c r="AF330" s="4" t="n"/>
      <c r="AG330" s="4" t="n"/>
    </row>
    <row r="331">
      <c r="A331" s="4" t="n"/>
      <c r="B331" s="4" t="n"/>
      <c r="C331" s="4" t="n"/>
      <c r="D331" s="4" t="n"/>
      <c r="E331" s="4" t="n"/>
      <c r="F331" s="4" t="n"/>
      <c r="G331" s="4" t="n"/>
      <c r="H331" s="4" t="n"/>
      <c r="I331" s="4" t="n"/>
      <c r="J331" s="4" t="n"/>
      <c r="K331" s="4" t="n"/>
      <c r="L331" s="4" t="n"/>
      <c r="M331" s="4" t="n"/>
      <c r="N331" s="4" t="n"/>
      <c r="O331" s="4" t="n"/>
      <c r="P331" s="4" t="n"/>
      <c r="Q331" s="4" t="n"/>
      <c r="R331" s="4" t="n"/>
      <c r="S331" s="4" t="n"/>
      <c r="T331" s="4" t="n"/>
      <c r="U331" s="4" t="n"/>
      <c r="V331" s="4" t="n"/>
      <c r="W331" s="4" t="n"/>
      <c r="X331" s="4" t="n"/>
      <c r="Y331" s="4" t="n"/>
      <c r="Z331" s="4" t="n"/>
      <c r="AA331" s="4" t="n"/>
      <c r="AB331" s="4" t="n"/>
      <c r="AC331" s="4" t="n"/>
      <c r="AD331" s="4" t="n"/>
      <c r="AE331" s="4" t="n"/>
      <c r="AF331" s="4" t="n"/>
      <c r="AG331" s="4" t="n"/>
    </row>
    <row r="332">
      <c r="A332" s="4" t="n"/>
      <c r="B332" s="4" t="n"/>
      <c r="C332" s="4" t="n"/>
      <c r="D332" s="4" t="n"/>
      <c r="E332" s="4" t="n"/>
      <c r="F332" s="4" t="n"/>
      <c r="G332" s="4" t="n"/>
      <c r="H332" s="4" t="n"/>
      <c r="I332" s="4" t="n"/>
      <c r="J332" s="4" t="n"/>
      <c r="K332" s="4" t="n"/>
      <c r="L332" s="4" t="n"/>
      <c r="M332" s="4" t="n"/>
      <c r="N332" s="4" t="n"/>
      <c r="O332" s="4" t="n"/>
      <c r="P332" s="4" t="n"/>
      <c r="Q332" s="4" t="n"/>
      <c r="R332" s="4" t="n"/>
      <c r="S332" s="4" t="n"/>
      <c r="T332" s="4" t="n"/>
      <c r="U332" s="4" t="n"/>
      <c r="V332" s="4" t="n"/>
      <c r="W332" s="4" t="n"/>
      <c r="X332" s="4" t="n"/>
      <c r="Y332" s="4" t="n"/>
      <c r="Z332" s="4" t="n"/>
      <c r="AA332" s="4" t="n"/>
      <c r="AB332" s="4" t="n"/>
      <c r="AC332" s="4" t="n"/>
      <c r="AD332" s="4" t="n"/>
      <c r="AE332" s="4" t="n"/>
      <c r="AF332" s="4" t="n"/>
      <c r="AG332" s="4" t="n"/>
    </row>
    <row r="333">
      <c r="A333" s="4" t="n"/>
      <c r="B333" s="4" t="n"/>
      <c r="C333" s="4" t="n"/>
      <c r="D333" s="4" t="n"/>
      <c r="E333" s="4" t="n"/>
      <c r="F333" s="4" t="n"/>
      <c r="G333" s="4" t="n"/>
      <c r="H333" s="4" t="n"/>
      <c r="I333" s="4" t="n"/>
      <c r="J333" s="4" t="n"/>
      <c r="K333" s="4" t="n"/>
      <c r="L333" s="4" t="n"/>
      <c r="M333" s="4" t="n"/>
      <c r="N333" s="4" t="n"/>
      <c r="O333" s="4" t="n"/>
      <c r="P333" s="4" t="n"/>
      <c r="Q333" s="4" t="n"/>
      <c r="R333" s="4" t="n"/>
      <c r="S333" s="4" t="n"/>
      <c r="T333" s="4" t="n"/>
      <c r="U333" s="4" t="n"/>
      <c r="V333" s="4" t="n"/>
      <c r="W333" s="4" t="n"/>
      <c r="X333" s="4" t="n"/>
      <c r="Y333" s="4" t="n"/>
      <c r="Z333" s="4" t="n"/>
      <c r="AA333" s="4" t="n"/>
      <c r="AB333" s="4" t="n"/>
      <c r="AC333" s="4" t="n"/>
      <c r="AD333" s="4" t="n"/>
      <c r="AE333" s="4" t="n"/>
      <c r="AF333" s="4" t="n"/>
      <c r="AG333" s="4" t="n"/>
    </row>
    <row r="334">
      <c r="A334" s="4" t="n"/>
      <c r="B334" s="4" t="n"/>
      <c r="C334" s="4" t="n"/>
      <c r="D334" s="4" t="n"/>
      <c r="E334" s="4" t="n"/>
      <c r="F334" s="4" t="n"/>
      <c r="G334" s="4" t="n"/>
      <c r="H334" s="4" t="n"/>
      <c r="I334" s="4" t="n"/>
      <c r="J334" s="4" t="n"/>
      <c r="K334" s="4" t="n"/>
      <c r="L334" s="4" t="n"/>
      <c r="M334" s="4" t="n"/>
      <c r="N334" s="4" t="n"/>
      <c r="O334" s="4" t="n"/>
      <c r="P334" s="4" t="n"/>
      <c r="Q334" s="4" t="n"/>
      <c r="R334" s="4" t="n"/>
      <c r="S334" s="4" t="n"/>
      <c r="T334" s="4" t="n"/>
      <c r="U334" s="4" t="n"/>
      <c r="V334" s="4" t="n"/>
      <c r="W334" s="4" t="n"/>
      <c r="X334" s="4" t="n"/>
      <c r="Y334" s="4" t="n"/>
      <c r="Z334" s="4" t="n"/>
      <c r="AA334" s="4" t="n"/>
      <c r="AB334" s="4" t="n"/>
      <c r="AC334" s="4" t="n"/>
      <c r="AD334" s="4" t="n"/>
      <c r="AE334" s="4" t="n"/>
      <c r="AF334" s="4" t="n"/>
      <c r="AG334" s="4" t="n"/>
    </row>
    <row r="335">
      <c r="A335" s="4" t="n"/>
      <c r="B335" s="4" t="n"/>
      <c r="C335" s="4" t="n"/>
      <c r="D335" s="4" t="n"/>
      <c r="E335" s="4" t="n"/>
      <c r="F335" s="4" t="n"/>
      <c r="G335" s="4" t="n"/>
      <c r="H335" s="4" t="n"/>
      <c r="I335" s="4" t="n"/>
      <c r="J335" s="4" t="n"/>
      <c r="K335" s="4" t="n"/>
      <c r="L335" s="4" t="n"/>
      <c r="M335" s="4" t="n"/>
      <c r="N335" s="4" t="n"/>
      <c r="O335" s="4" t="n"/>
      <c r="P335" s="4" t="n"/>
      <c r="Q335" s="4" t="n"/>
      <c r="R335" s="4" t="n"/>
      <c r="S335" s="4" t="n"/>
      <c r="T335" s="4" t="n"/>
      <c r="U335" s="4" t="n"/>
      <c r="V335" s="4" t="n"/>
      <c r="W335" s="4" t="n"/>
      <c r="X335" s="4" t="n"/>
      <c r="Y335" s="4" t="n"/>
      <c r="Z335" s="4" t="n"/>
      <c r="AA335" s="4" t="n"/>
      <c r="AB335" s="4" t="n"/>
      <c r="AC335" s="4" t="n"/>
      <c r="AD335" s="4" t="n"/>
      <c r="AE335" s="4" t="n"/>
      <c r="AF335" s="4" t="n"/>
      <c r="AG335" s="4" t="n"/>
    </row>
    <row r="336">
      <c r="A336" s="4" t="n"/>
      <c r="B336" s="4" t="n"/>
      <c r="C336" s="4" t="n"/>
      <c r="D336" s="4" t="n"/>
      <c r="E336" s="4" t="n"/>
      <c r="F336" s="4" t="n"/>
      <c r="G336" s="4" t="n"/>
      <c r="H336" s="4" t="n"/>
      <c r="I336" s="4" t="n"/>
      <c r="J336" s="4" t="n"/>
      <c r="K336" s="4" t="n"/>
      <c r="L336" s="4" t="n"/>
      <c r="M336" s="4" t="n"/>
      <c r="N336" s="4" t="n"/>
      <c r="O336" s="4" t="n"/>
      <c r="P336" s="4" t="n"/>
      <c r="Q336" s="4" t="n"/>
      <c r="R336" s="4" t="n"/>
      <c r="S336" s="4" t="n"/>
      <c r="T336" s="4" t="n"/>
      <c r="U336" s="4" t="n"/>
      <c r="V336" s="4" t="n"/>
      <c r="W336" s="4" t="n"/>
      <c r="X336" s="4" t="n"/>
      <c r="Y336" s="4" t="n"/>
      <c r="Z336" s="4" t="n"/>
      <c r="AA336" s="4" t="n"/>
      <c r="AB336" s="4" t="n"/>
      <c r="AC336" s="4" t="n"/>
      <c r="AD336" s="4" t="n"/>
      <c r="AE336" s="4" t="n"/>
      <c r="AF336" s="4" t="n"/>
      <c r="AG336" s="4" t="n"/>
    </row>
    <row r="337">
      <c r="A337" s="4" t="n"/>
      <c r="B337" s="4" t="n"/>
      <c r="C337" s="4" t="n"/>
      <c r="D337" s="4" t="n"/>
      <c r="E337" s="4" t="n"/>
      <c r="F337" s="4" t="n"/>
      <c r="G337" s="4" t="n"/>
      <c r="H337" s="4" t="n"/>
      <c r="I337" s="4" t="n"/>
      <c r="J337" s="4" t="n"/>
      <c r="K337" s="4" t="n"/>
      <c r="L337" s="4" t="n"/>
      <c r="M337" s="4" t="n"/>
      <c r="N337" s="4" t="n"/>
      <c r="O337" s="4" t="n"/>
      <c r="P337" s="4" t="n"/>
      <c r="Q337" s="4" t="n"/>
      <c r="R337" s="4" t="n"/>
      <c r="S337" s="4" t="n"/>
      <c r="T337" s="4" t="n"/>
      <c r="U337" s="4" t="n"/>
      <c r="V337" s="4" t="n"/>
      <c r="W337" s="4" t="n"/>
      <c r="X337" s="4" t="n"/>
      <c r="Y337" s="4" t="n"/>
      <c r="Z337" s="4" t="n"/>
      <c r="AA337" s="4" t="n"/>
      <c r="AB337" s="4" t="n"/>
      <c r="AC337" s="4" t="n"/>
      <c r="AD337" s="4" t="n"/>
      <c r="AE337" s="4" t="n"/>
      <c r="AF337" s="4" t="n"/>
      <c r="AG337" s="4" t="n"/>
    </row>
    <row r="338">
      <c r="A338" s="4" t="n"/>
      <c r="B338" s="4" t="n"/>
      <c r="C338" s="4" t="n"/>
      <c r="D338" s="4" t="n"/>
      <c r="E338" s="4" t="n"/>
      <c r="F338" s="4" t="n"/>
      <c r="G338" s="4" t="n"/>
      <c r="H338" s="4" t="n"/>
      <c r="I338" s="4" t="n"/>
      <c r="J338" s="4" t="n"/>
      <c r="K338" s="4" t="n"/>
      <c r="L338" s="4" t="n"/>
      <c r="M338" s="4" t="n"/>
      <c r="N338" s="4" t="n"/>
      <c r="O338" s="4" t="n"/>
      <c r="P338" s="4" t="n"/>
      <c r="Q338" s="4" t="n"/>
      <c r="R338" s="4" t="n"/>
      <c r="S338" s="4" t="n"/>
      <c r="T338" s="4" t="n"/>
      <c r="U338" s="4" t="n"/>
      <c r="V338" s="4" t="n"/>
      <c r="W338" s="4" t="n"/>
      <c r="X338" s="4" t="n"/>
      <c r="Y338" s="4" t="n"/>
      <c r="Z338" s="4" t="n"/>
      <c r="AA338" s="4" t="n"/>
      <c r="AB338" s="4" t="n"/>
      <c r="AC338" s="4" t="n"/>
      <c r="AD338" s="4" t="n"/>
      <c r="AE338" s="4" t="n"/>
      <c r="AF338" s="4" t="n"/>
      <c r="AG338" s="4" t="n"/>
    </row>
    <row r="339">
      <c r="A339" s="4" t="n"/>
      <c r="B339" s="4" t="n"/>
      <c r="C339" s="4" t="n"/>
      <c r="D339" s="4" t="n"/>
      <c r="E339" s="4" t="n"/>
      <c r="F339" s="4" t="n"/>
      <c r="G339" s="4" t="n"/>
      <c r="H339" s="4" t="n"/>
      <c r="I339" s="4" t="n"/>
      <c r="J339" s="4" t="n"/>
      <c r="K339" s="4" t="n"/>
      <c r="L339" s="4" t="n"/>
      <c r="M339" s="4" t="n"/>
      <c r="N339" s="4" t="n"/>
      <c r="O339" s="4" t="n"/>
      <c r="P339" s="4" t="n"/>
      <c r="Q339" s="4" t="n"/>
      <c r="R339" s="4" t="n"/>
      <c r="S339" s="4" t="n"/>
      <c r="T339" s="4" t="n"/>
      <c r="U339" s="4" t="n"/>
      <c r="V339" s="4" t="n"/>
      <c r="W339" s="4" t="n"/>
      <c r="X339" s="4" t="n"/>
      <c r="Y339" s="4" t="n"/>
      <c r="Z339" s="4" t="n"/>
      <c r="AA339" s="4" t="n"/>
      <c r="AB339" s="4" t="n"/>
      <c r="AC339" s="4" t="n"/>
      <c r="AD339" s="4" t="n"/>
      <c r="AE339" s="4" t="n"/>
      <c r="AF339" s="4" t="n"/>
      <c r="AG339" s="4" t="n"/>
    </row>
    <row r="340">
      <c r="A340" s="4" t="n"/>
      <c r="B340" s="4" t="n"/>
      <c r="C340" s="4" t="n"/>
      <c r="D340" s="4" t="n"/>
      <c r="E340" s="4" t="n"/>
      <c r="F340" s="4" t="n"/>
      <c r="G340" s="4" t="n"/>
      <c r="H340" s="4" t="n"/>
      <c r="I340" s="4" t="n"/>
      <c r="J340" s="4" t="n"/>
      <c r="K340" s="4" t="n"/>
      <c r="L340" s="4" t="n"/>
      <c r="M340" s="4" t="n"/>
      <c r="N340" s="4" t="n"/>
      <c r="O340" s="4" t="n"/>
      <c r="P340" s="4" t="n"/>
      <c r="Q340" s="4" t="n"/>
      <c r="R340" s="4" t="n"/>
      <c r="S340" s="4" t="n"/>
      <c r="T340" s="4" t="n"/>
      <c r="U340" s="4" t="n"/>
      <c r="V340" s="4" t="n"/>
      <c r="W340" s="4" t="n"/>
      <c r="X340" s="4" t="n"/>
      <c r="Y340" s="4" t="n"/>
      <c r="Z340" s="4" t="n"/>
      <c r="AA340" s="4" t="n"/>
      <c r="AB340" s="4" t="n"/>
      <c r="AC340" s="4" t="n"/>
      <c r="AD340" s="4" t="n"/>
      <c r="AE340" s="4" t="n"/>
      <c r="AF340" s="4" t="n"/>
      <c r="AG340" s="4" t="n"/>
    </row>
    <row r="341">
      <c r="A341" s="4" t="n"/>
      <c r="B341" s="4" t="n"/>
      <c r="C341" s="4" t="n"/>
      <c r="D341" s="4" t="n"/>
      <c r="E341" s="4" t="n"/>
      <c r="F341" s="4" t="n"/>
      <c r="G341" s="4" t="n"/>
      <c r="H341" s="4" t="n"/>
      <c r="I341" s="4" t="n"/>
      <c r="J341" s="4" t="n"/>
      <c r="K341" s="4" t="n"/>
      <c r="L341" s="4" t="n"/>
      <c r="M341" s="4" t="n"/>
      <c r="N341" s="4" t="n"/>
      <c r="O341" s="4" t="n"/>
      <c r="P341" s="4" t="n"/>
      <c r="Q341" s="4" t="n"/>
      <c r="R341" s="4" t="n"/>
      <c r="S341" s="4" t="n"/>
      <c r="T341" s="4" t="n"/>
      <c r="U341" s="4" t="n"/>
      <c r="V341" s="4" t="n"/>
      <c r="W341" s="4" t="n"/>
      <c r="X341" s="4" t="n"/>
      <c r="Y341" s="4" t="n"/>
      <c r="Z341" s="4" t="n"/>
      <c r="AA341" s="4" t="n"/>
      <c r="AB341" s="4" t="n"/>
      <c r="AC341" s="4" t="n"/>
      <c r="AD341" s="4" t="n"/>
      <c r="AE341" s="4" t="n"/>
      <c r="AF341" s="4" t="n"/>
      <c r="AG341" s="4" t="n"/>
    </row>
    <row r="342">
      <c r="A342" s="4" t="n"/>
      <c r="B342" s="4" t="n"/>
      <c r="C342" s="4" t="n"/>
      <c r="D342" s="4" t="n"/>
      <c r="E342" s="4" t="n"/>
      <c r="F342" s="4" t="n"/>
      <c r="G342" s="4" t="n"/>
      <c r="H342" s="4" t="n"/>
      <c r="I342" s="4" t="n"/>
      <c r="J342" s="4" t="n"/>
      <c r="K342" s="4" t="n"/>
      <c r="L342" s="4" t="n"/>
      <c r="M342" s="4" t="n"/>
      <c r="N342" s="4" t="n"/>
      <c r="O342" s="4" t="n"/>
      <c r="P342" s="4" t="n"/>
      <c r="Q342" s="4" t="n"/>
      <c r="R342" s="4" t="n"/>
      <c r="S342" s="4" t="n"/>
      <c r="T342" s="4" t="n"/>
      <c r="U342" s="4" t="n"/>
      <c r="V342" s="4" t="n"/>
      <c r="W342" s="4" t="n"/>
      <c r="X342" s="4" t="n"/>
      <c r="Y342" s="4" t="n"/>
      <c r="Z342" s="4" t="n"/>
      <c r="AA342" s="4" t="n"/>
      <c r="AB342" s="4" t="n"/>
      <c r="AC342" s="4" t="n"/>
      <c r="AD342" s="4" t="n"/>
      <c r="AE342" s="4" t="n"/>
      <c r="AF342" s="4" t="n"/>
      <c r="AG342" s="4" t="n"/>
    </row>
    <row r="343">
      <c r="A343" s="4" t="n"/>
      <c r="B343" s="4" t="n"/>
      <c r="C343" s="4" t="n"/>
      <c r="D343" s="4" t="n"/>
      <c r="E343" s="4" t="n"/>
      <c r="F343" s="4" t="n"/>
      <c r="G343" s="4" t="n"/>
      <c r="H343" s="4" t="n"/>
      <c r="I343" s="4" t="n"/>
      <c r="J343" s="4" t="n"/>
      <c r="K343" s="4" t="n"/>
      <c r="L343" s="4" t="n"/>
      <c r="M343" s="4" t="n"/>
      <c r="N343" s="4" t="n"/>
      <c r="O343" s="4" t="n"/>
      <c r="P343" s="4" t="n"/>
      <c r="Q343" s="4" t="n"/>
      <c r="R343" s="4" t="n"/>
      <c r="S343" s="4" t="n"/>
      <c r="T343" s="4" t="n"/>
      <c r="U343" s="4" t="n"/>
      <c r="V343" s="4" t="n"/>
      <c r="W343" s="4" t="n"/>
      <c r="X343" s="4" t="n"/>
      <c r="Y343" s="4" t="n"/>
      <c r="Z343" s="4" t="n"/>
      <c r="AA343" s="4" t="n"/>
      <c r="AB343" s="4" t="n"/>
      <c r="AC343" s="4" t="n"/>
      <c r="AD343" s="4" t="n"/>
      <c r="AE343" s="4" t="n"/>
      <c r="AF343" s="4" t="n"/>
      <c r="AG343" s="4" t="n"/>
    </row>
    <row r="344">
      <c r="A344" s="4" t="n"/>
      <c r="B344" s="4" t="n"/>
      <c r="C344" s="4" t="n"/>
      <c r="D344" s="4" t="n"/>
      <c r="E344" s="4" t="n"/>
      <c r="F344" s="4" t="n"/>
      <c r="G344" s="4" t="n"/>
      <c r="H344" s="4" t="n"/>
      <c r="I344" s="4" t="n"/>
      <c r="J344" s="4" t="n"/>
      <c r="K344" s="4" t="n"/>
      <c r="L344" s="4" t="n"/>
      <c r="M344" s="4" t="n"/>
      <c r="N344" s="4" t="n"/>
      <c r="O344" s="4" t="n"/>
      <c r="P344" s="4" t="n"/>
      <c r="Q344" s="4" t="n"/>
      <c r="R344" s="4" t="n"/>
      <c r="S344" s="4" t="n"/>
      <c r="T344" s="4" t="n"/>
      <c r="U344" s="4" t="n"/>
      <c r="V344" s="4" t="n"/>
      <c r="W344" s="4" t="n"/>
      <c r="X344" s="4" t="n"/>
      <c r="Y344" s="4" t="n"/>
      <c r="Z344" s="4" t="n"/>
      <c r="AA344" s="4" t="n"/>
      <c r="AB344" s="4" t="n"/>
      <c r="AC344" s="4" t="n"/>
      <c r="AD344" s="4" t="n"/>
      <c r="AE344" s="4" t="n"/>
      <c r="AF344" s="4" t="n"/>
      <c r="AG344" s="4" t="n"/>
    </row>
    <row r="345">
      <c r="A345" s="4" t="n"/>
      <c r="B345" s="4" t="n"/>
      <c r="C345" s="4" t="n"/>
      <c r="D345" s="4" t="n"/>
      <c r="E345" s="4" t="n"/>
      <c r="F345" s="4" t="n"/>
      <c r="G345" s="4" t="n"/>
      <c r="H345" s="4" t="n"/>
      <c r="I345" s="4" t="n"/>
      <c r="J345" s="4" t="n"/>
      <c r="K345" s="4" t="n"/>
      <c r="L345" s="4" t="n"/>
      <c r="M345" s="4" t="n"/>
      <c r="N345" s="4" t="n"/>
      <c r="O345" s="4" t="n"/>
      <c r="P345" s="4" t="n"/>
      <c r="Q345" s="4" t="n"/>
      <c r="R345" s="4" t="n"/>
      <c r="S345" s="4" t="n"/>
      <c r="T345" s="4" t="n"/>
      <c r="U345" s="4" t="n"/>
      <c r="V345" s="4" t="n"/>
      <c r="W345" s="4" t="n"/>
      <c r="X345" s="4" t="n"/>
      <c r="Y345" s="4" t="n"/>
      <c r="Z345" s="4" t="n"/>
      <c r="AA345" s="4" t="n"/>
      <c r="AB345" s="4" t="n"/>
      <c r="AC345" s="4" t="n"/>
      <c r="AD345" s="4" t="n"/>
      <c r="AE345" s="4" t="n"/>
      <c r="AF345" s="4" t="n"/>
      <c r="AG345" s="4" t="n"/>
    </row>
    <row r="346">
      <c r="A346" s="4" t="n"/>
      <c r="B346" s="4" t="n"/>
      <c r="C346" s="4" t="n"/>
      <c r="D346" s="4" t="n"/>
      <c r="E346" s="4" t="n"/>
      <c r="F346" s="4" t="n"/>
      <c r="G346" s="4" t="n"/>
      <c r="H346" s="4" t="n"/>
      <c r="I346" s="4" t="n"/>
      <c r="J346" s="4" t="n"/>
      <c r="K346" s="4" t="n"/>
      <c r="L346" s="4" t="n"/>
      <c r="M346" s="4" t="n"/>
      <c r="N346" s="4" t="n"/>
      <c r="O346" s="4" t="n"/>
      <c r="P346" s="4" t="n"/>
      <c r="Q346" s="4" t="n"/>
      <c r="R346" s="4" t="n"/>
      <c r="S346" s="4" t="n"/>
      <c r="T346" s="4" t="n"/>
      <c r="U346" s="4" t="n"/>
      <c r="V346" s="4" t="n"/>
      <c r="W346" s="4" t="n"/>
      <c r="X346" s="4" t="n"/>
      <c r="Y346" s="4" t="n"/>
      <c r="Z346" s="4" t="n"/>
      <c r="AA346" s="4" t="n"/>
      <c r="AB346" s="4" t="n"/>
      <c r="AC346" s="4" t="n"/>
      <c r="AD346" s="4" t="n"/>
      <c r="AE346" s="4" t="n"/>
      <c r="AF346" s="4" t="n"/>
      <c r="AG346" s="4" t="n"/>
    </row>
    <row r="347">
      <c r="A347" s="4" t="n"/>
      <c r="B347" s="4" t="n"/>
      <c r="C347" s="4" t="n"/>
      <c r="D347" s="4" t="n"/>
      <c r="E347" s="4" t="n"/>
      <c r="F347" s="4" t="n"/>
      <c r="G347" s="4" t="n"/>
      <c r="H347" s="4" t="n"/>
      <c r="I347" s="4" t="n"/>
      <c r="J347" s="4" t="n"/>
      <c r="K347" s="4" t="n"/>
      <c r="L347" s="4" t="n"/>
      <c r="M347" s="4" t="n"/>
      <c r="N347" s="4" t="n"/>
      <c r="O347" s="4" t="n"/>
      <c r="P347" s="4" t="n"/>
      <c r="Q347" s="4" t="n"/>
      <c r="R347" s="4" t="n"/>
      <c r="S347" s="4" t="n"/>
      <c r="T347" s="4" t="n"/>
      <c r="U347" s="4" t="n"/>
      <c r="V347" s="4" t="n"/>
      <c r="W347" s="4" t="n"/>
      <c r="X347" s="4" t="n"/>
      <c r="Y347" s="4" t="n"/>
      <c r="Z347" s="4" t="n"/>
      <c r="AA347" s="4" t="n"/>
      <c r="AB347" s="4" t="n"/>
      <c r="AC347" s="4" t="n"/>
      <c r="AD347" s="4" t="n"/>
      <c r="AE347" s="4" t="n"/>
      <c r="AF347" s="4" t="n"/>
      <c r="AG347" s="4" t="n"/>
    </row>
    <row r="348">
      <c r="A348" s="4" t="n"/>
      <c r="B348" s="4" t="n"/>
      <c r="C348" s="4" t="n"/>
      <c r="D348" s="4" t="n"/>
      <c r="E348" s="4" t="n"/>
      <c r="F348" s="4" t="n"/>
      <c r="G348" s="4" t="n"/>
      <c r="H348" s="4" t="n"/>
      <c r="I348" s="4" t="n"/>
      <c r="J348" s="4" t="n"/>
      <c r="K348" s="4" t="n"/>
      <c r="L348" s="4" t="n"/>
      <c r="M348" s="4" t="n"/>
      <c r="N348" s="4" t="n"/>
      <c r="O348" s="4" t="n"/>
      <c r="P348" s="4" t="n"/>
      <c r="Q348" s="4" t="n"/>
      <c r="R348" s="4" t="n"/>
      <c r="S348" s="4" t="n"/>
      <c r="T348" s="4" t="n"/>
      <c r="U348" s="4" t="n"/>
      <c r="V348" s="4" t="n"/>
      <c r="W348" s="4" t="n"/>
      <c r="X348" s="4" t="n"/>
      <c r="Y348" s="4" t="n"/>
      <c r="Z348" s="4" t="n"/>
      <c r="AA348" s="4" t="n"/>
      <c r="AB348" s="4" t="n"/>
      <c r="AC348" s="4" t="n"/>
      <c r="AD348" s="4" t="n"/>
      <c r="AE348" s="4" t="n"/>
      <c r="AF348" s="4" t="n"/>
      <c r="AG348" s="4" t="n"/>
    </row>
    <row r="349">
      <c r="A349" s="4" t="n"/>
      <c r="B349" s="4" t="n"/>
      <c r="C349" s="4" t="n"/>
      <c r="D349" s="4" t="n"/>
      <c r="E349" s="4" t="n"/>
      <c r="F349" s="4" t="n"/>
      <c r="G349" s="4" t="n"/>
      <c r="H349" s="4" t="n"/>
      <c r="I349" s="4" t="n"/>
      <c r="J349" s="4" t="n"/>
      <c r="K349" s="4" t="n"/>
      <c r="L349" s="4" t="n"/>
      <c r="M349" s="4" t="n"/>
      <c r="N349" s="4" t="n"/>
      <c r="O349" s="4" t="n"/>
      <c r="P349" s="4" t="n"/>
      <c r="Q349" s="4" t="n"/>
      <c r="R349" s="4" t="n"/>
      <c r="S349" s="4" t="n"/>
      <c r="T349" s="4" t="n"/>
      <c r="U349" s="4" t="n"/>
      <c r="V349" s="4" t="n"/>
      <c r="W349" s="4" t="n"/>
      <c r="X349" s="4" t="n"/>
      <c r="Y349" s="4" t="n"/>
      <c r="Z349" s="4" t="n"/>
      <c r="AA349" s="4" t="n"/>
      <c r="AB349" s="4" t="n"/>
      <c r="AC349" s="4" t="n"/>
      <c r="AD349" s="4" t="n"/>
      <c r="AE349" s="4" t="n"/>
      <c r="AF349" s="4" t="n"/>
      <c r="AG349" s="4" t="n"/>
    </row>
    <row r="350">
      <c r="A350" s="4" t="n"/>
      <c r="B350" s="4" t="n"/>
      <c r="C350" s="4" t="n"/>
      <c r="D350" s="4" t="n"/>
      <c r="E350" s="4" t="n"/>
      <c r="F350" s="4" t="n"/>
      <c r="G350" s="4" t="n"/>
      <c r="H350" s="4" t="n"/>
      <c r="I350" s="4" t="n"/>
      <c r="J350" s="4" t="n"/>
      <c r="K350" s="4" t="n"/>
      <c r="L350" s="4" t="n"/>
      <c r="M350" s="4" t="n"/>
      <c r="N350" s="4" t="n"/>
      <c r="O350" s="4" t="n"/>
      <c r="P350" s="4" t="n"/>
      <c r="Q350" s="4" t="n"/>
      <c r="R350" s="4" t="n"/>
      <c r="S350" s="4" t="n"/>
      <c r="T350" s="4" t="n"/>
      <c r="U350" s="4" t="n"/>
      <c r="V350" s="4" t="n"/>
      <c r="W350" s="4" t="n"/>
      <c r="X350" s="4" t="n"/>
      <c r="Y350" s="4" t="n"/>
      <c r="Z350" s="4" t="n"/>
      <c r="AA350" s="4" t="n"/>
      <c r="AB350" s="4" t="n"/>
      <c r="AC350" s="4" t="n"/>
      <c r="AD350" s="4" t="n"/>
      <c r="AE350" s="4" t="n"/>
      <c r="AF350" s="4" t="n"/>
      <c r="AG350" s="4" t="n"/>
    </row>
    <row r="351">
      <c r="A351" s="4" t="n"/>
      <c r="B351" s="4" t="n"/>
      <c r="C351" s="4" t="n"/>
      <c r="D351" s="4" t="n"/>
      <c r="E351" s="4" t="n"/>
      <c r="F351" s="4" t="n"/>
      <c r="G351" s="4" t="n"/>
      <c r="H351" s="4" t="n"/>
      <c r="I351" s="4" t="n"/>
      <c r="J351" s="4" t="n"/>
      <c r="K351" s="4" t="n"/>
      <c r="L351" s="4" t="n"/>
      <c r="M351" s="4" t="n"/>
      <c r="N351" s="4" t="n"/>
      <c r="O351" s="4" t="n"/>
      <c r="P351" s="4" t="n"/>
      <c r="Q351" s="4" t="n"/>
      <c r="R351" s="4" t="n"/>
      <c r="S351" s="4" t="n"/>
      <c r="T351" s="4" t="n"/>
      <c r="U351" s="4" t="n"/>
      <c r="V351" s="4" t="n"/>
      <c r="W351" s="4" t="n"/>
      <c r="X351" s="4" t="n"/>
      <c r="Y351" s="4" t="n"/>
      <c r="Z351" s="4" t="n"/>
      <c r="AA351" s="4" t="n"/>
      <c r="AB351" s="4" t="n"/>
      <c r="AC351" s="4" t="n"/>
      <c r="AD351" s="4" t="n"/>
      <c r="AE351" s="4" t="n"/>
      <c r="AF351" s="4" t="n"/>
      <c r="AG351" s="4" t="n"/>
    </row>
    <row r="352">
      <c r="A352" s="4" t="n"/>
      <c r="B352" s="4" t="n"/>
      <c r="C352" s="4" t="n"/>
      <c r="D352" s="4" t="n"/>
      <c r="E352" s="4" t="n"/>
      <c r="F352" s="4" t="n"/>
      <c r="G352" s="4" t="n"/>
      <c r="H352" s="4" t="n"/>
      <c r="I352" s="4" t="n"/>
      <c r="J352" s="4" t="n"/>
      <c r="K352" s="4" t="n"/>
      <c r="L352" s="4" t="n"/>
      <c r="M352" s="4" t="n"/>
      <c r="N352" s="4" t="n"/>
      <c r="O352" s="4" t="n"/>
      <c r="P352" s="4" t="n"/>
      <c r="Q352" s="4" t="n"/>
      <c r="R352" s="4" t="n"/>
      <c r="S352" s="4" t="n"/>
      <c r="T352" s="4" t="n"/>
      <c r="U352" s="4" t="n"/>
      <c r="V352" s="4" t="n"/>
      <c r="W352" s="4" t="n"/>
      <c r="X352" s="4" t="n"/>
      <c r="Y352" s="4" t="n"/>
      <c r="Z352" s="4" t="n"/>
      <c r="AA352" s="4" t="n"/>
      <c r="AB352" s="4" t="n"/>
      <c r="AC352" s="4" t="n"/>
      <c r="AD352" s="4" t="n"/>
      <c r="AE352" s="4" t="n"/>
      <c r="AF352" s="4" t="n"/>
      <c r="AG352" s="4" t="n"/>
    </row>
    <row r="353">
      <c r="A353" s="4" t="n"/>
      <c r="B353" s="4" t="n"/>
      <c r="C353" s="4" t="n"/>
      <c r="D353" s="4" t="n"/>
      <c r="E353" s="4" t="n"/>
      <c r="F353" s="4" t="n"/>
      <c r="G353" s="4" t="n"/>
      <c r="H353" s="4" t="n"/>
      <c r="I353" s="4" t="n"/>
      <c r="J353" s="4" t="n"/>
      <c r="K353" s="4" t="n"/>
      <c r="L353" s="4" t="n"/>
      <c r="M353" s="4" t="n"/>
      <c r="N353" s="4" t="n"/>
      <c r="O353" s="4" t="n"/>
      <c r="P353" s="4" t="n"/>
      <c r="Q353" s="4" t="n"/>
      <c r="R353" s="4" t="n"/>
      <c r="S353" s="4" t="n"/>
      <c r="T353" s="4" t="n"/>
      <c r="U353" s="4" t="n"/>
      <c r="V353" s="4" t="n"/>
      <c r="W353" s="4" t="n"/>
      <c r="X353" s="4" t="n"/>
      <c r="Y353" s="4" t="n"/>
      <c r="Z353" s="4" t="n"/>
      <c r="AA353" s="4" t="n"/>
      <c r="AB353" s="4" t="n"/>
      <c r="AC353" s="4" t="n"/>
      <c r="AD353" s="4" t="n"/>
      <c r="AE353" s="4" t="n"/>
      <c r="AF353" s="4" t="n"/>
      <c r="AG353" s="4" t="n"/>
    </row>
    <row r="354">
      <c r="A354" s="4" t="n"/>
      <c r="B354" s="4" t="n"/>
      <c r="C354" s="4" t="n"/>
      <c r="D354" s="4" t="n"/>
      <c r="E354" s="4" t="n"/>
      <c r="F354" s="4" t="n"/>
      <c r="G354" s="4" t="n"/>
      <c r="H354" s="4" t="n"/>
      <c r="I354" s="4" t="n"/>
      <c r="J354" s="4" t="n"/>
      <c r="K354" s="4" t="n"/>
      <c r="L354" s="4" t="n"/>
      <c r="M354" s="4" t="n"/>
      <c r="N354" s="4" t="n"/>
      <c r="O354" s="4" t="n"/>
      <c r="P354" s="4" t="n"/>
      <c r="Q354" s="4" t="n"/>
      <c r="R354" s="4" t="n"/>
      <c r="S354" s="4" t="n"/>
      <c r="T354" s="4" t="n"/>
      <c r="U354" s="4" t="n"/>
      <c r="V354" s="4" t="n"/>
      <c r="W354" s="4" t="n"/>
      <c r="X354" s="4" t="n"/>
      <c r="Y354" s="4" t="n"/>
      <c r="Z354" s="4" t="n"/>
      <c r="AA354" s="4" t="n"/>
      <c r="AB354" s="4" t="n"/>
      <c r="AC354" s="4" t="n"/>
      <c r="AD354" s="4" t="n"/>
      <c r="AE354" s="4" t="n"/>
      <c r="AF354" s="4" t="n"/>
      <c r="AG354" s="4" t="n"/>
    </row>
    <row r="355">
      <c r="A355" s="4" t="n"/>
      <c r="B355" s="4" t="n"/>
      <c r="C355" s="4" t="n"/>
      <c r="D355" s="4" t="n"/>
      <c r="E355" s="4" t="n"/>
      <c r="F355" s="4" t="n"/>
      <c r="G355" s="4" t="n"/>
      <c r="H355" s="4" t="n"/>
      <c r="I355" s="4" t="n"/>
      <c r="J355" s="4" t="n"/>
      <c r="K355" s="4" t="n"/>
      <c r="L355" s="4" t="n"/>
      <c r="M355" s="4" t="n"/>
      <c r="N355" s="4" t="n"/>
      <c r="O355" s="4" t="n"/>
      <c r="P355" s="4" t="n"/>
      <c r="Q355" s="4" t="n"/>
      <c r="R355" s="4" t="n"/>
      <c r="S355" s="4" t="n"/>
      <c r="T355" s="4" t="n"/>
      <c r="U355" s="4" t="n"/>
      <c r="V355" s="4" t="n"/>
      <c r="W355" s="4" t="n"/>
      <c r="X355" s="4" t="n"/>
      <c r="Y355" s="4" t="n"/>
      <c r="Z355" s="4" t="n"/>
      <c r="AA355" s="4" t="n"/>
      <c r="AB355" s="4" t="n"/>
      <c r="AC355" s="4" t="n"/>
      <c r="AD355" s="4" t="n"/>
      <c r="AE355" s="4" t="n"/>
      <c r="AF355" s="4" t="n"/>
      <c r="AG355" s="4" t="n"/>
    </row>
    <row r="356">
      <c r="A356" s="4" t="n"/>
      <c r="B356" s="4" t="n"/>
      <c r="C356" s="4" t="n"/>
      <c r="D356" s="4" t="n"/>
      <c r="E356" s="4" t="n"/>
      <c r="F356" s="4" t="n"/>
      <c r="G356" s="4" t="n"/>
      <c r="H356" s="4" t="n"/>
      <c r="I356" s="4" t="n"/>
      <c r="J356" s="4" t="n"/>
      <c r="K356" s="4" t="n"/>
      <c r="L356" s="4" t="n"/>
      <c r="M356" s="4" t="n"/>
      <c r="N356" s="4" t="n"/>
      <c r="O356" s="4" t="n"/>
      <c r="P356" s="4" t="n"/>
      <c r="Q356" s="4" t="n"/>
      <c r="R356" s="4" t="n"/>
      <c r="S356" s="4" t="n"/>
      <c r="T356" s="4" t="n"/>
      <c r="U356" s="4" t="n"/>
      <c r="V356" s="4" t="n"/>
      <c r="W356" s="4" t="n"/>
      <c r="X356" s="4" t="n"/>
      <c r="Y356" s="4" t="n"/>
      <c r="Z356" s="4" t="n"/>
      <c r="AA356" s="4" t="n"/>
      <c r="AB356" s="4" t="n"/>
      <c r="AC356" s="4" t="n"/>
      <c r="AD356" s="4" t="n"/>
      <c r="AE356" s="4" t="n"/>
      <c r="AF356" s="4" t="n"/>
      <c r="AG356" s="4" t="n"/>
    </row>
    <row r="357">
      <c r="A357" s="4" t="n"/>
      <c r="B357" s="4" t="n"/>
      <c r="C357" s="4" t="n"/>
      <c r="D357" s="4" t="n"/>
      <c r="E357" s="4" t="n"/>
      <c r="F357" s="4" t="n"/>
      <c r="G357" s="4" t="n"/>
      <c r="H357" s="4" t="n"/>
      <c r="I357" s="4" t="n"/>
      <c r="J357" s="4" t="n"/>
      <c r="K357" s="4" t="n"/>
      <c r="L357" s="4" t="n"/>
      <c r="M357" s="4" t="n"/>
      <c r="N357" s="4" t="n"/>
      <c r="O357" s="4" t="n"/>
      <c r="P357" s="4" t="n"/>
      <c r="Q357" s="4" t="n"/>
      <c r="R357" s="4" t="n"/>
      <c r="S357" s="4" t="n"/>
      <c r="T357" s="4" t="n"/>
      <c r="U357" s="4" t="n"/>
      <c r="V357" s="4" t="n"/>
      <c r="W357" s="4" t="n"/>
      <c r="X357" s="4" t="n"/>
      <c r="Y357" s="4" t="n"/>
      <c r="Z357" s="4" t="n"/>
      <c r="AA357" s="4" t="n"/>
      <c r="AB357" s="4" t="n"/>
      <c r="AC357" s="4" t="n"/>
      <c r="AD357" s="4" t="n"/>
      <c r="AE357" s="4" t="n"/>
      <c r="AF357" s="4" t="n"/>
      <c r="AG357" s="4" t="n"/>
    </row>
    <row r="358">
      <c r="A358" s="4" t="n"/>
      <c r="B358" s="4" t="n"/>
      <c r="C358" s="4" t="n"/>
      <c r="D358" s="4" t="n"/>
      <c r="E358" s="4" t="n"/>
      <c r="F358" s="4" t="n"/>
      <c r="G358" s="4" t="n"/>
      <c r="H358" s="4" t="n"/>
      <c r="I358" s="4" t="n"/>
      <c r="J358" s="4" t="n"/>
      <c r="K358" s="4" t="n"/>
      <c r="L358" s="4" t="n"/>
      <c r="M358" s="4" t="n"/>
      <c r="N358" s="4" t="n"/>
      <c r="O358" s="4" t="n"/>
      <c r="P358" s="4" t="n"/>
      <c r="Q358" s="4" t="n"/>
      <c r="R358" s="4" t="n"/>
      <c r="S358" s="4" t="n"/>
      <c r="T358" s="4" t="n"/>
      <c r="U358" s="4" t="n"/>
      <c r="V358" s="4" t="n"/>
      <c r="W358" s="4" t="n"/>
      <c r="X358" s="4" t="n"/>
      <c r="Y358" s="4" t="n"/>
      <c r="Z358" s="4" t="n"/>
      <c r="AA358" s="4" t="n"/>
      <c r="AB358" s="4" t="n"/>
      <c r="AC358" s="4" t="n"/>
      <c r="AD358" s="4" t="n"/>
      <c r="AE358" s="4" t="n"/>
      <c r="AF358" s="4" t="n"/>
      <c r="AG358" s="4" t="n"/>
    </row>
    <row r="359">
      <c r="A359" s="4" t="n"/>
      <c r="B359" s="4" t="n"/>
      <c r="C359" s="4" t="n"/>
      <c r="D359" s="4" t="n"/>
      <c r="E359" s="4" t="n"/>
      <c r="F359" s="4" t="n"/>
      <c r="G359" s="4" t="n"/>
      <c r="H359" s="4" t="n"/>
      <c r="I359" s="4" t="n"/>
      <c r="J359" s="4" t="n"/>
      <c r="K359" s="4" t="n"/>
      <c r="L359" s="4" t="n"/>
      <c r="M359" s="4" t="n"/>
      <c r="N359" s="4" t="n"/>
      <c r="O359" s="4" t="n"/>
      <c r="P359" s="4" t="n"/>
      <c r="Q359" s="4" t="n"/>
      <c r="R359" s="4" t="n"/>
      <c r="S359" s="4" t="n"/>
      <c r="T359" s="4" t="n"/>
      <c r="U359" s="4" t="n"/>
      <c r="V359" s="4" t="n"/>
      <c r="W359" s="4" t="n"/>
      <c r="X359" s="4" t="n"/>
      <c r="Y359" s="4" t="n"/>
      <c r="Z359" s="4" t="n"/>
      <c r="AA359" s="4" t="n"/>
      <c r="AB359" s="4" t="n"/>
      <c r="AC359" s="4" t="n"/>
      <c r="AD359" s="4" t="n"/>
      <c r="AE359" s="4" t="n"/>
      <c r="AF359" s="4" t="n"/>
      <c r="AG359" s="4" t="n"/>
    </row>
    <row r="360">
      <c r="A360" s="4" t="n"/>
      <c r="B360" s="4" t="n"/>
      <c r="C360" s="4" t="n"/>
      <c r="D360" s="4" t="n"/>
      <c r="E360" s="4" t="n"/>
      <c r="F360" s="4" t="n"/>
      <c r="G360" s="4" t="n"/>
      <c r="H360" s="4" t="n"/>
      <c r="I360" s="4" t="n"/>
      <c r="J360" s="4" t="n"/>
      <c r="K360" s="4" t="n"/>
      <c r="L360" s="4" t="n"/>
      <c r="M360" s="4" t="n"/>
      <c r="N360" s="4" t="n"/>
      <c r="O360" s="4" t="n"/>
      <c r="P360" s="4" t="n"/>
      <c r="Q360" s="4" t="n"/>
      <c r="R360" s="4" t="n"/>
      <c r="S360" s="4" t="n"/>
      <c r="T360" s="4" t="n"/>
      <c r="U360" s="4" t="n"/>
      <c r="V360" s="4" t="n"/>
      <c r="W360" s="4" t="n"/>
      <c r="X360" s="4" t="n"/>
      <c r="Y360" s="4" t="n"/>
      <c r="Z360" s="4" t="n"/>
      <c r="AA360" s="4" t="n"/>
      <c r="AB360" s="4" t="n"/>
      <c r="AC360" s="4" t="n"/>
      <c r="AD360" s="4" t="n"/>
      <c r="AE360" s="4" t="n"/>
      <c r="AF360" s="4" t="n"/>
      <c r="AG360" s="4" t="n"/>
    </row>
    <row r="361">
      <c r="A361" s="4" t="n"/>
      <c r="B361" s="4" t="n"/>
      <c r="C361" s="4" t="n"/>
      <c r="D361" s="4" t="n"/>
      <c r="E361" s="4" t="n"/>
      <c r="F361" s="4" t="n"/>
      <c r="G361" s="4" t="n"/>
      <c r="H361" s="4" t="n"/>
      <c r="I361" s="4" t="n"/>
      <c r="J361" s="4" t="n"/>
      <c r="K361" s="4" t="n"/>
      <c r="L361" s="4" t="n"/>
      <c r="M361" s="4" t="n"/>
      <c r="N361" s="4" t="n"/>
      <c r="O361" s="4" t="n"/>
      <c r="P361" s="4" t="n"/>
      <c r="Q361" s="4" t="n"/>
      <c r="R361" s="4" t="n"/>
      <c r="S361" s="4" t="n"/>
      <c r="T361" s="4" t="n"/>
      <c r="U361" s="4" t="n"/>
      <c r="V361" s="4" t="n"/>
      <c r="W361" s="4" t="n"/>
      <c r="X361" s="4" t="n"/>
      <c r="Y361" s="4" t="n"/>
      <c r="Z361" s="4" t="n"/>
      <c r="AA361" s="4" t="n"/>
      <c r="AB361" s="4" t="n"/>
      <c r="AC361" s="4" t="n"/>
      <c r="AD361" s="4" t="n"/>
      <c r="AE361" s="4" t="n"/>
      <c r="AF361" s="4" t="n"/>
      <c r="AG361" s="4" t="n"/>
    </row>
    <row r="362">
      <c r="A362" s="4" t="n"/>
      <c r="B362" s="4" t="n"/>
      <c r="C362" s="4" t="n"/>
      <c r="D362" s="4" t="n"/>
      <c r="E362" s="4" t="n"/>
      <c r="F362" s="4" t="n"/>
      <c r="G362" s="4" t="n"/>
      <c r="H362" s="4" t="n"/>
      <c r="I362" s="4" t="n"/>
      <c r="J362" s="4" t="n"/>
      <c r="K362" s="4" t="n"/>
      <c r="L362" s="4" t="n"/>
      <c r="M362" s="4" t="n"/>
      <c r="N362" s="4" t="n"/>
      <c r="O362" s="4" t="n"/>
      <c r="P362" s="4" t="n"/>
      <c r="Q362" s="4" t="n"/>
      <c r="R362" s="4" t="n"/>
      <c r="S362" s="4" t="n"/>
      <c r="T362" s="4" t="n"/>
      <c r="U362" s="4" t="n"/>
      <c r="V362" s="4" t="n"/>
      <c r="W362" s="4" t="n"/>
      <c r="X362" s="4" t="n"/>
      <c r="Y362" s="4" t="n"/>
      <c r="Z362" s="4" t="n"/>
      <c r="AA362" s="4" t="n"/>
      <c r="AB362" s="4" t="n"/>
      <c r="AC362" s="4" t="n"/>
      <c r="AD362" s="4" t="n"/>
      <c r="AE362" s="4" t="n"/>
      <c r="AF362" s="4" t="n"/>
      <c r="AG362" s="4" t="n"/>
    </row>
    <row r="363">
      <c r="A363" s="4" t="n"/>
      <c r="B363" s="4" t="n"/>
      <c r="C363" s="4" t="n"/>
      <c r="D363" s="4" t="n"/>
      <c r="E363" s="4" t="n"/>
      <c r="F363" s="4" t="n"/>
      <c r="G363" s="4" t="n"/>
      <c r="H363" s="4" t="n"/>
      <c r="I363" s="4" t="n"/>
      <c r="J363" s="4" t="n"/>
      <c r="K363" s="4" t="n"/>
      <c r="L363" s="4" t="n"/>
      <c r="M363" s="4" t="n"/>
      <c r="N363" s="4" t="n"/>
      <c r="O363" s="4" t="n"/>
      <c r="P363" s="4" t="n"/>
      <c r="Q363" s="4" t="n"/>
      <c r="R363" s="4" t="n"/>
      <c r="S363" s="4" t="n"/>
      <c r="T363" s="4" t="n"/>
      <c r="U363" s="4" t="n"/>
      <c r="V363" s="4" t="n"/>
      <c r="W363" s="4" t="n"/>
      <c r="X363" s="4" t="n"/>
      <c r="Y363" s="4" t="n"/>
      <c r="Z363" s="4" t="n"/>
      <c r="AA363" s="4" t="n"/>
      <c r="AB363" s="4" t="n"/>
      <c r="AC363" s="4" t="n"/>
      <c r="AD363" s="4" t="n"/>
      <c r="AE363" s="4" t="n"/>
      <c r="AF363" s="4" t="n"/>
      <c r="AG363" s="4" t="n"/>
    </row>
    <row r="364">
      <c r="A364" s="4" t="n"/>
      <c r="B364" s="4" t="n"/>
      <c r="C364" s="4" t="n"/>
      <c r="D364" s="4" t="n"/>
      <c r="E364" s="4" t="n"/>
      <c r="F364" s="4" t="n"/>
      <c r="G364" s="4" t="n"/>
      <c r="H364" s="4" t="n"/>
      <c r="I364" s="4" t="n"/>
      <c r="J364" s="4" t="n"/>
      <c r="K364" s="4" t="n"/>
      <c r="L364" s="4" t="n"/>
      <c r="M364" s="4" t="n"/>
      <c r="N364" s="4" t="n"/>
      <c r="O364" s="4" t="n"/>
      <c r="P364" s="4" t="n"/>
      <c r="Q364" s="4" t="n"/>
      <c r="R364" s="4" t="n"/>
      <c r="S364" s="4" t="n"/>
      <c r="T364" s="4" t="n"/>
      <c r="U364" s="4" t="n"/>
      <c r="V364" s="4" t="n"/>
      <c r="W364" s="4" t="n"/>
      <c r="X364" s="4" t="n"/>
      <c r="Y364" s="4" t="n"/>
      <c r="Z364" s="4" t="n"/>
      <c r="AA364" s="4" t="n"/>
      <c r="AB364" s="4" t="n"/>
      <c r="AC364" s="4" t="n"/>
      <c r="AD364" s="4" t="n"/>
      <c r="AE364" s="4" t="n"/>
      <c r="AF364" s="4" t="n"/>
      <c r="AG364" s="4" t="n"/>
    </row>
    <row r="365">
      <c r="A365" s="4" t="n"/>
      <c r="B365" s="4" t="n"/>
      <c r="C365" s="4" t="n"/>
      <c r="D365" s="4" t="n"/>
      <c r="E365" s="4" t="n"/>
      <c r="F365" s="4" t="n"/>
      <c r="G365" s="4" t="n"/>
      <c r="H365" s="4" t="n"/>
      <c r="I365" s="4" t="n"/>
      <c r="J365" s="4" t="n"/>
      <c r="K365" s="4" t="n"/>
      <c r="L365" s="4" t="n"/>
      <c r="M365" s="4" t="n"/>
      <c r="N365" s="4" t="n"/>
      <c r="O365" s="4" t="n"/>
      <c r="P365" s="4" t="n"/>
      <c r="Q365" s="4" t="n"/>
      <c r="R365" s="4" t="n"/>
      <c r="S365" s="4" t="n"/>
      <c r="T365" s="4" t="n"/>
      <c r="U365" s="4" t="n"/>
      <c r="V365" s="4" t="n"/>
      <c r="W365" s="4" t="n"/>
      <c r="X365" s="4" t="n"/>
      <c r="Y365" s="4" t="n"/>
      <c r="Z365" s="4" t="n"/>
      <c r="AA365" s="4" t="n"/>
      <c r="AB365" s="4" t="n"/>
      <c r="AC365" s="4" t="n"/>
      <c r="AD365" s="4" t="n"/>
      <c r="AE365" s="4" t="n"/>
      <c r="AF365" s="4" t="n"/>
      <c r="AG365" s="4" t="n"/>
    </row>
    <row r="366">
      <c r="A366" s="4" t="n"/>
      <c r="B366" s="4" t="n"/>
      <c r="C366" s="4" t="n"/>
      <c r="D366" s="4" t="n"/>
      <c r="E366" s="4" t="n"/>
      <c r="F366" s="4" t="n"/>
      <c r="G366" s="4" t="n"/>
      <c r="H366" s="4" t="n"/>
      <c r="I366" s="4" t="n"/>
      <c r="J366" s="4" t="n"/>
      <c r="K366" s="4" t="n"/>
      <c r="L366" s="4" t="n"/>
      <c r="M366" s="4" t="n"/>
      <c r="N366" s="4" t="n"/>
      <c r="O366" s="4" t="n"/>
      <c r="P366" s="4" t="n"/>
      <c r="Q366" s="4" t="n"/>
      <c r="R366" s="4" t="n"/>
      <c r="S366" s="4" t="n"/>
      <c r="T366" s="4" t="n"/>
      <c r="U366" s="4" t="n"/>
      <c r="V366" s="4" t="n"/>
      <c r="W366" s="4" t="n"/>
      <c r="X366" s="4" t="n"/>
      <c r="Y366" s="4" t="n"/>
      <c r="Z366" s="4" t="n"/>
      <c r="AA366" s="4" t="n"/>
      <c r="AB366" s="4" t="n"/>
      <c r="AC366" s="4" t="n"/>
      <c r="AD366" s="4" t="n"/>
      <c r="AE366" s="4" t="n"/>
      <c r="AF366" s="4" t="n"/>
      <c r="AG366" s="4" t="n"/>
    </row>
    <row r="367">
      <c r="A367" s="4" t="n"/>
      <c r="B367" s="4" t="n"/>
      <c r="C367" s="4" t="n"/>
      <c r="D367" s="4" t="n"/>
      <c r="E367" s="4" t="n"/>
      <c r="F367" s="4" t="n"/>
      <c r="G367" s="4" t="n"/>
      <c r="H367" s="4" t="n"/>
      <c r="I367" s="4" t="n"/>
      <c r="J367" s="4" t="n"/>
      <c r="K367" s="4" t="n"/>
      <c r="L367" s="4" t="n"/>
      <c r="M367" s="4" t="n"/>
      <c r="N367" s="4" t="n"/>
      <c r="O367" s="4" t="n"/>
      <c r="P367" s="4" t="n"/>
      <c r="Q367" s="4" t="n"/>
      <c r="R367" s="4" t="n"/>
      <c r="S367" s="4" t="n"/>
      <c r="T367" s="4" t="n"/>
      <c r="U367" s="4" t="n"/>
      <c r="V367" s="4" t="n"/>
      <c r="W367" s="4" t="n"/>
      <c r="X367" s="4" t="n"/>
      <c r="Y367" s="4" t="n"/>
      <c r="Z367" s="4" t="n"/>
      <c r="AA367" s="4" t="n"/>
      <c r="AB367" s="4" t="n"/>
      <c r="AC367" s="4" t="n"/>
      <c r="AD367" s="4" t="n"/>
      <c r="AE367" s="4" t="n"/>
      <c r="AF367" s="4" t="n"/>
      <c r="AG367" s="4" t="n"/>
    </row>
    <row r="368">
      <c r="A368" s="4" t="n"/>
      <c r="B368" s="4" t="n"/>
      <c r="C368" s="4" t="n"/>
      <c r="D368" s="4" t="n"/>
      <c r="E368" s="4" t="n"/>
      <c r="F368" s="4" t="n"/>
      <c r="G368" s="4" t="n"/>
      <c r="H368" s="4" t="n"/>
      <c r="I368" s="4" t="n"/>
      <c r="J368" s="4" t="n"/>
      <c r="K368" s="4" t="n"/>
      <c r="L368" s="4" t="n"/>
      <c r="M368" s="4" t="n"/>
      <c r="N368" s="4" t="n"/>
      <c r="O368" s="4" t="n"/>
      <c r="P368" s="4" t="n"/>
      <c r="Q368" s="4" t="n"/>
      <c r="R368" s="4" t="n"/>
      <c r="S368" s="4" t="n"/>
      <c r="T368" s="4" t="n"/>
      <c r="U368" s="4" t="n"/>
      <c r="V368" s="4" t="n"/>
      <c r="W368" s="4" t="n"/>
      <c r="X368" s="4" t="n"/>
      <c r="Y368" s="4" t="n"/>
      <c r="Z368" s="4" t="n"/>
      <c r="AA368" s="4" t="n"/>
      <c r="AB368" s="4" t="n"/>
      <c r="AC368" s="4" t="n"/>
      <c r="AD368" s="4" t="n"/>
      <c r="AE368" s="4" t="n"/>
      <c r="AF368" s="4" t="n"/>
      <c r="AG368" s="4" t="n"/>
    </row>
    <row r="369">
      <c r="A369" s="4" t="n"/>
      <c r="B369" s="4" t="n"/>
      <c r="C369" s="4" t="n"/>
      <c r="D369" s="4" t="n"/>
      <c r="E369" s="4" t="n"/>
      <c r="F369" s="4" t="n"/>
      <c r="G369" s="4" t="n"/>
      <c r="H369" s="4" t="n"/>
      <c r="I369" s="4" t="n"/>
      <c r="J369" s="4" t="n"/>
      <c r="K369" s="4" t="n"/>
      <c r="L369" s="4" t="n"/>
      <c r="M369" s="4" t="n"/>
      <c r="N369" s="4" t="n"/>
      <c r="O369" s="4" t="n"/>
      <c r="P369" s="4" t="n"/>
      <c r="Q369" s="4" t="n"/>
      <c r="R369" s="4" t="n"/>
      <c r="S369" s="4" t="n"/>
      <c r="T369" s="4" t="n"/>
      <c r="U369" s="4" t="n"/>
      <c r="V369" s="4" t="n"/>
      <c r="W369" s="4" t="n"/>
      <c r="X369" s="4" t="n"/>
      <c r="Y369" s="4" t="n"/>
      <c r="Z369" s="4" t="n"/>
      <c r="AA369" s="4" t="n"/>
      <c r="AB369" s="4" t="n"/>
      <c r="AC369" s="4" t="n"/>
      <c r="AD369" s="4" t="n"/>
      <c r="AE369" s="4" t="n"/>
      <c r="AF369" s="4" t="n"/>
      <c r="AG369" s="4" t="n"/>
    </row>
    <row r="370">
      <c r="A370" s="4" t="n"/>
      <c r="B370" s="4" t="n"/>
      <c r="C370" s="4" t="n"/>
      <c r="D370" s="4" t="n"/>
      <c r="E370" s="4" t="n"/>
      <c r="F370" s="4" t="n"/>
      <c r="G370" s="4" t="n"/>
      <c r="H370" s="4" t="n"/>
      <c r="I370" s="4" t="n"/>
      <c r="J370" s="4" t="n"/>
      <c r="K370" s="4" t="n"/>
      <c r="L370" s="4" t="n"/>
      <c r="M370" s="4" t="n"/>
      <c r="N370" s="4" t="n"/>
      <c r="O370" s="4" t="n"/>
      <c r="P370" s="4" t="n"/>
      <c r="Q370" s="4" t="n"/>
      <c r="R370" s="4" t="n"/>
      <c r="S370" s="4" t="n"/>
      <c r="T370" s="4" t="n"/>
      <c r="U370" s="4" t="n"/>
      <c r="V370" s="4" t="n"/>
      <c r="W370" s="4" t="n"/>
      <c r="X370" s="4" t="n"/>
      <c r="Y370" s="4" t="n"/>
      <c r="Z370" s="4" t="n"/>
      <c r="AA370" s="4" t="n"/>
      <c r="AB370" s="4" t="n"/>
      <c r="AC370" s="4" t="n"/>
      <c r="AD370" s="4" t="n"/>
      <c r="AE370" s="4" t="n"/>
      <c r="AF370" s="4" t="n"/>
      <c r="AG370" s="4" t="n"/>
    </row>
    <row r="371">
      <c r="A371" s="4" t="n"/>
      <c r="B371" s="4" t="n"/>
      <c r="C371" s="4" t="n"/>
      <c r="D371" s="4" t="n"/>
      <c r="E371" s="4" t="n"/>
      <c r="F371" s="4" t="n"/>
      <c r="G371" s="4" t="n"/>
      <c r="H371" s="4" t="n"/>
      <c r="I371" s="4" t="n"/>
      <c r="J371" s="4" t="n"/>
      <c r="K371" s="4" t="n"/>
      <c r="L371" s="4" t="n"/>
      <c r="M371" s="4" t="n"/>
      <c r="N371" s="4" t="n"/>
      <c r="O371" s="4" t="n"/>
      <c r="P371" s="4" t="n"/>
      <c r="Q371" s="4" t="n"/>
      <c r="R371" s="4" t="n"/>
      <c r="S371" s="4" t="n"/>
      <c r="T371" s="4" t="n"/>
      <c r="U371" s="4" t="n"/>
      <c r="V371" s="4" t="n"/>
      <c r="W371" s="4" t="n"/>
      <c r="X371" s="4" t="n"/>
      <c r="Y371" s="4" t="n"/>
      <c r="Z371" s="4" t="n"/>
      <c r="AA371" s="4" t="n"/>
      <c r="AB371" s="4" t="n"/>
      <c r="AC371" s="4" t="n"/>
      <c r="AD371" s="4" t="n"/>
      <c r="AE371" s="4" t="n"/>
      <c r="AF371" s="4" t="n"/>
      <c r="AG371" s="4" t="n"/>
    </row>
    <row r="372">
      <c r="A372" s="4" t="n"/>
      <c r="B372" s="4" t="n"/>
      <c r="C372" s="4" t="n"/>
      <c r="D372" s="4" t="n"/>
      <c r="E372" s="4" t="n"/>
      <c r="F372" s="4" t="n"/>
      <c r="G372" s="4" t="n"/>
      <c r="H372" s="4" t="n"/>
      <c r="I372" s="4" t="n"/>
      <c r="J372" s="4" t="n"/>
      <c r="K372" s="4" t="n"/>
      <c r="L372" s="4" t="n"/>
      <c r="M372" s="4" t="n"/>
      <c r="N372" s="4" t="n"/>
      <c r="O372" s="4" t="n"/>
      <c r="P372" s="4" t="n"/>
      <c r="Q372" s="4" t="n"/>
      <c r="R372" s="4" t="n"/>
      <c r="S372" s="4" t="n"/>
      <c r="T372" s="4" t="n"/>
      <c r="U372" s="4" t="n"/>
      <c r="V372" s="4" t="n"/>
      <c r="W372" s="4" t="n"/>
      <c r="X372" s="4" t="n"/>
      <c r="Y372" s="4" t="n"/>
      <c r="Z372" s="4" t="n"/>
      <c r="AA372" s="4" t="n"/>
      <c r="AB372" s="4" t="n"/>
      <c r="AC372" s="4" t="n"/>
      <c r="AD372" s="4" t="n"/>
      <c r="AE372" s="4" t="n"/>
      <c r="AF372" s="4" t="n"/>
      <c r="AG372" s="4" t="n"/>
    </row>
    <row r="373">
      <c r="A373" s="4" t="n"/>
      <c r="B373" s="4" t="n"/>
      <c r="C373" s="4" t="n"/>
      <c r="D373" s="4" t="n"/>
      <c r="E373" s="4" t="n"/>
      <c r="F373" s="4" t="n"/>
      <c r="G373" s="4" t="n"/>
      <c r="H373" s="4" t="n"/>
      <c r="I373" s="4" t="n"/>
      <c r="J373" s="4" t="n"/>
      <c r="K373" s="4" t="n"/>
      <c r="L373" s="4" t="n"/>
      <c r="M373" s="4" t="n"/>
      <c r="N373" s="4" t="n"/>
      <c r="O373" s="4" t="n"/>
      <c r="P373" s="4" t="n"/>
      <c r="Q373" s="4" t="n"/>
      <c r="R373" s="4" t="n"/>
      <c r="S373" s="4" t="n"/>
      <c r="T373" s="4" t="n"/>
      <c r="U373" s="4" t="n"/>
      <c r="V373" s="4" t="n"/>
      <c r="W373" s="4" t="n"/>
      <c r="X373" s="4" t="n"/>
      <c r="Y373" s="4" t="n"/>
      <c r="Z373" s="4" t="n"/>
      <c r="AA373" s="4" t="n"/>
      <c r="AB373" s="4" t="n"/>
      <c r="AC373" s="4" t="n"/>
      <c r="AD373" s="4" t="n"/>
      <c r="AE373" s="4" t="n"/>
      <c r="AF373" s="4" t="n"/>
      <c r="AG373" s="4" t="n"/>
    </row>
    <row r="374">
      <c r="A374" s="4" t="n"/>
      <c r="B374" s="4" t="n"/>
      <c r="C374" s="4" t="n"/>
      <c r="D374" s="4" t="n"/>
      <c r="E374" s="4" t="n"/>
      <c r="F374" s="4" t="n"/>
      <c r="G374" s="4" t="n"/>
      <c r="H374" s="4" t="n"/>
      <c r="I374" s="4" t="n"/>
      <c r="J374" s="4" t="n"/>
      <c r="K374" s="4" t="n"/>
      <c r="L374" s="4" t="n"/>
      <c r="M374" s="4" t="n"/>
      <c r="N374" s="4" t="n"/>
      <c r="O374" s="4" t="n"/>
      <c r="P374" s="4" t="n"/>
      <c r="Q374" s="4" t="n"/>
      <c r="R374" s="4" t="n"/>
      <c r="S374" s="4" t="n"/>
      <c r="T374" s="4" t="n"/>
      <c r="U374" s="4" t="n"/>
      <c r="V374" s="4" t="n"/>
      <c r="W374" s="4" t="n"/>
      <c r="X374" s="4" t="n"/>
      <c r="Y374" s="4" t="n"/>
      <c r="Z374" s="4" t="n"/>
      <c r="AA374" s="4" t="n"/>
      <c r="AB374" s="4" t="n"/>
      <c r="AC374" s="4" t="n"/>
      <c r="AD374" s="4" t="n"/>
      <c r="AE374" s="4" t="n"/>
      <c r="AF374" s="4" t="n"/>
      <c r="AG374" s="4" t="n"/>
    </row>
    <row r="375">
      <c r="A375" s="4" t="n"/>
      <c r="B375" s="4" t="n"/>
      <c r="C375" s="4" t="n"/>
      <c r="D375" s="4" t="n"/>
      <c r="E375" s="4" t="n"/>
      <c r="F375" s="4" t="n"/>
      <c r="G375" s="4" t="n"/>
      <c r="H375" s="4" t="n"/>
      <c r="I375" s="4" t="n"/>
      <c r="J375" s="4" t="n"/>
      <c r="K375" s="4" t="n"/>
      <c r="L375" s="4" t="n"/>
      <c r="M375" s="4" t="n"/>
      <c r="N375" s="4" t="n"/>
      <c r="O375" s="4" t="n"/>
      <c r="P375" s="4" t="n"/>
      <c r="Q375" s="4" t="n"/>
      <c r="R375" s="4" t="n"/>
      <c r="S375" s="4" t="n"/>
      <c r="T375" s="4" t="n"/>
      <c r="U375" s="4" t="n"/>
      <c r="V375" s="4" t="n"/>
      <c r="W375" s="4" t="n"/>
      <c r="X375" s="4" t="n"/>
      <c r="Y375" s="4" t="n"/>
      <c r="Z375" s="4" t="n"/>
      <c r="AA375" s="4" t="n"/>
      <c r="AB375" s="4" t="n"/>
      <c r="AC375" s="4" t="n"/>
      <c r="AD375" s="4" t="n"/>
      <c r="AE375" s="4" t="n"/>
      <c r="AF375" s="4" t="n"/>
      <c r="AG375" s="4" t="n"/>
    </row>
    <row r="376">
      <c r="A376" s="4" t="n"/>
      <c r="B376" s="4" t="n"/>
      <c r="C376" s="4" t="n"/>
      <c r="D376" s="4" t="n"/>
      <c r="E376" s="4" t="n"/>
      <c r="F376" s="4" t="n"/>
      <c r="G376" s="4" t="n"/>
      <c r="H376" s="4" t="n"/>
      <c r="I376" s="4" t="n"/>
      <c r="J376" s="4" t="n"/>
      <c r="K376" s="4" t="n"/>
      <c r="L376" s="4" t="n"/>
      <c r="M376" s="4" t="n"/>
      <c r="N376" s="4" t="n"/>
      <c r="O376" s="4" t="n"/>
      <c r="P376" s="4" t="n"/>
      <c r="Q376" s="4" t="n"/>
      <c r="R376" s="4" t="n"/>
      <c r="S376" s="4" t="n"/>
      <c r="T376" s="4" t="n"/>
      <c r="U376" s="4" t="n"/>
      <c r="V376" s="4" t="n"/>
      <c r="W376" s="4" t="n"/>
      <c r="X376" s="4" t="n"/>
      <c r="Y376" s="4" t="n"/>
      <c r="Z376" s="4" t="n"/>
      <c r="AA376" s="4" t="n"/>
      <c r="AB376" s="4" t="n"/>
      <c r="AC376" s="4" t="n"/>
      <c r="AD376" s="4" t="n"/>
      <c r="AE376" s="4" t="n"/>
      <c r="AF376" s="4" t="n"/>
      <c r="AG376" s="4" t="n"/>
    </row>
    <row r="377">
      <c r="A377" s="4" t="n"/>
      <c r="B377" s="4" t="n"/>
      <c r="C377" s="4" t="n"/>
      <c r="D377" s="4" t="n"/>
      <c r="E377" s="4" t="n"/>
      <c r="F377" s="4" t="n"/>
      <c r="G377" s="4" t="n"/>
      <c r="H377" s="4" t="n"/>
      <c r="I377" s="4" t="n"/>
      <c r="J377" s="4" t="n"/>
      <c r="K377" s="4" t="n"/>
      <c r="L377" s="4" t="n"/>
      <c r="M377" s="4" t="n"/>
      <c r="N377" s="4" t="n"/>
      <c r="O377" s="4" t="n"/>
      <c r="P377" s="4" t="n"/>
      <c r="Q377" s="4" t="n"/>
      <c r="R377" s="4" t="n"/>
      <c r="S377" s="4" t="n"/>
      <c r="T377" s="4" t="n"/>
      <c r="U377" s="4" t="n"/>
      <c r="V377" s="4" t="n"/>
      <c r="W377" s="4" t="n"/>
      <c r="X377" s="4" t="n"/>
      <c r="Y377" s="4" t="n"/>
      <c r="Z377" s="4" t="n"/>
      <c r="AA377" s="4" t="n"/>
      <c r="AB377" s="4" t="n"/>
      <c r="AC377" s="4" t="n"/>
      <c r="AD377" s="4" t="n"/>
      <c r="AE377" s="4" t="n"/>
      <c r="AF377" s="4" t="n"/>
      <c r="AG377" s="4" t="n"/>
    </row>
    <row r="378">
      <c r="A378" s="4" t="n"/>
      <c r="B378" s="4" t="n"/>
      <c r="C378" s="4" t="n"/>
      <c r="D378" s="4" t="n"/>
      <c r="E378" s="4" t="n"/>
      <c r="F378" s="4" t="n"/>
      <c r="G378" s="4" t="n"/>
      <c r="H378" s="4" t="n"/>
      <c r="I378" s="4" t="n"/>
      <c r="J378" s="4" t="n"/>
      <c r="K378" s="4" t="n"/>
      <c r="L378" s="4" t="n"/>
      <c r="M378" s="4" t="n"/>
      <c r="N378" s="4" t="n"/>
      <c r="O378" s="4" t="n"/>
      <c r="P378" s="4" t="n"/>
      <c r="Q378" s="4" t="n"/>
      <c r="R378" s="4" t="n"/>
      <c r="S378" s="4" t="n"/>
      <c r="T378" s="4" t="n"/>
      <c r="U378" s="4" t="n"/>
      <c r="V378" s="4" t="n"/>
      <c r="W378" s="4" t="n"/>
      <c r="X378" s="4" t="n"/>
      <c r="Y378" s="4" t="n"/>
      <c r="Z378" s="4" t="n"/>
      <c r="AA378" s="4" t="n"/>
      <c r="AB378" s="4" t="n"/>
      <c r="AC378" s="4" t="n"/>
      <c r="AD378" s="4" t="n"/>
      <c r="AE378" s="4" t="n"/>
      <c r="AF378" s="4" t="n"/>
      <c r="AG378" s="4" t="n"/>
    </row>
    <row r="379">
      <c r="A379" s="4" t="n"/>
      <c r="B379" s="4" t="n"/>
      <c r="C379" s="4" t="n"/>
      <c r="D379" s="4" t="n"/>
      <c r="E379" s="4" t="n"/>
      <c r="F379" s="4" t="n"/>
      <c r="G379" s="4" t="n"/>
      <c r="H379" s="4" t="n"/>
      <c r="I379" s="4" t="n"/>
      <c r="J379" s="4" t="n"/>
      <c r="K379" s="4" t="n"/>
      <c r="L379" s="4" t="n"/>
      <c r="M379" s="4" t="n"/>
      <c r="N379" s="4" t="n"/>
      <c r="O379" s="4" t="n"/>
      <c r="P379" s="4" t="n"/>
      <c r="Q379" s="4" t="n"/>
      <c r="R379" s="4" t="n"/>
      <c r="S379" s="4" t="n"/>
      <c r="T379" s="4" t="n"/>
      <c r="U379" s="4" t="n"/>
      <c r="V379" s="4" t="n"/>
      <c r="W379" s="4" t="n"/>
      <c r="X379" s="4" t="n"/>
      <c r="Y379" s="4" t="n"/>
      <c r="Z379" s="4" t="n"/>
      <c r="AA379" s="4" t="n"/>
      <c r="AB379" s="4" t="n"/>
      <c r="AC379" s="4" t="n"/>
      <c r="AD379" s="4" t="n"/>
      <c r="AE379" s="4" t="n"/>
      <c r="AF379" s="4" t="n"/>
      <c r="AG379" s="4" t="n"/>
    </row>
    <row r="380">
      <c r="A380" s="4" t="n"/>
      <c r="B380" s="4" t="n"/>
      <c r="C380" s="4" t="n"/>
      <c r="D380" s="4" t="n"/>
      <c r="E380" s="4" t="n"/>
      <c r="F380" s="4" t="n"/>
      <c r="G380" s="4" t="n"/>
      <c r="H380" s="4" t="n"/>
      <c r="I380" s="4" t="n"/>
      <c r="J380" s="4" t="n"/>
      <c r="K380" s="4" t="n"/>
      <c r="L380" s="4" t="n"/>
      <c r="M380" s="4" t="n"/>
      <c r="N380" s="4" t="n"/>
      <c r="O380" s="4" t="n"/>
      <c r="P380" s="4" t="n"/>
      <c r="Q380" s="4" t="n"/>
      <c r="R380" s="4" t="n"/>
      <c r="S380" s="4" t="n"/>
      <c r="T380" s="4" t="n"/>
      <c r="U380" s="4" t="n"/>
      <c r="V380" s="4" t="n"/>
      <c r="W380" s="4" t="n"/>
      <c r="X380" s="4" t="n"/>
      <c r="Y380" s="4" t="n"/>
      <c r="Z380" s="4" t="n"/>
      <c r="AA380" s="4" t="n"/>
      <c r="AB380" s="4" t="n"/>
      <c r="AC380" s="4" t="n"/>
      <c r="AD380" s="4" t="n"/>
      <c r="AE380" s="4" t="n"/>
      <c r="AF380" s="4" t="n"/>
      <c r="AG380" s="4" t="n"/>
    </row>
    <row r="381">
      <c r="A381" s="4" t="n"/>
      <c r="B381" s="4" t="n"/>
      <c r="C381" s="4" t="n"/>
      <c r="D381" s="4" t="n"/>
      <c r="E381" s="4" t="n"/>
      <c r="F381" s="4" t="n"/>
      <c r="G381" s="4" t="n"/>
      <c r="H381" s="4" t="n"/>
      <c r="I381" s="4" t="n"/>
      <c r="J381" s="4" t="n"/>
      <c r="K381" s="4" t="n"/>
      <c r="L381" s="4" t="n"/>
      <c r="M381" s="4" t="n"/>
      <c r="N381" s="4" t="n"/>
      <c r="O381" s="4" t="n"/>
      <c r="P381" s="4" t="n"/>
      <c r="Q381" s="4" t="n"/>
      <c r="R381" s="4" t="n"/>
      <c r="S381" s="4" t="n"/>
      <c r="T381" s="4" t="n"/>
      <c r="U381" s="4" t="n"/>
      <c r="V381" s="4" t="n"/>
      <c r="W381" s="4" t="n"/>
      <c r="X381" s="4" t="n"/>
      <c r="Y381" s="4" t="n"/>
      <c r="Z381" s="4" t="n"/>
      <c r="AA381" s="4" t="n"/>
      <c r="AB381" s="4" t="n"/>
      <c r="AC381" s="4" t="n"/>
      <c r="AD381" s="4" t="n"/>
      <c r="AE381" s="4" t="n"/>
      <c r="AF381" s="4" t="n"/>
      <c r="AG381" s="4" t="n"/>
    </row>
    <row r="382">
      <c r="A382" s="4" t="n"/>
      <c r="B382" s="4" t="n"/>
      <c r="C382" s="4" t="n"/>
      <c r="D382" s="4" t="n"/>
      <c r="E382" s="4" t="n"/>
      <c r="F382" s="4" t="n"/>
      <c r="G382" s="4" t="n"/>
      <c r="H382" s="4" t="n"/>
      <c r="I382" s="4" t="n"/>
      <c r="J382" s="4" t="n"/>
      <c r="K382" s="4" t="n"/>
      <c r="L382" s="4" t="n"/>
      <c r="M382" s="4" t="n"/>
      <c r="N382" s="4" t="n"/>
      <c r="O382" s="4" t="n"/>
      <c r="P382" s="4" t="n"/>
      <c r="Q382" s="4" t="n"/>
      <c r="R382" s="4" t="n"/>
      <c r="S382" s="4" t="n"/>
      <c r="T382" s="4" t="n"/>
      <c r="U382" s="4" t="n"/>
      <c r="V382" s="4" t="n"/>
      <c r="W382" s="4" t="n"/>
      <c r="X382" s="4" t="n"/>
      <c r="Y382" s="4" t="n"/>
      <c r="Z382" s="4" t="n"/>
      <c r="AA382" s="4" t="n"/>
      <c r="AB382" s="4" t="n"/>
      <c r="AC382" s="4" t="n"/>
      <c r="AD382" s="4" t="n"/>
      <c r="AE382" s="4" t="n"/>
      <c r="AF382" s="4" t="n"/>
      <c r="AG382" s="4" t="n"/>
    </row>
    <row r="383">
      <c r="A383" s="4" t="n"/>
      <c r="B383" s="4" t="n"/>
      <c r="C383" s="4" t="n"/>
      <c r="D383" s="4" t="n"/>
      <c r="E383" s="4" t="n"/>
      <c r="F383" s="4" t="n"/>
      <c r="G383" s="4" t="n"/>
      <c r="H383" s="4" t="n"/>
      <c r="I383" s="4" t="n"/>
      <c r="J383" s="4" t="n"/>
      <c r="K383" s="4" t="n"/>
      <c r="L383" s="4" t="n"/>
      <c r="M383" s="4" t="n"/>
      <c r="N383" s="4" t="n"/>
      <c r="O383" s="4" t="n"/>
      <c r="P383" s="4" t="n"/>
      <c r="Q383" s="4" t="n"/>
      <c r="R383" s="4" t="n"/>
      <c r="S383" s="4" t="n"/>
      <c r="T383" s="4" t="n"/>
      <c r="U383" s="4" t="n"/>
      <c r="V383" s="4" t="n"/>
      <c r="W383" s="4" t="n"/>
      <c r="X383" s="4" t="n"/>
      <c r="Y383" s="4" t="n"/>
      <c r="Z383" s="4" t="n"/>
      <c r="AA383" s="4" t="n"/>
      <c r="AB383" s="4" t="n"/>
      <c r="AC383" s="4" t="n"/>
      <c r="AD383" s="4" t="n"/>
      <c r="AE383" s="4" t="n"/>
      <c r="AF383" s="4" t="n"/>
      <c r="AG383" s="4" t="n"/>
    </row>
    <row r="384">
      <c r="A384" s="4" t="n"/>
      <c r="B384" s="4" t="n"/>
      <c r="C384" s="4" t="n"/>
      <c r="D384" s="4" t="n"/>
      <c r="E384" s="4" t="n"/>
      <c r="F384" s="4" t="n"/>
      <c r="G384" s="4" t="n"/>
      <c r="H384" s="4" t="n"/>
      <c r="I384" s="4" t="n"/>
      <c r="J384" s="4" t="n"/>
      <c r="K384" s="4" t="n"/>
      <c r="L384" s="4" t="n"/>
      <c r="M384" s="4" t="n"/>
      <c r="N384" s="4" t="n"/>
      <c r="O384" s="4" t="n"/>
      <c r="P384" s="4" t="n"/>
      <c r="Q384" s="4" t="n"/>
      <c r="R384" s="4" t="n"/>
      <c r="S384" s="4" t="n"/>
      <c r="T384" s="4" t="n"/>
      <c r="U384" s="4" t="n"/>
      <c r="V384" s="4" t="n"/>
      <c r="W384" s="4" t="n"/>
      <c r="X384" s="4" t="n"/>
      <c r="Y384" s="4" t="n"/>
      <c r="Z384" s="4" t="n"/>
      <c r="AA384" s="4" t="n"/>
      <c r="AB384" s="4" t="n"/>
      <c r="AC384" s="4" t="n"/>
      <c r="AD384" s="4" t="n"/>
      <c r="AE384" s="4" t="n"/>
      <c r="AF384" s="4" t="n"/>
      <c r="AG384" s="4" t="n"/>
    </row>
    <row r="385">
      <c r="A385" s="4" t="n"/>
      <c r="B385" s="4" t="n"/>
      <c r="C385" s="4" t="n"/>
      <c r="D385" s="4" t="n"/>
      <c r="E385" s="4" t="n"/>
      <c r="F385" s="4" t="n"/>
      <c r="G385" s="4" t="n"/>
      <c r="H385" s="4" t="n"/>
      <c r="I385" s="4" t="n"/>
      <c r="J385" s="4" t="n"/>
      <c r="K385" s="4" t="n"/>
      <c r="L385" s="4" t="n"/>
      <c r="M385" s="4" t="n"/>
      <c r="N385" s="4" t="n"/>
      <c r="O385" s="4" t="n"/>
      <c r="P385" s="4" t="n"/>
      <c r="Q385" s="4" t="n"/>
      <c r="R385" s="4" t="n"/>
      <c r="S385" s="4" t="n"/>
      <c r="T385" s="4" t="n"/>
      <c r="U385" s="4" t="n"/>
      <c r="V385" s="4" t="n"/>
      <c r="W385" s="4" t="n"/>
      <c r="X385" s="4" t="n"/>
      <c r="Y385" s="4" t="n"/>
      <c r="Z385" s="4" t="n"/>
      <c r="AA385" s="4" t="n"/>
      <c r="AB385" s="4" t="n"/>
      <c r="AC385" s="4" t="n"/>
      <c r="AD385" s="4" t="n"/>
      <c r="AE385" s="4" t="n"/>
      <c r="AF385" s="4" t="n"/>
      <c r="AG385" s="4" t="n"/>
    </row>
    <row r="386">
      <c r="A386" s="4" t="n"/>
      <c r="B386" s="4" t="n"/>
      <c r="C386" s="4" t="n"/>
      <c r="D386" s="4" t="n"/>
      <c r="E386" s="4" t="n"/>
      <c r="F386" s="4" t="n"/>
      <c r="G386" s="4" t="n"/>
      <c r="H386" s="4" t="n"/>
      <c r="I386" s="4" t="n"/>
      <c r="J386" s="4" t="n"/>
      <c r="K386" s="4" t="n"/>
      <c r="L386" s="4" t="n"/>
      <c r="M386" s="4" t="n"/>
      <c r="N386" s="4" t="n"/>
      <c r="O386" s="4" t="n"/>
      <c r="P386" s="4" t="n"/>
      <c r="Q386" s="4" t="n"/>
      <c r="R386" s="4" t="n"/>
      <c r="S386" s="4" t="n"/>
      <c r="T386" s="4" t="n"/>
      <c r="U386" s="4" t="n"/>
      <c r="V386" s="4" t="n"/>
      <c r="W386" s="4" t="n"/>
      <c r="X386" s="4" t="n"/>
      <c r="Y386" s="4" t="n"/>
      <c r="Z386" s="4" t="n"/>
      <c r="AA386" s="4" t="n"/>
      <c r="AB386" s="4" t="n"/>
      <c r="AC386" s="4" t="n"/>
      <c r="AD386" s="4" t="n"/>
      <c r="AE386" s="4" t="n"/>
      <c r="AF386" s="4" t="n"/>
      <c r="AG386" s="4" t="n"/>
    </row>
    <row r="387">
      <c r="A387" s="4" t="n"/>
      <c r="B387" s="4" t="n"/>
      <c r="C387" s="4" t="n"/>
      <c r="D387" s="4" t="n"/>
      <c r="E387" s="4" t="n"/>
      <c r="F387" s="4" t="n"/>
      <c r="G387" s="4" t="n"/>
      <c r="H387" s="4" t="n"/>
      <c r="I387" s="4" t="n"/>
      <c r="J387" s="4" t="n"/>
      <c r="K387" s="4" t="n"/>
      <c r="L387" s="4" t="n"/>
      <c r="M387" s="4" t="n"/>
      <c r="N387" s="4" t="n"/>
      <c r="O387" s="4" t="n"/>
      <c r="P387" s="4" t="n"/>
      <c r="Q387" s="4" t="n"/>
      <c r="R387" s="4" t="n"/>
      <c r="S387" s="4" t="n"/>
      <c r="T387" s="4" t="n"/>
      <c r="U387" s="4" t="n"/>
      <c r="V387" s="4" t="n"/>
      <c r="W387" s="4" t="n"/>
      <c r="X387" s="4" t="n"/>
      <c r="Y387" s="4" t="n"/>
      <c r="Z387" s="4" t="n"/>
      <c r="AA387" s="4" t="n"/>
      <c r="AB387" s="4" t="n"/>
      <c r="AC387" s="4" t="n"/>
      <c r="AD387" s="4" t="n"/>
      <c r="AE387" s="4" t="n"/>
      <c r="AF387" s="4" t="n"/>
      <c r="AG387" s="4" t="n"/>
    </row>
    <row r="388">
      <c r="A388" s="4" t="n"/>
      <c r="B388" s="4" t="n"/>
      <c r="C388" s="4" t="n"/>
      <c r="D388" s="4" t="n"/>
      <c r="E388" s="4" t="n"/>
      <c r="F388" s="4" t="n"/>
      <c r="G388" s="4" t="n"/>
      <c r="H388" s="4" t="n"/>
      <c r="I388" s="4" t="n"/>
      <c r="J388" s="4" t="n"/>
      <c r="K388" s="4" t="n"/>
      <c r="L388" s="4" t="n"/>
      <c r="M388" s="4" t="n"/>
      <c r="N388" s="4" t="n"/>
      <c r="O388" s="4" t="n"/>
      <c r="P388" s="4" t="n"/>
      <c r="Q388" s="4" t="n"/>
      <c r="R388" s="4" t="n"/>
      <c r="S388" s="4" t="n"/>
      <c r="T388" s="4" t="n"/>
      <c r="U388" s="4" t="n"/>
      <c r="V388" s="4" t="n"/>
      <c r="W388" s="4" t="n"/>
      <c r="X388" s="4" t="n"/>
      <c r="Y388" s="4" t="n"/>
      <c r="Z388" s="4" t="n"/>
      <c r="AA388" s="4" t="n"/>
      <c r="AB388" s="4" t="n"/>
      <c r="AC388" s="4" t="n"/>
      <c r="AD388" s="4" t="n"/>
      <c r="AE388" s="4" t="n"/>
      <c r="AF388" s="4" t="n"/>
      <c r="AG388" s="4" t="n"/>
    </row>
    <row r="389">
      <c r="A389" s="4" t="n"/>
      <c r="B389" s="4" t="n"/>
      <c r="C389" s="4" t="n"/>
      <c r="D389" s="4" t="n"/>
      <c r="E389" s="4" t="n"/>
      <c r="F389" s="4" t="n"/>
      <c r="G389" s="4" t="n"/>
      <c r="H389" s="4" t="n"/>
      <c r="I389" s="4" t="n"/>
      <c r="J389" s="4" t="n"/>
      <c r="K389" s="4" t="n"/>
      <c r="L389" s="4" t="n"/>
      <c r="M389" s="4" t="n"/>
      <c r="N389" s="4" t="n"/>
      <c r="O389" s="4" t="n"/>
      <c r="P389" s="4" t="n"/>
      <c r="Q389" s="4" t="n"/>
      <c r="R389" s="4" t="n"/>
      <c r="S389" s="4" t="n"/>
      <c r="T389" s="4" t="n"/>
      <c r="U389" s="4" t="n"/>
      <c r="V389" s="4" t="n"/>
      <c r="W389" s="4" t="n"/>
      <c r="X389" s="4" t="n"/>
      <c r="Y389" s="4" t="n"/>
      <c r="Z389" s="4" t="n"/>
      <c r="AA389" s="4" t="n"/>
      <c r="AB389" s="4" t="n"/>
      <c r="AC389" s="4" t="n"/>
      <c r="AD389" s="4" t="n"/>
      <c r="AE389" s="4" t="n"/>
      <c r="AF389" s="4" t="n"/>
      <c r="AG389" s="4" t="n"/>
    </row>
    <row r="390">
      <c r="A390" s="4" t="n"/>
      <c r="B390" s="4" t="n"/>
      <c r="C390" s="4" t="n"/>
      <c r="D390" s="4" t="n"/>
      <c r="E390" s="4" t="n"/>
      <c r="F390" s="4" t="n"/>
      <c r="G390" s="4" t="n"/>
      <c r="H390" s="4" t="n"/>
      <c r="I390" s="4" t="n"/>
      <c r="J390" s="4" t="n"/>
      <c r="K390" s="4" t="n"/>
      <c r="L390" s="4" t="n"/>
      <c r="M390" s="4" t="n"/>
      <c r="N390" s="4" t="n"/>
      <c r="O390" s="4" t="n"/>
      <c r="P390" s="4" t="n"/>
      <c r="Q390" s="4" t="n"/>
      <c r="R390" s="4" t="n"/>
      <c r="S390" s="4" t="n"/>
      <c r="T390" s="4" t="n"/>
      <c r="U390" s="4" t="n"/>
      <c r="V390" s="4" t="n"/>
      <c r="W390" s="4" t="n"/>
      <c r="X390" s="4" t="n"/>
      <c r="Y390" s="4" t="n"/>
      <c r="Z390" s="4" t="n"/>
      <c r="AA390" s="4" t="n"/>
      <c r="AB390" s="4" t="n"/>
      <c r="AC390" s="4" t="n"/>
      <c r="AD390" s="4" t="n"/>
      <c r="AE390" s="4" t="n"/>
      <c r="AF390" s="4" t="n"/>
      <c r="AG390" s="4" t="n"/>
    </row>
    <row r="391">
      <c r="A391" s="4" t="n"/>
      <c r="B391" s="4" t="n"/>
      <c r="C391" s="4" t="n"/>
      <c r="D391" s="4" t="n"/>
      <c r="E391" s="4" t="n"/>
      <c r="F391" s="4" t="n"/>
      <c r="G391" s="4" t="n"/>
      <c r="H391" s="4" t="n"/>
      <c r="I391" s="4" t="n"/>
      <c r="J391" s="4" t="n"/>
      <c r="K391" s="4" t="n"/>
      <c r="L391" s="4" t="n"/>
      <c r="M391" s="4" t="n"/>
      <c r="N391" s="4" t="n"/>
      <c r="O391" s="4" t="n"/>
      <c r="P391" s="4" t="n"/>
      <c r="Q391" s="4" t="n"/>
      <c r="R391" s="4" t="n"/>
      <c r="S391" s="4" t="n"/>
      <c r="T391" s="4" t="n"/>
      <c r="U391" s="4" t="n"/>
      <c r="V391" s="4" t="n"/>
      <c r="W391" s="4" t="n"/>
      <c r="X391" s="4" t="n"/>
      <c r="Y391" s="4" t="n"/>
      <c r="Z391" s="4" t="n"/>
      <c r="AA391" s="4" t="n"/>
      <c r="AB391" s="4" t="n"/>
      <c r="AC391" s="4" t="n"/>
      <c r="AD391" s="4" t="n"/>
      <c r="AE391" s="4" t="n"/>
      <c r="AF391" s="4" t="n"/>
      <c r="AG391" s="4" t="n"/>
    </row>
    <row r="392">
      <c r="A392" s="4" t="n"/>
      <c r="B392" s="4" t="n"/>
      <c r="C392" s="4" t="n"/>
      <c r="D392" s="4" t="n"/>
      <c r="E392" s="4" t="n"/>
      <c r="F392" s="4" t="n"/>
      <c r="G392" s="4" t="n"/>
      <c r="H392" s="4" t="n"/>
      <c r="I392" s="4" t="n"/>
      <c r="J392" s="4" t="n"/>
      <c r="K392" s="4" t="n"/>
      <c r="L392" s="4" t="n"/>
      <c r="M392" s="4" t="n"/>
      <c r="N392" s="4" t="n"/>
      <c r="O392" s="4" t="n"/>
      <c r="P392" s="4" t="n"/>
      <c r="Q392" s="4" t="n"/>
      <c r="R392" s="4" t="n"/>
      <c r="S392" s="4" t="n"/>
      <c r="T392" s="4" t="n"/>
      <c r="U392" s="4" t="n"/>
      <c r="V392" s="4" t="n"/>
      <c r="W392" s="4" t="n"/>
      <c r="X392" s="4" t="n"/>
      <c r="Y392" s="4" t="n"/>
      <c r="Z392" s="4" t="n"/>
      <c r="AA392" s="4" t="n"/>
      <c r="AB392" s="4" t="n"/>
      <c r="AC392" s="4" t="n"/>
      <c r="AD392" s="4" t="n"/>
      <c r="AE392" s="4" t="n"/>
      <c r="AF392" s="4" t="n"/>
      <c r="AG392" s="4" t="n"/>
    </row>
    <row r="393">
      <c r="A393" s="4" t="n"/>
      <c r="B393" s="4" t="n"/>
      <c r="C393" s="4" t="n"/>
      <c r="D393" s="4" t="n"/>
      <c r="E393" s="4" t="n"/>
      <c r="F393" s="4" t="n"/>
      <c r="G393" s="4" t="n"/>
      <c r="H393" s="4" t="n"/>
      <c r="I393" s="4" t="n"/>
      <c r="J393" s="4" t="n"/>
      <c r="K393" s="4" t="n"/>
      <c r="L393" s="4" t="n"/>
      <c r="M393" s="4" t="n"/>
      <c r="N393" s="4" t="n"/>
      <c r="O393" s="4" t="n"/>
      <c r="P393" s="4" t="n"/>
      <c r="Q393" s="4" t="n"/>
      <c r="R393" s="4" t="n"/>
      <c r="S393" s="4" t="n"/>
      <c r="T393" s="4" t="n"/>
      <c r="U393" s="4" t="n"/>
      <c r="V393" s="4" t="n"/>
      <c r="W393" s="4" t="n"/>
      <c r="X393" s="4" t="n"/>
      <c r="Y393" s="4" t="n"/>
      <c r="Z393" s="4" t="n"/>
      <c r="AA393" s="4" t="n"/>
      <c r="AB393" s="4" t="n"/>
      <c r="AC393" s="4" t="n"/>
      <c r="AD393" s="4" t="n"/>
      <c r="AE393" s="4" t="n"/>
      <c r="AF393" s="4" t="n"/>
      <c r="AG393" s="4" t="n"/>
    </row>
    <row r="394">
      <c r="A394" s="4" t="n"/>
      <c r="B394" s="4" t="n"/>
      <c r="C394" s="4" t="n"/>
      <c r="D394" s="4" t="n"/>
      <c r="E394" s="4" t="n"/>
      <c r="F394" s="4" t="n"/>
      <c r="G394" s="4" t="n"/>
      <c r="H394" s="4" t="n"/>
      <c r="I394" s="4" t="n"/>
      <c r="J394" s="4" t="n"/>
      <c r="K394" s="4" t="n"/>
      <c r="L394" s="4" t="n"/>
      <c r="M394" s="4" t="n"/>
      <c r="N394" s="4" t="n"/>
      <c r="O394" s="4" t="n"/>
      <c r="P394" s="4" t="n"/>
      <c r="Q394" s="4" t="n"/>
      <c r="R394" s="4" t="n"/>
      <c r="S394" s="4" t="n"/>
      <c r="T394" s="4" t="n"/>
      <c r="U394" s="4" t="n"/>
      <c r="V394" s="4" t="n"/>
      <c r="W394" s="4" t="n"/>
      <c r="X394" s="4" t="n"/>
      <c r="Y394" s="4" t="n"/>
      <c r="Z394" s="4" t="n"/>
      <c r="AA394" s="4" t="n"/>
      <c r="AB394" s="4" t="n"/>
      <c r="AC394" s="4" t="n"/>
      <c r="AD394" s="4" t="n"/>
      <c r="AE394" s="4" t="n"/>
      <c r="AF394" s="4" t="n"/>
      <c r="AG394" s="4" t="n"/>
    </row>
    <row r="395">
      <c r="A395" s="4" t="n"/>
      <c r="B395" s="4" t="n"/>
      <c r="C395" s="4" t="n"/>
      <c r="D395" s="4" t="n"/>
      <c r="E395" s="4" t="n"/>
      <c r="F395" s="4" t="n"/>
      <c r="G395" s="4" t="n"/>
      <c r="H395" s="4" t="n"/>
      <c r="I395" s="4" t="n"/>
      <c r="J395" s="4" t="n"/>
      <c r="K395" s="4" t="n"/>
      <c r="L395" s="4" t="n"/>
      <c r="M395" s="4" t="n"/>
      <c r="N395" s="4" t="n"/>
      <c r="O395" s="4" t="n"/>
      <c r="P395" s="4" t="n"/>
      <c r="Q395" s="4" t="n"/>
      <c r="R395" s="4" t="n"/>
      <c r="S395" s="4" t="n"/>
      <c r="T395" s="4" t="n"/>
      <c r="U395" s="4" t="n"/>
      <c r="V395" s="4" t="n"/>
      <c r="W395" s="4" t="n"/>
      <c r="X395" s="4" t="n"/>
      <c r="Y395" s="4" t="n"/>
      <c r="Z395" s="4" t="n"/>
      <c r="AA395" s="4" t="n"/>
      <c r="AB395" s="4" t="n"/>
      <c r="AC395" s="4" t="n"/>
      <c r="AD395" s="4" t="n"/>
      <c r="AE395" s="4" t="n"/>
      <c r="AF395" s="4" t="n"/>
      <c r="AG395" s="4" t="n"/>
    </row>
    <row r="396">
      <c r="A396" s="4" t="n"/>
      <c r="B396" s="4" t="n"/>
      <c r="C396" s="4" t="n"/>
      <c r="D396" s="4" t="n"/>
      <c r="E396" s="4" t="n"/>
      <c r="F396" s="4" t="n"/>
      <c r="G396" s="4" t="n"/>
      <c r="H396" s="4" t="n"/>
      <c r="I396" s="4" t="n"/>
      <c r="J396" s="4" t="n"/>
      <c r="K396" s="4" t="n"/>
      <c r="L396" s="4" t="n"/>
      <c r="M396" s="4" t="n"/>
      <c r="N396" s="4" t="n"/>
      <c r="O396" s="4" t="n"/>
      <c r="P396" s="4" t="n"/>
      <c r="Q396" s="4" t="n"/>
      <c r="R396" s="4" t="n"/>
      <c r="S396" s="4" t="n"/>
      <c r="T396" s="4" t="n"/>
      <c r="U396" s="4" t="n"/>
      <c r="V396" s="4" t="n"/>
      <c r="W396" s="4" t="n"/>
      <c r="X396" s="4" t="n"/>
      <c r="Y396" s="4" t="n"/>
      <c r="Z396" s="4" t="n"/>
      <c r="AA396" s="4" t="n"/>
      <c r="AB396" s="4" t="n"/>
      <c r="AC396" s="4" t="n"/>
      <c r="AD396" s="4" t="n"/>
      <c r="AE396" s="4" t="n"/>
      <c r="AF396" s="4" t="n"/>
      <c r="AG396" s="4" t="n"/>
    </row>
    <row r="397">
      <c r="A397" s="4" t="n"/>
      <c r="B397" s="4" t="n"/>
      <c r="C397" s="4" t="n"/>
      <c r="D397" s="4" t="n"/>
      <c r="E397" s="4" t="n"/>
      <c r="F397" s="4" t="n"/>
      <c r="G397" s="4" t="n"/>
      <c r="H397" s="4" t="n"/>
      <c r="I397" s="4" t="n"/>
      <c r="J397" s="4" t="n"/>
      <c r="K397" s="4" t="n"/>
      <c r="L397" s="4" t="n"/>
      <c r="M397" s="4" t="n"/>
      <c r="N397" s="4" t="n"/>
      <c r="O397" s="4" t="n"/>
      <c r="P397" s="4" t="n"/>
      <c r="Q397" s="4" t="n"/>
      <c r="R397" s="4" t="n"/>
      <c r="S397" s="4" t="n"/>
      <c r="T397" s="4" t="n"/>
      <c r="U397" s="4" t="n"/>
      <c r="V397" s="4" t="n"/>
      <c r="W397" s="4" t="n"/>
      <c r="X397" s="4" t="n"/>
      <c r="Y397" s="4" t="n"/>
      <c r="Z397" s="4" t="n"/>
      <c r="AA397" s="4" t="n"/>
      <c r="AB397" s="4" t="n"/>
      <c r="AC397" s="4" t="n"/>
      <c r="AD397" s="4" t="n"/>
      <c r="AE397" s="4" t="n"/>
      <c r="AF397" s="4" t="n"/>
      <c r="AG397" s="4" t="n"/>
    </row>
    <row r="398">
      <c r="A398" s="4" t="n"/>
      <c r="B398" s="4" t="n"/>
      <c r="C398" s="4" t="n"/>
      <c r="D398" s="4" t="n"/>
      <c r="E398" s="4" t="n"/>
      <c r="F398" s="4" t="n"/>
      <c r="G398" s="4" t="n"/>
      <c r="H398" s="4" t="n"/>
      <c r="I398" s="4" t="n"/>
      <c r="J398" s="4" t="n"/>
      <c r="K398" s="4" t="n"/>
      <c r="L398" s="4" t="n"/>
      <c r="M398" s="4" t="n"/>
      <c r="N398" s="4" t="n"/>
      <c r="O398" s="4" t="n"/>
      <c r="P398" s="4" t="n"/>
      <c r="Q398" s="4" t="n"/>
      <c r="R398" s="4" t="n"/>
      <c r="S398" s="4" t="n"/>
      <c r="T398" s="4" t="n"/>
      <c r="U398" s="4" t="n"/>
      <c r="V398" s="4" t="n"/>
      <c r="W398" s="4" t="n"/>
      <c r="X398" s="4" t="n"/>
      <c r="Y398" s="4" t="n"/>
      <c r="Z398" s="4" t="n"/>
      <c r="AA398" s="4" t="n"/>
      <c r="AB398" s="4" t="n"/>
      <c r="AC398" s="4" t="n"/>
      <c r="AD398" s="4" t="n"/>
      <c r="AE398" s="4" t="n"/>
      <c r="AF398" s="4" t="n"/>
      <c r="AG398" s="4" t="n"/>
    </row>
    <row r="399">
      <c r="A399" s="4" t="n"/>
      <c r="B399" s="4" t="n"/>
      <c r="C399" s="4" t="n"/>
      <c r="D399" s="4" t="n"/>
      <c r="E399" s="4" t="n"/>
      <c r="F399" s="4" t="n"/>
      <c r="G399" s="4" t="n"/>
      <c r="H399" s="4" t="n"/>
      <c r="I399" s="4" t="n"/>
      <c r="J399" s="4" t="n"/>
      <c r="K399" s="4" t="n"/>
      <c r="L399" s="4" t="n"/>
      <c r="M399" s="4" t="n"/>
      <c r="N399" s="4" t="n"/>
      <c r="O399" s="4" t="n"/>
      <c r="P399" s="4" t="n"/>
      <c r="Q399" s="4" t="n"/>
      <c r="R399" s="4" t="n"/>
      <c r="S399" s="4" t="n"/>
      <c r="T399" s="4" t="n"/>
      <c r="U399" s="4" t="n"/>
      <c r="V399" s="4" t="n"/>
      <c r="W399" s="4" t="n"/>
      <c r="X399" s="4" t="n"/>
      <c r="Y399" s="4" t="n"/>
      <c r="Z399" s="4" t="n"/>
      <c r="AA399" s="4" t="n"/>
      <c r="AB399" s="4" t="n"/>
      <c r="AC399" s="4" t="n"/>
      <c r="AD399" s="4" t="n"/>
      <c r="AE399" s="4" t="n"/>
      <c r="AF399" s="4" t="n"/>
      <c r="AG399" s="4" t="n"/>
    </row>
    <row r="400">
      <c r="A400" s="4" t="n"/>
      <c r="B400" s="4" t="n"/>
      <c r="C400" s="4" t="n"/>
      <c r="D400" s="4" t="n"/>
      <c r="E400" s="4" t="n"/>
      <c r="F400" s="4" t="n"/>
      <c r="G400" s="4" t="n"/>
      <c r="H400" s="4" t="n"/>
      <c r="I400" s="4" t="n"/>
      <c r="J400" s="4" t="n"/>
      <c r="K400" s="4" t="n"/>
      <c r="L400" s="4" t="n"/>
      <c r="M400" s="4" t="n"/>
      <c r="N400" s="4" t="n"/>
      <c r="O400" s="4" t="n"/>
      <c r="P400" s="4" t="n"/>
      <c r="Q400" s="4" t="n"/>
      <c r="R400" s="4" t="n"/>
      <c r="S400" s="4" t="n"/>
      <c r="T400" s="4" t="n"/>
      <c r="U400" s="4" t="n"/>
      <c r="V400" s="4" t="n"/>
      <c r="W400" s="4" t="n"/>
      <c r="X400" s="4" t="n"/>
      <c r="Y400" s="4" t="n"/>
      <c r="Z400" s="4" t="n"/>
      <c r="AA400" s="4" t="n"/>
      <c r="AB400" s="4" t="n"/>
      <c r="AC400" s="4" t="n"/>
      <c r="AD400" s="4" t="n"/>
      <c r="AE400" s="4" t="n"/>
      <c r="AF400" s="4" t="n"/>
      <c r="AG400" s="4" t="n"/>
    </row>
    <row r="401">
      <c r="A401" s="4" t="n"/>
      <c r="B401" s="4" t="n"/>
      <c r="C401" s="4" t="n"/>
      <c r="D401" s="4" t="n"/>
      <c r="E401" s="4" t="n"/>
      <c r="F401" s="4" t="n"/>
      <c r="G401" s="4" t="n"/>
      <c r="H401" s="4" t="n"/>
      <c r="I401" s="4" t="n"/>
      <c r="J401" s="4" t="n"/>
      <c r="K401" s="4" t="n"/>
      <c r="L401" s="4" t="n"/>
      <c r="M401" s="4" t="n"/>
      <c r="N401" s="4" t="n"/>
      <c r="O401" s="4" t="n"/>
      <c r="P401" s="4" t="n"/>
      <c r="Q401" s="4" t="n"/>
      <c r="R401" s="4" t="n"/>
      <c r="S401" s="4" t="n"/>
      <c r="T401" s="4" t="n"/>
      <c r="U401" s="4" t="n"/>
      <c r="V401" s="4" t="n"/>
      <c r="W401" s="4" t="n"/>
      <c r="X401" s="4" t="n"/>
      <c r="Y401" s="4" t="n"/>
      <c r="Z401" s="4" t="n"/>
      <c r="AA401" s="4" t="n"/>
      <c r="AB401" s="4" t="n"/>
      <c r="AC401" s="4" t="n"/>
      <c r="AD401" s="4" t="n"/>
      <c r="AE401" s="4" t="n"/>
      <c r="AF401" s="4" t="n"/>
      <c r="AG401" s="4" t="n"/>
    </row>
    <row r="402">
      <c r="A402" s="4" t="n"/>
      <c r="B402" s="4" t="n"/>
      <c r="C402" s="4" t="n"/>
      <c r="D402" s="4" t="n"/>
      <c r="E402" s="4" t="n"/>
      <c r="F402" s="4" t="n"/>
      <c r="G402" s="4" t="n"/>
      <c r="H402" s="4" t="n"/>
      <c r="I402" s="4" t="n"/>
      <c r="J402" s="4" t="n"/>
      <c r="K402" s="4" t="n"/>
      <c r="L402" s="4" t="n"/>
      <c r="M402" s="4" t="n"/>
      <c r="N402" s="4" t="n"/>
      <c r="O402" s="4" t="n"/>
      <c r="P402" s="4" t="n"/>
      <c r="Q402" s="4" t="n"/>
      <c r="R402" s="4" t="n"/>
      <c r="S402" s="4" t="n"/>
      <c r="T402" s="4" t="n"/>
      <c r="U402" s="4" t="n"/>
      <c r="V402" s="4" t="n"/>
      <c r="W402" s="4" t="n"/>
      <c r="X402" s="4" t="n"/>
      <c r="Y402" s="4" t="n"/>
      <c r="Z402" s="4" t="n"/>
      <c r="AA402" s="4" t="n"/>
      <c r="AB402" s="4" t="n"/>
      <c r="AC402" s="4" t="n"/>
      <c r="AD402" s="4" t="n"/>
      <c r="AE402" s="4" t="n"/>
      <c r="AF402" s="4" t="n"/>
      <c r="AG402" s="4" t="n"/>
    </row>
    <row r="403">
      <c r="A403" s="4" t="n"/>
      <c r="B403" s="4" t="n"/>
      <c r="C403" s="4" t="n"/>
      <c r="D403" s="4" t="n"/>
      <c r="E403" s="4" t="n"/>
      <c r="F403" s="4" t="n"/>
      <c r="G403" s="4" t="n"/>
      <c r="H403" s="4" t="n"/>
      <c r="I403" s="4" t="n"/>
      <c r="J403" s="4" t="n"/>
      <c r="K403" s="4" t="n"/>
      <c r="L403" s="4" t="n"/>
      <c r="M403" s="4" t="n"/>
      <c r="N403" s="4" t="n"/>
      <c r="O403" s="4" t="n"/>
      <c r="P403" s="4" t="n"/>
      <c r="Q403" s="4" t="n"/>
      <c r="R403" s="4" t="n"/>
      <c r="S403" s="4" t="n"/>
      <c r="T403" s="4" t="n"/>
      <c r="U403" s="4" t="n"/>
      <c r="V403" s="4" t="n"/>
      <c r="W403" s="4" t="n"/>
      <c r="X403" s="4" t="n"/>
      <c r="Y403" s="4" t="n"/>
      <c r="Z403" s="4" t="n"/>
      <c r="AA403" s="4" t="n"/>
      <c r="AB403" s="4" t="n"/>
      <c r="AC403" s="4" t="n"/>
      <c r="AD403" s="4" t="n"/>
      <c r="AE403" s="4" t="n"/>
      <c r="AF403" s="4" t="n"/>
      <c r="AG403" s="4" t="n"/>
    </row>
    <row r="404">
      <c r="A404" s="4" t="n"/>
      <c r="B404" s="4" t="n"/>
      <c r="C404" s="4" t="n"/>
      <c r="D404" s="4" t="n"/>
      <c r="E404" s="4" t="n"/>
      <c r="F404" s="4" t="n"/>
      <c r="G404" s="4" t="n"/>
      <c r="H404" s="4" t="n"/>
      <c r="I404" s="4" t="n"/>
      <c r="J404" s="4" t="n"/>
      <c r="K404" s="4" t="n"/>
      <c r="L404" s="4" t="n"/>
      <c r="M404" s="4" t="n"/>
      <c r="N404" s="4" t="n"/>
      <c r="O404" s="4" t="n"/>
      <c r="P404" s="4" t="n"/>
      <c r="Q404" s="4" t="n"/>
      <c r="R404" s="4" t="n"/>
      <c r="S404" s="4" t="n"/>
      <c r="T404" s="4" t="n"/>
      <c r="U404" s="4" t="n"/>
      <c r="V404" s="4" t="n"/>
      <c r="W404" s="4" t="n"/>
      <c r="X404" s="4" t="n"/>
      <c r="Y404" s="4" t="n"/>
      <c r="Z404" s="4" t="n"/>
      <c r="AA404" s="4" t="n"/>
      <c r="AB404" s="4" t="n"/>
      <c r="AC404" s="4" t="n"/>
      <c r="AD404" s="4" t="n"/>
      <c r="AE404" s="4" t="n"/>
      <c r="AF404" s="4" t="n"/>
      <c r="AG404" s="4" t="n"/>
    </row>
    <row r="405">
      <c r="A405" s="4" t="n"/>
      <c r="B405" s="4" t="n"/>
      <c r="C405" s="4" t="n"/>
      <c r="D405" s="4" t="n"/>
      <c r="E405" s="4" t="n"/>
      <c r="F405" s="4" t="n"/>
      <c r="G405" s="4" t="n"/>
      <c r="H405" s="4" t="n"/>
      <c r="I405" s="4" t="n"/>
      <c r="J405" s="4" t="n"/>
      <c r="K405" s="4" t="n"/>
      <c r="L405" s="4" t="n"/>
      <c r="M405" s="4" t="n"/>
      <c r="N405" s="4" t="n"/>
      <c r="O405" s="4" t="n"/>
      <c r="P405" s="4" t="n"/>
      <c r="Q405" s="4" t="n"/>
      <c r="R405" s="4" t="n"/>
      <c r="S405" s="4" t="n"/>
      <c r="T405" s="4" t="n"/>
      <c r="U405" s="4" t="n"/>
      <c r="V405" s="4" t="n"/>
      <c r="W405" s="4" t="n"/>
      <c r="X405" s="4" t="n"/>
      <c r="Y405" s="4" t="n"/>
      <c r="Z405" s="4" t="n"/>
      <c r="AA405" s="4" t="n"/>
      <c r="AB405" s="4" t="n"/>
      <c r="AC405" s="4" t="n"/>
      <c r="AD405" s="4" t="n"/>
      <c r="AE405" s="4" t="n"/>
      <c r="AF405" s="4" t="n"/>
      <c r="AG405" s="4" t="n"/>
    </row>
    <row r="406">
      <c r="A406" s="4" t="n"/>
      <c r="B406" s="4" t="n"/>
      <c r="C406" s="4" t="n"/>
      <c r="D406" s="4" t="n"/>
      <c r="E406" s="4" t="n"/>
      <c r="F406" s="4" t="n"/>
      <c r="G406" s="4" t="n"/>
      <c r="H406" s="4" t="n"/>
      <c r="I406" s="4" t="n"/>
      <c r="J406" s="4" t="n"/>
      <c r="K406" s="4" t="n"/>
      <c r="L406" s="4" t="n"/>
      <c r="M406" s="4" t="n"/>
      <c r="N406" s="4" t="n"/>
      <c r="O406" s="4" t="n"/>
      <c r="P406" s="4" t="n"/>
      <c r="Q406" s="4" t="n"/>
      <c r="R406" s="4" t="n"/>
      <c r="S406" s="4" t="n"/>
      <c r="T406" s="4" t="n"/>
      <c r="U406" s="4" t="n"/>
      <c r="V406" s="4" t="n"/>
      <c r="W406" s="4" t="n"/>
      <c r="X406" s="4" t="n"/>
      <c r="Y406" s="4" t="n"/>
      <c r="Z406" s="4" t="n"/>
      <c r="AA406" s="4" t="n"/>
      <c r="AB406" s="4" t="n"/>
      <c r="AC406" s="4" t="n"/>
      <c r="AD406" s="4" t="n"/>
      <c r="AE406" s="4" t="n"/>
      <c r="AF406" s="4" t="n"/>
      <c r="AG406" s="4" t="n"/>
    </row>
    <row r="407">
      <c r="A407" s="4" t="n"/>
      <c r="B407" s="4" t="n"/>
      <c r="C407" s="4" t="n"/>
      <c r="D407" s="4" t="n"/>
      <c r="E407" s="4" t="n"/>
      <c r="F407" s="4" t="n"/>
      <c r="G407" s="4" t="n"/>
      <c r="H407" s="4" t="n"/>
      <c r="I407" s="4" t="n"/>
      <c r="J407" s="4" t="n"/>
      <c r="K407" s="4" t="n"/>
      <c r="L407" s="4" t="n"/>
      <c r="M407" s="4" t="n"/>
      <c r="N407" s="4" t="n"/>
      <c r="O407" s="4" t="n"/>
      <c r="P407" s="4" t="n"/>
      <c r="Q407" s="4" t="n"/>
      <c r="R407" s="4" t="n"/>
      <c r="S407" s="4" t="n"/>
      <c r="T407" s="4" t="n"/>
      <c r="U407" s="4" t="n"/>
      <c r="V407" s="4" t="n"/>
      <c r="W407" s="4" t="n"/>
      <c r="X407" s="4" t="n"/>
      <c r="Y407" s="4" t="n"/>
      <c r="Z407" s="4" t="n"/>
      <c r="AA407" s="4" t="n"/>
      <c r="AB407" s="4" t="n"/>
      <c r="AC407" s="4" t="n"/>
      <c r="AD407" s="4" t="n"/>
      <c r="AE407" s="4" t="n"/>
      <c r="AF407" s="4" t="n"/>
      <c r="AG407" s="4" t="n"/>
    </row>
    <row r="408">
      <c r="A408" s="4" t="n"/>
      <c r="B408" s="4" t="n"/>
      <c r="C408" s="4" t="n"/>
      <c r="D408" s="4" t="n"/>
      <c r="E408" s="4" t="n"/>
      <c r="F408" s="4" t="n"/>
      <c r="G408" s="4" t="n"/>
      <c r="H408" s="4" t="n"/>
      <c r="I408" s="4" t="n"/>
      <c r="J408" s="4" t="n"/>
      <c r="K408" s="4" t="n"/>
      <c r="L408" s="4" t="n"/>
      <c r="M408" s="4" t="n"/>
      <c r="N408" s="4" t="n"/>
      <c r="O408" s="4" t="n"/>
      <c r="P408" s="4" t="n"/>
      <c r="Q408" s="4" t="n"/>
      <c r="R408" s="4" t="n"/>
      <c r="S408" s="4" t="n"/>
      <c r="T408" s="4" t="n"/>
      <c r="U408" s="4" t="n"/>
      <c r="V408" s="4" t="n"/>
      <c r="W408" s="4" t="n"/>
      <c r="X408" s="4" t="n"/>
      <c r="Y408" s="4" t="n"/>
      <c r="Z408" s="4" t="n"/>
      <c r="AA408" s="4" t="n"/>
      <c r="AB408" s="4" t="n"/>
      <c r="AC408" s="4" t="n"/>
      <c r="AD408" s="4" t="n"/>
      <c r="AE408" s="4" t="n"/>
      <c r="AF408" s="4" t="n"/>
      <c r="AG408" s="4" t="n"/>
    </row>
    <row r="409">
      <c r="A409" s="4" t="n"/>
      <c r="B409" s="4" t="n"/>
      <c r="C409" s="4" t="n"/>
      <c r="D409" s="4" t="n"/>
      <c r="E409" s="4" t="n"/>
      <c r="F409" s="4" t="n"/>
      <c r="G409" s="4" t="n"/>
      <c r="H409" s="4" t="n"/>
      <c r="I409" s="4" t="n"/>
      <c r="J409" s="4" t="n"/>
      <c r="K409" s="4" t="n"/>
      <c r="L409" s="4" t="n"/>
      <c r="M409" s="4" t="n"/>
      <c r="N409" s="4" t="n"/>
      <c r="O409" s="4" t="n"/>
      <c r="P409" s="4" t="n"/>
      <c r="Q409" s="4" t="n"/>
      <c r="R409" s="4" t="n"/>
      <c r="S409" s="4" t="n"/>
      <c r="T409" s="4" t="n"/>
      <c r="U409" s="4" t="n"/>
      <c r="V409" s="4" t="n"/>
      <c r="W409" s="4" t="n"/>
      <c r="X409" s="4" t="n"/>
      <c r="Y409" s="4" t="n"/>
      <c r="Z409" s="4" t="n"/>
      <c r="AA409" s="4" t="n"/>
      <c r="AB409" s="4" t="n"/>
      <c r="AC409" s="4" t="n"/>
      <c r="AD409" s="4" t="n"/>
      <c r="AE409" s="4" t="n"/>
      <c r="AF409" s="4" t="n"/>
      <c r="AG409" s="4" t="n"/>
    </row>
    <row r="410">
      <c r="A410" s="4" t="n"/>
      <c r="B410" s="4" t="n"/>
      <c r="C410" s="4" t="n"/>
      <c r="D410" s="4" t="n"/>
      <c r="E410" s="4" t="n"/>
      <c r="F410" s="4" t="n"/>
      <c r="G410" s="4" t="n"/>
      <c r="H410" s="4" t="n"/>
      <c r="I410" s="4" t="n"/>
      <c r="J410" s="4" t="n"/>
      <c r="K410" s="4" t="n"/>
      <c r="L410" s="4" t="n"/>
      <c r="M410" s="4" t="n"/>
      <c r="N410" s="4" t="n"/>
      <c r="O410" s="4" t="n"/>
      <c r="P410" s="4" t="n"/>
      <c r="Q410" s="4" t="n"/>
      <c r="R410" s="4" t="n"/>
      <c r="S410" s="4" t="n"/>
      <c r="T410" s="4" t="n"/>
      <c r="U410" s="4" t="n"/>
      <c r="V410" s="4" t="n"/>
      <c r="W410" s="4" t="n"/>
      <c r="X410" s="4" t="n"/>
      <c r="Y410" s="4" t="n"/>
      <c r="Z410" s="4" t="n"/>
      <c r="AA410" s="4" t="n"/>
      <c r="AB410" s="4" t="n"/>
      <c r="AC410" s="4" t="n"/>
      <c r="AD410" s="4" t="n"/>
      <c r="AE410" s="4" t="n"/>
      <c r="AF410" s="4" t="n"/>
      <c r="AG410" s="4" t="n"/>
    </row>
    <row r="411">
      <c r="A411" s="4" t="n"/>
      <c r="B411" s="4" t="n"/>
      <c r="C411" s="4" t="n"/>
      <c r="D411" s="4" t="n"/>
      <c r="E411" s="4" t="n"/>
      <c r="F411" s="4" t="n"/>
      <c r="G411" s="4" t="n"/>
      <c r="H411" s="4" t="n"/>
      <c r="I411" s="4" t="n"/>
      <c r="J411" s="4" t="n"/>
      <c r="K411" s="4" t="n"/>
      <c r="L411" s="4" t="n"/>
      <c r="M411" s="4" t="n"/>
      <c r="N411" s="4" t="n"/>
      <c r="O411" s="4" t="n"/>
      <c r="P411" s="4" t="n"/>
      <c r="Q411" s="4" t="n"/>
      <c r="R411" s="4" t="n"/>
      <c r="S411" s="4" t="n"/>
      <c r="T411" s="4" t="n"/>
      <c r="U411" s="4" t="n"/>
      <c r="V411" s="4" t="n"/>
      <c r="W411" s="4" t="n"/>
      <c r="X411" s="4" t="n"/>
      <c r="Y411" s="4" t="n"/>
      <c r="Z411" s="4" t="n"/>
      <c r="AA411" s="4" t="n"/>
      <c r="AB411" s="4" t="n"/>
      <c r="AC411" s="4" t="n"/>
      <c r="AD411" s="4" t="n"/>
      <c r="AE411" s="4" t="n"/>
      <c r="AF411" s="4" t="n"/>
      <c r="AG411" s="4" t="n"/>
    </row>
    <row r="412">
      <c r="A412" s="4" t="n"/>
      <c r="B412" s="4" t="n"/>
      <c r="C412" s="4" t="n"/>
      <c r="D412" s="4" t="n"/>
      <c r="E412" s="4" t="n"/>
      <c r="F412" s="4" t="n"/>
      <c r="G412" s="4" t="n"/>
      <c r="H412" s="4" t="n"/>
      <c r="I412" s="4" t="n"/>
      <c r="J412" s="4" t="n"/>
      <c r="K412" s="4" t="n"/>
      <c r="L412" s="4" t="n"/>
      <c r="M412" s="4" t="n"/>
      <c r="N412" s="4" t="n"/>
      <c r="O412" s="4" t="n"/>
      <c r="P412" s="4" t="n"/>
      <c r="Q412" s="4" t="n"/>
      <c r="R412" s="4" t="n"/>
      <c r="S412" s="4" t="n"/>
      <c r="T412" s="4" t="n"/>
      <c r="U412" s="4" t="n"/>
      <c r="V412" s="4" t="n"/>
      <c r="W412" s="4" t="n"/>
      <c r="X412" s="4" t="n"/>
      <c r="Y412" s="4" t="n"/>
      <c r="Z412" s="4" t="n"/>
      <c r="AA412" s="4" t="n"/>
      <c r="AB412" s="4" t="n"/>
      <c r="AC412" s="4" t="n"/>
      <c r="AD412" s="4" t="n"/>
      <c r="AE412" s="4" t="n"/>
      <c r="AF412" s="4" t="n"/>
      <c r="AG412" s="4" t="n"/>
    </row>
    <row r="413">
      <c r="A413" s="4" t="n"/>
      <c r="B413" s="4" t="n"/>
      <c r="C413" s="4" t="n"/>
      <c r="D413" s="4" t="n"/>
      <c r="E413" s="4" t="n"/>
      <c r="F413" s="4" t="n"/>
      <c r="G413" s="4" t="n"/>
      <c r="H413" s="4" t="n"/>
      <c r="I413" s="4" t="n"/>
      <c r="J413" s="4" t="n"/>
      <c r="K413" s="4" t="n"/>
      <c r="L413" s="4" t="n"/>
      <c r="M413" s="4" t="n"/>
      <c r="N413" s="4" t="n"/>
      <c r="O413" s="4" t="n"/>
      <c r="P413" s="4" t="n"/>
      <c r="Q413" s="4" t="n"/>
      <c r="R413" s="4" t="n"/>
      <c r="S413" s="4" t="n"/>
      <c r="T413" s="4" t="n"/>
      <c r="U413" s="4" t="n"/>
      <c r="V413" s="4" t="n"/>
      <c r="W413" s="4" t="n"/>
      <c r="X413" s="4" t="n"/>
      <c r="Y413" s="4" t="n"/>
      <c r="Z413" s="4" t="n"/>
      <c r="AA413" s="4" t="n"/>
      <c r="AB413" s="4" t="n"/>
      <c r="AC413" s="4" t="n"/>
      <c r="AD413" s="4" t="n"/>
      <c r="AE413" s="4" t="n"/>
      <c r="AF413" s="4" t="n"/>
      <c r="AG413" s="4" t="n"/>
    </row>
    <row r="414">
      <c r="A414" s="4" t="n"/>
      <c r="B414" s="4" t="n"/>
      <c r="C414" s="4" t="n"/>
      <c r="D414" s="4" t="n"/>
      <c r="E414" s="4" t="n"/>
      <c r="F414" s="4" t="n"/>
      <c r="G414" s="4" t="n"/>
      <c r="H414" s="4" t="n"/>
      <c r="I414" s="4" t="n"/>
      <c r="J414" s="4" t="n"/>
      <c r="K414" s="4" t="n"/>
      <c r="L414" s="4" t="n"/>
      <c r="M414" s="4" t="n"/>
      <c r="N414" s="4" t="n"/>
      <c r="O414" s="4" t="n"/>
      <c r="P414" s="4" t="n"/>
      <c r="Q414" s="4" t="n"/>
      <c r="R414" s="4" t="n"/>
      <c r="S414" s="4" t="n"/>
      <c r="T414" s="4" t="n"/>
      <c r="U414" s="4" t="n"/>
      <c r="V414" s="4" t="n"/>
      <c r="W414" s="4" t="n"/>
      <c r="X414" s="4" t="n"/>
      <c r="Y414" s="4" t="n"/>
      <c r="Z414" s="4" t="n"/>
      <c r="AA414" s="4" t="n"/>
      <c r="AB414" s="4" t="n"/>
      <c r="AC414" s="4" t="n"/>
      <c r="AD414" s="4" t="n"/>
      <c r="AE414" s="4" t="n"/>
      <c r="AF414" s="4" t="n"/>
      <c r="AG414" s="4" t="n"/>
    </row>
    <row r="415">
      <c r="A415" s="4" t="n"/>
      <c r="B415" s="4" t="n"/>
      <c r="C415" s="4" t="n"/>
      <c r="D415" s="4" t="n"/>
      <c r="E415" s="4" t="n"/>
      <c r="F415" s="4" t="n"/>
      <c r="G415" s="4" t="n"/>
      <c r="H415" s="4" t="n"/>
      <c r="I415" s="4" t="n"/>
      <c r="J415" s="4" t="n"/>
      <c r="K415" s="4" t="n"/>
      <c r="L415" s="4" t="n"/>
      <c r="M415" s="4" t="n"/>
      <c r="N415" s="4" t="n"/>
      <c r="O415" s="4" t="n"/>
      <c r="P415" s="4" t="n"/>
      <c r="Q415" s="4" t="n"/>
      <c r="R415" s="4" t="n"/>
      <c r="S415" s="4" t="n"/>
      <c r="T415" s="4" t="n"/>
      <c r="U415" s="4" t="n"/>
      <c r="V415" s="4" t="n"/>
      <c r="W415" s="4" t="n"/>
      <c r="X415" s="4" t="n"/>
      <c r="Y415" s="4" t="n"/>
      <c r="Z415" s="4" t="n"/>
      <c r="AA415" s="4" t="n"/>
      <c r="AB415" s="4" t="n"/>
      <c r="AC415" s="4" t="n"/>
      <c r="AD415" s="4" t="n"/>
      <c r="AE415" s="4" t="n"/>
      <c r="AF415" s="4" t="n"/>
      <c r="AG415" s="4" t="n"/>
    </row>
    <row r="416">
      <c r="A416" s="4" t="n"/>
      <c r="B416" s="4" t="n"/>
      <c r="C416" s="4" t="n"/>
      <c r="D416" s="4" t="n"/>
      <c r="E416" s="4" t="n"/>
      <c r="F416" s="4" t="n"/>
      <c r="G416" s="4" t="n"/>
      <c r="H416" s="4" t="n"/>
      <c r="I416" s="4" t="n"/>
      <c r="J416" s="4" t="n"/>
      <c r="K416" s="4" t="n"/>
      <c r="L416" s="4" t="n"/>
      <c r="M416" s="4" t="n"/>
      <c r="N416" s="4" t="n"/>
      <c r="O416" s="4" t="n"/>
      <c r="P416" s="4" t="n"/>
      <c r="Q416" s="4" t="n"/>
      <c r="R416" s="4" t="n"/>
      <c r="S416" s="4" t="n"/>
      <c r="T416" s="4" t="n"/>
      <c r="U416" s="4" t="n"/>
      <c r="V416" s="4" t="n"/>
      <c r="W416" s="4" t="n"/>
      <c r="X416" s="4" t="n"/>
      <c r="Y416" s="4" t="n"/>
      <c r="Z416" s="4" t="n"/>
      <c r="AA416" s="4" t="n"/>
      <c r="AB416" s="4" t="n"/>
      <c r="AC416" s="4" t="n"/>
      <c r="AD416" s="4" t="n"/>
      <c r="AE416" s="4" t="n"/>
      <c r="AF416" s="4" t="n"/>
      <c r="AG416" s="4" t="n"/>
    </row>
    <row r="417">
      <c r="A417" s="4" t="n"/>
      <c r="B417" s="4" t="n"/>
      <c r="C417" s="4" t="n"/>
      <c r="D417" s="4" t="n"/>
      <c r="E417" s="4" t="n"/>
      <c r="F417" s="4" t="n"/>
      <c r="G417" s="4" t="n"/>
      <c r="H417" s="4" t="n"/>
      <c r="I417" s="4" t="n"/>
      <c r="J417" s="4" t="n"/>
      <c r="K417" s="4" t="n"/>
      <c r="L417" s="4" t="n"/>
      <c r="M417" s="4" t="n"/>
      <c r="N417" s="4" t="n"/>
      <c r="O417" s="4" t="n"/>
      <c r="P417" s="4" t="n"/>
      <c r="Q417" s="4" t="n"/>
      <c r="R417" s="4" t="n"/>
      <c r="S417" s="4" t="n"/>
      <c r="T417" s="4" t="n"/>
      <c r="U417" s="4" t="n"/>
      <c r="V417" s="4" t="n"/>
      <c r="W417" s="4" t="n"/>
      <c r="X417" s="4" t="n"/>
      <c r="Y417" s="4" t="n"/>
      <c r="Z417" s="4" t="n"/>
      <c r="AA417" s="4" t="n"/>
      <c r="AB417" s="4" t="n"/>
      <c r="AC417" s="4" t="n"/>
      <c r="AD417" s="4" t="n"/>
      <c r="AE417" s="4" t="n"/>
      <c r="AF417" s="4" t="n"/>
      <c r="AG417" s="4" t="n"/>
    </row>
    <row r="418">
      <c r="A418" s="4" t="n"/>
      <c r="B418" s="4" t="n"/>
      <c r="C418" s="4" t="n"/>
      <c r="D418" s="4" t="n"/>
      <c r="E418" s="4" t="n"/>
      <c r="F418" s="4" t="n"/>
      <c r="G418" s="4" t="n"/>
      <c r="H418" s="4" t="n"/>
      <c r="I418" s="4" t="n"/>
      <c r="J418" s="4" t="n"/>
      <c r="K418" s="4" t="n"/>
      <c r="L418" s="4" t="n"/>
      <c r="M418" s="4" t="n"/>
      <c r="N418" s="4" t="n"/>
      <c r="O418" s="4" t="n"/>
      <c r="P418" s="4" t="n"/>
      <c r="Q418" s="4" t="n"/>
      <c r="R418" s="4" t="n"/>
      <c r="S418" s="4" t="n"/>
      <c r="T418" s="4" t="n"/>
      <c r="U418" s="4" t="n"/>
      <c r="V418" s="4" t="n"/>
      <c r="W418" s="4" t="n"/>
      <c r="X418" s="4" t="n"/>
      <c r="Y418" s="4" t="n"/>
      <c r="Z418" s="4" t="n"/>
      <c r="AA418" s="4" t="n"/>
      <c r="AB418" s="4" t="n"/>
      <c r="AC418" s="4" t="n"/>
      <c r="AD418" s="4" t="n"/>
      <c r="AE418" s="4" t="n"/>
      <c r="AF418" s="4" t="n"/>
      <c r="AG418" s="4" t="n"/>
    </row>
    <row r="419">
      <c r="A419" s="4" t="n"/>
      <c r="B419" s="4" t="n"/>
      <c r="C419" s="4" t="n"/>
      <c r="D419" s="4" t="n"/>
      <c r="E419" s="4" t="n"/>
      <c r="F419" s="4" t="n"/>
      <c r="G419" s="4" t="n"/>
      <c r="H419" s="4" t="n"/>
      <c r="I419" s="4" t="n"/>
      <c r="J419" s="4" t="n"/>
      <c r="K419" s="4" t="n"/>
      <c r="L419" s="4" t="n"/>
      <c r="M419" s="4" t="n"/>
      <c r="N419" s="4" t="n"/>
      <c r="O419" s="4" t="n"/>
      <c r="P419" s="4" t="n"/>
      <c r="Q419" s="4" t="n"/>
      <c r="R419" s="4" t="n"/>
      <c r="S419" s="4" t="n"/>
      <c r="T419" s="4" t="n"/>
      <c r="U419" s="4" t="n"/>
      <c r="V419" s="4" t="n"/>
      <c r="W419" s="4" t="n"/>
      <c r="X419" s="4" t="n"/>
      <c r="Y419" s="4" t="n"/>
      <c r="Z419" s="4" t="n"/>
      <c r="AA419" s="4" t="n"/>
      <c r="AB419" s="4" t="n"/>
      <c r="AC419" s="4" t="n"/>
      <c r="AD419" s="4" t="n"/>
      <c r="AE419" s="4" t="n"/>
      <c r="AF419" s="4" t="n"/>
      <c r="AG419" s="4" t="n"/>
    </row>
    <row r="420">
      <c r="A420" s="4" t="n"/>
      <c r="B420" s="4" t="n"/>
      <c r="C420" s="4" t="n"/>
      <c r="D420" s="4" t="n"/>
      <c r="E420" s="4" t="n"/>
      <c r="F420" s="4" t="n"/>
      <c r="G420" s="4" t="n"/>
      <c r="H420" s="4" t="n"/>
      <c r="I420" s="4" t="n"/>
      <c r="J420" s="4" t="n"/>
      <c r="K420" s="4" t="n"/>
      <c r="L420" s="4" t="n"/>
      <c r="M420" s="4" t="n"/>
      <c r="N420" s="4" t="n"/>
      <c r="O420" s="4" t="n"/>
      <c r="P420" s="4" t="n"/>
      <c r="Q420" s="4" t="n"/>
      <c r="R420" s="4" t="n"/>
      <c r="S420" s="4" t="n"/>
      <c r="T420" s="4" t="n"/>
      <c r="U420" s="4" t="n"/>
      <c r="V420" s="4" t="n"/>
      <c r="W420" s="4" t="n"/>
      <c r="X420" s="4" t="n"/>
      <c r="Y420" s="4" t="n"/>
      <c r="Z420" s="4" t="n"/>
      <c r="AA420" s="4" t="n"/>
      <c r="AB420" s="4" t="n"/>
      <c r="AC420" s="4" t="n"/>
      <c r="AD420" s="4" t="n"/>
      <c r="AE420" s="4" t="n"/>
      <c r="AF420" s="4" t="n"/>
      <c r="AG420" s="4" t="n"/>
    </row>
    <row r="421">
      <c r="A421" s="4" t="n"/>
      <c r="B421" s="4" t="n"/>
      <c r="C421" s="4" t="n"/>
      <c r="D421" s="4" t="n"/>
      <c r="E421" s="4" t="n"/>
      <c r="F421" s="4" t="n"/>
      <c r="G421" s="4" t="n"/>
      <c r="H421" s="4" t="n"/>
      <c r="I421" s="4" t="n"/>
      <c r="J421" s="4" t="n"/>
      <c r="K421" s="4" t="n"/>
      <c r="L421" s="4" t="n"/>
      <c r="M421" s="4" t="n"/>
      <c r="N421" s="4" t="n"/>
      <c r="O421" s="4" t="n"/>
      <c r="P421" s="4" t="n"/>
      <c r="Q421" s="4" t="n"/>
      <c r="R421" s="4" t="n"/>
      <c r="S421" s="4" t="n"/>
      <c r="T421" s="4" t="n"/>
      <c r="U421" s="4" t="n"/>
      <c r="V421" s="4" t="n"/>
      <c r="W421" s="4" t="n"/>
      <c r="X421" s="4" t="n"/>
      <c r="Y421" s="4" t="n"/>
      <c r="Z421" s="4" t="n"/>
      <c r="AA421" s="4" t="n"/>
      <c r="AB421" s="4" t="n"/>
      <c r="AC421" s="4" t="n"/>
      <c r="AD421" s="4" t="n"/>
      <c r="AE421" s="4" t="n"/>
      <c r="AF421" s="4" t="n"/>
      <c r="AG421" s="4" t="n"/>
    </row>
    <row r="422">
      <c r="A422" s="4" t="n"/>
      <c r="B422" s="4" t="n"/>
      <c r="C422" s="4" t="n"/>
      <c r="D422" s="4" t="n"/>
      <c r="E422" s="4" t="n"/>
      <c r="F422" s="4" t="n"/>
      <c r="G422" s="4" t="n"/>
      <c r="H422" s="4" t="n"/>
      <c r="I422" s="4" t="n"/>
      <c r="J422" s="4" t="n"/>
      <c r="K422" s="4" t="n"/>
      <c r="L422" s="4" t="n"/>
      <c r="M422" s="4" t="n"/>
      <c r="N422" s="4" t="n"/>
      <c r="O422" s="4" t="n"/>
      <c r="P422" s="4" t="n"/>
      <c r="Q422" s="4" t="n"/>
      <c r="R422" s="4" t="n"/>
      <c r="S422" s="4" t="n"/>
      <c r="T422" s="4" t="n"/>
      <c r="U422" s="4" t="n"/>
      <c r="V422" s="4" t="n"/>
      <c r="W422" s="4" t="n"/>
      <c r="X422" s="4" t="n"/>
      <c r="Y422" s="4" t="n"/>
      <c r="Z422" s="4" t="n"/>
      <c r="AA422" s="4" t="n"/>
      <c r="AB422" s="4" t="n"/>
      <c r="AC422" s="4" t="n"/>
      <c r="AD422" s="4" t="n"/>
      <c r="AE422" s="4" t="n"/>
      <c r="AF422" s="4" t="n"/>
      <c r="AG422" s="4" t="n"/>
    </row>
    <row r="423">
      <c r="A423" s="4" t="n"/>
      <c r="B423" s="4" t="n"/>
      <c r="C423" s="4" t="n"/>
      <c r="D423" s="4" t="n"/>
      <c r="E423" s="4" t="n"/>
      <c r="F423" s="4" t="n"/>
      <c r="G423" s="4" t="n"/>
      <c r="H423" s="4" t="n"/>
      <c r="I423" s="4" t="n"/>
      <c r="J423" s="4" t="n"/>
      <c r="K423" s="4" t="n"/>
      <c r="L423" s="4" t="n"/>
      <c r="M423" s="4" t="n"/>
      <c r="N423" s="4" t="n"/>
      <c r="O423" s="4" t="n"/>
      <c r="P423" s="4" t="n"/>
      <c r="Q423" s="4" t="n"/>
      <c r="R423" s="4" t="n"/>
      <c r="S423" s="4" t="n"/>
      <c r="T423" s="4" t="n"/>
      <c r="U423" s="4" t="n"/>
      <c r="V423" s="4" t="n"/>
      <c r="W423" s="4" t="n"/>
      <c r="X423" s="4" t="n"/>
      <c r="Y423" s="4" t="n"/>
      <c r="Z423" s="4" t="n"/>
      <c r="AA423" s="4" t="n"/>
      <c r="AB423" s="4" t="n"/>
      <c r="AC423" s="4" t="n"/>
      <c r="AD423" s="4" t="n"/>
      <c r="AE423" s="4" t="n"/>
      <c r="AF423" s="4" t="n"/>
      <c r="AG423" s="4" t="n"/>
    </row>
    <row r="424">
      <c r="A424" s="4" t="n"/>
      <c r="B424" s="4" t="n"/>
      <c r="C424" s="4" t="n"/>
      <c r="D424" s="4" t="n"/>
      <c r="E424" s="4" t="n"/>
      <c r="F424" s="4" t="n"/>
      <c r="G424" s="4" t="n"/>
      <c r="H424" s="4" t="n"/>
      <c r="I424" s="4" t="n"/>
      <c r="J424" s="4" t="n"/>
      <c r="K424" s="4" t="n"/>
      <c r="L424" s="4" t="n"/>
      <c r="M424" s="4" t="n"/>
      <c r="N424" s="4" t="n"/>
      <c r="O424" s="4" t="n"/>
      <c r="P424" s="4" t="n"/>
      <c r="Q424" s="4" t="n"/>
      <c r="R424" s="4" t="n"/>
      <c r="S424" s="4" t="n"/>
      <c r="T424" s="4" t="n"/>
      <c r="U424" s="4" t="n"/>
      <c r="V424" s="4" t="n"/>
      <c r="W424" s="4" t="n"/>
      <c r="X424" s="4" t="n"/>
      <c r="Y424" s="4" t="n"/>
      <c r="Z424" s="4" t="n"/>
      <c r="AA424" s="4" t="n"/>
      <c r="AB424" s="4" t="n"/>
      <c r="AC424" s="4" t="n"/>
      <c r="AD424" s="4" t="n"/>
      <c r="AE424" s="4" t="n"/>
      <c r="AF424" s="4" t="n"/>
      <c r="AG424" s="4" t="n"/>
    </row>
    <row r="425">
      <c r="A425" s="4" t="n"/>
      <c r="B425" s="4" t="n"/>
      <c r="C425" s="4" t="n"/>
      <c r="D425" s="4" t="n"/>
      <c r="E425" s="4" t="n"/>
      <c r="F425" s="4" t="n"/>
      <c r="G425" s="4" t="n"/>
      <c r="H425" s="4" t="n"/>
      <c r="I425" s="4" t="n"/>
      <c r="J425" s="4" t="n"/>
      <c r="K425" s="4" t="n"/>
      <c r="L425" s="4" t="n"/>
      <c r="M425" s="4" t="n"/>
      <c r="N425" s="4" t="n"/>
      <c r="O425" s="4" t="n"/>
      <c r="P425" s="4" t="n"/>
      <c r="Q425" s="4" t="n"/>
      <c r="R425" s="4" t="n"/>
      <c r="S425" s="4" t="n"/>
      <c r="T425" s="4" t="n"/>
      <c r="U425" s="4" t="n"/>
      <c r="V425" s="4" t="n"/>
      <c r="W425" s="4" t="n"/>
      <c r="X425" s="4" t="n"/>
      <c r="Y425" s="4" t="n"/>
      <c r="Z425" s="4" t="n"/>
      <c r="AA425" s="4" t="n"/>
      <c r="AB425" s="4" t="n"/>
      <c r="AC425" s="4" t="n"/>
      <c r="AD425" s="4" t="n"/>
      <c r="AE425" s="4" t="n"/>
      <c r="AF425" s="4" t="n"/>
      <c r="AG425" s="4" t="n"/>
    </row>
    <row r="426">
      <c r="A426" s="4" t="n"/>
      <c r="B426" s="4" t="n"/>
      <c r="C426" s="4" t="n"/>
      <c r="D426" s="4" t="n"/>
      <c r="E426" s="4" t="n"/>
      <c r="F426" s="4" t="n"/>
      <c r="G426" s="4" t="n"/>
      <c r="H426" s="4" t="n"/>
      <c r="I426" s="4" t="n"/>
      <c r="J426" s="4" t="n"/>
      <c r="K426" s="4" t="n"/>
      <c r="L426" s="4" t="n"/>
      <c r="M426" s="4" t="n"/>
      <c r="N426" s="4" t="n"/>
      <c r="O426" s="4" t="n"/>
      <c r="P426" s="4" t="n"/>
      <c r="Q426" s="4" t="n"/>
      <c r="R426" s="4" t="n"/>
      <c r="S426" s="4" t="n"/>
      <c r="T426" s="4" t="n"/>
      <c r="U426" s="4" t="n"/>
      <c r="V426" s="4" t="n"/>
      <c r="W426" s="4" t="n"/>
      <c r="X426" s="4" t="n"/>
      <c r="Y426" s="4" t="n"/>
      <c r="Z426" s="4" t="n"/>
      <c r="AA426" s="4" t="n"/>
      <c r="AB426" s="4" t="n"/>
      <c r="AC426" s="4" t="n"/>
      <c r="AD426" s="4" t="n"/>
      <c r="AE426" s="4" t="n"/>
      <c r="AF426" s="4" t="n"/>
      <c r="AG426" s="4" t="n"/>
    </row>
    <row r="427">
      <c r="A427" s="4" t="n"/>
      <c r="B427" s="4" t="n"/>
      <c r="C427" s="4" t="n"/>
      <c r="D427" s="4" t="n"/>
      <c r="E427" s="4" t="n"/>
      <c r="F427" s="4" t="n"/>
      <c r="G427" s="4" t="n"/>
      <c r="H427" s="4" t="n"/>
      <c r="I427" s="4" t="n"/>
      <c r="J427" s="4" t="n"/>
      <c r="K427" s="4" t="n"/>
      <c r="L427" s="4" t="n"/>
      <c r="M427" s="4" t="n"/>
      <c r="N427" s="4" t="n"/>
      <c r="O427" s="4" t="n"/>
      <c r="P427" s="4" t="n"/>
      <c r="Q427" s="4" t="n"/>
      <c r="R427" s="4" t="n"/>
      <c r="S427" s="4" t="n"/>
      <c r="T427" s="4" t="n"/>
      <c r="U427" s="4" t="n"/>
      <c r="V427" s="4" t="n"/>
      <c r="W427" s="4" t="n"/>
      <c r="X427" s="4" t="n"/>
      <c r="Y427" s="4" t="n"/>
      <c r="Z427" s="4" t="n"/>
      <c r="AA427" s="4" t="n"/>
      <c r="AB427" s="4" t="n"/>
      <c r="AC427" s="4" t="n"/>
      <c r="AD427" s="4" t="n"/>
      <c r="AE427" s="4" t="n"/>
      <c r="AF427" s="4" t="n"/>
      <c r="AG427" s="4" t="n"/>
    </row>
    <row r="428">
      <c r="A428" s="4" t="n"/>
      <c r="B428" s="4" t="n"/>
      <c r="C428" s="4" t="n"/>
      <c r="D428" s="4" t="n"/>
      <c r="E428" s="4" t="n"/>
      <c r="F428" s="4" t="n"/>
      <c r="G428" s="4" t="n"/>
      <c r="H428" s="4" t="n"/>
      <c r="I428" s="4" t="n"/>
      <c r="J428" s="4" t="n"/>
      <c r="K428" s="4" t="n"/>
      <c r="L428" s="4" t="n"/>
      <c r="M428" s="4" t="n"/>
      <c r="N428" s="4" t="n"/>
      <c r="O428" s="4" t="n"/>
      <c r="P428" s="4" t="n"/>
      <c r="Q428" s="4" t="n"/>
      <c r="R428" s="4" t="n"/>
      <c r="S428" s="4" t="n"/>
      <c r="T428" s="4" t="n"/>
      <c r="U428" s="4" t="n"/>
      <c r="V428" s="4" t="n"/>
      <c r="W428" s="4" t="n"/>
      <c r="X428" s="4" t="n"/>
      <c r="Y428" s="4" t="n"/>
      <c r="Z428" s="4" t="n"/>
      <c r="AA428" s="4" t="n"/>
      <c r="AB428" s="4" t="n"/>
      <c r="AC428" s="4" t="n"/>
      <c r="AD428" s="4" t="n"/>
      <c r="AE428" s="4" t="n"/>
      <c r="AF428" s="4" t="n"/>
      <c r="AG428" s="4" t="n"/>
    </row>
    <row r="429">
      <c r="A429" s="4" t="n"/>
      <c r="B429" s="4" t="n"/>
      <c r="C429" s="4" t="n"/>
      <c r="D429" s="4" t="n"/>
      <c r="E429" s="4" t="n"/>
      <c r="F429" s="4" t="n"/>
      <c r="G429" s="4" t="n"/>
      <c r="H429" s="4" t="n"/>
      <c r="I429" s="4" t="n"/>
      <c r="J429" s="4" t="n"/>
      <c r="K429" s="4" t="n"/>
      <c r="L429" s="4" t="n"/>
      <c r="M429" s="4" t="n"/>
      <c r="N429" s="4" t="n"/>
      <c r="O429" s="4" t="n"/>
      <c r="P429" s="4" t="n"/>
      <c r="Q429" s="4" t="n"/>
      <c r="R429" s="4" t="n"/>
      <c r="S429" s="4" t="n"/>
      <c r="T429" s="4" t="n"/>
      <c r="U429" s="4" t="n"/>
      <c r="V429" s="4" t="n"/>
      <c r="W429" s="4" t="n"/>
      <c r="X429" s="4" t="n"/>
      <c r="Y429" s="4" t="n"/>
      <c r="Z429" s="4" t="n"/>
      <c r="AA429" s="4" t="n"/>
      <c r="AB429" s="4" t="n"/>
      <c r="AC429" s="4" t="n"/>
      <c r="AD429" s="4" t="n"/>
      <c r="AE429" s="4" t="n"/>
      <c r="AF429" s="4" t="n"/>
      <c r="AG429" s="4" t="n"/>
    </row>
    <row r="430">
      <c r="A430" s="4" t="n"/>
      <c r="B430" s="4" t="n"/>
      <c r="C430" s="4" t="n"/>
      <c r="D430" s="4" t="n"/>
      <c r="E430" s="4" t="n"/>
      <c r="F430" s="4" t="n"/>
      <c r="G430" s="4" t="n"/>
      <c r="H430" s="4" t="n"/>
      <c r="I430" s="4" t="n"/>
      <c r="J430" s="4" t="n"/>
      <c r="K430" s="4" t="n"/>
      <c r="L430" s="4" t="n"/>
      <c r="M430" s="4" t="n"/>
      <c r="N430" s="4" t="n"/>
      <c r="O430" s="4" t="n"/>
      <c r="P430" s="4" t="n"/>
      <c r="Q430" s="4" t="n"/>
      <c r="R430" s="4" t="n"/>
      <c r="S430" s="4" t="n"/>
      <c r="T430" s="4" t="n"/>
      <c r="U430" s="4" t="n"/>
      <c r="V430" s="4" t="n"/>
      <c r="W430" s="4" t="n"/>
      <c r="X430" s="4" t="n"/>
      <c r="Y430" s="4" t="n"/>
      <c r="Z430" s="4" t="n"/>
      <c r="AA430" s="4" t="n"/>
      <c r="AB430" s="4" t="n"/>
      <c r="AC430" s="4" t="n"/>
      <c r="AD430" s="4" t="n"/>
      <c r="AE430" s="4" t="n"/>
      <c r="AF430" s="4" t="n"/>
      <c r="AG430" s="4" t="n"/>
    </row>
    <row r="431">
      <c r="A431" s="4" t="n"/>
      <c r="B431" s="4" t="n"/>
      <c r="C431" s="4" t="n"/>
      <c r="D431" s="4" t="n"/>
      <c r="E431" s="4" t="n"/>
      <c r="F431" s="4" t="n"/>
      <c r="G431" s="4" t="n"/>
      <c r="H431" s="4" t="n"/>
      <c r="I431" s="4" t="n"/>
      <c r="J431" s="4" t="n"/>
      <c r="K431" s="4" t="n"/>
      <c r="L431" s="4" t="n"/>
      <c r="M431" s="4" t="n"/>
      <c r="N431" s="4" t="n"/>
      <c r="O431" s="4" t="n"/>
      <c r="P431" s="4" t="n"/>
      <c r="Q431" s="4" t="n"/>
      <c r="R431" s="4" t="n"/>
      <c r="S431" s="4" t="n"/>
      <c r="T431" s="4" t="n"/>
      <c r="U431" s="4" t="n"/>
      <c r="V431" s="4" t="n"/>
      <c r="W431" s="4" t="n"/>
      <c r="X431" s="4" t="n"/>
      <c r="Y431" s="4" t="n"/>
      <c r="Z431" s="4" t="n"/>
      <c r="AA431" s="4" t="n"/>
      <c r="AB431" s="4" t="n"/>
      <c r="AC431" s="4" t="n"/>
      <c r="AD431" s="4" t="n"/>
      <c r="AE431" s="4" t="n"/>
      <c r="AF431" s="4" t="n"/>
      <c r="AG431" s="4" t="n"/>
    </row>
    <row r="432">
      <c r="A432" s="4" t="n"/>
      <c r="B432" s="4" t="n"/>
      <c r="C432" s="4" t="n"/>
      <c r="D432" s="4" t="n"/>
      <c r="E432" s="4" t="n"/>
      <c r="F432" s="4" t="n"/>
      <c r="G432" s="4" t="n"/>
      <c r="H432" s="4" t="n"/>
      <c r="I432" s="4" t="n"/>
      <c r="J432" s="4" t="n"/>
      <c r="K432" s="4" t="n"/>
      <c r="L432" s="4" t="n"/>
      <c r="M432" s="4" t="n"/>
      <c r="N432" s="4" t="n"/>
      <c r="O432" s="4" t="n"/>
      <c r="P432" s="4" t="n"/>
      <c r="Q432" s="4" t="n"/>
      <c r="R432" s="4" t="n"/>
      <c r="S432" s="4" t="n"/>
      <c r="T432" s="4" t="n"/>
      <c r="U432" s="4" t="n"/>
      <c r="V432" s="4" t="n"/>
      <c r="W432" s="4" t="n"/>
      <c r="X432" s="4" t="n"/>
      <c r="Y432" s="4" t="n"/>
      <c r="Z432" s="4" t="n"/>
      <c r="AA432" s="4" t="n"/>
      <c r="AB432" s="4" t="n"/>
      <c r="AC432" s="4" t="n"/>
      <c r="AD432" s="4" t="n"/>
      <c r="AE432" s="4" t="n"/>
      <c r="AF432" s="4" t="n"/>
      <c r="AG432" s="4" t="n"/>
    </row>
    <row r="433">
      <c r="A433" s="4" t="n"/>
      <c r="B433" s="4" t="n"/>
      <c r="C433" s="4" t="n"/>
      <c r="D433" s="4" t="n"/>
      <c r="E433" s="4" t="n"/>
      <c r="F433" s="4" t="n"/>
      <c r="G433" s="4" t="n"/>
      <c r="H433" s="4" t="n"/>
      <c r="I433" s="4" t="n"/>
      <c r="J433" s="4" t="n"/>
      <c r="K433" s="4" t="n"/>
      <c r="L433" s="4" t="n"/>
      <c r="M433" s="4" t="n"/>
      <c r="N433" s="4" t="n"/>
      <c r="O433" s="4" t="n"/>
      <c r="P433" s="4" t="n"/>
      <c r="Q433" s="4" t="n"/>
      <c r="R433" s="4" t="n"/>
      <c r="S433" s="4" t="n"/>
      <c r="T433" s="4" t="n"/>
      <c r="U433" s="4" t="n"/>
      <c r="V433" s="4" t="n"/>
      <c r="W433" s="4" t="n"/>
      <c r="X433" s="4" t="n"/>
      <c r="Y433" s="4" t="n"/>
      <c r="Z433" s="4" t="n"/>
      <c r="AA433" s="4" t="n"/>
      <c r="AB433" s="4" t="n"/>
      <c r="AC433" s="4" t="n"/>
      <c r="AD433" s="4" t="n"/>
      <c r="AE433" s="4" t="n"/>
      <c r="AF433" s="4" t="n"/>
      <c r="AG433" s="4" t="n"/>
    </row>
    <row r="434">
      <c r="A434" s="4" t="n"/>
      <c r="B434" s="4" t="n"/>
      <c r="C434" s="4" t="n"/>
      <c r="D434" s="4" t="n"/>
      <c r="E434" s="4" t="n"/>
      <c r="F434" s="4" t="n"/>
      <c r="G434" s="4" t="n"/>
      <c r="H434" s="4" t="n"/>
      <c r="I434" s="4" t="n"/>
      <c r="J434" s="4" t="n"/>
      <c r="K434" s="4" t="n"/>
      <c r="L434" s="4" t="n"/>
      <c r="M434" s="4" t="n"/>
      <c r="N434" s="4" t="n"/>
      <c r="O434" s="4" t="n"/>
      <c r="P434" s="4" t="n"/>
      <c r="Q434" s="4" t="n"/>
      <c r="R434" s="4" t="n"/>
      <c r="S434" s="4" t="n"/>
      <c r="T434" s="4" t="n"/>
      <c r="U434" s="4" t="n"/>
      <c r="V434" s="4" t="n"/>
      <c r="W434" s="4" t="n"/>
      <c r="X434" s="4" t="n"/>
      <c r="Y434" s="4" t="n"/>
      <c r="Z434" s="4" t="n"/>
      <c r="AA434" s="4" t="n"/>
      <c r="AB434" s="4" t="n"/>
      <c r="AC434" s="4" t="n"/>
      <c r="AD434" s="4" t="n"/>
      <c r="AE434" s="4" t="n"/>
      <c r="AF434" s="4" t="n"/>
      <c r="AG434" s="4" t="n"/>
    </row>
    <row r="435">
      <c r="A435" s="4" t="n"/>
      <c r="B435" s="4" t="n"/>
      <c r="C435" s="4" t="n"/>
      <c r="D435" s="4" t="n"/>
      <c r="E435" s="4" t="n"/>
      <c r="F435" s="4" t="n"/>
      <c r="G435" s="4" t="n"/>
      <c r="H435" s="4" t="n"/>
      <c r="I435" s="4" t="n"/>
      <c r="J435" s="4" t="n"/>
      <c r="K435" s="4" t="n"/>
      <c r="L435" s="4" t="n"/>
      <c r="M435" s="4" t="n"/>
      <c r="N435" s="4" t="n"/>
      <c r="O435" s="4" t="n"/>
      <c r="P435" s="4" t="n"/>
      <c r="Q435" s="4" t="n"/>
      <c r="R435" s="4" t="n"/>
      <c r="S435" s="4" t="n"/>
      <c r="T435" s="4" t="n"/>
      <c r="U435" s="4" t="n"/>
      <c r="V435" s="4" t="n"/>
      <c r="W435" s="4" t="n"/>
      <c r="X435" s="4" t="n"/>
      <c r="Y435" s="4" t="n"/>
      <c r="Z435" s="4" t="n"/>
      <c r="AA435" s="4" t="n"/>
      <c r="AB435" s="4" t="n"/>
      <c r="AC435" s="4" t="n"/>
      <c r="AD435" s="4" t="n"/>
      <c r="AE435" s="4" t="n"/>
      <c r="AF435" s="4" t="n"/>
      <c r="AG435" s="4" t="n"/>
    </row>
    <row r="436">
      <c r="A436" s="4" t="n"/>
      <c r="B436" s="4" t="n"/>
      <c r="C436" s="4" t="n"/>
      <c r="D436" s="4" t="n"/>
      <c r="E436" s="4" t="n"/>
      <c r="F436" s="4" t="n"/>
      <c r="G436" s="4" t="n"/>
      <c r="H436" s="4" t="n"/>
      <c r="I436" s="4" t="n"/>
      <c r="J436" s="4" t="n"/>
      <c r="K436" s="4" t="n"/>
      <c r="L436" s="4" t="n"/>
      <c r="M436" s="4" t="n"/>
      <c r="N436" s="4" t="n"/>
      <c r="O436" s="4" t="n"/>
      <c r="P436" s="4" t="n"/>
      <c r="Q436" s="4" t="n"/>
      <c r="R436" s="4" t="n"/>
      <c r="S436" s="4" t="n"/>
      <c r="T436" s="4" t="n"/>
      <c r="U436" s="4" t="n"/>
      <c r="V436" s="4" t="n"/>
      <c r="W436" s="4" t="n"/>
      <c r="X436" s="4" t="n"/>
      <c r="Y436" s="4" t="n"/>
      <c r="Z436" s="4" t="n"/>
      <c r="AA436" s="4" t="n"/>
      <c r="AB436" s="4" t="n"/>
      <c r="AC436" s="4" t="n"/>
      <c r="AD436" s="4" t="n"/>
      <c r="AE436" s="4" t="n"/>
      <c r="AF436" s="4" t="n"/>
      <c r="AG436" s="4" t="n"/>
    </row>
    <row r="437">
      <c r="A437" s="4" t="n"/>
      <c r="B437" s="4" t="n"/>
      <c r="C437" s="4" t="n"/>
      <c r="D437" s="4" t="n"/>
      <c r="E437" s="4" t="n"/>
      <c r="F437" s="4" t="n"/>
      <c r="G437" s="4" t="n"/>
      <c r="H437" s="4" t="n"/>
      <c r="I437" s="4" t="n"/>
      <c r="J437" s="4" t="n"/>
      <c r="K437" s="4" t="n"/>
      <c r="L437" s="4" t="n"/>
      <c r="M437" s="4" t="n"/>
      <c r="N437" s="4" t="n"/>
      <c r="O437" s="4" t="n"/>
      <c r="P437" s="4" t="n"/>
      <c r="Q437" s="4" t="n"/>
      <c r="R437" s="4" t="n"/>
      <c r="S437" s="4" t="n"/>
      <c r="T437" s="4" t="n"/>
      <c r="U437" s="4" t="n"/>
      <c r="V437" s="4" t="n"/>
      <c r="W437" s="4" t="n"/>
      <c r="X437" s="4" t="n"/>
      <c r="Y437" s="4" t="n"/>
      <c r="Z437" s="4" t="n"/>
      <c r="AA437" s="4" t="n"/>
      <c r="AB437" s="4" t="n"/>
      <c r="AC437" s="4" t="n"/>
      <c r="AD437" s="4" t="n"/>
      <c r="AE437" s="4" t="n"/>
      <c r="AF437" s="4" t="n"/>
      <c r="AG437" s="4" t="n"/>
    </row>
    <row r="438">
      <c r="A438" s="4" t="n"/>
      <c r="B438" s="4" t="n"/>
      <c r="C438" s="4" t="n"/>
      <c r="D438" s="4" t="n"/>
      <c r="E438" s="4" t="n"/>
      <c r="F438" s="4" t="n"/>
      <c r="G438" s="4" t="n"/>
      <c r="H438" s="4" t="n"/>
      <c r="I438" s="4" t="n"/>
      <c r="J438" s="4" t="n"/>
      <c r="K438" s="4" t="n"/>
      <c r="L438" s="4" t="n"/>
      <c r="M438" s="4" t="n"/>
      <c r="N438" s="4" t="n"/>
      <c r="O438" s="4" t="n"/>
      <c r="P438" s="4" t="n"/>
      <c r="Q438" s="4" t="n"/>
      <c r="R438" s="4" t="n"/>
      <c r="S438" s="4" t="n"/>
      <c r="T438" s="4" t="n"/>
      <c r="U438" s="4" t="n"/>
      <c r="V438" s="4" t="n"/>
      <c r="W438" s="4" t="n"/>
      <c r="X438" s="4" t="n"/>
      <c r="Y438" s="4" t="n"/>
      <c r="Z438" s="4" t="n"/>
      <c r="AA438" s="4" t="n"/>
      <c r="AB438" s="4" t="n"/>
      <c r="AC438" s="4" t="n"/>
      <c r="AD438" s="4" t="n"/>
      <c r="AE438" s="4" t="n"/>
      <c r="AF438" s="4" t="n"/>
      <c r="AG438" s="4" t="n"/>
    </row>
    <row r="439">
      <c r="A439" s="4" t="n"/>
      <c r="B439" s="4" t="n"/>
      <c r="C439" s="4" t="n"/>
      <c r="D439" s="4" t="n"/>
      <c r="E439" s="4" t="n"/>
      <c r="F439" s="4" t="n"/>
      <c r="G439" s="4" t="n"/>
      <c r="H439" s="4" t="n"/>
      <c r="I439" s="4" t="n"/>
      <c r="J439" s="4" t="n"/>
      <c r="K439" s="4" t="n"/>
      <c r="L439" s="4" t="n"/>
      <c r="M439" s="4" t="n"/>
      <c r="N439" s="4" t="n"/>
      <c r="O439" s="4" t="n"/>
      <c r="P439" s="4" t="n"/>
      <c r="Q439" s="4" t="n"/>
      <c r="R439" s="4" t="n"/>
      <c r="S439" s="4" t="n"/>
      <c r="T439" s="4" t="n"/>
      <c r="U439" s="4" t="n"/>
      <c r="V439" s="4" t="n"/>
      <c r="W439" s="4" t="n"/>
      <c r="X439" s="4" t="n"/>
      <c r="Y439" s="4" t="n"/>
      <c r="Z439" s="4" t="n"/>
      <c r="AA439" s="4" t="n"/>
      <c r="AB439" s="4" t="n"/>
      <c r="AC439" s="4" t="n"/>
      <c r="AD439" s="4" t="n"/>
      <c r="AE439" s="4" t="n"/>
      <c r="AF439" s="4" t="n"/>
      <c r="AG439" s="4" t="n"/>
    </row>
    <row r="440">
      <c r="A440" s="4" t="n"/>
      <c r="B440" s="4" t="n"/>
      <c r="C440" s="4" t="n"/>
      <c r="D440" s="4" t="n"/>
      <c r="E440" s="4" t="n"/>
      <c r="F440" s="4" t="n"/>
      <c r="G440" s="4" t="n"/>
      <c r="H440" s="4" t="n"/>
      <c r="I440" s="4" t="n"/>
      <c r="J440" s="4" t="n"/>
      <c r="K440" s="4" t="n"/>
      <c r="L440" s="4" t="n"/>
      <c r="M440" s="4" t="n"/>
      <c r="N440" s="4" t="n"/>
      <c r="O440" s="4" t="n"/>
      <c r="P440" s="4" t="n"/>
      <c r="Q440" s="4" t="n"/>
      <c r="R440" s="4" t="n"/>
      <c r="S440" s="4" t="n"/>
      <c r="T440" s="4" t="n"/>
      <c r="U440" s="4" t="n"/>
      <c r="V440" s="4" t="n"/>
      <c r="W440" s="4" t="n"/>
      <c r="X440" s="4" t="n"/>
      <c r="Y440" s="4" t="n"/>
      <c r="Z440" s="4" t="n"/>
      <c r="AA440" s="4" t="n"/>
      <c r="AB440" s="4" t="n"/>
      <c r="AC440" s="4" t="n"/>
      <c r="AD440" s="4" t="n"/>
      <c r="AE440" s="4" t="n"/>
      <c r="AF440" s="4" t="n"/>
      <c r="AG440" s="4" t="n"/>
    </row>
    <row r="441">
      <c r="A441" s="4" t="n"/>
      <c r="B441" s="4" t="n"/>
      <c r="C441" s="4" t="n"/>
      <c r="D441" s="4" t="n"/>
      <c r="E441" s="4" t="n"/>
      <c r="F441" s="4" t="n"/>
      <c r="G441" s="4" t="n"/>
      <c r="H441" s="4" t="n"/>
      <c r="I441" s="4" t="n"/>
      <c r="J441" s="4" t="n"/>
      <c r="K441" s="4" t="n"/>
      <c r="L441" s="4" t="n"/>
      <c r="M441" s="4" t="n"/>
      <c r="N441" s="4" t="n"/>
      <c r="O441" s="4" t="n"/>
      <c r="P441" s="4" t="n"/>
      <c r="Q441" s="4" t="n"/>
      <c r="R441" s="4" t="n"/>
      <c r="S441" s="4" t="n"/>
      <c r="T441" s="4" t="n"/>
      <c r="U441" s="4" t="n"/>
      <c r="V441" s="4" t="n"/>
      <c r="W441" s="4" t="n"/>
      <c r="X441" s="4" t="n"/>
      <c r="Y441" s="4" t="n"/>
      <c r="Z441" s="4" t="n"/>
      <c r="AA441" s="4" t="n"/>
      <c r="AB441" s="4" t="n"/>
      <c r="AC441" s="4" t="n"/>
      <c r="AD441" s="4" t="n"/>
      <c r="AE441" s="4" t="n"/>
      <c r="AF441" s="4" t="n"/>
      <c r="AG441" s="4" t="n"/>
    </row>
    <row r="442">
      <c r="A442" s="4" t="n"/>
      <c r="B442" s="4" t="n"/>
      <c r="C442" s="4" t="n"/>
      <c r="D442" s="4" t="n"/>
      <c r="E442" s="4" t="n"/>
      <c r="F442" s="4" t="n"/>
      <c r="G442" s="4" t="n"/>
      <c r="H442" s="4" t="n"/>
      <c r="I442" s="4" t="n"/>
      <c r="J442" s="4" t="n"/>
      <c r="K442" s="4" t="n"/>
      <c r="L442" s="4" t="n"/>
      <c r="M442" s="4" t="n"/>
      <c r="N442" s="4" t="n"/>
      <c r="O442" s="4" t="n"/>
      <c r="P442" s="4" t="n"/>
      <c r="Q442" s="4" t="n"/>
      <c r="R442" s="4" t="n"/>
      <c r="S442" s="4" t="n"/>
      <c r="T442" s="4" t="n"/>
      <c r="U442" s="4" t="n"/>
      <c r="V442" s="4" t="n"/>
      <c r="W442" s="4" t="n"/>
      <c r="X442" s="4" t="n"/>
      <c r="Y442" s="4" t="n"/>
      <c r="Z442" s="4" t="n"/>
      <c r="AA442" s="4" t="n"/>
      <c r="AB442" s="4" t="n"/>
      <c r="AC442" s="4" t="n"/>
      <c r="AD442" s="4" t="n"/>
      <c r="AE442" s="4" t="n"/>
      <c r="AF442" s="4" t="n"/>
      <c r="AG442" s="4" t="n"/>
    </row>
    <row r="443">
      <c r="A443" s="4" t="n"/>
      <c r="B443" s="4" t="n"/>
      <c r="C443" s="4" t="n"/>
      <c r="D443" s="4" t="n"/>
      <c r="E443" s="4" t="n"/>
      <c r="F443" s="4" t="n"/>
      <c r="G443" s="4" t="n"/>
      <c r="H443" s="4" t="n"/>
      <c r="I443" s="4" t="n"/>
      <c r="J443" s="4" t="n"/>
      <c r="K443" s="4" t="n"/>
      <c r="L443" s="4" t="n"/>
      <c r="M443" s="4" t="n"/>
      <c r="N443" s="4" t="n"/>
      <c r="O443" s="4" t="n"/>
      <c r="P443" s="4" t="n"/>
      <c r="Q443" s="4" t="n"/>
      <c r="R443" s="4" t="n"/>
      <c r="S443" s="4" t="n"/>
      <c r="T443" s="4" t="n"/>
      <c r="U443" s="4" t="n"/>
      <c r="V443" s="4" t="n"/>
      <c r="W443" s="4" t="n"/>
      <c r="X443" s="4" t="n"/>
      <c r="Y443" s="4" t="n"/>
      <c r="Z443" s="4" t="n"/>
      <c r="AA443" s="4" t="n"/>
      <c r="AB443" s="4" t="n"/>
      <c r="AC443" s="4" t="n"/>
      <c r="AD443" s="4" t="n"/>
      <c r="AE443" s="4" t="n"/>
      <c r="AF443" s="4" t="n"/>
      <c r="AG443" s="4" t="n"/>
    </row>
    <row r="444">
      <c r="A444" s="4" t="n"/>
      <c r="B444" s="4" t="n"/>
      <c r="C444" s="4" t="n"/>
      <c r="D444" s="4" t="n"/>
      <c r="E444" s="4" t="n"/>
      <c r="F444" s="4" t="n"/>
      <c r="G444" s="4" t="n"/>
      <c r="H444" s="4" t="n"/>
      <c r="I444" s="4" t="n"/>
      <c r="J444" s="4" t="n"/>
      <c r="K444" s="4" t="n"/>
      <c r="L444" s="4" t="n"/>
      <c r="M444" s="4" t="n"/>
      <c r="N444" s="4" t="n"/>
      <c r="O444" s="4" t="n"/>
      <c r="P444" s="4" t="n"/>
      <c r="Q444" s="4" t="n"/>
      <c r="R444" s="4" t="n"/>
      <c r="S444" s="4" t="n"/>
      <c r="T444" s="4" t="n"/>
      <c r="U444" s="4" t="n"/>
      <c r="V444" s="4" t="n"/>
      <c r="W444" s="4" t="n"/>
      <c r="X444" s="4" t="n"/>
      <c r="Y444" s="4" t="n"/>
      <c r="Z444" s="4" t="n"/>
      <c r="AA444" s="4" t="n"/>
      <c r="AB444" s="4" t="n"/>
      <c r="AC444" s="4" t="n"/>
      <c r="AD444" s="4" t="n"/>
      <c r="AE444" s="4" t="n"/>
      <c r="AF444" s="4" t="n"/>
      <c r="AG444" s="4" t="n"/>
    </row>
    <row r="445">
      <c r="A445" s="4" t="n"/>
      <c r="B445" s="4" t="n"/>
      <c r="C445" s="4" t="n"/>
      <c r="D445" s="4" t="n"/>
      <c r="E445" s="4" t="n"/>
      <c r="F445" s="4" t="n"/>
      <c r="G445" s="4" t="n"/>
      <c r="H445" s="4" t="n"/>
      <c r="I445" s="4" t="n"/>
      <c r="J445" s="4" t="n"/>
      <c r="K445" s="4" t="n"/>
      <c r="L445" s="4" t="n"/>
      <c r="M445" s="4" t="n"/>
      <c r="N445" s="4" t="n"/>
      <c r="O445" s="4" t="n"/>
      <c r="P445" s="4" t="n"/>
      <c r="Q445" s="4" t="n"/>
      <c r="R445" s="4" t="n"/>
      <c r="S445" s="4" t="n"/>
      <c r="T445" s="4" t="n"/>
      <c r="U445" s="4" t="n"/>
      <c r="V445" s="4" t="n"/>
      <c r="W445" s="4" t="n"/>
      <c r="X445" s="4" t="n"/>
      <c r="Y445" s="4" t="n"/>
      <c r="Z445" s="4" t="n"/>
      <c r="AA445" s="4" t="n"/>
      <c r="AB445" s="4" t="n"/>
      <c r="AC445" s="4" t="n"/>
      <c r="AD445" s="4" t="n"/>
      <c r="AE445" s="4" t="n"/>
      <c r="AF445" s="4" t="n"/>
      <c r="AG445" s="4" t="n"/>
    </row>
    <row r="446">
      <c r="A446" s="4" t="n"/>
      <c r="B446" s="4" t="n"/>
      <c r="C446" s="4" t="n"/>
      <c r="D446" s="4" t="n"/>
      <c r="E446" s="4" t="n"/>
      <c r="F446" s="4" t="n"/>
      <c r="G446" s="4" t="n"/>
      <c r="H446" s="4" t="n"/>
      <c r="I446" s="4" t="n"/>
      <c r="J446" s="4" t="n"/>
      <c r="K446" s="4" t="n"/>
      <c r="L446" s="4" t="n"/>
      <c r="M446" s="4" t="n"/>
      <c r="N446" s="4" t="n"/>
      <c r="O446" s="4" t="n"/>
      <c r="P446" s="4" t="n"/>
      <c r="Q446" s="4" t="n"/>
      <c r="R446" s="4" t="n"/>
      <c r="S446" s="4" t="n"/>
      <c r="T446" s="4" t="n"/>
      <c r="U446" s="4" t="n"/>
      <c r="V446" s="4" t="n"/>
      <c r="W446" s="4" t="n"/>
      <c r="X446" s="4" t="n"/>
      <c r="Y446" s="4" t="n"/>
      <c r="Z446" s="4" t="n"/>
      <c r="AA446" s="4" t="n"/>
      <c r="AB446" s="4" t="n"/>
      <c r="AC446" s="4" t="n"/>
      <c r="AD446" s="4" t="n"/>
      <c r="AE446" s="4" t="n"/>
      <c r="AF446" s="4" t="n"/>
      <c r="AG446" s="4" t="n"/>
    </row>
    <row r="447">
      <c r="A447" s="4" t="n"/>
      <c r="B447" s="4" t="n"/>
      <c r="C447" s="4" t="n"/>
      <c r="D447" s="4" t="n"/>
      <c r="E447" s="4" t="n"/>
      <c r="F447" s="4" t="n"/>
      <c r="G447" s="4" t="n"/>
      <c r="H447" s="4" t="n"/>
      <c r="I447" s="4" t="n"/>
      <c r="J447" s="4" t="n"/>
      <c r="K447" s="4" t="n"/>
      <c r="L447" s="4" t="n"/>
      <c r="M447" s="4" t="n"/>
      <c r="N447" s="4" t="n"/>
      <c r="O447" s="4" t="n"/>
      <c r="P447" s="4" t="n"/>
      <c r="Q447" s="4" t="n"/>
      <c r="R447" s="4" t="n"/>
      <c r="S447" s="4" t="n"/>
      <c r="T447" s="4" t="n"/>
      <c r="U447" s="4" t="n"/>
      <c r="V447" s="4" t="n"/>
      <c r="W447" s="4" t="n"/>
      <c r="X447" s="4" t="n"/>
      <c r="Y447" s="4" t="n"/>
      <c r="Z447" s="4" t="n"/>
      <c r="AA447" s="4" t="n"/>
      <c r="AB447" s="4" t="n"/>
      <c r="AC447" s="4" t="n"/>
      <c r="AD447" s="4" t="n"/>
      <c r="AE447" s="4" t="n"/>
      <c r="AF447" s="4" t="n"/>
      <c r="AG447" s="4" t="n"/>
    </row>
    <row r="448">
      <c r="A448" s="4" t="n"/>
      <c r="B448" s="4" t="n"/>
      <c r="C448" s="4" t="n"/>
      <c r="D448" s="4" t="n"/>
      <c r="E448" s="4" t="n"/>
      <c r="F448" s="4" t="n"/>
      <c r="G448" s="4" t="n"/>
      <c r="H448" s="4" t="n"/>
      <c r="I448" s="4" t="n"/>
      <c r="J448" s="4" t="n"/>
      <c r="K448" s="4" t="n"/>
      <c r="L448" s="4" t="n"/>
      <c r="M448" s="4" t="n"/>
      <c r="N448" s="4" t="n"/>
      <c r="O448" s="4" t="n"/>
      <c r="P448" s="4" t="n"/>
      <c r="Q448" s="4" t="n"/>
      <c r="R448" s="4" t="n"/>
      <c r="S448" s="4" t="n"/>
      <c r="T448" s="4" t="n"/>
      <c r="U448" s="4" t="n"/>
      <c r="V448" s="4" t="n"/>
      <c r="W448" s="4" t="n"/>
      <c r="X448" s="4" t="n"/>
      <c r="Y448" s="4" t="n"/>
      <c r="Z448" s="4" t="n"/>
      <c r="AA448" s="4" t="n"/>
      <c r="AB448" s="4" t="n"/>
      <c r="AC448" s="4" t="n"/>
      <c r="AD448" s="4" t="n"/>
      <c r="AE448" s="4" t="n"/>
      <c r="AF448" s="4" t="n"/>
      <c r="AG448" s="4" t="n"/>
    </row>
    <row r="449">
      <c r="A449" s="4" t="n"/>
      <c r="B449" s="4" t="n"/>
      <c r="C449" s="4" t="n"/>
      <c r="D449" s="4" t="n"/>
      <c r="E449" s="4" t="n"/>
      <c r="F449" s="4" t="n"/>
      <c r="G449" s="4" t="n"/>
      <c r="H449" s="4" t="n"/>
      <c r="I449" s="4" t="n"/>
      <c r="J449" s="4" t="n"/>
      <c r="K449" s="4" t="n"/>
      <c r="L449" s="4" t="n"/>
      <c r="M449" s="4" t="n"/>
      <c r="N449" s="4" t="n"/>
      <c r="O449" s="4" t="n"/>
      <c r="P449" s="4" t="n"/>
      <c r="Q449" s="4" t="n"/>
      <c r="R449" s="4" t="n"/>
      <c r="S449" s="4" t="n"/>
      <c r="T449" s="4" t="n"/>
      <c r="U449" s="4" t="n"/>
      <c r="V449" s="4" t="n"/>
      <c r="W449" s="4" t="n"/>
      <c r="X449" s="4" t="n"/>
      <c r="Y449" s="4" t="n"/>
      <c r="Z449" s="4" t="n"/>
      <c r="AA449" s="4" t="n"/>
      <c r="AB449" s="4" t="n"/>
      <c r="AC449" s="4" t="n"/>
      <c r="AD449" s="4" t="n"/>
      <c r="AE449" s="4" t="n"/>
      <c r="AF449" s="4" t="n"/>
      <c r="AG449" s="4" t="n"/>
    </row>
    <row r="450">
      <c r="A450" s="4" t="n"/>
      <c r="B450" s="4" t="n"/>
      <c r="C450" s="4" t="n"/>
      <c r="D450" s="4" t="n"/>
      <c r="E450" s="4" t="n"/>
      <c r="F450" s="4" t="n"/>
      <c r="G450" s="4" t="n"/>
      <c r="H450" s="4" t="n"/>
      <c r="I450" s="4" t="n"/>
      <c r="J450" s="4" t="n"/>
      <c r="K450" s="4" t="n"/>
      <c r="L450" s="4" t="n"/>
      <c r="M450" s="4" t="n"/>
      <c r="N450" s="4" t="n"/>
      <c r="O450" s="4" t="n"/>
      <c r="P450" s="4" t="n"/>
      <c r="Q450" s="4" t="n"/>
      <c r="R450" s="4" t="n"/>
      <c r="S450" s="4" t="n"/>
      <c r="T450" s="4" t="n"/>
      <c r="U450" s="4" t="n"/>
      <c r="V450" s="4" t="n"/>
      <c r="W450" s="4" t="n"/>
      <c r="X450" s="4" t="n"/>
      <c r="Y450" s="4" t="n"/>
      <c r="Z450" s="4" t="n"/>
      <c r="AA450" s="4" t="n"/>
      <c r="AB450" s="4" t="n"/>
      <c r="AC450" s="4" t="n"/>
      <c r="AD450" s="4" t="n"/>
      <c r="AE450" s="4" t="n"/>
      <c r="AF450" s="4" t="n"/>
      <c r="AG450" s="4" t="n"/>
    </row>
    <row r="451">
      <c r="A451" s="4" t="n"/>
      <c r="B451" s="4" t="n"/>
      <c r="C451" s="4" t="n"/>
      <c r="D451" s="4" t="n"/>
      <c r="E451" s="4" t="n"/>
      <c r="F451" s="4" t="n"/>
      <c r="G451" s="4" t="n"/>
      <c r="H451" s="4" t="n"/>
      <c r="I451" s="4" t="n"/>
      <c r="J451" s="4" t="n"/>
      <c r="K451" s="4" t="n"/>
      <c r="L451" s="4" t="n"/>
      <c r="M451" s="4" t="n"/>
      <c r="N451" s="4" t="n"/>
      <c r="O451" s="4" t="n"/>
      <c r="P451" s="4" t="n"/>
      <c r="Q451" s="4" t="n"/>
      <c r="R451" s="4" t="n"/>
      <c r="S451" s="4" t="n"/>
      <c r="T451" s="4" t="n"/>
      <c r="U451" s="4" t="n"/>
      <c r="V451" s="4" t="n"/>
      <c r="W451" s="4" t="n"/>
      <c r="X451" s="4" t="n"/>
      <c r="Y451" s="4" t="n"/>
      <c r="Z451" s="4" t="n"/>
      <c r="AA451" s="4" t="n"/>
      <c r="AB451" s="4" t="n"/>
      <c r="AC451" s="4" t="n"/>
      <c r="AD451" s="4" t="n"/>
      <c r="AE451" s="4" t="n"/>
      <c r="AF451" s="4" t="n"/>
      <c r="AG451" s="4" t="n"/>
    </row>
    <row r="452">
      <c r="A452" s="4" t="n"/>
      <c r="B452" s="4" t="n"/>
      <c r="C452" s="4" t="n"/>
      <c r="D452" s="4" t="n"/>
      <c r="E452" s="4" t="n"/>
      <c r="F452" s="4" t="n"/>
      <c r="G452" s="4" t="n"/>
      <c r="H452" s="4" t="n"/>
      <c r="I452" s="4" t="n"/>
      <c r="J452" s="4" t="n"/>
      <c r="K452" s="4" t="n"/>
      <c r="L452" s="4" t="n"/>
      <c r="M452" s="4" t="n"/>
      <c r="N452" s="4" t="n"/>
      <c r="O452" s="4" t="n"/>
      <c r="P452" s="4" t="n"/>
      <c r="Q452" s="4" t="n"/>
      <c r="R452" s="4" t="n"/>
      <c r="S452" s="4" t="n"/>
      <c r="T452" s="4" t="n"/>
      <c r="U452" s="4" t="n"/>
      <c r="V452" s="4" t="n"/>
      <c r="W452" s="4" t="n"/>
      <c r="X452" s="4" t="n"/>
      <c r="Y452" s="4" t="n"/>
      <c r="Z452" s="4" t="n"/>
      <c r="AA452" s="4" t="n"/>
      <c r="AB452" s="4" t="n"/>
      <c r="AC452" s="4" t="n"/>
      <c r="AD452" s="4" t="n"/>
      <c r="AE452" s="4" t="n"/>
      <c r="AF452" s="4" t="n"/>
      <c r="AG452" s="4" t="n"/>
    </row>
    <row r="453">
      <c r="A453" s="4" t="n"/>
      <c r="B453" s="4" t="n"/>
      <c r="C453" s="4" t="n"/>
      <c r="D453" s="4" t="n"/>
      <c r="E453" s="4" t="n"/>
      <c r="F453" s="4" t="n"/>
      <c r="G453" s="4" t="n"/>
      <c r="H453" s="4" t="n"/>
      <c r="I453" s="4" t="n"/>
      <c r="J453" s="4" t="n"/>
      <c r="K453" s="4" t="n"/>
      <c r="L453" s="4" t="n"/>
      <c r="M453" s="4" t="n"/>
      <c r="N453" s="4" t="n"/>
      <c r="O453" s="4" t="n"/>
      <c r="P453" s="4" t="n"/>
      <c r="Q453" s="4" t="n"/>
      <c r="R453" s="4" t="n"/>
      <c r="S453" s="4" t="n"/>
      <c r="T453" s="4" t="n"/>
      <c r="U453" s="4" t="n"/>
      <c r="V453" s="4" t="n"/>
      <c r="W453" s="4" t="n"/>
      <c r="X453" s="4" t="n"/>
      <c r="Y453" s="4" t="n"/>
      <c r="Z453" s="4" t="n"/>
      <c r="AA453" s="4" t="n"/>
      <c r="AB453" s="4" t="n"/>
      <c r="AC453" s="4" t="n"/>
      <c r="AD453" s="4" t="n"/>
      <c r="AE453" s="4" t="n"/>
      <c r="AF453" s="4" t="n"/>
      <c r="AG453" s="4" t="n"/>
    </row>
    <row r="454">
      <c r="A454" s="4" t="n"/>
      <c r="B454" s="4" t="n"/>
      <c r="C454" s="4" t="n"/>
      <c r="D454" s="4" t="n"/>
      <c r="E454" s="4" t="n"/>
      <c r="F454" s="4" t="n"/>
      <c r="G454" s="4" t="n"/>
      <c r="H454" s="4" t="n"/>
      <c r="I454" s="4" t="n"/>
      <c r="J454" s="4" t="n"/>
      <c r="K454" s="4" t="n"/>
      <c r="L454" s="4" t="n"/>
      <c r="M454" s="4" t="n"/>
      <c r="N454" s="4" t="n"/>
      <c r="O454" s="4" t="n"/>
      <c r="P454" s="4" t="n"/>
      <c r="Q454" s="4" t="n"/>
      <c r="R454" s="4" t="n"/>
      <c r="S454" s="4" t="n"/>
      <c r="T454" s="4" t="n"/>
      <c r="U454" s="4" t="n"/>
      <c r="V454" s="4" t="n"/>
      <c r="W454" s="4" t="n"/>
      <c r="X454" s="4" t="n"/>
      <c r="Y454" s="4" t="n"/>
      <c r="Z454" s="4" t="n"/>
      <c r="AA454" s="4" t="n"/>
      <c r="AB454" s="4" t="n"/>
      <c r="AC454" s="4" t="n"/>
      <c r="AD454" s="4" t="n"/>
      <c r="AE454" s="4" t="n"/>
      <c r="AF454" s="4" t="n"/>
      <c r="AG454" s="4" t="n"/>
    </row>
    <row r="455">
      <c r="A455" s="4" t="n"/>
      <c r="B455" s="4" t="n"/>
      <c r="C455" s="4" t="n"/>
      <c r="D455" s="4" t="n"/>
      <c r="E455" s="4" t="n"/>
      <c r="F455" s="4" t="n"/>
      <c r="G455" s="4" t="n"/>
      <c r="H455" s="4" t="n"/>
      <c r="I455" s="4" t="n"/>
      <c r="J455" s="4" t="n"/>
      <c r="K455" s="4" t="n"/>
      <c r="L455" s="4" t="n"/>
      <c r="M455" s="4" t="n"/>
      <c r="N455" s="4" t="n"/>
      <c r="O455" s="4" t="n"/>
      <c r="P455" s="4" t="n"/>
      <c r="Q455" s="4" t="n"/>
      <c r="R455" s="4" t="n"/>
      <c r="S455" s="4" t="n"/>
      <c r="T455" s="4" t="n"/>
      <c r="U455" s="4" t="n"/>
      <c r="V455" s="4" t="n"/>
      <c r="W455" s="4" t="n"/>
      <c r="X455" s="4" t="n"/>
      <c r="Y455" s="4" t="n"/>
      <c r="Z455" s="4" t="n"/>
      <c r="AA455" s="4" t="n"/>
      <c r="AB455" s="4" t="n"/>
      <c r="AC455" s="4" t="n"/>
      <c r="AD455" s="4" t="n"/>
      <c r="AE455" s="4" t="n"/>
      <c r="AF455" s="4" t="n"/>
      <c r="AG455" s="4" t="n"/>
    </row>
    <row r="456">
      <c r="A456" s="4" t="n"/>
      <c r="B456" s="4" t="n"/>
      <c r="C456" s="4" t="n"/>
      <c r="D456" s="4" t="n"/>
      <c r="E456" s="4" t="n"/>
      <c r="F456" s="4" t="n"/>
      <c r="G456" s="4" t="n"/>
      <c r="H456" s="4" t="n"/>
      <c r="I456" s="4" t="n"/>
      <c r="J456" s="4" t="n"/>
      <c r="K456" s="4" t="n"/>
      <c r="L456" s="4" t="n"/>
      <c r="M456" s="4" t="n"/>
      <c r="N456" s="4" t="n"/>
      <c r="O456" s="4" t="n"/>
      <c r="P456" s="4" t="n"/>
      <c r="Q456" s="4" t="n"/>
      <c r="R456" s="4" t="n"/>
      <c r="S456" s="4" t="n"/>
      <c r="T456" s="4" t="n"/>
      <c r="U456" s="4" t="n"/>
      <c r="V456" s="4" t="n"/>
      <c r="W456" s="4" t="n"/>
      <c r="X456" s="4" t="n"/>
      <c r="Y456" s="4" t="n"/>
      <c r="Z456" s="4" t="n"/>
      <c r="AA456" s="4" t="n"/>
      <c r="AB456" s="4" t="n"/>
      <c r="AC456" s="4" t="n"/>
      <c r="AD456" s="4" t="n"/>
      <c r="AE456" s="4" t="n"/>
      <c r="AF456" s="4" t="n"/>
      <c r="AG456" s="4" t="n"/>
    </row>
    <row r="457">
      <c r="A457" s="4" t="n"/>
      <c r="B457" s="4" t="n"/>
      <c r="C457" s="4" t="n"/>
      <c r="D457" s="4" t="n"/>
      <c r="E457" s="4" t="n"/>
      <c r="F457" s="4" t="n"/>
      <c r="G457" s="4" t="n"/>
      <c r="H457" s="4" t="n"/>
      <c r="I457" s="4" t="n"/>
      <c r="J457" s="4" t="n"/>
      <c r="K457" s="4" t="n"/>
      <c r="L457" s="4" t="n"/>
      <c r="M457" s="4" t="n"/>
      <c r="N457" s="4" t="n"/>
      <c r="O457" s="4" t="n"/>
      <c r="P457" s="4" t="n"/>
      <c r="Q457" s="4" t="n"/>
      <c r="R457" s="4" t="n"/>
      <c r="S457" s="4" t="n"/>
      <c r="T457" s="4" t="n"/>
      <c r="U457" s="4" t="n"/>
      <c r="V457" s="4" t="n"/>
      <c r="W457" s="4" t="n"/>
      <c r="X457" s="4" t="n"/>
      <c r="Y457" s="4" t="n"/>
      <c r="Z457" s="4" t="n"/>
      <c r="AA457" s="4" t="n"/>
      <c r="AB457" s="4" t="n"/>
      <c r="AC457" s="4" t="n"/>
      <c r="AD457" s="4" t="n"/>
      <c r="AE457" s="4" t="n"/>
      <c r="AF457" s="4" t="n"/>
      <c r="AG457" s="4" t="n"/>
    </row>
    <row r="458">
      <c r="A458" s="4" t="n"/>
      <c r="B458" s="4" t="n"/>
      <c r="C458" s="4" t="n"/>
      <c r="D458" s="4" t="n"/>
      <c r="E458" s="4" t="n"/>
      <c r="F458" s="4" t="n"/>
      <c r="G458" s="4" t="n"/>
      <c r="H458" s="4" t="n"/>
      <c r="I458" s="4" t="n"/>
      <c r="J458" s="4" t="n"/>
      <c r="K458" s="4" t="n"/>
      <c r="L458" s="4" t="n"/>
      <c r="M458" s="4" t="n"/>
      <c r="N458" s="4" t="n"/>
      <c r="O458" s="4" t="n"/>
      <c r="P458" s="4" t="n"/>
      <c r="Q458" s="4" t="n"/>
      <c r="R458" s="4" t="n"/>
      <c r="S458" s="4" t="n"/>
      <c r="T458" s="4" t="n"/>
      <c r="U458" s="4" t="n"/>
      <c r="V458" s="4" t="n"/>
      <c r="W458" s="4" t="n"/>
      <c r="X458" s="4" t="n"/>
      <c r="Y458" s="4" t="n"/>
      <c r="Z458" s="4" t="n"/>
      <c r="AA458" s="4" t="n"/>
      <c r="AB458" s="4" t="n"/>
      <c r="AC458" s="4" t="n"/>
      <c r="AD458" s="4" t="n"/>
      <c r="AE458" s="4" t="n"/>
      <c r="AF458" s="4" t="n"/>
      <c r="AG458" s="4" t="n"/>
    </row>
    <row r="459">
      <c r="A459" s="4" t="n"/>
      <c r="B459" s="4" t="n"/>
      <c r="C459" s="4" t="n"/>
      <c r="D459" s="4" t="n"/>
      <c r="E459" s="4" t="n"/>
      <c r="F459" s="4" t="n"/>
      <c r="G459" s="4" t="n"/>
      <c r="H459" s="4" t="n"/>
      <c r="I459" s="4" t="n"/>
      <c r="J459" s="4" t="n"/>
      <c r="K459" s="4" t="n"/>
      <c r="L459" s="4" t="n"/>
      <c r="M459" s="4" t="n"/>
      <c r="N459" s="4" t="n"/>
      <c r="O459" s="4" t="n"/>
      <c r="P459" s="4" t="n"/>
      <c r="Q459" s="4" t="n"/>
      <c r="R459" s="4" t="n"/>
      <c r="S459" s="4" t="n"/>
      <c r="T459" s="4" t="n"/>
      <c r="U459" s="4" t="n"/>
      <c r="V459" s="4" t="n"/>
      <c r="W459" s="4" t="n"/>
      <c r="X459" s="4" t="n"/>
      <c r="Y459" s="4" t="n"/>
      <c r="Z459" s="4" t="n"/>
      <c r="AA459" s="4" t="n"/>
      <c r="AB459" s="4" t="n"/>
      <c r="AC459" s="4" t="n"/>
      <c r="AD459" s="4" t="n"/>
      <c r="AE459" s="4" t="n"/>
      <c r="AF459" s="4" t="n"/>
      <c r="AG459" s="4" t="n"/>
    </row>
    <row r="460">
      <c r="A460" s="4" t="n"/>
      <c r="B460" s="4" t="n"/>
      <c r="C460" s="4" t="n"/>
      <c r="D460" s="4" t="n"/>
      <c r="E460" s="4" t="n"/>
      <c r="F460" s="4" t="n"/>
      <c r="G460" s="4" t="n"/>
      <c r="H460" s="4" t="n"/>
      <c r="I460" s="4" t="n"/>
      <c r="J460" s="4" t="n"/>
      <c r="K460" s="4" t="n"/>
      <c r="L460" s="4" t="n"/>
      <c r="M460" s="4" t="n"/>
      <c r="N460" s="4" t="n"/>
      <c r="O460" s="4" t="n"/>
      <c r="P460" s="4" t="n"/>
      <c r="Q460" s="4" t="n"/>
      <c r="R460" s="4" t="n"/>
      <c r="S460" s="4" t="n"/>
      <c r="T460" s="4" t="n"/>
      <c r="U460" s="4" t="n"/>
      <c r="V460" s="4" t="n"/>
      <c r="W460" s="4" t="n"/>
      <c r="X460" s="4" t="n"/>
      <c r="Y460" s="4" t="n"/>
      <c r="Z460" s="4" t="n"/>
      <c r="AA460" s="4" t="n"/>
      <c r="AB460" s="4" t="n"/>
      <c r="AC460" s="4" t="n"/>
      <c r="AD460" s="4" t="n"/>
      <c r="AE460" s="4" t="n"/>
      <c r="AF460" s="4" t="n"/>
      <c r="AG460" s="4" t="n"/>
    </row>
    <row r="461">
      <c r="A461" s="4" t="n"/>
      <c r="B461" s="4" t="n"/>
      <c r="C461" s="4" t="n"/>
      <c r="D461" s="4" t="n"/>
      <c r="E461" s="4" t="n"/>
      <c r="F461" s="4" t="n"/>
      <c r="G461" s="4" t="n"/>
      <c r="H461" s="4" t="n"/>
      <c r="I461" s="4" t="n"/>
      <c r="J461" s="4" t="n"/>
      <c r="K461" s="4" t="n"/>
      <c r="L461" s="4" t="n"/>
      <c r="M461" s="4" t="n"/>
      <c r="N461" s="4" t="n"/>
      <c r="O461" s="4" t="n"/>
      <c r="P461" s="4" t="n"/>
      <c r="Q461" s="4" t="n"/>
      <c r="R461" s="4" t="n"/>
      <c r="S461" s="4" t="n"/>
      <c r="T461" s="4" t="n"/>
      <c r="U461" s="4" t="n"/>
      <c r="V461" s="4" t="n"/>
      <c r="W461" s="4" t="n"/>
      <c r="X461" s="4" t="n"/>
      <c r="Y461" s="4" t="n"/>
      <c r="Z461" s="4" t="n"/>
      <c r="AA461" s="4" t="n"/>
      <c r="AB461" s="4" t="n"/>
      <c r="AC461" s="4" t="n"/>
      <c r="AD461" s="4" t="n"/>
      <c r="AE461" s="4" t="n"/>
      <c r="AF461" s="4" t="n"/>
      <c r="AG461" s="4" t="n"/>
    </row>
    <row r="462">
      <c r="A462" s="4" t="n"/>
      <c r="B462" s="4" t="n"/>
      <c r="C462" s="4" t="n"/>
      <c r="D462" s="4" t="n"/>
      <c r="E462" s="4" t="n"/>
      <c r="F462" s="4" t="n"/>
      <c r="G462" s="4" t="n"/>
      <c r="H462" s="4" t="n"/>
      <c r="I462" s="4" t="n"/>
      <c r="J462" s="4" t="n"/>
      <c r="K462" s="4" t="n"/>
      <c r="L462" s="4" t="n"/>
      <c r="M462" s="4" t="n"/>
      <c r="N462" s="4" t="n"/>
      <c r="O462" s="4" t="n"/>
      <c r="P462" s="4" t="n"/>
      <c r="Q462" s="4" t="n"/>
      <c r="R462" s="4" t="n"/>
      <c r="S462" s="4" t="n"/>
      <c r="T462" s="4" t="n"/>
      <c r="U462" s="4" t="n"/>
      <c r="V462" s="4" t="n"/>
      <c r="W462" s="4" t="n"/>
      <c r="X462" s="4" t="n"/>
      <c r="Y462" s="4" t="n"/>
      <c r="Z462" s="4" t="n"/>
      <c r="AA462" s="4" t="n"/>
      <c r="AB462" s="4" t="n"/>
      <c r="AC462" s="4" t="n"/>
      <c r="AD462" s="4" t="n"/>
      <c r="AE462" s="4" t="n"/>
      <c r="AF462" s="4" t="n"/>
      <c r="AG462" s="4" t="n"/>
    </row>
    <row r="463">
      <c r="A463" s="4" t="n"/>
      <c r="B463" s="4" t="n"/>
      <c r="C463" s="4" t="n"/>
      <c r="D463" s="4" t="n"/>
      <c r="E463" s="4" t="n"/>
      <c r="F463" s="4" t="n"/>
      <c r="G463" s="4" t="n"/>
      <c r="H463" s="4" t="n"/>
      <c r="I463" s="4" t="n"/>
      <c r="J463" s="4" t="n"/>
      <c r="K463" s="4" t="n"/>
      <c r="L463" s="4" t="n"/>
      <c r="M463" s="4" t="n"/>
      <c r="N463" s="4" t="n"/>
      <c r="O463" s="4" t="n"/>
      <c r="P463" s="4" t="n"/>
      <c r="Q463" s="4" t="n"/>
      <c r="R463" s="4" t="n"/>
      <c r="S463" s="4" t="n"/>
      <c r="T463" s="4" t="n"/>
      <c r="U463" s="4" t="n"/>
      <c r="V463" s="4" t="n"/>
      <c r="W463" s="4" t="n"/>
      <c r="X463" s="4" t="n"/>
      <c r="Y463" s="4" t="n"/>
      <c r="Z463" s="4" t="n"/>
      <c r="AA463" s="4" t="n"/>
      <c r="AB463" s="4" t="n"/>
      <c r="AC463" s="4" t="n"/>
      <c r="AD463" s="4" t="n"/>
      <c r="AE463" s="4" t="n"/>
      <c r="AF463" s="4" t="n"/>
      <c r="AG463" s="4" t="n"/>
    </row>
    <row r="464">
      <c r="A464" s="4" t="n"/>
      <c r="B464" s="4" t="n"/>
      <c r="C464" s="4" t="n"/>
      <c r="D464" s="4" t="n"/>
      <c r="E464" s="4" t="n"/>
      <c r="F464" s="4" t="n"/>
      <c r="G464" s="4" t="n"/>
      <c r="H464" s="4" t="n"/>
      <c r="I464" s="4" t="n"/>
      <c r="J464" s="4" t="n"/>
      <c r="K464" s="4" t="n"/>
      <c r="L464" s="4" t="n"/>
      <c r="M464" s="4" t="n"/>
      <c r="N464" s="4" t="n"/>
      <c r="O464" s="4" t="n"/>
      <c r="P464" s="4" t="n"/>
      <c r="Q464" s="4" t="n"/>
      <c r="R464" s="4" t="n"/>
      <c r="S464" s="4" t="n"/>
      <c r="T464" s="4" t="n"/>
      <c r="U464" s="4" t="n"/>
      <c r="V464" s="4" t="n"/>
      <c r="W464" s="4" t="n"/>
      <c r="X464" s="4" t="n"/>
      <c r="Y464" s="4" t="n"/>
      <c r="Z464" s="4" t="n"/>
      <c r="AA464" s="4" t="n"/>
      <c r="AB464" s="4" t="n"/>
      <c r="AC464" s="4" t="n"/>
      <c r="AD464" s="4" t="n"/>
      <c r="AE464" s="4" t="n"/>
      <c r="AF464" s="4" t="n"/>
      <c r="AG464" s="4" t="n"/>
    </row>
    <row r="465">
      <c r="A465" s="4" t="n"/>
      <c r="B465" s="4" t="n"/>
      <c r="C465" s="4" t="n"/>
      <c r="D465" s="4" t="n"/>
      <c r="E465" s="4" t="n"/>
      <c r="F465" s="4" t="n"/>
      <c r="G465" s="4" t="n"/>
      <c r="H465" s="4" t="n"/>
      <c r="I465" s="4" t="n"/>
      <c r="J465" s="4" t="n"/>
      <c r="K465" s="4" t="n"/>
      <c r="L465" s="4" t="n"/>
      <c r="M465" s="4" t="n"/>
      <c r="N465" s="4" t="n"/>
      <c r="O465" s="4" t="n"/>
      <c r="P465" s="4" t="n"/>
      <c r="Q465" s="4" t="n"/>
      <c r="R465" s="4" t="n"/>
      <c r="S465" s="4" t="n"/>
      <c r="T465" s="4" t="n"/>
      <c r="U465" s="4" t="n"/>
      <c r="V465" s="4" t="n"/>
      <c r="W465" s="4" t="n"/>
      <c r="X465" s="4" t="n"/>
      <c r="Y465" s="4" t="n"/>
      <c r="Z465" s="4" t="n"/>
      <c r="AA465" s="4" t="n"/>
      <c r="AB465" s="4" t="n"/>
      <c r="AC465" s="4" t="n"/>
      <c r="AD465" s="4" t="n"/>
      <c r="AE465" s="4" t="n"/>
      <c r="AF465" s="4" t="n"/>
      <c r="AG465" s="4" t="n"/>
    </row>
    <row r="466">
      <c r="A466" s="4" t="n"/>
      <c r="B466" s="4" t="n"/>
      <c r="C466" s="4" t="n"/>
      <c r="D466" s="4" t="n"/>
      <c r="E466" s="4" t="n"/>
      <c r="F466" s="4" t="n"/>
      <c r="G466" s="4" t="n"/>
      <c r="H466" s="4" t="n"/>
      <c r="I466" s="4" t="n"/>
      <c r="J466" s="4" t="n"/>
      <c r="K466" s="4" t="n"/>
      <c r="L466" s="4" t="n"/>
      <c r="M466" s="4" t="n"/>
      <c r="N466" s="4" t="n"/>
      <c r="O466" s="4" t="n"/>
      <c r="P466" s="4" t="n"/>
      <c r="Q466" s="4" t="n"/>
      <c r="R466" s="4" t="n"/>
      <c r="S466" s="4" t="n"/>
      <c r="T466" s="4" t="n"/>
      <c r="U466" s="4" t="n"/>
      <c r="V466" s="4" t="n"/>
      <c r="W466" s="4" t="n"/>
      <c r="X466" s="4" t="n"/>
      <c r="Y466" s="4" t="n"/>
      <c r="Z466" s="4" t="n"/>
      <c r="AA466" s="4" t="n"/>
      <c r="AB466" s="4" t="n"/>
      <c r="AC466" s="4" t="n"/>
      <c r="AD466" s="4" t="n"/>
      <c r="AE466" s="4" t="n"/>
      <c r="AF466" s="4" t="n"/>
      <c r="AG466" s="4" t="n"/>
    </row>
    <row r="467">
      <c r="A467" s="4" t="n"/>
      <c r="B467" s="4" t="n"/>
      <c r="C467" s="4" t="n"/>
      <c r="D467" s="4" t="n"/>
      <c r="E467" s="4" t="n"/>
      <c r="F467" s="4" t="n"/>
      <c r="G467" s="4" t="n"/>
      <c r="H467" s="4" t="n"/>
      <c r="I467" s="4" t="n"/>
      <c r="J467" s="4" t="n"/>
      <c r="K467" s="4" t="n"/>
      <c r="L467" s="4" t="n"/>
      <c r="M467" s="4" t="n"/>
      <c r="N467" s="4" t="n"/>
      <c r="O467" s="4" t="n"/>
      <c r="P467" s="4" t="n"/>
      <c r="Q467" s="4" t="n"/>
      <c r="R467" s="4" t="n"/>
      <c r="S467" s="4" t="n"/>
      <c r="T467" s="4" t="n"/>
      <c r="U467" s="4" t="n"/>
      <c r="V467" s="4" t="n"/>
      <c r="W467" s="4" t="n"/>
      <c r="X467" s="4" t="n"/>
      <c r="Y467" s="4" t="n"/>
      <c r="Z467" s="4" t="n"/>
      <c r="AA467" s="4" t="n"/>
      <c r="AB467" s="4" t="n"/>
      <c r="AC467" s="4" t="n"/>
      <c r="AD467" s="4" t="n"/>
      <c r="AE467" s="4" t="n"/>
      <c r="AF467" s="4" t="n"/>
      <c r="AG467" s="4" t="n"/>
    </row>
    <row r="468">
      <c r="A468" s="4" t="n"/>
      <c r="B468" s="4" t="n"/>
      <c r="C468" s="4" t="n"/>
      <c r="D468" s="4" t="n"/>
      <c r="E468" s="4" t="n"/>
      <c r="F468" s="4" t="n"/>
      <c r="G468" s="4" t="n"/>
      <c r="H468" s="4" t="n"/>
      <c r="I468" s="4" t="n"/>
      <c r="J468" s="4" t="n"/>
      <c r="K468" s="4" t="n"/>
      <c r="L468" s="4" t="n"/>
      <c r="M468" s="4" t="n"/>
      <c r="N468" s="4" t="n"/>
      <c r="O468" s="4" t="n"/>
      <c r="P468" s="4" t="n"/>
      <c r="Q468" s="4" t="n"/>
      <c r="R468" s="4" t="n"/>
      <c r="S468" s="4" t="n"/>
      <c r="T468" s="4" t="n"/>
      <c r="U468" s="4" t="n"/>
      <c r="V468" s="4" t="n"/>
      <c r="W468" s="4" t="n"/>
      <c r="X468" s="4" t="n"/>
      <c r="Y468" s="4" t="n"/>
      <c r="Z468" s="4" t="n"/>
      <c r="AA468" s="4" t="n"/>
      <c r="AB468" s="4" t="n"/>
      <c r="AC468" s="4" t="n"/>
      <c r="AD468" s="4" t="n"/>
      <c r="AE468" s="4" t="n"/>
      <c r="AF468" s="4" t="n"/>
      <c r="AG468" s="4" t="n"/>
    </row>
    <row r="469">
      <c r="A469" s="4" t="n"/>
      <c r="B469" s="4" t="n"/>
      <c r="C469" s="4" t="n"/>
      <c r="D469" s="4" t="n"/>
      <c r="E469" s="4" t="n"/>
      <c r="F469" s="4" t="n"/>
      <c r="G469" s="4" t="n"/>
      <c r="H469" s="4" t="n"/>
      <c r="I469" s="4" t="n"/>
      <c r="J469" s="4" t="n"/>
      <c r="K469" s="4" t="n"/>
      <c r="L469" s="4" t="n"/>
      <c r="M469" s="4" t="n"/>
      <c r="N469" s="4" t="n"/>
      <c r="O469" s="4" t="n"/>
      <c r="P469" s="4" t="n"/>
      <c r="Q469" s="4" t="n"/>
      <c r="R469" s="4" t="n"/>
      <c r="S469" s="4" t="n"/>
      <c r="T469" s="4" t="n"/>
      <c r="U469" s="4" t="n"/>
      <c r="V469" s="4" t="n"/>
      <c r="W469" s="4" t="n"/>
      <c r="X469" s="4" t="n"/>
      <c r="Y469" s="4" t="n"/>
      <c r="Z469" s="4" t="n"/>
      <c r="AA469" s="4" t="n"/>
      <c r="AB469" s="4" t="n"/>
      <c r="AC469" s="4" t="n"/>
      <c r="AD469" s="4" t="n"/>
      <c r="AE469" s="4" t="n"/>
      <c r="AF469" s="4" t="n"/>
      <c r="AG469" s="4" t="n"/>
    </row>
    <row r="470">
      <c r="A470" s="4" t="n"/>
      <c r="B470" s="4" t="n"/>
      <c r="C470" s="4" t="n"/>
      <c r="D470" s="4" t="n"/>
      <c r="E470" s="4" t="n"/>
      <c r="F470" s="4" t="n"/>
      <c r="G470" s="4" t="n"/>
      <c r="H470" s="4" t="n"/>
      <c r="I470" s="4" t="n"/>
      <c r="J470" s="4" t="n"/>
      <c r="K470" s="4" t="n"/>
      <c r="L470" s="4" t="n"/>
      <c r="M470" s="4" t="n"/>
      <c r="N470" s="4" t="n"/>
      <c r="O470" s="4" t="n"/>
      <c r="P470" s="4" t="n"/>
      <c r="Q470" s="4" t="n"/>
      <c r="R470" s="4" t="n"/>
      <c r="S470" s="4" t="n"/>
      <c r="T470" s="4" t="n"/>
      <c r="U470" s="4" t="n"/>
      <c r="V470" s="4" t="n"/>
      <c r="W470" s="4" t="n"/>
      <c r="X470" s="4" t="n"/>
      <c r="Y470" s="4" t="n"/>
      <c r="Z470" s="4" t="n"/>
      <c r="AA470" s="4" t="n"/>
      <c r="AB470" s="4" t="n"/>
      <c r="AC470" s="4" t="n"/>
      <c r="AD470" s="4" t="n"/>
      <c r="AE470" s="4" t="n"/>
      <c r="AF470" s="4" t="n"/>
      <c r="AG470" s="4" t="n"/>
    </row>
    <row r="471">
      <c r="A471" s="4" t="n"/>
      <c r="B471" s="4" t="n"/>
      <c r="C471" s="4" t="n"/>
      <c r="D471" s="4" t="n"/>
      <c r="E471" s="4" t="n"/>
      <c r="F471" s="4" t="n"/>
      <c r="G471" s="4" t="n"/>
      <c r="H471" s="4" t="n"/>
      <c r="I471" s="4" t="n"/>
      <c r="J471" s="4" t="n"/>
      <c r="K471" s="4" t="n"/>
      <c r="L471" s="4" t="n"/>
      <c r="M471" s="4" t="n"/>
      <c r="N471" s="4" t="n"/>
      <c r="O471" s="4" t="n"/>
      <c r="P471" s="4" t="n"/>
      <c r="Q471" s="4" t="n"/>
      <c r="R471" s="4" t="n"/>
      <c r="S471" s="4" t="n"/>
      <c r="T471" s="4" t="n"/>
      <c r="U471" s="4" t="n"/>
      <c r="V471" s="4" t="n"/>
      <c r="W471" s="4" t="n"/>
      <c r="X471" s="4" t="n"/>
      <c r="Y471" s="4" t="n"/>
      <c r="Z471" s="4" t="n"/>
      <c r="AA471" s="4" t="n"/>
      <c r="AB471" s="4" t="n"/>
      <c r="AC471" s="4" t="n"/>
      <c r="AD471" s="4" t="n"/>
      <c r="AE471" s="4" t="n"/>
      <c r="AF471" s="4" t="n"/>
      <c r="AG471" s="4" t="n"/>
    </row>
    <row r="472">
      <c r="A472" s="4" t="n"/>
      <c r="B472" s="4" t="n"/>
      <c r="C472" s="4" t="n"/>
      <c r="D472" s="4" t="n"/>
      <c r="E472" s="4" t="n"/>
      <c r="F472" s="4" t="n"/>
      <c r="G472" s="4" t="n"/>
      <c r="H472" s="4" t="n"/>
      <c r="I472" s="4" t="n"/>
      <c r="J472" s="4" t="n"/>
      <c r="K472" s="4" t="n"/>
      <c r="L472" s="4" t="n"/>
      <c r="M472" s="4" t="n"/>
      <c r="N472" s="4" t="n"/>
      <c r="O472" s="4" t="n"/>
      <c r="P472" s="4" t="n"/>
      <c r="Q472" s="4" t="n"/>
      <c r="R472" s="4" t="n"/>
      <c r="S472" s="4" t="n"/>
      <c r="T472" s="4" t="n"/>
      <c r="U472" s="4" t="n"/>
      <c r="V472" s="4" t="n"/>
      <c r="W472" s="4" t="n"/>
      <c r="X472" s="4" t="n"/>
      <c r="Y472" s="4" t="n"/>
      <c r="Z472" s="4" t="n"/>
      <c r="AA472" s="4" t="n"/>
      <c r="AB472" s="4" t="n"/>
      <c r="AC472" s="4" t="n"/>
      <c r="AD472" s="4" t="n"/>
      <c r="AE472" s="4" t="n"/>
      <c r="AF472" s="4" t="n"/>
      <c r="AG472" s="4" t="n"/>
    </row>
    <row r="473">
      <c r="A473" s="4" t="n"/>
      <c r="B473" s="4" t="n"/>
      <c r="C473" s="4" t="n"/>
      <c r="D473" s="4" t="n"/>
      <c r="E473" s="4" t="n"/>
      <c r="F473" s="4" t="n"/>
      <c r="G473" s="4" t="n"/>
      <c r="H473" s="4" t="n"/>
      <c r="I473" s="4" t="n"/>
      <c r="J473" s="4" t="n"/>
      <c r="K473" s="4" t="n"/>
      <c r="L473" s="4" t="n"/>
      <c r="M473" s="4" t="n"/>
      <c r="N473" s="4" t="n"/>
      <c r="O473" s="4" t="n"/>
      <c r="P473" s="4" t="n"/>
      <c r="Q473" s="4" t="n"/>
      <c r="R473" s="4" t="n"/>
      <c r="S473" s="4" t="n"/>
      <c r="T473" s="4" t="n"/>
      <c r="U473" s="4" t="n"/>
      <c r="V473" s="4" t="n"/>
      <c r="W473" s="4" t="n"/>
      <c r="X473" s="4" t="n"/>
      <c r="Y473" s="4" t="n"/>
      <c r="Z473" s="4" t="n"/>
      <c r="AA473" s="4" t="n"/>
      <c r="AB473" s="4" t="n"/>
      <c r="AC473" s="4" t="n"/>
      <c r="AD473" s="4" t="n"/>
      <c r="AE473" s="4" t="n"/>
      <c r="AF473" s="4" t="n"/>
      <c r="AG473" s="4" t="n"/>
    </row>
    <row r="474">
      <c r="A474" s="4" t="n"/>
      <c r="B474" s="4" t="n"/>
      <c r="C474" s="4" t="n"/>
      <c r="D474" s="4" t="n"/>
      <c r="E474" s="4" t="n"/>
      <c r="F474" s="4" t="n"/>
      <c r="G474" s="4" t="n"/>
      <c r="H474" s="4" t="n"/>
      <c r="I474" s="4" t="n"/>
      <c r="J474" s="4" t="n"/>
      <c r="K474" s="4" t="n"/>
      <c r="L474" s="4" t="n"/>
      <c r="M474" s="4" t="n"/>
      <c r="N474" s="4" t="n"/>
      <c r="O474" s="4" t="n"/>
      <c r="P474" s="4" t="n"/>
      <c r="Q474" s="4" t="n"/>
      <c r="R474" s="4" t="n"/>
      <c r="S474" s="4" t="n"/>
      <c r="T474" s="4" t="n"/>
      <c r="U474" s="4" t="n"/>
      <c r="V474" s="4" t="n"/>
      <c r="W474" s="4" t="n"/>
      <c r="X474" s="4" t="n"/>
      <c r="Y474" s="4" t="n"/>
      <c r="Z474" s="4" t="n"/>
      <c r="AA474" s="4" t="n"/>
      <c r="AB474" s="4" t="n"/>
      <c r="AC474" s="4" t="n"/>
      <c r="AD474" s="4" t="n"/>
      <c r="AE474" s="4" t="n"/>
      <c r="AF474" s="4" t="n"/>
      <c r="AG474" s="4" t="n"/>
    </row>
    <row r="475">
      <c r="A475" s="4" t="n"/>
      <c r="B475" s="4" t="n"/>
      <c r="C475" s="4" t="n"/>
      <c r="D475" s="4" t="n"/>
      <c r="E475" s="4" t="n"/>
      <c r="F475" s="4" t="n"/>
      <c r="G475" s="4" t="n"/>
      <c r="H475" s="4" t="n"/>
      <c r="I475" s="4" t="n"/>
      <c r="J475" s="4" t="n"/>
      <c r="K475" s="4" t="n"/>
      <c r="L475" s="4" t="n"/>
      <c r="M475" s="4" t="n"/>
      <c r="N475" s="4" t="n"/>
      <c r="O475" s="4" t="n"/>
      <c r="P475" s="4" t="n"/>
      <c r="Q475" s="4" t="n"/>
      <c r="R475" s="4" t="n"/>
      <c r="S475" s="4" t="n"/>
      <c r="T475" s="4" t="n"/>
      <c r="U475" s="4" t="n"/>
      <c r="V475" s="4" t="n"/>
      <c r="W475" s="4" t="n"/>
      <c r="X475" s="4" t="n"/>
      <c r="Y475" s="4" t="n"/>
      <c r="Z475" s="4" t="n"/>
      <c r="AA475" s="4" t="n"/>
      <c r="AB475" s="4" t="n"/>
      <c r="AC475" s="4" t="n"/>
      <c r="AD475" s="4" t="n"/>
      <c r="AE475" s="4" t="n"/>
      <c r="AF475" s="4" t="n"/>
      <c r="AG475" s="4" t="n"/>
    </row>
    <row r="476">
      <c r="A476" s="4" t="n"/>
      <c r="B476" s="4" t="n"/>
      <c r="C476" s="4" t="n"/>
      <c r="D476" s="4" t="n"/>
      <c r="E476" s="4" t="n"/>
      <c r="F476" s="4" t="n"/>
      <c r="G476" s="4" t="n"/>
      <c r="H476" s="4" t="n"/>
      <c r="I476" s="4" t="n"/>
      <c r="J476" s="4" t="n"/>
      <c r="K476" s="4" t="n"/>
      <c r="L476" s="4" t="n"/>
      <c r="M476" s="4" t="n"/>
      <c r="N476" s="4" t="n"/>
      <c r="O476" s="4" t="n"/>
      <c r="P476" s="4" t="n"/>
      <c r="Q476" s="4" t="n"/>
      <c r="R476" s="4" t="n"/>
      <c r="S476" s="4" t="n"/>
      <c r="T476" s="4" t="n"/>
      <c r="U476" s="4" t="n"/>
      <c r="V476" s="4" t="n"/>
      <c r="W476" s="4" t="n"/>
      <c r="X476" s="4" t="n"/>
      <c r="Y476" s="4" t="n"/>
      <c r="Z476" s="4" t="n"/>
      <c r="AA476" s="4" t="n"/>
      <c r="AB476" s="4" t="n"/>
      <c r="AC476" s="4" t="n"/>
      <c r="AD476" s="4" t="n"/>
      <c r="AE476" s="4" t="n"/>
      <c r="AF476" s="4" t="n"/>
      <c r="AG476" s="4" t="n"/>
    </row>
    <row r="477">
      <c r="A477" s="4" t="n"/>
      <c r="B477" s="4" t="n"/>
      <c r="C477" s="4" t="n"/>
      <c r="D477" s="4" t="n"/>
      <c r="E477" s="4" t="n"/>
      <c r="F477" s="4" t="n"/>
      <c r="G477" s="4" t="n"/>
      <c r="H477" s="4" t="n"/>
      <c r="I477" s="4" t="n"/>
      <c r="J477" s="4" t="n"/>
      <c r="K477" s="4" t="n"/>
      <c r="L477" s="4" t="n"/>
      <c r="M477" s="4" t="n"/>
      <c r="N477" s="4" t="n"/>
      <c r="O477" s="4" t="n"/>
      <c r="P477" s="4" t="n"/>
      <c r="Q477" s="4" t="n"/>
      <c r="R477" s="4" t="n"/>
      <c r="S477" s="4" t="n"/>
      <c r="T477" s="4" t="n"/>
      <c r="U477" s="4" t="n"/>
      <c r="V477" s="4" t="n"/>
      <c r="W477" s="4" t="n"/>
      <c r="X477" s="4" t="n"/>
      <c r="Y477" s="4" t="n"/>
      <c r="Z477" s="4" t="n"/>
      <c r="AA477" s="4" t="n"/>
      <c r="AB477" s="4" t="n"/>
      <c r="AC477" s="4" t="n"/>
      <c r="AD477" s="4" t="n"/>
      <c r="AE477" s="4" t="n"/>
      <c r="AF477" s="4" t="n"/>
      <c r="AG477" s="4" t="n"/>
    </row>
    <row r="478">
      <c r="A478" s="4" t="n"/>
      <c r="B478" s="4" t="n"/>
      <c r="C478" s="4" t="n"/>
      <c r="D478" s="4" t="n"/>
      <c r="E478" s="4" t="n"/>
      <c r="F478" s="4" t="n"/>
      <c r="G478" s="4" t="n"/>
      <c r="H478" s="4" t="n"/>
      <c r="I478" s="4" t="n"/>
      <c r="J478" s="4" t="n"/>
      <c r="K478" s="4" t="n"/>
      <c r="L478" s="4" t="n"/>
      <c r="M478" s="4" t="n"/>
      <c r="N478" s="4" t="n"/>
      <c r="O478" s="4" t="n"/>
      <c r="P478" s="4" t="n"/>
      <c r="Q478" s="4" t="n"/>
      <c r="R478" s="4" t="n"/>
      <c r="S478" s="4" t="n"/>
      <c r="T478" s="4" t="n"/>
      <c r="U478" s="4" t="n"/>
      <c r="V478" s="4" t="n"/>
      <c r="W478" s="4" t="n"/>
      <c r="X478" s="4" t="n"/>
      <c r="Y478" s="4" t="n"/>
      <c r="Z478" s="4" t="n"/>
      <c r="AA478" s="4" t="n"/>
      <c r="AB478" s="4" t="n"/>
      <c r="AC478" s="4" t="n"/>
      <c r="AD478" s="4" t="n"/>
      <c r="AE478" s="4" t="n"/>
      <c r="AF478" s="4" t="n"/>
      <c r="AG478" s="4" t="n"/>
    </row>
    <row r="479">
      <c r="A479" s="4" t="n"/>
      <c r="B479" s="4" t="n"/>
      <c r="C479" s="4" t="n"/>
      <c r="D479" s="4" t="n"/>
      <c r="E479" s="4" t="n"/>
      <c r="F479" s="4" t="n"/>
      <c r="G479" s="4" t="n"/>
      <c r="H479" s="4" t="n"/>
      <c r="I479" s="4" t="n"/>
      <c r="J479" s="4" t="n"/>
      <c r="K479" s="4" t="n"/>
      <c r="L479" s="4" t="n"/>
      <c r="M479" s="4" t="n"/>
      <c r="N479" s="4" t="n"/>
      <c r="O479" s="4" t="n"/>
      <c r="P479" s="4" t="n"/>
      <c r="Q479" s="4" t="n"/>
      <c r="R479" s="4" t="n"/>
      <c r="S479" s="4" t="n"/>
      <c r="T479" s="4" t="n"/>
      <c r="U479" s="4" t="n"/>
      <c r="V479" s="4" t="n"/>
      <c r="W479" s="4" t="n"/>
      <c r="X479" s="4" t="n"/>
      <c r="Y479" s="4" t="n"/>
      <c r="Z479" s="4" t="n"/>
      <c r="AA479" s="4" t="n"/>
      <c r="AB479" s="4" t="n"/>
      <c r="AC479" s="4" t="n"/>
      <c r="AD479" s="4" t="n"/>
      <c r="AE479" s="4" t="n"/>
      <c r="AF479" s="4" t="n"/>
      <c r="AG479" s="4" t="n"/>
    </row>
    <row r="480">
      <c r="A480" s="4" t="n"/>
      <c r="B480" s="4" t="n"/>
      <c r="C480" s="4" t="n"/>
      <c r="D480" s="4" t="n"/>
      <c r="E480" s="4" t="n"/>
      <c r="F480" s="4" t="n"/>
      <c r="G480" s="4" t="n"/>
      <c r="H480" s="4" t="n"/>
      <c r="I480" s="4" t="n"/>
      <c r="J480" s="4" t="n"/>
      <c r="K480" s="4" t="n"/>
      <c r="L480" s="4" t="n"/>
      <c r="M480" s="4" t="n"/>
      <c r="N480" s="4" t="n"/>
      <c r="O480" s="4" t="n"/>
      <c r="P480" s="4" t="n"/>
      <c r="Q480" s="4" t="n"/>
      <c r="R480" s="4" t="n"/>
      <c r="S480" s="4" t="n"/>
      <c r="T480" s="4" t="n"/>
      <c r="U480" s="4" t="n"/>
      <c r="V480" s="4" t="n"/>
      <c r="W480" s="4" t="n"/>
      <c r="X480" s="4" t="n"/>
      <c r="Y480" s="4" t="n"/>
      <c r="Z480" s="4" t="n"/>
      <c r="AA480" s="4" t="n"/>
      <c r="AB480" s="4" t="n"/>
      <c r="AC480" s="4" t="n"/>
      <c r="AD480" s="4" t="n"/>
      <c r="AE480" s="4" t="n"/>
      <c r="AF480" s="4" t="n"/>
      <c r="AG480" s="4" t="n"/>
    </row>
    <row r="481">
      <c r="A481" s="4" t="n"/>
      <c r="B481" s="4" t="n"/>
      <c r="C481" s="4" t="n"/>
      <c r="D481" s="4" t="n"/>
      <c r="E481" s="4" t="n"/>
      <c r="F481" s="4" t="n"/>
      <c r="G481" s="4" t="n"/>
      <c r="H481" s="4" t="n"/>
      <c r="I481" s="4" t="n"/>
      <c r="J481" s="4" t="n"/>
      <c r="K481" s="4" t="n"/>
      <c r="L481" s="4" t="n"/>
      <c r="M481" s="4" t="n"/>
      <c r="N481" s="4" t="n"/>
      <c r="O481" s="4" t="n"/>
      <c r="P481" s="4" t="n"/>
      <c r="Q481" s="4" t="n"/>
      <c r="R481" s="4" t="n"/>
      <c r="S481" s="4" t="n"/>
      <c r="T481" s="4" t="n"/>
      <c r="U481" s="4" t="n"/>
      <c r="V481" s="4" t="n"/>
      <c r="W481" s="4" t="n"/>
      <c r="X481" s="4" t="n"/>
      <c r="Y481" s="4" t="n"/>
      <c r="Z481" s="4" t="n"/>
      <c r="AA481" s="4" t="n"/>
      <c r="AB481" s="4" t="n"/>
      <c r="AC481" s="4" t="n"/>
      <c r="AD481" s="4" t="n"/>
      <c r="AE481" s="4" t="n"/>
      <c r="AF481" s="4" t="n"/>
      <c r="AG481" s="4" t="n"/>
    </row>
    <row r="482">
      <c r="A482" s="4" t="n"/>
      <c r="B482" s="4" t="n"/>
      <c r="C482" s="4" t="n"/>
      <c r="D482" s="4" t="n"/>
      <c r="E482" s="4" t="n"/>
      <c r="F482" s="4" t="n"/>
      <c r="G482" s="4" t="n"/>
      <c r="H482" s="4" t="n"/>
      <c r="I482" s="4" t="n"/>
      <c r="J482" s="4" t="n"/>
      <c r="K482" s="4" t="n"/>
      <c r="L482" s="4" t="n"/>
      <c r="M482" s="4" t="n"/>
      <c r="N482" s="4" t="n"/>
      <c r="O482" s="4" t="n"/>
      <c r="P482" s="4" t="n"/>
      <c r="Q482" s="4" t="n"/>
      <c r="R482" s="4" t="n"/>
      <c r="S482" s="4" t="n"/>
      <c r="T482" s="4" t="n"/>
      <c r="U482" s="4" t="n"/>
      <c r="V482" s="4" t="n"/>
      <c r="W482" s="4" t="n"/>
      <c r="X482" s="4" t="n"/>
      <c r="Y482" s="4" t="n"/>
      <c r="Z482" s="4" t="n"/>
      <c r="AA482" s="4" t="n"/>
      <c r="AB482" s="4" t="n"/>
      <c r="AC482" s="4" t="n"/>
      <c r="AD482" s="4" t="n"/>
      <c r="AE482" s="4" t="n"/>
      <c r="AF482" s="4" t="n"/>
      <c r="AG482" s="4" t="n"/>
    </row>
    <row r="483">
      <c r="A483" s="4" t="n"/>
      <c r="B483" s="4" t="n"/>
      <c r="C483" s="4" t="n"/>
      <c r="D483" s="4" t="n"/>
      <c r="E483" s="4" t="n"/>
      <c r="F483" s="4" t="n"/>
      <c r="G483" s="4" t="n"/>
      <c r="H483" s="4" t="n"/>
      <c r="I483" s="4" t="n"/>
      <c r="J483" s="4" t="n"/>
      <c r="K483" s="4" t="n"/>
      <c r="L483" s="4" t="n"/>
      <c r="M483" s="4" t="n"/>
      <c r="N483" s="4" t="n"/>
      <c r="O483" s="4" t="n"/>
      <c r="P483" s="4" t="n"/>
      <c r="Q483" s="4" t="n"/>
      <c r="R483" s="4" t="n"/>
      <c r="S483" s="4" t="n"/>
      <c r="T483" s="4" t="n"/>
      <c r="U483" s="4" t="n"/>
      <c r="V483" s="4" t="n"/>
      <c r="W483" s="4" t="n"/>
      <c r="X483" s="4" t="n"/>
      <c r="Y483" s="4" t="n"/>
      <c r="Z483" s="4" t="n"/>
      <c r="AA483" s="4" t="n"/>
      <c r="AB483" s="4" t="n"/>
      <c r="AC483" s="4" t="n"/>
      <c r="AD483" s="4" t="n"/>
      <c r="AE483" s="4" t="n"/>
      <c r="AF483" s="4" t="n"/>
      <c r="AG483" s="4" t="n"/>
    </row>
    <row r="484">
      <c r="A484" s="4" t="n"/>
      <c r="B484" s="4" t="n"/>
      <c r="C484" s="4" t="n"/>
      <c r="D484" s="4" t="n"/>
      <c r="E484" s="4" t="n"/>
      <c r="F484" s="4" t="n"/>
      <c r="G484" s="4" t="n"/>
      <c r="H484" s="4" t="n"/>
      <c r="I484" s="4" t="n"/>
      <c r="J484" s="4" t="n"/>
      <c r="K484" s="4" t="n"/>
      <c r="L484" s="4" t="n"/>
      <c r="M484" s="4" t="n"/>
      <c r="N484" s="4" t="n"/>
      <c r="O484" s="4" t="n"/>
      <c r="P484" s="4" t="n"/>
      <c r="Q484" s="4" t="n"/>
      <c r="R484" s="4" t="n"/>
      <c r="S484" s="4" t="n"/>
      <c r="T484" s="4" t="n"/>
      <c r="U484" s="4" t="n"/>
      <c r="V484" s="4" t="n"/>
      <c r="W484" s="4" t="n"/>
      <c r="X484" s="4" t="n"/>
      <c r="Y484" s="4" t="n"/>
      <c r="Z484" s="4" t="n"/>
      <c r="AA484" s="4" t="n"/>
      <c r="AB484" s="4" t="n"/>
      <c r="AC484" s="4" t="n"/>
      <c r="AD484" s="4" t="n"/>
      <c r="AE484" s="4" t="n"/>
      <c r="AF484" s="4" t="n"/>
      <c r="AG484" s="4" t="n"/>
    </row>
    <row r="485">
      <c r="A485" s="4" t="n"/>
      <c r="B485" s="4" t="n"/>
      <c r="C485" s="4" t="n"/>
      <c r="D485" s="4" t="n"/>
      <c r="E485" s="4" t="n"/>
      <c r="F485" s="4" t="n"/>
      <c r="G485" s="4" t="n"/>
      <c r="H485" s="4" t="n"/>
      <c r="I485" s="4" t="n"/>
      <c r="J485" s="4" t="n"/>
      <c r="K485" s="4" t="n"/>
      <c r="L485" s="4" t="n"/>
      <c r="M485" s="4" t="n"/>
      <c r="N485" s="4" t="n"/>
      <c r="O485" s="4" t="n"/>
      <c r="P485" s="4" t="n"/>
      <c r="Q485" s="4" t="n"/>
      <c r="R485" s="4" t="n"/>
      <c r="S485" s="4" t="n"/>
      <c r="T485" s="4" t="n"/>
      <c r="U485" s="4" t="n"/>
      <c r="V485" s="4" t="n"/>
      <c r="W485" s="4" t="n"/>
      <c r="X485" s="4" t="n"/>
      <c r="Y485" s="4" t="n"/>
      <c r="Z485" s="4" t="n"/>
      <c r="AA485" s="4" t="n"/>
      <c r="AB485" s="4" t="n"/>
      <c r="AC485" s="4" t="n"/>
      <c r="AD485" s="4" t="n"/>
      <c r="AE485" s="4" t="n"/>
      <c r="AF485" s="4" t="n"/>
      <c r="AG485" s="4" t="n"/>
    </row>
    <row r="486">
      <c r="A486" s="4" t="n"/>
      <c r="B486" s="4" t="n"/>
      <c r="C486" s="4" t="n"/>
      <c r="D486" s="4" t="n"/>
      <c r="E486" s="4" t="n"/>
      <c r="F486" s="4" t="n"/>
      <c r="G486" s="4" t="n"/>
      <c r="H486" s="4" t="n"/>
      <c r="I486" s="4" t="n"/>
      <c r="J486" s="4" t="n"/>
      <c r="K486" s="4" t="n"/>
      <c r="L486" s="4" t="n"/>
      <c r="M486" s="4" t="n"/>
      <c r="N486" s="4" t="n"/>
      <c r="O486" s="4" t="n"/>
      <c r="P486" s="4" t="n"/>
      <c r="Q486" s="4" t="n"/>
      <c r="R486" s="4" t="n"/>
      <c r="S486" s="4" t="n"/>
      <c r="T486" s="4" t="n"/>
      <c r="U486" s="4" t="n"/>
      <c r="V486" s="4" t="n"/>
      <c r="W486" s="4" t="n"/>
      <c r="X486" s="4" t="n"/>
      <c r="Y486" s="4" t="n"/>
      <c r="Z486" s="4" t="n"/>
      <c r="AA486" s="4" t="n"/>
      <c r="AB486" s="4" t="n"/>
      <c r="AC486" s="4" t="n"/>
      <c r="AD486" s="4" t="n"/>
      <c r="AE486" s="4" t="n"/>
      <c r="AF486" s="4" t="n"/>
      <c r="AG486" s="4" t="n"/>
    </row>
    <row r="487">
      <c r="A487" s="4" t="n"/>
      <c r="B487" s="4" t="n"/>
      <c r="C487" s="4" t="n"/>
      <c r="D487" s="4" t="n"/>
      <c r="E487" s="4" t="n"/>
      <c r="F487" s="4" t="n"/>
      <c r="G487" s="4" t="n"/>
      <c r="H487" s="4" t="n"/>
      <c r="I487" s="4" t="n"/>
      <c r="J487" s="4" t="n"/>
      <c r="K487" s="4" t="n"/>
      <c r="L487" s="4" t="n"/>
      <c r="M487" s="4" t="n"/>
      <c r="N487" s="4" t="n"/>
      <c r="O487" s="4" t="n"/>
      <c r="P487" s="4" t="n"/>
      <c r="Q487" s="4" t="n"/>
      <c r="R487" s="4" t="n"/>
      <c r="S487" s="4" t="n"/>
      <c r="T487" s="4" t="n"/>
      <c r="U487" s="4" t="n"/>
      <c r="V487" s="4" t="n"/>
      <c r="W487" s="4" t="n"/>
      <c r="X487" s="4" t="n"/>
      <c r="Y487" s="4" t="n"/>
      <c r="Z487" s="4" t="n"/>
      <c r="AA487" s="4" t="n"/>
      <c r="AB487" s="4" t="n"/>
      <c r="AC487" s="4" t="n"/>
      <c r="AD487" s="4" t="n"/>
      <c r="AE487" s="4" t="n"/>
      <c r="AF487" s="4" t="n"/>
      <c r="AG487" s="4" t="n"/>
    </row>
    <row r="488">
      <c r="A488" s="4" t="n"/>
      <c r="B488" s="4" t="n"/>
      <c r="C488" s="4" t="n"/>
      <c r="D488" s="4" t="n"/>
      <c r="E488" s="4" t="n"/>
      <c r="F488" s="4" t="n"/>
      <c r="G488" s="4" t="n"/>
      <c r="H488" s="4" t="n"/>
      <c r="I488" s="4" t="n"/>
      <c r="J488" s="4" t="n"/>
      <c r="K488" s="4" t="n"/>
      <c r="L488" s="4" t="n"/>
      <c r="M488" s="4" t="n"/>
      <c r="N488" s="4" t="n"/>
      <c r="O488" s="4" t="n"/>
      <c r="P488" s="4" t="n"/>
      <c r="Q488" s="4" t="n"/>
      <c r="R488" s="4" t="n"/>
      <c r="S488" s="4" t="n"/>
      <c r="T488" s="4" t="n"/>
      <c r="U488" s="4" t="n"/>
      <c r="V488" s="4" t="n"/>
      <c r="W488" s="4" t="n"/>
      <c r="X488" s="4" t="n"/>
      <c r="Y488" s="4" t="n"/>
      <c r="Z488" s="4" t="n"/>
      <c r="AA488" s="4" t="n"/>
      <c r="AB488" s="4" t="n"/>
      <c r="AC488" s="4" t="n"/>
      <c r="AD488" s="4" t="n"/>
      <c r="AE488" s="4" t="n"/>
      <c r="AF488" s="4" t="n"/>
      <c r="AG488" s="4" t="n"/>
    </row>
    <row r="489">
      <c r="A489" s="4" t="n"/>
      <c r="B489" s="4" t="n"/>
      <c r="C489" s="4" t="n"/>
      <c r="D489" s="4" t="n"/>
      <c r="E489" s="4" t="n"/>
      <c r="F489" s="4" t="n"/>
      <c r="G489" s="4" t="n"/>
      <c r="H489" s="4" t="n"/>
      <c r="I489" s="4" t="n"/>
      <c r="J489" s="4" t="n"/>
      <c r="K489" s="4" t="n"/>
      <c r="L489" s="4" t="n"/>
      <c r="M489" s="4" t="n"/>
      <c r="N489" s="4" t="n"/>
      <c r="O489" s="4" t="n"/>
      <c r="P489" s="4" t="n"/>
      <c r="Q489" s="4" t="n"/>
      <c r="R489" s="4" t="n"/>
      <c r="S489" s="4" t="n"/>
      <c r="T489" s="4" t="n"/>
      <c r="U489" s="4" t="n"/>
      <c r="V489" s="4" t="n"/>
      <c r="W489" s="4" t="n"/>
      <c r="X489" s="4" t="n"/>
      <c r="Y489" s="4" t="n"/>
      <c r="Z489" s="4" t="n"/>
      <c r="AA489" s="4" t="n"/>
      <c r="AB489" s="4" t="n"/>
      <c r="AC489" s="4" t="n"/>
      <c r="AD489" s="4" t="n"/>
      <c r="AE489" s="4" t="n"/>
      <c r="AF489" s="4" t="n"/>
      <c r="AG489" s="4" t="n"/>
    </row>
    <row r="490">
      <c r="A490" s="4" t="n"/>
      <c r="B490" s="4" t="n"/>
      <c r="C490" s="4" t="n"/>
      <c r="D490" s="4" t="n"/>
      <c r="E490" s="4" t="n"/>
      <c r="F490" s="4" t="n"/>
      <c r="G490" s="4" t="n"/>
      <c r="H490" s="4" t="n"/>
      <c r="I490" s="4" t="n"/>
      <c r="J490" s="4" t="n"/>
      <c r="K490" s="4" t="n"/>
      <c r="L490" s="4" t="n"/>
      <c r="M490" s="4" t="n"/>
      <c r="N490" s="4" t="n"/>
      <c r="O490" s="4" t="n"/>
      <c r="P490" s="4" t="n"/>
      <c r="Q490" s="4" t="n"/>
      <c r="R490" s="4" t="n"/>
      <c r="S490" s="4" t="n"/>
      <c r="T490" s="4" t="n"/>
      <c r="U490" s="4" t="n"/>
      <c r="V490" s="4" t="n"/>
      <c r="W490" s="4" t="n"/>
      <c r="X490" s="4" t="n"/>
      <c r="Y490" s="4" t="n"/>
      <c r="Z490" s="4" t="n"/>
      <c r="AA490" s="4" t="n"/>
      <c r="AB490" s="4" t="n"/>
      <c r="AC490" s="4" t="n"/>
      <c r="AD490" s="4" t="n"/>
      <c r="AE490" s="4" t="n"/>
      <c r="AF490" s="4" t="n"/>
      <c r="AG490" s="4" t="n"/>
    </row>
    <row r="491">
      <c r="A491" s="4" t="n"/>
      <c r="B491" s="4" t="n"/>
      <c r="C491" s="4" t="n"/>
      <c r="D491" s="4" t="n"/>
      <c r="E491" s="4" t="n"/>
      <c r="F491" s="4" t="n"/>
      <c r="G491" s="4" t="n"/>
      <c r="H491" s="4" t="n"/>
      <c r="I491" s="4" t="n"/>
      <c r="J491" s="4" t="n"/>
      <c r="K491" s="4" t="n"/>
      <c r="L491" s="4" t="n"/>
      <c r="M491" s="4" t="n"/>
      <c r="N491" s="4" t="n"/>
      <c r="O491" s="4" t="n"/>
      <c r="P491" s="4" t="n"/>
      <c r="Q491" s="4" t="n"/>
      <c r="R491" s="4" t="n"/>
      <c r="S491" s="4" t="n"/>
      <c r="T491" s="4" t="n"/>
      <c r="U491" s="4" t="n"/>
      <c r="V491" s="4" t="n"/>
      <c r="W491" s="4" t="n"/>
      <c r="X491" s="4" t="n"/>
      <c r="Y491" s="4" t="n"/>
      <c r="Z491" s="4" t="n"/>
      <c r="AA491" s="4" t="n"/>
      <c r="AB491" s="4" t="n"/>
      <c r="AC491" s="4" t="n"/>
      <c r="AD491" s="4" t="n"/>
      <c r="AE491" s="4" t="n"/>
      <c r="AF491" s="4" t="n"/>
      <c r="AG491" s="4" t="n"/>
    </row>
    <row r="492">
      <c r="A492" s="4" t="n"/>
      <c r="B492" s="4" t="n"/>
      <c r="C492" s="4" t="n"/>
      <c r="D492" s="4" t="n"/>
      <c r="E492" s="4" t="n"/>
      <c r="F492" s="4" t="n"/>
      <c r="G492" s="4" t="n"/>
      <c r="H492" s="4" t="n"/>
      <c r="I492" s="4" t="n"/>
      <c r="J492" s="4" t="n"/>
      <c r="K492" s="4" t="n"/>
      <c r="L492" s="4" t="n"/>
      <c r="M492" s="4" t="n"/>
      <c r="N492" s="4" t="n"/>
      <c r="O492" s="4" t="n"/>
      <c r="P492" s="4" t="n"/>
      <c r="Q492" s="4" t="n"/>
      <c r="R492" s="4" t="n"/>
      <c r="S492" s="4" t="n"/>
      <c r="T492" s="4" t="n"/>
      <c r="U492" s="4" t="n"/>
      <c r="V492" s="4" t="n"/>
      <c r="W492" s="4" t="n"/>
      <c r="X492" s="4" t="n"/>
      <c r="Y492" s="4" t="n"/>
      <c r="Z492" s="4" t="n"/>
      <c r="AA492" s="4" t="n"/>
      <c r="AB492" s="4" t="n"/>
      <c r="AC492" s="4" t="n"/>
      <c r="AD492" s="4" t="n"/>
      <c r="AE492" s="4" t="n"/>
      <c r="AF492" s="4" t="n"/>
      <c r="AG492" s="4" t="n"/>
    </row>
    <row r="493">
      <c r="A493" s="4" t="n"/>
      <c r="B493" s="4" t="n"/>
      <c r="C493" s="4" t="n"/>
      <c r="D493" s="4" t="n"/>
      <c r="E493" s="4" t="n"/>
      <c r="F493" s="4" t="n"/>
      <c r="G493" s="4" t="n"/>
      <c r="H493" s="4" t="n"/>
      <c r="I493" s="4" t="n"/>
      <c r="J493" s="4" t="n"/>
      <c r="K493" s="4" t="n"/>
      <c r="L493" s="4" t="n"/>
      <c r="M493" s="4" t="n"/>
      <c r="N493" s="4" t="n"/>
      <c r="O493" s="4" t="n"/>
      <c r="P493" s="4" t="n"/>
      <c r="Q493" s="4" t="n"/>
      <c r="R493" s="4" t="n"/>
      <c r="S493" s="4" t="n"/>
      <c r="T493" s="4" t="n"/>
      <c r="U493" s="4" t="n"/>
      <c r="V493" s="4" t="n"/>
      <c r="W493" s="4" t="n"/>
      <c r="X493" s="4" t="n"/>
      <c r="Y493" s="4" t="n"/>
      <c r="Z493" s="4" t="n"/>
      <c r="AA493" s="4" t="n"/>
      <c r="AB493" s="4" t="n"/>
      <c r="AC493" s="4" t="n"/>
      <c r="AD493" s="4" t="n"/>
      <c r="AE493" s="4" t="n"/>
      <c r="AF493" s="4" t="n"/>
      <c r="AG493" s="4" t="n"/>
    </row>
    <row r="494">
      <c r="A494" s="4" t="n"/>
      <c r="B494" s="4" t="n"/>
      <c r="C494" s="4" t="n"/>
      <c r="D494" s="4" t="n"/>
      <c r="E494" s="4" t="n"/>
      <c r="F494" s="4" t="n"/>
      <c r="G494" s="4" t="n"/>
      <c r="H494" s="4" t="n"/>
      <c r="I494" s="4" t="n"/>
      <c r="J494" s="4" t="n"/>
      <c r="K494" s="4" t="n"/>
      <c r="L494" s="4" t="n"/>
      <c r="M494" s="4" t="n"/>
      <c r="N494" s="4" t="n"/>
      <c r="O494" s="4" t="n"/>
      <c r="P494" s="4" t="n"/>
      <c r="Q494" s="4" t="n"/>
      <c r="R494" s="4" t="n"/>
      <c r="S494" s="4" t="n"/>
      <c r="T494" s="4" t="n"/>
      <c r="U494" s="4" t="n"/>
      <c r="V494" s="4" t="n"/>
      <c r="W494" s="4" t="n"/>
      <c r="X494" s="4" t="n"/>
      <c r="Y494" s="4" t="n"/>
      <c r="Z494" s="4" t="n"/>
      <c r="AA494" s="4" t="n"/>
      <c r="AB494" s="4" t="n"/>
      <c r="AC494" s="4" t="n"/>
      <c r="AD494" s="4" t="n"/>
      <c r="AE494" s="4" t="n"/>
      <c r="AF494" s="4" t="n"/>
      <c r="AG494" s="4" t="n"/>
    </row>
    <row r="495">
      <c r="A495" s="4" t="n"/>
      <c r="B495" s="4" t="n"/>
      <c r="C495" s="4" t="n"/>
      <c r="D495" s="4" t="n"/>
      <c r="E495" s="4" t="n"/>
      <c r="F495" s="4" t="n"/>
      <c r="G495" s="4" t="n"/>
      <c r="H495" s="4" t="n"/>
      <c r="I495" s="4" t="n"/>
      <c r="J495" s="4" t="n"/>
      <c r="K495" s="4" t="n"/>
      <c r="L495" s="4" t="n"/>
      <c r="M495" s="4" t="n"/>
      <c r="N495" s="4" t="n"/>
      <c r="O495" s="4" t="n"/>
      <c r="P495" s="4" t="n"/>
      <c r="Q495" s="4" t="n"/>
      <c r="R495" s="4" t="n"/>
      <c r="S495" s="4" t="n"/>
      <c r="T495" s="4" t="n"/>
      <c r="U495" s="4" t="n"/>
      <c r="V495" s="4" t="n"/>
      <c r="W495" s="4" t="n"/>
      <c r="X495" s="4" t="n"/>
      <c r="Y495" s="4" t="n"/>
      <c r="Z495" s="4" t="n"/>
      <c r="AA495" s="4" t="n"/>
      <c r="AB495" s="4" t="n"/>
      <c r="AC495" s="4" t="n"/>
      <c r="AD495" s="4" t="n"/>
      <c r="AE495" s="4" t="n"/>
      <c r="AF495" s="4" t="n"/>
      <c r="AG495" s="4" t="n"/>
    </row>
    <row r="496">
      <c r="A496" s="4" t="n"/>
      <c r="B496" s="4" t="n"/>
      <c r="C496" s="4" t="n"/>
      <c r="D496" s="4" t="n"/>
      <c r="E496" s="4" t="n"/>
      <c r="F496" s="4" t="n"/>
      <c r="G496" s="4" t="n"/>
      <c r="H496" s="4" t="n"/>
      <c r="I496" s="4" t="n"/>
      <c r="J496" s="4" t="n"/>
      <c r="K496" s="4" t="n"/>
      <c r="L496" s="4" t="n"/>
      <c r="M496" s="4" t="n"/>
      <c r="N496" s="4" t="n"/>
      <c r="O496" s="4" t="n"/>
      <c r="P496" s="4" t="n"/>
      <c r="Q496" s="4" t="n"/>
      <c r="R496" s="4" t="n"/>
      <c r="S496" s="4" t="n"/>
      <c r="T496" s="4" t="n"/>
      <c r="U496" s="4" t="n"/>
      <c r="V496" s="4" t="n"/>
      <c r="W496" s="4" t="n"/>
      <c r="X496" s="4" t="n"/>
      <c r="Y496" s="4" t="n"/>
      <c r="Z496" s="4" t="n"/>
      <c r="AA496" s="4" t="n"/>
      <c r="AB496" s="4" t="n"/>
      <c r="AC496" s="4" t="n"/>
      <c r="AD496" s="4" t="n"/>
      <c r="AE496" s="4" t="n"/>
      <c r="AF496" s="4" t="n"/>
      <c r="AG496" s="4" t="n"/>
    </row>
    <row r="497">
      <c r="A497" s="4" t="n"/>
      <c r="B497" s="4" t="n"/>
      <c r="C497" s="4" t="n"/>
      <c r="D497" s="4" t="n"/>
      <c r="E497" s="4" t="n"/>
      <c r="F497" s="4" t="n"/>
      <c r="G497" s="4" t="n"/>
      <c r="H497" s="4" t="n"/>
      <c r="I497" s="4" t="n"/>
      <c r="J497" s="4" t="n"/>
      <c r="K497" s="4" t="n"/>
      <c r="L497" s="4" t="n"/>
      <c r="M497" s="4" t="n"/>
      <c r="N497" s="4" t="n"/>
      <c r="O497" s="4" t="n"/>
      <c r="P497" s="4" t="n"/>
      <c r="Q497" s="4" t="n"/>
      <c r="R497" s="4" t="n"/>
      <c r="S497" s="4" t="n"/>
      <c r="T497" s="4" t="n"/>
      <c r="U497" s="4" t="n"/>
      <c r="V497" s="4" t="n"/>
      <c r="W497" s="4" t="n"/>
      <c r="X497" s="4" t="n"/>
      <c r="Y497" s="4" t="n"/>
      <c r="Z497" s="4" t="n"/>
      <c r="AA497" s="4" t="n"/>
      <c r="AB497" s="4" t="n"/>
      <c r="AC497" s="4" t="n"/>
      <c r="AD497" s="4" t="n"/>
      <c r="AE497" s="4" t="n"/>
      <c r="AF497" s="4" t="n"/>
      <c r="AG497" s="4" t="n"/>
    </row>
    <row r="498">
      <c r="A498" s="4" t="n"/>
      <c r="B498" s="4" t="n"/>
      <c r="C498" s="4" t="n"/>
      <c r="D498" s="4" t="n"/>
      <c r="E498" s="4" t="n"/>
      <c r="F498" s="4" t="n"/>
      <c r="G498" s="4" t="n"/>
      <c r="H498" s="4" t="n"/>
      <c r="I498" s="4" t="n"/>
      <c r="J498" s="4" t="n"/>
      <c r="K498" s="4" t="n"/>
      <c r="L498" s="4" t="n"/>
      <c r="M498" s="4" t="n"/>
      <c r="N498" s="4" t="n"/>
      <c r="O498" s="4" t="n"/>
      <c r="P498" s="4" t="n"/>
      <c r="Q498" s="4" t="n"/>
      <c r="R498" s="4" t="n"/>
      <c r="S498" s="4" t="n"/>
      <c r="T498" s="4" t="n"/>
      <c r="U498" s="4" t="n"/>
      <c r="V498" s="4" t="n"/>
      <c r="W498" s="4" t="n"/>
      <c r="X498" s="4" t="n"/>
      <c r="Y498" s="4" t="n"/>
      <c r="Z498" s="4" t="n"/>
      <c r="AA498" s="4" t="n"/>
      <c r="AB498" s="4" t="n"/>
      <c r="AC498" s="4" t="n"/>
      <c r="AD498" s="4" t="n"/>
      <c r="AE498" s="4" t="n"/>
      <c r="AF498" s="4" t="n"/>
      <c r="AG498" s="4" t="n"/>
    </row>
    <row r="499">
      <c r="A499" s="4" t="n"/>
      <c r="B499" s="4" t="n"/>
      <c r="C499" s="4" t="n"/>
      <c r="D499" s="4" t="n"/>
      <c r="E499" s="4" t="n"/>
      <c r="F499" s="4" t="n"/>
      <c r="G499" s="4" t="n"/>
      <c r="H499" s="4" t="n"/>
      <c r="I499" s="4" t="n"/>
      <c r="J499" s="4" t="n"/>
      <c r="K499" s="4" t="n"/>
      <c r="L499" s="4" t="n"/>
      <c r="M499" s="4" t="n"/>
      <c r="N499" s="4" t="n"/>
      <c r="O499" s="4" t="n"/>
      <c r="P499" s="4" t="n"/>
      <c r="Q499" s="4" t="n"/>
      <c r="R499" s="4" t="n"/>
      <c r="S499" s="4" t="n"/>
      <c r="T499" s="4" t="n"/>
      <c r="U499" s="4" t="n"/>
      <c r="V499" s="4" t="n"/>
      <c r="W499" s="4" t="n"/>
      <c r="X499" s="4" t="n"/>
      <c r="Y499" s="4" t="n"/>
      <c r="Z499" s="4" t="n"/>
      <c r="AA499" s="4" t="n"/>
      <c r="AB499" s="4" t="n"/>
      <c r="AC499" s="4" t="n"/>
      <c r="AD499" s="4" t="n"/>
      <c r="AE499" s="4" t="n"/>
      <c r="AF499" s="4" t="n"/>
      <c r="AG499" s="4" t="n"/>
    </row>
    <row r="500">
      <c r="A500" s="4" t="n"/>
      <c r="B500" s="4" t="n"/>
      <c r="C500" s="4" t="n"/>
      <c r="D500" s="4" t="n"/>
      <c r="E500" s="4" t="n"/>
      <c r="F500" s="4" t="n"/>
      <c r="G500" s="4" t="n"/>
      <c r="H500" s="4" t="n"/>
      <c r="I500" s="4" t="n"/>
      <c r="J500" s="4" t="n"/>
      <c r="K500" s="4" t="n"/>
      <c r="L500" s="4" t="n"/>
      <c r="M500" s="4" t="n"/>
      <c r="N500" s="4" t="n"/>
      <c r="O500" s="4" t="n"/>
      <c r="P500" s="4" t="n"/>
      <c r="Q500" s="4" t="n"/>
      <c r="R500" s="4" t="n"/>
      <c r="S500" s="4" t="n"/>
      <c r="T500" s="4" t="n"/>
      <c r="U500" s="4" t="n"/>
      <c r="V500" s="4" t="n"/>
      <c r="W500" s="4" t="n"/>
      <c r="X500" s="4" t="n"/>
      <c r="Y500" s="4" t="n"/>
      <c r="Z500" s="4" t="n"/>
      <c r="AA500" s="4" t="n"/>
      <c r="AB500" s="4" t="n"/>
      <c r="AC500" s="4" t="n"/>
      <c r="AD500" s="4" t="n"/>
      <c r="AE500" s="4" t="n"/>
      <c r="AF500" s="4" t="n"/>
      <c r="AG500" s="4" t="n"/>
    </row>
    <row r="501">
      <c r="A501" s="4" t="n"/>
      <c r="B501" s="4" t="n"/>
      <c r="C501" s="4" t="n"/>
      <c r="D501" s="4" t="n"/>
      <c r="E501" s="4" t="n"/>
      <c r="F501" s="4" t="n"/>
      <c r="G501" s="4" t="n"/>
      <c r="H501" s="4" t="n"/>
      <c r="I501" s="4" t="n"/>
      <c r="J501" s="4" t="n"/>
      <c r="K501" s="4" t="n"/>
      <c r="L501" s="4" t="n"/>
      <c r="M501" s="4" t="n"/>
      <c r="N501" s="4" t="n"/>
      <c r="O501" s="4" t="n"/>
      <c r="P501" s="4" t="n"/>
      <c r="Q501" s="4" t="n"/>
      <c r="R501" s="4" t="n"/>
      <c r="S501" s="4" t="n"/>
      <c r="T501" s="4" t="n"/>
      <c r="U501" s="4" t="n"/>
      <c r="V501" s="4" t="n"/>
      <c r="W501" s="4" t="n"/>
      <c r="X501" s="4" t="n"/>
      <c r="Y501" s="4" t="n"/>
      <c r="Z501" s="4" t="n"/>
      <c r="AA501" s="4" t="n"/>
      <c r="AB501" s="4" t="n"/>
      <c r="AC501" s="4" t="n"/>
      <c r="AD501" s="4" t="n"/>
      <c r="AE501" s="4" t="n"/>
      <c r="AF501" s="4" t="n"/>
      <c r="AG501" s="4" t="n"/>
    </row>
    <row r="502">
      <c r="A502" s="4" t="n"/>
      <c r="B502" s="4" t="n"/>
      <c r="C502" s="4" t="n"/>
      <c r="D502" s="4" t="n"/>
      <c r="E502" s="4" t="n"/>
      <c r="F502" s="4" t="n"/>
      <c r="G502" s="4" t="n"/>
      <c r="H502" s="4" t="n"/>
      <c r="I502" s="4" t="n"/>
      <c r="J502" s="4" t="n"/>
      <c r="K502" s="4" t="n"/>
      <c r="L502" s="4" t="n"/>
      <c r="M502" s="4" t="n"/>
      <c r="N502" s="4" t="n"/>
      <c r="O502" s="4" t="n"/>
      <c r="P502" s="4" t="n"/>
      <c r="Q502" s="4" t="n"/>
      <c r="R502" s="4" t="n"/>
      <c r="S502" s="4" t="n"/>
      <c r="T502" s="4" t="n"/>
      <c r="U502" s="4" t="n"/>
      <c r="V502" s="4" t="n"/>
      <c r="W502" s="4" t="n"/>
      <c r="X502" s="4" t="n"/>
      <c r="Y502" s="4" t="n"/>
      <c r="Z502" s="4" t="n"/>
      <c r="AA502" s="4" t="n"/>
      <c r="AB502" s="4" t="n"/>
      <c r="AC502" s="4" t="n"/>
      <c r="AD502" s="4" t="n"/>
      <c r="AE502" s="4" t="n"/>
      <c r="AF502" s="4" t="n"/>
      <c r="AG502" s="4" t="n"/>
    </row>
    <row r="503">
      <c r="A503" s="4" t="n"/>
      <c r="B503" s="4" t="n"/>
      <c r="C503" s="4" t="n"/>
      <c r="D503" s="4" t="n"/>
      <c r="E503" s="4" t="n"/>
      <c r="F503" s="4" t="n"/>
      <c r="G503" s="4" t="n"/>
      <c r="H503" s="4" t="n"/>
      <c r="I503" s="4" t="n"/>
      <c r="J503" s="4" t="n"/>
      <c r="K503" s="4" t="n"/>
      <c r="L503" s="4" t="n"/>
      <c r="M503" s="4" t="n"/>
      <c r="N503" s="4" t="n"/>
      <c r="O503" s="4" t="n"/>
      <c r="P503" s="4" t="n"/>
      <c r="Q503" s="4" t="n"/>
      <c r="R503" s="4" t="n"/>
      <c r="S503" s="4" t="n"/>
      <c r="T503" s="4" t="n"/>
      <c r="U503" s="4" t="n"/>
      <c r="V503" s="4" t="n"/>
      <c r="W503" s="4" t="n"/>
      <c r="X503" s="4" t="n"/>
      <c r="Y503" s="4" t="n"/>
      <c r="Z503" s="4" t="n"/>
      <c r="AA503" s="4" t="n"/>
      <c r="AB503" s="4" t="n"/>
      <c r="AC503" s="4" t="n"/>
      <c r="AD503" s="4" t="n"/>
      <c r="AE503" s="4" t="n"/>
      <c r="AF503" s="4" t="n"/>
      <c r="AG503" s="4" t="n"/>
    </row>
    <row r="504">
      <c r="A504" s="4" t="n"/>
      <c r="B504" s="4" t="n"/>
      <c r="C504" s="4" t="n"/>
      <c r="D504" s="4" t="n"/>
      <c r="E504" s="4" t="n"/>
      <c r="F504" s="4" t="n"/>
      <c r="G504" s="4" t="n"/>
      <c r="H504" s="4" t="n"/>
      <c r="I504" s="4" t="n"/>
      <c r="J504" s="4" t="n"/>
      <c r="K504" s="4" t="n"/>
      <c r="L504" s="4" t="n"/>
      <c r="M504" s="4" t="n"/>
      <c r="N504" s="4" t="n"/>
      <c r="O504" s="4" t="n"/>
      <c r="P504" s="4" t="n"/>
      <c r="Q504" s="4" t="n"/>
      <c r="R504" s="4" t="n"/>
      <c r="S504" s="4" t="n"/>
      <c r="T504" s="4" t="n"/>
      <c r="U504" s="4" t="n"/>
      <c r="V504" s="4" t="n"/>
      <c r="W504" s="4" t="n"/>
      <c r="X504" s="4" t="n"/>
      <c r="Y504" s="4" t="n"/>
      <c r="Z504" s="4" t="n"/>
      <c r="AA504" s="4" t="n"/>
      <c r="AB504" s="4" t="n"/>
      <c r="AC504" s="4" t="n"/>
      <c r="AD504" s="4" t="n"/>
      <c r="AE504" s="4" t="n"/>
      <c r="AF504" s="4" t="n"/>
      <c r="AG504" s="4" t="n"/>
    </row>
    <row r="505">
      <c r="A505" s="4" t="n"/>
      <c r="B505" s="4" t="n"/>
      <c r="C505" s="4" t="n"/>
      <c r="D505" s="4" t="n"/>
      <c r="E505" s="4" t="n"/>
      <c r="F505" s="4" t="n"/>
      <c r="G505" s="4" t="n"/>
      <c r="H505" s="4" t="n"/>
      <c r="I505" s="4" t="n"/>
      <c r="J505" s="4" t="n"/>
      <c r="K505" s="4" t="n"/>
      <c r="L505" s="4" t="n"/>
      <c r="M505" s="4" t="n"/>
      <c r="N505" s="4" t="n"/>
      <c r="O505" s="4" t="n"/>
      <c r="P505" s="4" t="n"/>
      <c r="Q505" s="4" t="n"/>
      <c r="R505" s="4" t="n"/>
      <c r="S505" s="4" t="n"/>
      <c r="T505" s="4" t="n"/>
      <c r="U505" s="4" t="n"/>
      <c r="V505" s="4" t="n"/>
      <c r="W505" s="4" t="n"/>
      <c r="X505" s="4" t="n"/>
      <c r="Y505" s="4" t="n"/>
      <c r="Z505" s="4" t="n"/>
      <c r="AA505" s="4" t="n"/>
      <c r="AB505" s="4" t="n"/>
      <c r="AC505" s="4" t="n"/>
      <c r="AD505" s="4" t="n"/>
      <c r="AE505" s="4" t="n"/>
      <c r="AF505" s="4" t="n"/>
      <c r="AG505" s="4" t="n"/>
    </row>
    <row r="506">
      <c r="A506" s="4" t="n"/>
      <c r="B506" s="4" t="n"/>
      <c r="C506" s="4" t="n"/>
      <c r="D506" s="4" t="n"/>
      <c r="E506" s="4" t="n"/>
      <c r="F506" s="4" t="n"/>
      <c r="G506" s="4" t="n"/>
      <c r="H506" s="4" t="n"/>
      <c r="I506" s="4" t="n"/>
      <c r="J506" s="4" t="n"/>
      <c r="K506" s="4" t="n"/>
      <c r="L506" s="4" t="n"/>
      <c r="M506" s="4" t="n"/>
      <c r="N506" s="4" t="n"/>
      <c r="O506" s="4" t="n"/>
      <c r="P506" s="4" t="n"/>
      <c r="Q506" s="4" t="n"/>
      <c r="R506" s="4" t="n"/>
      <c r="S506" s="4" t="n"/>
      <c r="T506" s="4" t="n"/>
      <c r="U506" s="4" t="n"/>
      <c r="V506" s="4" t="n"/>
      <c r="W506" s="4" t="n"/>
      <c r="X506" s="4" t="n"/>
      <c r="Y506" s="4" t="n"/>
      <c r="Z506" s="4" t="n"/>
      <c r="AA506" s="4" t="n"/>
      <c r="AB506" s="4" t="n"/>
      <c r="AC506" s="4" t="n"/>
      <c r="AD506" s="4" t="n"/>
      <c r="AE506" s="4" t="n"/>
      <c r="AF506" s="4" t="n"/>
      <c r="AG506" s="4" t="n"/>
    </row>
    <row r="507">
      <c r="A507" s="4" t="n"/>
      <c r="B507" s="4" t="n"/>
      <c r="C507" s="4" t="n"/>
      <c r="D507" s="4" t="n"/>
      <c r="E507" s="4" t="n"/>
      <c r="F507" s="4" t="n"/>
      <c r="G507" s="4" t="n"/>
      <c r="H507" s="4" t="n"/>
      <c r="I507" s="4" t="n"/>
      <c r="J507" s="4" t="n"/>
      <c r="K507" s="4" t="n"/>
      <c r="L507" s="4" t="n"/>
      <c r="M507" s="4" t="n"/>
      <c r="N507" s="4" t="n"/>
      <c r="O507" s="4" t="n"/>
      <c r="P507" s="4" t="n"/>
      <c r="Q507" s="4" t="n"/>
      <c r="R507" s="4" t="n"/>
      <c r="S507" s="4" t="n"/>
      <c r="T507" s="4" t="n"/>
      <c r="U507" s="4" t="n"/>
      <c r="V507" s="4" t="n"/>
      <c r="W507" s="4" t="n"/>
      <c r="X507" s="4" t="n"/>
      <c r="Y507" s="4" t="n"/>
      <c r="Z507" s="4" t="n"/>
      <c r="AA507" s="4" t="n"/>
      <c r="AB507" s="4" t="n"/>
      <c r="AC507" s="4" t="n"/>
      <c r="AD507" s="4" t="n"/>
      <c r="AE507" s="4" t="n"/>
      <c r="AF507" s="4" t="n"/>
      <c r="AG507" s="4" t="n"/>
    </row>
    <row r="508">
      <c r="A508" s="4" t="n"/>
      <c r="B508" s="4" t="n"/>
      <c r="C508" s="4" t="n"/>
      <c r="D508" s="4" t="n"/>
      <c r="E508" s="4" t="n"/>
      <c r="F508" s="4" t="n"/>
      <c r="G508" s="4" t="n"/>
      <c r="H508" s="4" t="n"/>
      <c r="I508" s="4" t="n"/>
      <c r="J508" s="4" t="n"/>
      <c r="K508" s="4" t="n"/>
      <c r="L508" s="4" t="n"/>
      <c r="M508" s="4" t="n"/>
      <c r="N508" s="4" t="n"/>
      <c r="O508" s="4" t="n"/>
      <c r="P508" s="4" t="n"/>
      <c r="Q508" s="4" t="n"/>
      <c r="R508" s="4" t="n"/>
      <c r="S508" s="4" t="n"/>
      <c r="T508" s="4" t="n"/>
      <c r="U508" s="4" t="n"/>
      <c r="V508" s="4" t="n"/>
      <c r="W508" s="4" t="n"/>
      <c r="X508" s="4" t="n"/>
      <c r="Y508" s="4" t="n"/>
      <c r="Z508" s="4" t="n"/>
      <c r="AA508" s="4" t="n"/>
      <c r="AB508" s="4" t="n"/>
      <c r="AC508" s="4" t="n"/>
      <c r="AD508" s="4" t="n"/>
      <c r="AE508" s="4" t="n"/>
      <c r="AF508" s="4" t="n"/>
      <c r="AG508" s="4" t="n"/>
    </row>
    <row r="509">
      <c r="A509" s="4" t="n"/>
      <c r="B509" s="4" t="n"/>
      <c r="C509" s="4" t="n"/>
      <c r="D509" s="4" t="n"/>
      <c r="E509" s="4" t="n"/>
      <c r="F509" s="4" t="n"/>
      <c r="G509" s="4" t="n"/>
      <c r="H509" s="4" t="n"/>
      <c r="I509" s="4" t="n"/>
      <c r="J509" s="4" t="n"/>
      <c r="K509" s="4" t="n"/>
      <c r="L509" s="4" t="n"/>
      <c r="M509" s="4" t="n"/>
      <c r="N509" s="4" t="n"/>
      <c r="O509" s="4" t="n"/>
      <c r="P509" s="4" t="n"/>
      <c r="Q509" s="4" t="n"/>
      <c r="R509" s="4" t="n"/>
      <c r="S509" s="4" t="n"/>
      <c r="T509" s="4" t="n"/>
      <c r="U509" s="4" t="n"/>
      <c r="V509" s="4" t="n"/>
      <c r="W509" s="4" t="n"/>
      <c r="X509" s="4" t="n"/>
      <c r="Y509" s="4" t="n"/>
      <c r="Z509" s="4" t="n"/>
      <c r="AA509" s="4" t="n"/>
      <c r="AB509" s="4" t="n"/>
      <c r="AC509" s="4" t="n"/>
      <c r="AD509" s="4" t="n"/>
      <c r="AE509" s="4" t="n"/>
      <c r="AF509" s="4" t="n"/>
      <c r="AG509" s="4" t="n"/>
    </row>
    <row r="510">
      <c r="A510" s="4" t="n"/>
      <c r="B510" s="4" t="n"/>
      <c r="C510" s="4" t="n"/>
      <c r="D510" s="4" t="n"/>
      <c r="E510" s="4" t="n"/>
      <c r="F510" s="4" t="n"/>
      <c r="G510" s="4" t="n"/>
      <c r="H510" s="4" t="n"/>
      <c r="I510" s="4" t="n"/>
      <c r="J510" s="4" t="n"/>
      <c r="K510" s="4" t="n"/>
      <c r="L510" s="4" t="n"/>
      <c r="M510" s="4" t="n"/>
      <c r="N510" s="4" t="n"/>
      <c r="O510" s="4" t="n"/>
      <c r="P510" s="4" t="n"/>
      <c r="Q510" s="4" t="n"/>
      <c r="R510" s="4" t="n"/>
      <c r="S510" s="4" t="n"/>
      <c r="T510" s="4" t="n"/>
      <c r="U510" s="4" t="n"/>
      <c r="V510" s="4" t="n"/>
      <c r="W510" s="4" t="n"/>
      <c r="X510" s="4" t="n"/>
      <c r="Y510" s="4" t="n"/>
      <c r="Z510" s="4" t="n"/>
      <c r="AA510" s="4" t="n"/>
      <c r="AB510" s="4" t="n"/>
      <c r="AC510" s="4" t="n"/>
      <c r="AD510" s="4" t="n"/>
      <c r="AE510" s="4" t="n"/>
      <c r="AF510" s="4" t="n"/>
      <c r="AG510" s="4" t="n"/>
    </row>
    <row r="511">
      <c r="A511" s="4" t="n"/>
      <c r="B511" s="4" t="n"/>
      <c r="C511" s="4" t="n"/>
      <c r="D511" s="4" t="n"/>
      <c r="E511" s="4" t="n"/>
      <c r="F511" s="4" t="n"/>
      <c r="G511" s="4" t="n"/>
      <c r="H511" s="4" t="n"/>
      <c r="I511" s="4" t="n"/>
      <c r="J511" s="4" t="n"/>
      <c r="K511" s="4" t="n"/>
      <c r="L511" s="4" t="n"/>
      <c r="M511" s="4" t="n"/>
      <c r="N511" s="4" t="n"/>
      <c r="O511" s="4" t="n"/>
      <c r="P511" s="4" t="n"/>
      <c r="Q511" s="4" t="n"/>
      <c r="R511" s="4" t="n"/>
      <c r="S511" s="4" t="n"/>
      <c r="T511" s="4" t="n"/>
      <c r="U511" s="4" t="n"/>
      <c r="V511" s="4" t="n"/>
      <c r="W511" s="4" t="n"/>
      <c r="X511" s="4" t="n"/>
      <c r="Y511" s="4" t="n"/>
      <c r="Z511" s="4" t="n"/>
      <c r="AA511" s="4" t="n"/>
      <c r="AB511" s="4" t="n"/>
      <c r="AC511" s="4" t="n"/>
      <c r="AD511" s="4" t="n"/>
      <c r="AE511" s="4" t="n"/>
      <c r="AF511" s="4" t="n"/>
      <c r="AG511" s="4" t="n"/>
    </row>
    <row r="512">
      <c r="A512" s="4" t="n"/>
      <c r="B512" s="4" t="n"/>
      <c r="C512" s="4" t="n"/>
      <c r="D512" s="4" t="n"/>
      <c r="E512" s="4" t="n"/>
      <c r="F512" s="4" t="n"/>
      <c r="G512" s="4" t="n"/>
      <c r="H512" s="4" t="n"/>
      <c r="I512" s="4" t="n"/>
      <c r="J512" s="4" t="n"/>
      <c r="K512" s="4" t="n"/>
      <c r="L512" s="4" t="n"/>
      <c r="M512" s="4" t="n"/>
      <c r="N512" s="4" t="n"/>
      <c r="O512" s="4" t="n"/>
      <c r="P512" s="4" t="n"/>
      <c r="Q512" s="4" t="n"/>
      <c r="R512" s="4" t="n"/>
      <c r="S512" s="4" t="n"/>
      <c r="T512" s="4" t="n"/>
      <c r="U512" s="4" t="n"/>
      <c r="V512" s="4" t="n"/>
      <c r="W512" s="4" t="n"/>
      <c r="X512" s="4" t="n"/>
      <c r="Y512" s="4" t="n"/>
      <c r="Z512" s="4" t="n"/>
      <c r="AA512" s="4" t="n"/>
      <c r="AB512" s="4" t="n"/>
      <c r="AC512" s="4" t="n"/>
      <c r="AD512" s="4" t="n"/>
      <c r="AE512" s="4" t="n"/>
      <c r="AF512" s="4" t="n"/>
      <c r="AG512" s="4" t="n"/>
    </row>
    <row r="513">
      <c r="A513" s="4" t="n"/>
      <c r="B513" s="4" t="n"/>
      <c r="C513" s="4" t="n"/>
      <c r="D513" s="4" t="n"/>
      <c r="E513" s="4" t="n"/>
      <c r="F513" s="4" t="n"/>
      <c r="G513" s="4" t="n"/>
      <c r="H513" s="4" t="n"/>
      <c r="I513" s="4" t="n"/>
      <c r="J513" s="4" t="n"/>
      <c r="K513" s="4" t="n"/>
      <c r="L513" s="4" t="n"/>
      <c r="M513" s="4" t="n"/>
      <c r="N513" s="4" t="n"/>
      <c r="O513" s="4" t="n"/>
      <c r="P513" s="4" t="n"/>
      <c r="Q513" s="4" t="n"/>
      <c r="R513" s="4" t="n"/>
      <c r="S513" s="4" t="n"/>
      <c r="T513" s="4" t="n"/>
      <c r="U513" s="4" t="n"/>
      <c r="V513" s="4" t="n"/>
      <c r="W513" s="4" t="n"/>
      <c r="X513" s="4" t="n"/>
      <c r="Y513" s="4" t="n"/>
      <c r="Z513" s="4" t="n"/>
      <c r="AA513" s="4" t="n"/>
      <c r="AB513" s="4" t="n"/>
      <c r="AC513" s="4" t="n"/>
      <c r="AD513" s="4" t="n"/>
      <c r="AE513" s="4" t="n"/>
      <c r="AF513" s="4" t="n"/>
      <c r="AG513" s="4" t="n"/>
    </row>
    <row r="514">
      <c r="A514" s="4" t="n"/>
      <c r="B514" s="4" t="n"/>
      <c r="C514" s="4" t="n"/>
      <c r="D514" s="4" t="n"/>
      <c r="E514" s="4" t="n"/>
      <c r="F514" s="4" t="n"/>
      <c r="G514" s="4" t="n"/>
      <c r="H514" s="4" t="n"/>
      <c r="I514" s="4" t="n"/>
      <c r="J514" s="4" t="n"/>
      <c r="K514" s="4" t="n"/>
      <c r="L514" s="4" t="n"/>
      <c r="M514" s="4" t="n"/>
      <c r="N514" s="4" t="n"/>
      <c r="O514" s="4" t="n"/>
      <c r="P514" s="4" t="n"/>
      <c r="Q514" s="4" t="n"/>
      <c r="R514" s="4" t="n"/>
      <c r="S514" s="4" t="n"/>
      <c r="T514" s="4" t="n"/>
      <c r="U514" s="4" t="n"/>
      <c r="V514" s="4" t="n"/>
      <c r="W514" s="4" t="n"/>
      <c r="X514" s="4" t="n"/>
      <c r="Y514" s="4" t="n"/>
      <c r="Z514" s="4" t="n"/>
      <c r="AA514" s="4" t="n"/>
      <c r="AB514" s="4" t="n"/>
      <c r="AC514" s="4" t="n"/>
      <c r="AD514" s="4" t="n"/>
      <c r="AE514" s="4" t="n"/>
      <c r="AF514" s="4" t="n"/>
      <c r="AG514" s="4" t="n"/>
    </row>
    <row r="515">
      <c r="A515" s="4" t="n"/>
      <c r="B515" s="4" t="n"/>
      <c r="C515" s="4" t="n"/>
      <c r="D515" s="4" t="n"/>
      <c r="E515" s="4" t="n"/>
      <c r="F515" s="4" t="n"/>
      <c r="G515" s="4" t="n"/>
      <c r="H515" s="4" t="n"/>
      <c r="I515" s="4" t="n"/>
      <c r="J515" s="4" t="n"/>
      <c r="K515" s="4" t="n"/>
      <c r="L515" s="4" t="n"/>
      <c r="M515" s="4" t="n"/>
      <c r="N515" s="4" t="n"/>
      <c r="O515" s="4" t="n"/>
      <c r="P515" s="4" t="n"/>
      <c r="Q515" s="4" t="n"/>
      <c r="R515" s="4" t="n"/>
      <c r="S515" s="4" t="n"/>
      <c r="T515" s="4" t="n"/>
      <c r="U515" s="4" t="n"/>
      <c r="V515" s="4" t="n"/>
      <c r="W515" s="4" t="n"/>
      <c r="X515" s="4" t="n"/>
      <c r="Y515" s="4" t="n"/>
      <c r="Z515" s="4" t="n"/>
      <c r="AA515" s="4" t="n"/>
      <c r="AB515" s="4" t="n"/>
      <c r="AC515" s="4" t="n"/>
      <c r="AD515" s="4" t="n"/>
      <c r="AE515" s="4" t="n"/>
      <c r="AF515" s="4" t="n"/>
      <c r="AG515" s="4" t="n"/>
    </row>
    <row r="516">
      <c r="A516" s="4" t="n"/>
      <c r="B516" s="4" t="n"/>
      <c r="C516" s="4" t="n"/>
      <c r="D516" s="4" t="n"/>
      <c r="E516" s="4" t="n"/>
      <c r="F516" s="4" t="n"/>
      <c r="G516" s="4" t="n"/>
      <c r="H516" s="4" t="n"/>
      <c r="I516" s="4" t="n"/>
      <c r="J516" s="4" t="n"/>
      <c r="K516" s="4" t="n"/>
      <c r="L516" s="4" t="n"/>
      <c r="M516" s="4" t="n"/>
      <c r="N516" s="4" t="n"/>
      <c r="O516" s="4" t="n"/>
      <c r="P516" s="4" t="n"/>
      <c r="Q516" s="4" t="n"/>
      <c r="R516" s="4" t="n"/>
      <c r="S516" s="4" t="n"/>
      <c r="T516" s="4" t="n"/>
      <c r="U516" s="4" t="n"/>
      <c r="V516" s="4" t="n"/>
      <c r="W516" s="4" t="n"/>
      <c r="X516" s="4" t="n"/>
      <c r="Y516" s="4" t="n"/>
      <c r="Z516" s="4" t="n"/>
      <c r="AA516" s="4" t="n"/>
      <c r="AB516" s="4" t="n"/>
      <c r="AC516" s="4" t="n"/>
      <c r="AD516" s="4" t="n"/>
      <c r="AE516" s="4" t="n"/>
      <c r="AF516" s="4" t="n"/>
      <c r="AG516" s="4" t="n"/>
    </row>
    <row r="517">
      <c r="A517" s="4" t="n"/>
      <c r="B517" s="4" t="n"/>
      <c r="C517" s="4" t="n"/>
      <c r="D517" s="4" t="n"/>
      <c r="E517" s="4" t="n"/>
      <c r="F517" s="4" t="n"/>
      <c r="G517" s="4" t="n"/>
      <c r="H517" s="4" t="n"/>
      <c r="I517" s="4" t="n"/>
      <c r="J517" s="4" t="n"/>
      <c r="K517" s="4" t="n"/>
      <c r="L517" s="4" t="n"/>
      <c r="M517" s="4" t="n"/>
      <c r="N517" s="4" t="n"/>
      <c r="O517" s="4" t="n"/>
      <c r="P517" s="4" t="n"/>
      <c r="Q517" s="4" t="n"/>
      <c r="R517" s="4" t="n"/>
      <c r="S517" s="4" t="n"/>
      <c r="T517" s="4" t="n"/>
      <c r="U517" s="4" t="n"/>
      <c r="V517" s="4" t="n"/>
      <c r="W517" s="4" t="n"/>
      <c r="X517" s="4" t="n"/>
      <c r="Y517" s="4" t="n"/>
      <c r="Z517" s="4" t="n"/>
      <c r="AA517" s="4" t="n"/>
      <c r="AB517" s="4" t="n"/>
      <c r="AC517" s="4" t="n"/>
      <c r="AD517" s="4" t="n"/>
      <c r="AE517" s="4" t="n"/>
      <c r="AF517" s="4" t="n"/>
      <c r="AG517" s="4" t="n"/>
    </row>
    <row r="518">
      <c r="A518" s="4" t="n"/>
      <c r="B518" s="4" t="n"/>
      <c r="C518" s="4" t="n"/>
      <c r="D518" s="4" t="n"/>
      <c r="E518" s="4" t="n"/>
      <c r="F518" s="4" t="n"/>
      <c r="G518" s="4" t="n"/>
      <c r="H518" s="4" t="n"/>
      <c r="I518" s="4" t="n"/>
      <c r="J518" s="4" t="n"/>
      <c r="K518" s="4" t="n"/>
      <c r="L518" s="4" t="n"/>
      <c r="M518" s="4" t="n"/>
      <c r="N518" s="4" t="n"/>
      <c r="O518" s="4" t="n"/>
      <c r="P518" s="4" t="n"/>
      <c r="Q518" s="4" t="n"/>
      <c r="R518" s="4" t="n"/>
      <c r="S518" s="4" t="n"/>
      <c r="T518" s="4" t="n"/>
      <c r="U518" s="4" t="n"/>
      <c r="V518" s="4" t="n"/>
      <c r="W518" s="4" t="n"/>
      <c r="X518" s="4" t="n"/>
      <c r="Y518" s="4" t="n"/>
      <c r="Z518" s="4" t="n"/>
      <c r="AA518" s="4" t="n"/>
      <c r="AB518" s="4" t="n"/>
      <c r="AC518" s="4" t="n"/>
      <c r="AD518" s="4" t="n"/>
      <c r="AE518" s="4" t="n"/>
      <c r="AF518" s="4" t="n"/>
      <c r="AG518" s="4" t="n"/>
    </row>
    <row r="519">
      <c r="A519" s="4" t="n"/>
      <c r="B519" s="4" t="n"/>
      <c r="C519" s="4" t="n"/>
      <c r="D519" s="4" t="n"/>
      <c r="E519" s="4" t="n"/>
      <c r="F519" s="4" t="n"/>
      <c r="G519" s="4" t="n"/>
      <c r="H519" s="4" t="n"/>
      <c r="I519" s="4" t="n"/>
      <c r="J519" s="4" t="n"/>
      <c r="K519" s="4" t="n"/>
      <c r="L519" s="4" t="n"/>
      <c r="M519" s="4" t="n"/>
      <c r="N519" s="4" t="n"/>
      <c r="O519" s="4" t="n"/>
      <c r="P519" s="4" t="n"/>
      <c r="Q519" s="4" t="n"/>
      <c r="R519" s="4" t="n"/>
      <c r="S519" s="4" t="n"/>
      <c r="T519" s="4" t="n"/>
      <c r="U519" s="4" t="n"/>
      <c r="V519" s="4" t="n"/>
      <c r="W519" s="4" t="n"/>
      <c r="X519" s="4" t="n"/>
      <c r="Y519" s="4" t="n"/>
      <c r="Z519" s="4" t="n"/>
      <c r="AA519" s="4" t="n"/>
      <c r="AB519" s="4" t="n"/>
      <c r="AC519" s="4" t="n"/>
      <c r="AD519" s="4" t="n"/>
      <c r="AE519" s="4" t="n"/>
      <c r="AF519" s="4" t="n"/>
      <c r="AG519" s="4" t="n"/>
    </row>
    <row r="520">
      <c r="A520" s="4" t="n"/>
      <c r="B520" s="4" t="n"/>
      <c r="C520" s="4" t="n"/>
      <c r="D520" s="4" t="n"/>
      <c r="E520" s="4" t="n"/>
      <c r="F520" s="4" t="n"/>
      <c r="G520" s="4" t="n"/>
      <c r="H520" s="4" t="n"/>
      <c r="I520" s="4" t="n"/>
      <c r="J520" s="4" t="n"/>
      <c r="K520" s="4" t="n"/>
      <c r="L520" s="4" t="n"/>
      <c r="M520" s="4" t="n"/>
      <c r="N520" s="4" t="n"/>
      <c r="O520" s="4" t="n"/>
      <c r="P520" s="4" t="n"/>
      <c r="Q520" s="4" t="n"/>
      <c r="R520" s="4" t="n"/>
      <c r="S520" s="4" t="n"/>
      <c r="T520" s="4" t="n"/>
      <c r="U520" s="4" t="n"/>
      <c r="V520" s="4" t="n"/>
      <c r="W520" s="4" t="n"/>
      <c r="X520" s="4" t="n"/>
      <c r="Y520" s="4" t="n"/>
      <c r="Z520" s="4" t="n"/>
      <c r="AA520" s="4" t="n"/>
      <c r="AB520" s="4" t="n"/>
      <c r="AC520" s="4" t="n"/>
      <c r="AD520" s="4" t="n"/>
      <c r="AE520" s="4" t="n"/>
      <c r="AF520" s="4" t="n"/>
      <c r="AG520" s="4" t="n"/>
    </row>
    <row r="521">
      <c r="A521" s="4" t="n"/>
      <c r="B521" s="4" t="n"/>
      <c r="C521" s="4" t="n"/>
      <c r="D521" s="4" t="n"/>
      <c r="E521" s="4" t="n"/>
      <c r="F521" s="4" t="n"/>
      <c r="G521" s="4" t="n"/>
      <c r="H521" s="4" t="n"/>
      <c r="I521" s="4" t="n"/>
      <c r="J521" s="4" t="n"/>
      <c r="K521" s="4" t="n"/>
      <c r="L521" s="4" t="n"/>
      <c r="M521" s="4" t="n"/>
      <c r="N521" s="4" t="n"/>
      <c r="O521" s="4" t="n"/>
      <c r="P521" s="4" t="n"/>
      <c r="Q521" s="4" t="n"/>
      <c r="R521" s="4" t="n"/>
      <c r="S521" s="4" t="n"/>
      <c r="T521" s="4" t="n"/>
      <c r="U521" s="4" t="n"/>
      <c r="V521" s="4" t="n"/>
      <c r="W521" s="4" t="n"/>
      <c r="X521" s="4" t="n"/>
      <c r="Y521" s="4" t="n"/>
      <c r="Z521" s="4" t="n"/>
      <c r="AA521" s="4" t="n"/>
      <c r="AB521" s="4" t="n"/>
      <c r="AC521" s="4" t="n"/>
      <c r="AD521" s="4" t="n"/>
      <c r="AE521" s="4" t="n"/>
      <c r="AF521" s="4" t="n"/>
      <c r="AG521" s="4" t="n"/>
    </row>
    <row r="522">
      <c r="A522" s="4" t="n"/>
      <c r="B522" s="4" t="n"/>
      <c r="C522" s="4" t="n"/>
      <c r="D522" s="4" t="n"/>
      <c r="E522" s="4" t="n"/>
      <c r="F522" s="4" t="n"/>
      <c r="G522" s="4" t="n"/>
      <c r="H522" s="4" t="n"/>
      <c r="I522" s="4" t="n"/>
      <c r="J522" s="4" t="n"/>
      <c r="K522" s="4" t="n"/>
      <c r="L522" s="4" t="n"/>
      <c r="M522" s="4" t="n"/>
      <c r="N522" s="4" t="n"/>
      <c r="O522" s="4" t="n"/>
      <c r="P522" s="4" t="n"/>
      <c r="Q522" s="4" t="n"/>
      <c r="R522" s="4" t="n"/>
      <c r="S522" s="4" t="n"/>
      <c r="T522" s="4" t="n"/>
      <c r="U522" s="4" t="n"/>
      <c r="V522" s="4" t="n"/>
      <c r="W522" s="4" t="n"/>
      <c r="X522" s="4" t="n"/>
      <c r="Y522" s="4" t="n"/>
      <c r="Z522" s="4" t="n"/>
      <c r="AA522" s="4" t="n"/>
      <c r="AB522" s="4" t="n"/>
      <c r="AC522" s="4" t="n"/>
      <c r="AD522" s="4" t="n"/>
      <c r="AE522" s="4" t="n"/>
      <c r="AF522" s="4" t="n"/>
      <c r="AG522" s="4" t="n"/>
    </row>
    <row r="523">
      <c r="A523" s="4" t="n"/>
      <c r="B523" s="4" t="n"/>
      <c r="C523" s="4" t="n"/>
      <c r="D523" s="4" t="n"/>
      <c r="E523" s="4" t="n"/>
      <c r="F523" s="4" t="n"/>
      <c r="G523" s="4" t="n"/>
      <c r="H523" s="4" t="n"/>
      <c r="I523" s="4" t="n"/>
      <c r="J523" s="4" t="n"/>
      <c r="K523" s="4" t="n"/>
      <c r="L523" s="4" t="n"/>
      <c r="M523" s="4" t="n"/>
      <c r="N523" s="4" t="n"/>
      <c r="O523" s="4" t="n"/>
      <c r="P523" s="4" t="n"/>
      <c r="Q523" s="4" t="n"/>
      <c r="R523" s="4" t="n"/>
      <c r="S523" s="4" t="n"/>
      <c r="T523" s="4" t="n"/>
      <c r="U523" s="4" t="n"/>
      <c r="V523" s="4" t="n"/>
      <c r="W523" s="4" t="n"/>
      <c r="X523" s="4" t="n"/>
      <c r="Y523" s="4" t="n"/>
      <c r="Z523" s="4" t="n"/>
      <c r="AA523" s="4" t="n"/>
      <c r="AB523" s="4" t="n"/>
      <c r="AC523" s="4" t="n"/>
      <c r="AD523" s="4" t="n"/>
      <c r="AE523" s="4" t="n"/>
      <c r="AF523" s="4" t="n"/>
      <c r="AG523" s="4" t="n"/>
    </row>
    <row r="524">
      <c r="A524" s="4" t="n"/>
      <c r="B524" s="4" t="n"/>
      <c r="C524" s="4" t="n"/>
      <c r="D524" s="4" t="n"/>
      <c r="E524" s="4" t="n"/>
      <c r="F524" s="4" t="n"/>
      <c r="G524" s="4" t="n"/>
      <c r="H524" s="4" t="n"/>
      <c r="I524" s="4" t="n"/>
      <c r="J524" s="4" t="n"/>
      <c r="K524" s="4" t="n"/>
      <c r="L524" s="4" t="n"/>
      <c r="M524" s="4" t="n"/>
      <c r="N524" s="4" t="n"/>
      <c r="O524" s="4" t="n"/>
      <c r="P524" s="4" t="n"/>
      <c r="Q524" s="4" t="n"/>
      <c r="R524" s="4" t="n"/>
      <c r="S524" s="4" t="n"/>
      <c r="T524" s="4" t="n"/>
      <c r="U524" s="4" t="n"/>
      <c r="V524" s="4" t="n"/>
      <c r="W524" s="4" t="n"/>
      <c r="X524" s="4" t="n"/>
      <c r="Y524" s="4" t="n"/>
      <c r="Z524" s="4" t="n"/>
      <c r="AA524" s="4" t="n"/>
      <c r="AB524" s="4" t="n"/>
      <c r="AC524" s="4" t="n"/>
      <c r="AD524" s="4" t="n"/>
      <c r="AE524" s="4" t="n"/>
      <c r="AF524" s="4" t="n"/>
      <c r="AG524" s="4" t="n"/>
    </row>
    <row r="525">
      <c r="A525" s="4" t="n"/>
      <c r="B525" s="4" t="n"/>
      <c r="C525" s="4" t="n"/>
      <c r="D525" s="4" t="n"/>
      <c r="E525" s="4" t="n"/>
      <c r="F525" s="4" t="n"/>
      <c r="G525" s="4" t="n"/>
      <c r="H525" s="4" t="n"/>
      <c r="I525" s="4" t="n"/>
      <c r="J525" s="4" t="n"/>
      <c r="K525" s="4" t="n"/>
      <c r="L525" s="4" t="n"/>
      <c r="M525" s="4" t="n"/>
      <c r="N525" s="4" t="n"/>
      <c r="O525" s="4" t="n"/>
      <c r="P525" s="4" t="n"/>
      <c r="Q525" s="4" t="n"/>
      <c r="R525" s="4" t="n"/>
      <c r="S525" s="4" t="n"/>
      <c r="T525" s="4" t="n"/>
      <c r="U525" s="4" t="n"/>
      <c r="V525" s="4" t="n"/>
      <c r="W525" s="4" t="n"/>
      <c r="X525" s="4" t="n"/>
      <c r="Y525" s="4" t="n"/>
      <c r="Z525" s="4" t="n"/>
      <c r="AA525" s="4" t="n"/>
      <c r="AB525" s="4" t="n"/>
      <c r="AC525" s="4" t="n"/>
      <c r="AD525" s="4" t="n"/>
      <c r="AE525" s="4" t="n"/>
      <c r="AF525" s="4" t="n"/>
      <c r="AG525" s="4" t="n"/>
    </row>
    <row r="526">
      <c r="A526" s="4" t="n"/>
      <c r="B526" s="4" t="n"/>
      <c r="C526" s="4" t="n"/>
      <c r="D526" s="4" t="n"/>
      <c r="E526" s="4" t="n"/>
      <c r="F526" s="4" t="n"/>
      <c r="G526" s="4" t="n"/>
      <c r="H526" s="4" t="n"/>
      <c r="I526" s="4" t="n"/>
      <c r="J526" s="4" t="n"/>
      <c r="K526" s="4" t="n"/>
      <c r="L526" s="4" t="n"/>
      <c r="M526" s="4" t="n"/>
      <c r="N526" s="4" t="n"/>
      <c r="O526" s="4" t="n"/>
      <c r="P526" s="4" t="n"/>
      <c r="Q526" s="4" t="n"/>
      <c r="R526" s="4" t="n"/>
      <c r="S526" s="4" t="n"/>
      <c r="T526" s="4" t="n"/>
      <c r="U526" s="4" t="n"/>
      <c r="V526" s="4" t="n"/>
      <c r="W526" s="4" t="n"/>
      <c r="X526" s="4" t="n"/>
      <c r="Y526" s="4" t="n"/>
      <c r="Z526" s="4" t="n"/>
      <c r="AA526" s="4" t="n"/>
      <c r="AB526" s="4" t="n"/>
      <c r="AC526" s="4" t="n"/>
      <c r="AD526" s="4" t="n"/>
      <c r="AE526" s="4" t="n"/>
      <c r="AF526" s="4" t="n"/>
      <c r="AG526" s="4" t="n"/>
    </row>
    <row r="527">
      <c r="A527" s="4" t="n"/>
      <c r="B527" s="4" t="n"/>
      <c r="C527" s="4" t="n"/>
      <c r="D527" s="4" t="n"/>
      <c r="E527" s="4" t="n"/>
      <c r="F527" s="4" t="n"/>
      <c r="G527" s="4" t="n"/>
      <c r="H527" s="4" t="n"/>
      <c r="I527" s="4" t="n"/>
      <c r="J527" s="4" t="n"/>
      <c r="K527" s="4" t="n"/>
      <c r="L527" s="4" t="n"/>
      <c r="M527" s="4" t="n"/>
      <c r="N527" s="4" t="n"/>
      <c r="O527" s="4" t="n"/>
      <c r="P527" s="4" t="n"/>
      <c r="Q527" s="4" t="n"/>
      <c r="R527" s="4" t="n"/>
      <c r="S527" s="4" t="n"/>
      <c r="T527" s="4" t="n"/>
      <c r="U527" s="4" t="n"/>
      <c r="V527" s="4" t="n"/>
      <c r="W527" s="4" t="n"/>
      <c r="X527" s="4" t="n"/>
      <c r="Y527" s="4" t="n"/>
      <c r="Z527" s="4" t="n"/>
      <c r="AA527" s="4" t="n"/>
      <c r="AB527" s="4" t="n"/>
      <c r="AC527" s="4" t="n"/>
      <c r="AD527" s="4" t="n"/>
      <c r="AE527" s="4" t="n"/>
      <c r="AF527" s="4" t="n"/>
      <c r="AG527" s="4" t="n"/>
    </row>
    <row r="528">
      <c r="A528" s="4" t="n"/>
      <c r="B528" s="4" t="n"/>
      <c r="C528" s="4" t="n"/>
      <c r="D528" s="4" t="n"/>
      <c r="E528" s="4" t="n"/>
      <c r="F528" s="4" t="n"/>
      <c r="G528" s="4" t="n"/>
      <c r="H528" s="4" t="n"/>
      <c r="I528" s="4" t="n"/>
      <c r="J528" s="4" t="n"/>
      <c r="K528" s="4" t="n"/>
      <c r="L528" s="4" t="n"/>
      <c r="M528" s="4" t="n"/>
      <c r="N528" s="4" t="n"/>
      <c r="O528" s="4" t="n"/>
      <c r="P528" s="4" t="n"/>
      <c r="Q528" s="4" t="n"/>
      <c r="R528" s="4" t="n"/>
      <c r="S528" s="4" t="n"/>
      <c r="T528" s="4" t="n"/>
      <c r="U528" s="4" t="n"/>
      <c r="V528" s="4" t="n"/>
      <c r="W528" s="4" t="n"/>
      <c r="X528" s="4" t="n"/>
      <c r="Y528" s="4" t="n"/>
      <c r="Z528" s="4" t="n"/>
      <c r="AA528" s="4" t="n"/>
      <c r="AB528" s="4" t="n"/>
      <c r="AC528" s="4" t="n"/>
      <c r="AD528" s="4" t="n"/>
      <c r="AE528" s="4" t="n"/>
      <c r="AF528" s="4" t="n"/>
      <c r="AG528" s="4" t="n"/>
    </row>
    <row r="529">
      <c r="A529" s="4" t="n"/>
      <c r="B529" s="4" t="n"/>
      <c r="C529" s="4" t="n"/>
      <c r="D529" s="4" t="n"/>
      <c r="E529" s="4" t="n"/>
      <c r="F529" s="4" t="n"/>
      <c r="G529" s="4" t="n"/>
      <c r="H529" s="4" t="n"/>
      <c r="I529" s="4" t="n"/>
      <c r="J529" s="4" t="n"/>
      <c r="K529" s="4" t="n"/>
      <c r="L529" s="4" t="n"/>
      <c r="M529" s="4" t="n"/>
      <c r="N529" s="4" t="n"/>
      <c r="O529" s="4" t="n"/>
      <c r="P529" s="4" t="n"/>
      <c r="Q529" s="4" t="n"/>
      <c r="R529" s="4" t="n"/>
      <c r="S529" s="4" t="n"/>
      <c r="T529" s="4" t="n"/>
      <c r="U529" s="4" t="n"/>
      <c r="V529" s="4" t="n"/>
      <c r="W529" s="4" t="n"/>
      <c r="X529" s="4" t="n"/>
      <c r="Y529" s="4" t="n"/>
      <c r="Z529" s="4" t="n"/>
      <c r="AA529" s="4" t="n"/>
      <c r="AB529" s="4" t="n"/>
      <c r="AC529" s="4" t="n"/>
      <c r="AD529" s="4" t="n"/>
      <c r="AE529" s="4" t="n"/>
      <c r="AF529" s="4" t="n"/>
      <c r="AG529" s="4" t="n"/>
    </row>
    <row r="530">
      <c r="A530" s="4" t="n"/>
      <c r="B530" s="4" t="n"/>
      <c r="C530" s="4" t="n"/>
      <c r="D530" s="4" t="n"/>
      <c r="E530" s="4" t="n"/>
      <c r="F530" s="4" t="n"/>
      <c r="G530" s="4" t="n"/>
      <c r="H530" s="4" t="n"/>
      <c r="I530" s="4" t="n"/>
      <c r="J530" s="4" t="n"/>
      <c r="K530" s="4" t="n"/>
      <c r="L530" s="4" t="n"/>
      <c r="M530" s="4" t="n"/>
      <c r="N530" s="4" t="n"/>
      <c r="O530" s="4" t="n"/>
      <c r="P530" s="4" t="n"/>
      <c r="Q530" s="4" t="n"/>
      <c r="R530" s="4" t="n"/>
      <c r="S530" s="4" t="n"/>
      <c r="T530" s="4" t="n"/>
      <c r="U530" s="4" t="n"/>
      <c r="V530" s="4" t="n"/>
      <c r="W530" s="4" t="n"/>
      <c r="X530" s="4" t="n"/>
      <c r="Y530" s="4" t="n"/>
      <c r="Z530" s="4" t="n"/>
      <c r="AA530" s="4" t="n"/>
      <c r="AB530" s="4" t="n"/>
      <c r="AC530" s="4" t="n"/>
      <c r="AD530" s="4" t="n"/>
      <c r="AE530" s="4" t="n"/>
      <c r="AF530" s="4" t="n"/>
      <c r="AG530" s="4" t="n"/>
    </row>
    <row r="531">
      <c r="A531" s="4" t="n"/>
      <c r="B531" s="4" t="n"/>
      <c r="C531" s="4" t="n"/>
      <c r="D531" s="4" t="n"/>
      <c r="E531" s="4" t="n"/>
      <c r="F531" s="4" t="n"/>
      <c r="G531" s="4" t="n"/>
      <c r="H531" s="4" t="n"/>
      <c r="I531" s="4" t="n"/>
      <c r="J531" s="4" t="n"/>
      <c r="K531" s="4" t="n"/>
      <c r="L531" s="4" t="n"/>
      <c r="M531" s="4" t="n"/>
      <c r="N531" s="4" t="n"/>
      <c r="O531" s="4" t="n"/>
      <c r="P531" s="4" t="n"/>
      <c r="Q531" s="4" t="n"/>
      <c r="R531" s="4" t="n"/>
      <c r="S531" s="4" t="n"/>
      <c r="T531" s="4" t="n"/>
      <c r="U531" s="4" t="n"/>
      <c r="V531" s="4" t="n"/>
      <c r="W531" s="4" t="n"/>
      <c r="X531" s="4" t="n"/>
      <c r="Y531" s="4" t="n"/>
      <c r="Z531" s="4" t="n"/>
      <c r="AA531" s="4" t="n"/>
      <c r="AB531" s="4" t="n"/>
      <c r="AC531" s="4" t="n"/>
      <c r="AD531" s="4" t="n"/>
      <c r="AE531" s="4" t="n"/>
      <c r="AF531" s="4" t="n"/>
      <c r="AG531" s="4" t="n"/>
    </row>
    <row r="532">
      <c r="A532" s="4" t="n"/>
      <c r="B532" s="4" t="n"/>
      <c r="C532" s="4" t="n"/>
      <c r="D532" s="4" t="n"/>
      <c r="E532" s="4" t="n"/>
      <c r="F532" s="4" t="n"/>
      <c r="G532" s="4" t="n"/>
      <c r="H532" s="4" t="n"/>
      <c r="I532" s="4" t="n"/>
      <c r="J532" s="4" t="n"/>
      <c r="K532" s="4" t="n"/>
      <c r="L532" s="4" t="n"/>
      <c r="M532" s="4" t="n"/>
      <c r="N532" s="4" t="n"/>
      <c r="O532" s="4" t="n"/>
      <c r="P532" s="4" t="n"/>
      <c r="Q532" s="4" t="n"/>
      <c r="R532" s="4" t="n"/>
      <c r="S532" s="4" t="n"/>
      <c r="T532" s="4" t="n"/>
      <c r="U532" s="4" t="n"/>
      <c r="V532" s="4" t="n"/>
      <c r="W532" s="4" t="n"/>
      <c r="X532" s="4" t="n"/>
      <c r="Y532" s="4" t="n"/>
      <c r="Z532" s="4" t="n"/>
      <c r="AA532" s="4" t="n"/>
      <c r="AB532" s="4" t="n"/>
      <c r="AC532" s="4" t="n"/>
      <c r="AD532" s="4" t="n"/>
      <c r="AE532" s="4" t="n"/>
      <c r="AF532" s="4" t="n"/>
      <c r="AG532" s="4" t="n"/>
    </row>
    <row r="533">
      <c r="A533" s="4" t="n"/>
      <c r="B533" s="4" t="n"/>
      <c r="C533" s="4" t="n"/>
      <c r="D533" s="4" t="n"/>
      <c r="E533" s="4" t="n"/>
      <c r="F533" s="4" t="n"/>
      <c r="G533" s="4" t="n"/>
      <c r="H533" s="4" t="n"/>
      <c r="I533" s="4" t="n"/>
      <c r="J533" s="4" t="n"/>
      <c r="K533" s="4" t="n"/>
      <c r="L533" s="4" t="n"/>
      <c r="M533" s="4" t="n"/>
      <c r="N533" s="4" t="n"/>
      <c r="O533" s="4" t="n"/>
      <c r="P533" s="4" t="n"/>
      <c r="Q533" s="4" t="n"/>
      <c r="R533" s="4" t="n"/>
      <c r="S533" s="4" t="n"/>
      <c r="T533" s="4" t="n"/>
      <c r="U533" s="4" t="n"/>
      <c r="V533" s="4" t="n"/>
      <c r="W533" s="4" t="n"/>
      <c r="X533" s="4" t="n"/>
      <c r="Y533" s="4" t="n"/>
      <c r="Z533" s="4" t="n"/>
      <c r="AA533" s="4" t="n"/>
      <c r="AB533" s="4" t="n"/>
      <c r="AC533" s="4" t="n"/>
      <c r="AD533" s="4" t="n"/>
      <c r="AE533" s="4" t="n"/>
      <c r="AF533" s="4" t="n"/>
      <c r="AG533" s="4" t="n"/>
    </row>
    <row r="534">
      <c r="A534" s="4" t="n"/>
      <c r="B534" s="4" t="n"/>
      <c r="C534" s="4" t="n"/>
      <c r="D534" s="4" t="n"/>
      <c r="E534" s="4" t="n"/>
      <c r="F534" s="4" t="n"/>
      <c r="G534" s="4" t="n"/>
      <c r="H534" s="4" t="n"/>
      <c r="I534" s="4" t="n"/>
      <c r="J534" s="4" t="n"/>
      <c r="K534" s="4" t="n"/>
      <c r="L534" s="4" t="n"/>
      <c r="M534" s="4" t="n"/>
      <c r="N534" s="4" t="n"/>
      <c r="O534" s="4" t="n"/>
      <c r="P534" s="4" t="n"/>
      <c r="Q534" s="4" t="n"/>
      <c r="R534" s="4" t="n"/>
      <c r="S534" s="4" t="n"/>
      <c r="T534" s="4" t="n"/>
      <c r="U534" s="4" t="n"/>
      <c r="V534" s="4" t="n"/>
      <c r="W534" s="4" t="n"/>
      <c r="X534" s="4" t="n"/>
      <c r="Y534" s="4" t="n"/>
      <c r="Z534" s="4" t="n"/>
      <c r="AA534" s="4" t="n"/>
      <c r="AB534" s="4" t="n"/>
      <c r="AC534" s="4" t="n"/>
      <c r="AD534" s="4" t="n"/>
      <c r="AE534" s="4" t="n"/>
      <c r="AF534" s="4" t="n"/>
      <c r="AG534" s="4" t="n"/>
    </row>
    <row r="535">
      <c r="A535" s="4" t="n"/>
      <c r="B535" s="4" t="n"/>
      <c r="C535" s="4" t="n"/>
      <c r="D535" s="4" t="n"/>
      <c r="E535" s="4" t="n"/>
      <c r="F535" s="4" t="n"/>
      <c r="G535" s="4" t="n"/>
      <c r="H535" s="4" t="n"/>
      <c r="I535" s="4" t="n"/>
      <c r="J535" s="4" t="n"/>
      <c r="K535" s="4" t="n"/>
      <c r="L535" s="4" t="n"/>
      <c r="M535" s="4" t="n"/>
      <c r="N535" s="4" t="n"/>
      <c r="O535" s="4" t="n"/>
      <c r="P535" s="4" t="n"/>
      <c r="Q535" s="4" t="n"/>
      <c r="R535" s="4" t="n"/>
      <c r="S535" s="4" t="n"/>
      <c r="T535" s="4" t="n"/>
      <c r="U535" s="4" t="n"/>
      <c r="V535" s="4" t="n"/>
      <c r="W535" s="4" t="n"/>
      <c r="X535" s="4" t="n"/>
      <c r="Y535" s="4" t="n"/>
      <c r="Z535" s="4" t="n"/>
      <c r="AA535" s="4" t="n"/>
      <c r="AB535" s="4" t="n"/>
      <c r="AC535" s="4" t="n"/>
      <c r="AD535" s="4" t="n"/>
      <c r="AE535" s="4" t="n"/>
      <c r="AF535" s="4" t="n"/>
      <c r="AG535" s="4" t="n"/>
    </row>
    <row r="536">
      <c r="A536" s="4" t="n"/>
      <c r="B536" s="4" t="n"/>
      <c r="C536" s="4" t="n"/>
      <c r="D536" s="4" t="n"/>
      <c r="E536" s="4" t="n"/>
      <c r="F536" s="4" t="n"/>
      <c r="G536" s="4" t="n"/>
      <c r="H536" s="4" t="n"/>
      <c r="I536" s="4" t="n"/>
      <c r="J536" s="4" t="n"/>
      <c r="K536" s="4" t="n"/>
      <c r="L536" s="4" t="n"/>
      <c r="M536" s="4" t="n"/>
      <c r="N536" s="4" t="n"/>
      <c r="O536" s="4" t="n"/>
      <c r="P536" s="4" t="n"/>
      <c r="Q536" s="4" t="n"/>
      <c r="R536" s="4" t="n"/>
      <c r="S536" s="4" t="n"/>
      <c r="T536" s="4" t="n"/>
      <c r="U536" s="4" t="n"/>
      <c r="V536" s="4" t="n"/>
      <c r="W536" s="4" t="n"/>
      <c r="X536" s="4" t="n"/>
      <c r="Y536" s="4" t="n"/>
      <c r="Z536" s="4" t="n"/>
      <c r="AA536" s="4" t="n"/>
      <c r="AB536" s="4" t="n"/>
      <c r="AC536" s="4" t="n"/>
      <c r="AD536" s="4" t="n"/>
      <c r="AE536" s="4" t="n"/>
      <c r="AF536" s="4" t="n"/>
      <c r="AG536" s="4" t="n"/>
    </row>
    <row r="537">
      <c r="A537" s="4" t="n"/>
      <c r="B537" s="4" t="n"/>
      <c r="C537" s="4" t="n"/>
      <c r="D537" s="4" t="n"/>
      <c r="E537" s="4" t="n"/>
      <c r="F537" s="4" t="n"/>
      <c r="G537" s="4" t="n"/>
      <c r="H537" s="4" t="n"/>
      <c r="I537" s="4" t="n"/>
      <c r="J537" s="4" t="n"/>
      <c r="K537" s="4" t="n"/>
      <c r="L537" s="4" t="n"/>
      <c r="M537" s="4" t="n"/>
      <c r="N537" s="4" t="n"/>
      <c r="O537" s="4" t="n"/>
      <c r="P537" s="4" t="n"/>
      <c r="Q537" s="4" t="n"/>
      <c r="R537" s="4" t="n"/>
      <c r="S537" s="4" t="n"/>
      <c r="T537" s="4" t="n"/>
      <c r="U537" s="4" t="n"/>
      <c r="V537" s="4" t="n"/>
      <c r="W537" s="4" t="n"/>
      <c r="X537" s="4" t="n"/>
      <c r="Y537" s="4" t="n"/>
      <c r="Z537" s="4" t="n"/>
      <c r="AA537" s="4" t="n"/>
      <c r="AB537" s="4" t="n"/>
      <c r="AC537" s="4" t="n"/>
      <c r="AD537" s="4" t="n"/>
      <c r="AE537" s="4" t="n"/>
      <c r="AF537" s="4" t="n"/>
      <c r="AG537" s="4" t="n"/>
    </row>
    <row r="538">
      <c r="A538" s="4" t="n"/>
      <c r="B538" s="4" t="n"/>
      <c r="C538" s="4" t="n"/>
      <c r="D538" s="4" t="n"/>
      <c r="E538" s="4" t="n"/>
      <c r="F538" s="4" t="n"/>
      <c r="G538" s="4" t="n"/>
      <c r="H538" s="4" t="n"/>
      <c r="I538" s="4" t="n"/>
      <c r="J538" s="4" t="n"/>
      <c r="K538" s="4" t="n"/>
      <c r="L538" s="4" t="n"/>
      <c r="M538" s="4" t="n"/>
      <c r="N538" s="4" t="n"/>
      <c r="O538" s="4" t="n"/>
      <c r="P538" s="4" t="n"/>
      <c r="Q538" s="4" t="n"/>
      <c r="R538" s="4" t="n"/>
      <c r="S538" s="4" t="n"/>
      <c r="T538" s="4" t="n"/>
      <c r="U538" s="4" t="n"/>
      <c r="V538" s="4" t="n"/>
      <c r="W538" s="4" t="n"/>
      <c r="X538" s="4" t="n"/>
      <c r="Y538" s="4" t="n"/>
      <c r="Z538" s="4" t="n"/>
      <c r="AA538" s="4" t="n"/>
      <c r="AB538" s="4" t="n"/>
      <c r="AC538" s="4" t="n"/>
      <c r="AD538" s="4" t="n"/>
      <c r="AE538" s="4" t="n"/>
      <c r="AF538" s="4" t="n"/>
      <c r="AG538" s="4" t="n"/>
    </row>
    <row r="539">
      <c r="A539" s="4" t="n"/>
      <c r="B539" s="4" t="n"/>
      <c r="C539" s="4" t="n"/>
      <c r="D539" s="4" t="n"/>
      <c r="E539" s="4" t="n"/>
      <c r="F539" s="4" t="n"/>
      <c r="G539" s="4" t="n"/>
      <c r="H539" s="4" t="n"/>
      <c r="I539" s="4" t="n"/>
      <c r="J539" s="4" t="n"/>
      <c r="K539" s="4" t="n"/>
      <c r="L539" s="4" t="n"/>
      <c r="M539" s="4" t="n"/>
      <c r="N539" s="4" t="n"/>
      <c r="O539" s="4" t="n"/>
      <c r="P539" s="4" t="n"/>
      <c r="Q539" s="4" t="n"/>
      <c r="R539" s="4" t="n"/>
      <c r="S539" s="4" t="n"/>
      <c r="T539" s="4" t="n"/>
      <c r="U539" s="4" t="n"/>
      <c r="V539" s="4" t="n"/>
      <c r="W539" s="4" t="n"/>
      <c r="X539" s="4" t="n"/>
      <c r="Y539" s="4" t="n"/>
      <c r="Z539" s="4" t="n"/>
      <c r="AA539" s="4" t="n"/>
      <c r="AB539" s="4" t="n"/>
      <c r="AC539" s="4" t="n"/>
      <c r="AD539" s="4" t="n"/>
      <c r="AE539" s="4" t="n"/>
      <c r="AF539" s="4" t="n"/>
      <c r="AG539" s="4" t="n"/>
    </row>
    <row r="540">
      <c r="A540" s="4" t="n"/>
      <c r="B540" s="4" t="n"/>
      <c r="C540" s="4" t="n"/>
      <c r="D540" s="4" t="n"/>
      <c r="E540" s="4" t="n"/>
      <c r="F540" s="4" t="n"/>
      <c r="G540" s="4" t="n"/>
      <c r="H540" s="4" t="n"/>
      <c r="I540" s="4" t="n"/>
      <c r="J540" s="4" t="n"/>
      <c r="K540" s="4" t="n"/>
      <c r="L540" s="4" t="n"/>
      <c r="M540" s="4" t="n"/>
      <c r="N540" s="4" t="n"/>
      <c r="O540" s="4" t="n"/>
      <c r="P540" s="4" t="n"/>
      <c r="Q540" s="4" t="n"/>
      <c r="R540" s="4" t="n"/>
      <c r="S540" s="4" t="n"/>
      <c r="T540" s="4" t="n"/>
      <c r="U540" s="4" t="n"/>
      <c r="V540" s="4" t="n"/>
      <c r="W540" s="4" t="n"/>
      <c r="X540" s="4" t="n"/>
      <c r="Y540" s="4" t="n"/>
      <c r="Z540" s="4" t="n"/>
      <c r="AA540" s="4" t="n"/>
      <c r="AB540" s="4" t="n"/>
      <c r="AC540" s="4" t="n"/>
      <c r="AD540" s="4" t="n"/>
      <c r="AE540" s="4" t="n"/>
      <c r="AF540" s="4" t="n"/>
      <c r="AG540" s="4" t="n"/>
    </row>
    <row r="541">
      <c r="A541" s="4" t="n"/>
      <c r="B541" s="4" t="n"/>
      <c r="C541" s="4" t="n"/>
      <c r="D541" s="4" t="n"/>
      <c r="E541" s="4" t="n"/>
      <c r="F541" s="4" t="n"/>
      <c r="G541" s="4" t="n"/>
      <c r="H541" s="4" t="n"/>
      <c r="I541" s="4" t="n"/>
      <c r="J541" s="4" t="n"/>
      <c r="K541" s="4" t="n"/>
      <c r="L541" s="4" t="n"/>
      <c r="M541" s="4" t="n"/>
      <c r="N541" s="4" t="n"/>
      <c r="O541" s="4" t="n"/>
      <c r="P541" s="4" t="n"/>
      <c r="Q541" s="4" t="n"/>
      <c r="R541" s="4" t="n"/>
      <c r="S541" s="4" t="n"/>
      <c r="T541" s="4" t="n"/>
      <c r="U541" s="4" t="n"/>
      <c r="V541" s="4" t="n"/>
      <c r="W541" s="4" t="n"/>
      <c r="X541" s="4" t="n"/>
      <c r="Y541" s="4" t="n"/>
      <c r="Z541" s="4" t="n"/>
      <c r="AA541" s="4" t="n"/>
      <c r="AB541" s="4" t="n"/>
      <c r="AC541" s="4" t="n"/>
      <c r="AD541" s="4" t="n"/>
      <c r="AE541" s="4" t="n"/>
      <c r="AF541" s="4" t="n"/>
      <c r="AG541" s="4" t="n"/>
    </row>
    <row r="542">
      <c r="A542" s="4" t="n"/>
      <c r="B542" s="4" t="n"/>
      <c r="C542" s="4" t="n"/>
      <c r="D542" s="4" t="n"/>
      <c r="E542" s="4" t="n"/>
      <c r="F542" s="4" t="n"/>
      <c r="G542" s="4" t="n"/>
      <c r="H542" s="4" t="n"/>
      <c r="I542" s="4" t="n"/>
      <c r="J542" s="4" t="n"/>
      <c r="K542" s="4" t="n"/>
      <c r="L542" s="4" t="n"/>
      <c r="M542" s="4" t="n"/>
      <c r="N542" s="4" t="n"/>
      <c r="O542" s="4" t="n"/>
      <c r="P542" s="4" t="n"/>
      <c r="Q542" s="4" t="n"/>
      <c r="R542" s="4" t="n"/>
      <c r="S542" s="4" t="n"/>
      <c r="T542" s="4" t="n"/>
      <c r="U542" s="4" t="n"/>
      <c r="V542" s="4" t="n"/>
      <c r="W542" s="4" t="n"/>
      <c r="X542" s="4" t="n"/>
      <c r="Y542" s="4" t="n"/>
      <c r="Z542" s="4" t="n"/>
      <c r="AA542" s="4" t="n"/>
      <c r="AB542" s="4" t="n"/>
      <c r="AC542" s="4" t="n"/>
      <c r="AD542" s="4" t="n"/>
      <c r="AE542" s="4" t="n"/>
      <c r="AF542" s="4" t="n"/>
      <c r="AG542" s="4" t="n"/>
    </row>
    <row r="543">
      <c r="A543" s="4" t="n"/>
      <c r="B543" s="4" t="n"/>
      <c r="C543" s="4" t="n"/>
      <c r="D543" s="4" t="n"/>
      <c r="E543" s="4" t="n"/>
      <c r="F543" s="4" t="n"/>
      <c r="G543" s="4" t="n"/>
      <c r="H543" s="4" t="n"/>
      <c r="I543" s="4" t="n"/>
      <c r="J543" s="4" t="n"/>
      <c r="K543" s="4" t="n"/>
      <c r="L543" s="4" t="n"/>
      <c r="M543" s="4" t="n"/>
      <c r="N543" s="4" t="n"/>
      <c r="O543" s="4" t="n"/>
      <c r="P543" s="4" t="n"/>
      <c r="Q543" s="4" t="n"/>
      <c r="R543" s="4" t="n"/>
      <c r="S543" s="4" t="n"/>
      <c r="T543" s="4" t="n"/>
      <c r="U543" s="4" t="n"/>
      <c r="V543" s="4" t="n"/>
      <c r="W543" s="4" t="n"/>
      <c r="X543" s="4" t="n"/>
      <c r="Y543" s="4" t="n"/>
      <c r="Z543" s="4" t="n"/>
      <c r="AA543" s="4" t="n"/>
      <c r="AB543" s="4" t="n"/>
      <c r="AC543" s="4" t="n"/>
      <c r="AD543" s="4" t="n"/>
      <c r="AE543" s="4" t="n"/>
      <c r="AF543" s="4" t="n"/>
      <c r="AG543" s="4" t="n"/>
    </row>
    <row r="544">
      <c r="A544" s="4" t="n"/>
      <c r="B544" s="4" t="n"/>
      <c r="C544" s="4" t="n"/>
      <c r="D544" s="4" t="n"/>
      <c r="E544" s="4" t="n"/>
      <c r="F544" s="4" t="n"/>
      <c r="G544" s="4" t="n"/>
      <c r="H544" s="4" t="n"/>
      <c r="I544" s="4" t="n"/>
      <c r="J544" s="4" t="n"/>
      <c r="K544" s="4" t="n"/>
      <c r="L544" s="4" t="n"/>
      <c r="M544" s="4" t="n"/>
      <c r="N544" s="4" t="n"/>
      <c r="O544" s="4" t="n"/>
      <c r="P544" s="4" t="n"/>
      <c r="Q544" s="4" t="n"/>
      <c r="R544" s="4" t="n"/>
      <c r="S544" s="4" t="n"/>
      <c r="T544" s="4" t="n"/>
      <c r="U544" s="4" t="n"/>
      <c r="V544" s="4" t="n"/>
      <c r="W544" s="4" t="n"/>
      <c r="X544" s="4" t="n"/>
      <c r="Y544" s="4" t="n"/>
      <c r="Z544" s="4" t="n"/>
      <c r="AA544" s="4" t="n"/>
      <c r="AB544" s="4" t="n"/>
      <c r="AC544" s="4" t="n"/>
      <c r="AD544" s="4" t="n"/>
      <c r="AE544" s="4" t="n"/>
      <c r="AF544" s="4" t="n"/>
      <c r="AG544" s="4" t="n"/>
    </row>
    <row r="545">
      <c r="A545" s="4" t="n"/>
      <c r="B545" s="4" t="n"/>
      <c r="C545" s="4" t="n"/>
      <c r="D545" s="4" t="n"/>
      <c r="E545" s="4" t="n"/>
      <c r="F545" s="4" t="n"/>
      <c r="G545" s="4" t="n"/>
      <c r="H545" s="4" t="n"/>
      <c r="I545" s="4" t="n"/>
      <c r="J545" s="4" t="n"/>
      <c r="K545" s="4" t="n"/>
      <c r="L545" s="4" t="n"/>
      <c r="M545" s="4" t="n"/>
      <c r="N545" s="4" t="n"/>
      <c r="O545" s="4" t="n"/>
      <c r="P545" s="4" t="n"/>
      <c r="Q545" s="4" t="n"/>
      <c r="R545" s="4" t="n"/>
      <c r="S545" s="4" t="n"/>
      <c r="T545" s="4" t="n"/>
      <c r="U545" s="4" t="n"/>
      <c r="V545" s="4" t="n"/>
      <c r="W545" s="4" t="n"/>
      <c r="X545" s="4" t="n"/>
      <c r="Y545" s="4" t="n"/>
      <c r="Z545" s="4" t="n"/>
      <c r="AA545" s="4" t="n"/>
      <c r="AB545" s="4" t="n"/>
      <c r="AC545" s="4" t="n"/>
      <c r="AD545" s="4" t="n"/>
      <c r="AE545" s="4" t="n"/>
      <c r="AF545" s="4" t="n"/>
      <c r="AG545" s="4" t="n"/>
    </row>
    <row r="546">
      <c r="A546" s="4" t="n"/>
      <c r="B546" s="4" t="n"/>
      <c r="C546" s="4" t="n"/>
      <c r="D546" s="4" t="n"/>
      <c r="E546" s="4" t="n"/>
      <c r="F546" s="4" t="n"/>
      <c r="G546" s="4" t="n"/>
      <c r="H546" s="4" t="n"/>
      <c r="I546" s="4" t="n"/>
      <c r="J546" s="4" t="n"/>
      <c r="K546" s="4" t="n"/>
      <c r="L546" s="4" t="n"/>
      <c r="M546" s="4" t="n"/>
      <c r="N546" s="4" t="n"/>
      <c r="O546" s="4" t="n"/>
      <c r="P546" s="4" t="n"/>
      <c r="Q546" s="4" t="n"/>
      <c r="R546" s="4" t="n"/>
      <c r="S546" s="4" t="n"/>
      <c r="T546" s="4" t="n"/>
      <c r="U546" s="4" t="n"/>
      <c r="V546" s="4" t="n"/>
      <c r="W546" s="4" t="n"/>
      <c r="X546" s="4" t="n"/>
      <c r="Y546" s="4" t="n"/>
      <c r="Z546" s="4" t="n"/>
      <c r="AA546" s="4" t="n"/>
      <c r="AB546" s="4" t="n"/>
      <c r="AC546" s="4" t="n"/>
      <c r="AD546" s="4" t="n"/>
      <c r="AE546" s="4" t="n"/>
      <c r="AF546" s="4" t="n"/>
      <c r="AG546" s="4" t="n"/>
    </row>
    <row r="547">
      <c r="A547" s="4" t="n"/>
      <c r="B547" s="4" t="n"/>
      <c r="C547" s="4" t="n"/>
      <c r="D547" s="4" t="n"/>
      <c r="E547" s="4" t="n"/>
      <c r="F547" s="4" t="n"/>
      <c r="G547" s="4" t="n"/>
      <c r="H547" s="4" t="n"/>
      <c r="I547" s="4" t="n"/>
      <c r="J547" s="4" t="n"/>
      <c r="K547" s="4" t="n"/>
      <c r="L547" s="4" t="n"/>
      <c r="M547" s="4" t="n"/>
      <c r="N547" s="4" t="n"/>
      <c r="O547" s="4" t="n"/>
      <c r="P547" s="4" t="n"/>
      <c r="Q547" s="4" t="n"/>
      <c r="R547" s="4" t="n"/>
      <c r="S547" s="4" t="n"/>
      <c r="T547" s="4" t="n"/>
      <c r="U547" s="4" t="n"/>
      <c r="V547" s="4" t="n"/>
      <c r="W547" s="4" t="n"/>
      <c r="X547" s="4" t="n"/>
      <c r="Y547" s="4" t="n"/>
      <c r="Z547" s="4" t="n"/>
      <c r="AA547" s="4" t="n"/>
      <c r="AB547" s="4" t="n"/>
      <c r="AC547" s="4" t="n"/>
      <c r="AD547" s="4" t="n"/>
      <c r="AE547" s="4" t="n"/>
      <c r="AF547" s="4" t="n"/>
      <c r="AG547" s="4" t="n"/>
    </row>
    <row r="548">
      <c r="A548" s="4" t="n"/>
      <c r="B548" s="4" t="n"/>
      <c r="C548" s="4" t="n"/>
      <c r="D548" s="4" t="n"/>
      <c r="E548" s="4" t="n"/>
      <c r="F548" s="4" t="n"/>
      <c r="G548" s="4" t="n"/>
      <c r="H548" s="4" t="n"/>
      <c r="I548" s="4" t="n"/>
      <c r="J548" s="4" t="n"/>
      <c r="K548" s="4" t="n"/>
      <c r="L548" s="4" t="n"/>
      <c r="M548" s="4" t="n"/>
      <c r="N548" s="4" t="n"/>
      <c r="O548" s="4" t="n"/>
      <c r="P548" s="4" t="n"/>
      <c r="Q548" s="4" t="n"/>
      <c r="R548" s="4" t="n"/>
      <c r="S548" s="4" t="n"/>
      <c r="T548" s="4" t="n"/>
      <c r="U548" s="4" t="n"/>
      <c r="V548" s="4" t="n"/>
      <c r="W548" s="4" t="n"/>
      <c r="X548" s="4" t="n"/>
      <c r="Y548" s="4" t="n"/>
      <c r="Z548" s="4" t="n"/>
      <c r="AA548" s="4" t="n"/>
      <c r="AB548" s="4" t="n"/>
      <c r="AC548" s="4" t="n"/>
      <c r="AD548" s="4" t="n"/>
      <c r="AE548" s="4" t="n"/>
      <c r="AF548" s="4" t="n"/>
      <c r="AG548" s="4" t="n"/>
    </row>
    <row r="549">
      <c r="A549" s="4" t="n"/>
      <c r="B549" s="4" t="n"/>
      <c r="C549" s="4" t="n"/>
      <c r="D549" s="4" t="n"/>
      <c r="E549" s="4" t="n"/>
      <c r="F549" s="4" t="n"/>
      <c r="G549" s="4" t="n"/>
      <c r="H549" s="4" t="n"/>
      <c r="I549" s="4" t="n"/>
      <c r="J549" s="4" t="n"/>
      <c r="K549" s="4" t="n"/>
      <c r="L549" s="4" t="n"/>
      <c r="M549" s="4" t="n"/>
      <c r="N549" s="4" t="n"/>
      <c r="O549" s="4" t="n"/>
      <c r="P549" s="4" t="n"/>
      <c r="Q549" s="4" t="n"/>
      <c r="R549" s="4" t="n"/>
      <c r="S549" s="4" t="n"/>
      <c r="T549" s="4" t="n"/>
      <c r="U549" s="4" t="n"/>
      <c r="V549" s="4" t="n"/>
      <c r="W549" s="4" t="n"/>
      <c r="X549" s="4" t="n"/>
      <c r="Y549" s="4" t="n"/>
      <c r="Z549" s="4" t="n"/>
      <c r="AA549" s="4" t="n"/>
      <c r="AB549" s="4" t="n"/>
      <c r="AC549" s="4" t="n"/>
      <c r="AD549" s="4" t="n"/>
      <c r="AE549" s="4" t="n"/>
      <c r="AF549" s="4" t="n"/>
      <c r="AG549" s="4" t="n"/>
    </row>
    <row r="550">
      <c r="A550" s="4" t="n"/>
      <c r="B550" s="4" t="n"/>
      <c r="C550" s="4" t="n"/>
      <c r="D550" s="4" t="n"/>
      <c r="E550" s="4" t="n"/>
      <c r="F550" s="4" t="n"/>
      <c r="G550" s="4" t="n"/>
      <c r="H550" s="4" t="n"/>
      <c r="I550" s="4" t="n"/>
      <c r="J550" s="4" t="n"/>
      <c r="K550" s="4" t="n"/>
      <c r="L550" s="4" t="n"/>
      <c r="M550" s="4" t="n"/>
      <c r="N550" s="4" t="n"/>
      <c r="O550" s="4" t="n"/>
      <c r="P550" s="4" t="n"/>
      <c r="Q550" s="4" t="n"/>
      <c r="R550" s="4" t="n"/>
      <c r="S550" s="4" t="n"/>
      <c r="T550" s="4" t="n"/>
      <c r="U550" s="4" t="n"/>
      <c r="V550" s="4" t="n"/>
      <c r="W550" s="4" t="n"/>
      <c r="X550" s="4" t="n"/>
      <c r="Y550" s="4" t="n"/>
      <c r="Z550" s="4" t="n"/>
      <c r="AA550" s="4" t="n"/>
      <c r="AB550" s="4" t="n"/>
      <c r="AC550" s="4" t="n"/>
      <c r="AD550" s="4" t="n"/>
      <c r="AE550" s="4" t="n"/>
      <c r="AF550" s="4" t="n"/>
      <c r="AG550" s="4" t="n"/>
    </row>
    <row r="551">
      <c r="A551" s="4" t="n"/>
      <c r="B551" s="4" t="n"/>
      <c r="C551" s="4" t="n"/>
      <c r="D551" s="4" t="n"/>
      <c r="E551" s="4" t="n"/>
      <c r="F551" s="4" t="n"/>
      <c r="G551" s="4" t="n"/>
      <c r="H551" s="4" t="n"/>
      <c r="I551" s="4" t="n"/>
      <c r="J551" s="4" t="n"/>
      <c r="K551" s="4" t="n"/>
      <c r="L551" s="4" t="n"/>
      <c r="M551" s="4" t="n"/>
      <c r="N551" s="4" t="n"/>
      <c r="O551" s="4" t="n"/>
      <c r="P551" s="4" t="n"/>
      <c r="Q551" s="4" t="n"/>
      <c r="R551" s="4" t="n"/>
      <c r="S551" s="4" t="n"/>
      <c r="T551" s="4" t="n"/>
      <c r="U551" s="4" t="n"/>
      <c r="V551" s="4" t="n"/>
      <c r="W551" s="4" t="n"/>
      <c r="X551" s="4" t="n"/>
      <c r="Y551" s="4" t="n"/>
      <c r="Z551" s="4" t="n"/>
      <c r="AA551" s="4" t="n"/>
      <c r="AB551" s="4" t="n"/>
      <c r="AC551" s="4" t="n"/>
      <c r="AD551" s="4" t="n"/>
      <c r="AE551" s="4" t="n"/>
      <c r="AF551" s="4" t="n"/>
      <c r="AG551" s="4" t="n"/>
    </row>
    <row r="552">
      <c r="A552" s="4" t="n"/>
      <c r="B552" s="4" t="n"/>
      <c r="C552" s="4" t="n"/>
      <c r="D552" s="4" t="n"/>
      <c r="E552" s="4" t="n"/>
      <c r="F552" s="4" t="n"/>
      <c r="G552" s="4" t="n"/>
      <c r="H552" s="4" t="n"/>
      <c r="I552" s="4" t="n"/>
      <c r="J552" s="4" t="n"/>
      <c r="K552" s="4" t="n"/>
      <c r="L552" s="4" t="n"/>
      <c r="M552" s="4" t="n"/>
      <c r="N552" s="4" t="n"/>
      <c r="O552" s="4" t="n"/>
      <c r="P552" s="4" t="n"/>
      <c r="Q552" s="4" t="n"/>
      <c r="R552" s="4" t="n"/>
      <c r="S552" s="4" t="n"/>
      <c r="T552" s="4" t="n"/>
      <c r="U552" s="4" t="n"/>
      <c r="V552" s="4" t="n"/>
      <c r="W552" s="4" t="n"/>
      <c r="X552" s="4" t="n"/>
      <c r="Y552" s="4" t="n"/>
      <c r="Z552" s="4" t="n"/>
      <c r="AA552" s="4" t="n"/>
      <c r="AB552" s="4" t="n"/>
      <c r="AC552" s="4" t="n"/>
      <c r="AD552" s="4" t="n"/>
      <c r="AE552" s="4" t="n"/>
      <c r="AF552" s="4" t="n"/>
      <c r="AG552" s="4" t="n"/>
    </row>
    <row r="553">
      <c r="A553" s="4" t="n"/>
      <c r="B553" s="4" t="n"/>
      <c r="C553" s="4" t="n"/>
      <c r="D553" s="4" t="n"/>
      <c r="E553" s="4" t="n"/>
      <c r="F553" s="4" t="n"/>
      <c r="G553" s="4" t="n"/>
      <c r="H553" s="4" t="n"/>
      <c r="I553" s="4" t="n"/>
      <c r="J553" s="4" t="n"/>
      <c r="K553" s="4" t="n"/>
      <c r="L553" s="4" t="n"/>
      <c r="M553" s="4" t="n"/>
      <c r="N553" s="4" t="n"/>
      <c r="O553" s="4" t="n"/>
      <c r="P553" s="4" t="n"/>
      <c r="Q553" s="4" t="n"/>
      <c r="R553" s="4" t="n"/>
      <c r="S553" s="4" t="n"/>
      <c r="T553" s="4" t="n"/>
      <c r="U553" s="4" t="n"/>
      <c r="V553" s="4" t="n"/>
      <c r="W553" s="4" t="n"/>
      <c r="X553" s="4" t="n"/>
      <c r="Y553" s="4" t="n"/>
      <c r="Z553" s="4" t="n"/>
      <c r="AA553" s="4" t="n"/>
      <c r="AB553" s="4" t="n"/>
      <c r="AC553" s="4" t="n"/>
      <c r="AD553" s="4" t="n"/>
      <c r="AE553" s="4" t="n"/>
      <c r="AF553" s="4" t="n"/>
      <c r="AG553" s="4" t="n"/>
    </row>
    <row r="554">
      <c r="A554" s="4" t="n"/>
      <c r="B554" s="4" t="n"/>
      <c r="C554" s="4" t="n"/>
      <c r="D554" s="4" t="n"/>
      <c r="E554" s="4" t="n"/>
      <c r="F554" s="4" t="n"/>
      <c r="G554" s="4" t="n"/>
      <c r="H554" s="4" t="n"/>
      <c r="I554" s="4" t="n"/>
      <c r="J554" s="4" t="n"/>
      <c r="K554" s="4" t="n"/>
      <c r="L554" s="4" t="n"/>
      <c r="M554" s="4" t="n"/>
      <c r="N554" s="4" t="n"/>
      <c r="O554" s="4" t="n"/>
      <c r="P554" s="4" t="n"/>
      <c r="Q554" s="4" t="n"/>
      <c r="R554" s="4" t="n"/>
      <c r="S554" s="4" t="n"/>
      <c r="T554" s="4" t="n"/>
      <c r="U554" s="4" t="n"/>
      <c r="V554" s="4" t="n"/>
      <c r="W554" s="4" t="n"/>
      <c r="X554" s="4" t="n"/>
      <c r="Y554" s="4" t="n"/>
      <c r="Z554" s="4" t="n"/>
      <c r="AA554" s="4" t="n"/>
      <c r="AB554" s="4" t="n"/>
      <c r="AC554" s="4" t="n"/>
      <c r="AD554" s="4" t="n"/>
      <c r="AE554" s="4" t="n"/>
      <c r="AF554" s="4" t="n"/>
      <c r="AG554" s="4" t="n"/>
    </row>
    <row r="555">
      <c r="A555" s="4" t="n"/>
      <c r="B555" s="4" t="n"/>
      <c r="C555" s="4" t="n"/>
      <c r="D555" s="4" t="n"/>
      <c r="E555" s="4" t="n"/>
      <c r="F555" s="4" t="n"/>
      <c r="G555" s="4" t="n"/>
      <c r="H555" s="4" t="n"/>
      <c r="I555" s="4" t="n"/>
      <c r="J555" s="4" t="n"/>
      <c r="K555" s="4" t="n"/>
      <c r="L555" s="4" t="n"/>
      <c r="M555" s="4" t="n"/>
      <c r="N555" s="4" t="n"/>
      <c r="O555" s="4" t="n"/>
      <c r="P555" s="4" t="n"/>
      <c r="Q555" s="4" t="n"/>
      <c r="R555" s="4" t="n"/>
      <c r="S555" s="4" t="n"/>
      <c r="T555" s="4" t="n"/>
      <c r="U555" s="4" t="n"/>
      <c r="V555" s="4" t="n"/>
      <c r="W555" s="4" t="n"/>
      <c r="X555" s="4" t="n"/>
      <c r="Y555" s="4" t="n"/>
      <c r="Z555" s="4" t="n"/>
      <c r="AA555" s="4" t="n"/>
      <c r="AB555" s="4" t="n"/>
      <c r="AC555" s="4" t="n"/>
      <c r="AD555" s="4" t="n"/>
      <c r="AE555" s="4" t="n"/>
      <c r="AF555" s="4" t="n"/>
      <c r="AG555" s="4" t="n"/>
    </row>
    <row r="556">
      <c r="A556" s="4" t="n"/>
      <c r="B556" s="4" t="n"/>
      <c r="C556" s="4" t="n"/>
      <c r="D556" s="4" t="n"/>
      <c r="E556" s="4" t="n"/>
      <c r="F556" s="4" t="n"/>
      <c r="G556" s="4" t="n"/>
      <c r="H556" s="4" t="n"/>
      <c r="I556" s="4" t="n"/>
      <c r="J556" s="4" t="n"/>
      <c r="K556" s="4" t="n"/>
      <c r="L556" s="4" t="n"/>
      <c r="M556" s="4" t="n"/>
      <c r="N556" s="4" t="n"/>
      <c r="O556" s="4" t="n"/>
      <c r="P556" s="4" t="n"/>
      <c r="Q556" s="4" t="n"/>
      <c r="R556" s="4" t="n"/>
      <c r="S556" s="4" t="n"/>
      <c r="T556" s="4" t="n"/>
      <c r="U556" s="4" t="n"/>
      <c r="V556" s="4" t="n"/>
      <c r="W556" s="4" t="n"/>
      <c r="X556" s="4" t="n"/>
      <c r="Y556" s="4" t="n"/>
      <c r="Z556" s="4" t="n"/>
      <c r="AA556" s="4" t="n"/>
      <c r="AB556" s="4" t="n"/>
      <c r="AC556" s="4" t="n"/>
      <c r="AD556" s="4" t="n"/>
      <c r="AE556" s="4" t="n"/>
      <c r="AF556" s="4" t="n"/>
      <c r="AG556" s="4" t="n"/>
    </row>
    <row r="557">
      <c r="A557" s="4" t="n"/>
      <c r="B557" s="4" t="n"/>
      <c r="C557" s="4" t="n"/>
      <c r="D557" s="4" t="n"/>
      <c r="E557" s="4" t="n"/>
      <c r="F557" s="4" t="n"/>
      <c r="G557" s="4" t="n"/>
      <c r="H557" s="4" t="n"/>
      <c r="I557" s="4" t="n"/>
      <c r="J557" s="4" t="n"/>
      <c r="K557" s="4" t="n"/>
      <c r="L557" s="4" t="n"/>
      <c r="M557" s="4" t="n"/>
      <c r="N557" s="4" t="n"/>
      <c r="O557" s="4" t="n"/>
      <c r="P557" s="4" t="n"/>
      <c r="Q557" s="4" t="n"/>
      <c r="R557" s="4" t="n"/>
      <c r="S557" s="4" t="n"/>
      <c r="T557" s="4" t="n"/>
      <c r="U557" s="4" t="n"/>
      <c r="V557" s="4" t="n"/>
      <c r="W557" s="4" t="n"/>
      <c r="X557" s="4" t="n"/>
      <c r="Y557" s="4" t="n"/>
      <c r="Z557" s="4" t="n"/>
      <c r="AA557" s="4" t="n"/>
      <c r="AB557" s="4" t="n"/>
      <c r="AC557" s="4" t="n"/>
      <c r="AD557" s="4" t="n"/>
      <c r="AE557" s="4" t="n"/>
      <c r="AF557" s="4" t="n"/>
      <c r="AG557" s="4" t="n"/>
    </row>
    <row r="558">
      <c r="A558" s="4" t="n"/>
      <c r="B558" s="4" t="n"/>
      <c r="C558" s="4" t="n"/>
      <c r="D558" s="4" t="n"/>
      <c r="E558" s="4" t="n"/>
      <c r="F558" s="4" t="n"/>
      <c r="G558" s="4" t="n"/>
      <c r="H558" s="4" t="n"/>
      <c r="I558" s="4" t="n"/>
      <c r="J558" s="4" t="n"/>
      <c r="K558" s="4" t="n"/>
      <c r="L558" s="4" t="n"/>
      <c r="M558" s="4" t="n"/>
      <c r="N558" s="4" t="n"/>
      <c r="O558" s="4" t="n"/>
      <c r="P558" s="4" t="n"/>
      <c r="Q558" s="4" t="n"/>
      <c r="R558" s="4" t="n"/>
      <c r="S558" s="4" t="n"/>
      <c r="T558" s="4" t="n"/>
      <c r="U558" s="4" t="n"/>
      <c r="V558" s="4" t="n"/>
      <c r="W558" s="4" t="n"/>
      <c r="X558" s="4" t="n"/>
      <c r="Y558" s="4" t="n"/>
      <c r="Z558" s="4" t="n"/>
      <c r="AA558" s="4" t="n"/>
      <c r="AB558" s="4" t="n"/>
      <c r="AC558" s="4" t="n"/>
      <c r="AD558" s="4" t="n"/>
      <c r="AE558" s="4" t="n"/>
      <c r="AF558" s="4" t="n"/>
      <c r="AG558" s="4" t="n"/>
    </row>
    <row r="559">
      <c r="A559" s="4" t="n"/>
      <c r="B559" s="4" t="n"/>
      <c r="C559" s="4" t="n"/>
      <c r="D559" s="4" t="n"/>
      <c r="E559" s="4" t="n"/>
      <c r="F559" s="4" t="n"/>
      <c r="G559" s="4" t="n"/>
      <c r="H559" s="4" t="n"/>
      <c r="I559" s="4" t="n"/>
      <c r="J559" s="4" t="n"/>
      <c r="K559" s="4" t="n"/>
      <c r="L559" s="4" t="n"/>
      <c r="M559" s="4" t="n"/>
      <c r="N559" s="4" t="n"/>
      <c r="O559" s="4" t="n"/>
      <c r="P559" s="4" t="n"/>
      <c r="Q559" s="4" t="n"/>
      <c r="R559" s="4" t="n"/>
      <c r="S559" s="4" t="n"/>
      <c r="T559" s="4" t="n"/>
      <c r="U559" s="4" t="n"/>
      <c r="V559" s="4" t="n"/>
      <c r="W559" s="4" t="n"/>
      <c r="X559" s="4" t="n"/>
      <c r="Y559" s="4" t="n"/>
      <c r="Z559" s="4" t="n"/>
      <c r="AA559" s="4" t="n"/>
      <c r="AB559" s="4" t="n"/>
      <c r="AC559" s="4" t="n"/>
      <c r="AD559" s="4" t="n"/>
      <c r="AE559" s="4" t="n"/>
      <c r="AF559" s="4" t="n"/>
      <c r="AG559" s="4" t="n"/>
    </row>
    <row r="560">
      <c r="A560" s="4" t="n"/>
      <c r="B560" s="4" t="n"/>
      <c r="C560" s="4" t="n"/>
      <c r="D560" s="4" t="n"/>
      <c r="E560" s="4" t="n"/>
      <c r="F560" s="4" t="n"/>
      <c r="G560" s="4" t="n"/>
      <c r="H560" s="4" t="n"/>
      <c r="I560" s="4" t="n"/>
      <c r="J560" s="4" t="n"/>
      <c r="K560" s="4" t="n"/>
      <c r="L560" s="4" t="n"/>
      <c r="M560" s="4" t="n"/>
      <c r="N560" s="4" t="n"/>
      <c r="O560" s="4" t="n"/>
      <c r="P560" s="4" t="n"/>
      <c r="Q560" s="4" t="n"/>
      <c r="R560" s="4" t="n"/>
      <c r="S560" s="4" t="n"/>
      <c r="T560" s="4" t="n"/>
      <c r="U560" s="4" t="n"/>
      <c r="V560" s="4" t="n"/>
      <c r="W560" s="4" t="n"/>
      <c r="X560" s="4" t="n"/>
      <c r="Y560" s="4" t="n"/>
      <c r="Z560" s="4" t="n"/>
      <c r="AA560" s="4" t="n"/>
      <c r="AB560" s="4" t="n"/>
      <c r="AC560" s="4" t="n"/>
      <c r="AD560" s="4" t="n"/>
      <c r="AE560" s="4" t="n"/>
      <c r="AF560" s="4" t="n"/>
      <c r="AG560" s="4" t="n"/>
    </row>
    <row r="561">
      <c r="A561" s="4" t="n"/>
      <c r="B561" s="4" t="n"/>
      <c r="C561" s="4" t="n"/>
      <c r="D561" s="4" t="n"/>
      <c r="E561" s="4" t="n"/>
      <c r="F561" s="4" t="n"/>
      <c r="G561" s="4" t="n"/>
      <c r="H561" s="4" t="n"/>
      <c r="I561" s="4" t="n"/>
      <c r="J561" s="4" t="n"/>
      <c r="K561" s="4" t="n"/>
      <c r="L561" s="4" t="n"/>
      <c r="M561" s="4" t="n"/>
      <c r="N561" s="4" t="n"/>
      <c r="O561" s="4" t="n"/>
      <c r="P561" s="4" t="n"/>
      <c r="Q561" s="4" t="n"/>
      <c r="R561" s="4" t="n"/>
      <c r="S561" s="4" t="n"/>
      <c r="T561" s="4" t="n"/>
      <c r="U561" s="4" t="n"/>
      <c r="V561" s="4" t="n"/>
      <c r="W561" s="4" t="n"/>
      <c r="X561" s="4" t="n"/>
      <c r="Y561" s="4" t="n"/>
      <c r="Z561" s="4" t="n"/>
      <c r="AA561" s="4" t="n"/>
      <c r="AB561" s="4" t="n"/>
      <c r="AC561" s="4" t="n"/>
      <c r="AD561" s="4" t="n"/>
      <c r="AE561" s="4" t="n"/>
      <c r="AF561" s="4" t="n"/>
      <c r="AG561" s="4" t="n"/>
    </row>
    <row r="562">
      <c r="A562" s="4" t="n"/>
      <c r="B562" s="4" t="n"/>
      <c r="C562" s="4" t="n"/>
      <c r="D562" s="4" t="n"/>
      <c r="E562" s="4" t="n"/>
      <c r="F562" s="4" t="n"/>
      <c r="G562" s="4" t="n"/>
      <c r="H562" s="4" t="n"/>
      <c r="I562" s="4" t="n"/>
      <c r="J562" s="4" t="n"/>
      <c r="K562" s="4" t="n"/>
      <c r="L562" s="4" t="n"/>
      <c r="M562" s="4" t="n"/>
      <c r="N562" s="4" t="n"/>
      <c r="O562" s="4" t="n"/>
      <c r="P562" s="4" t="n"/>
      <c r="Q562" s="4" t="n"/>
      <c r="R562" s="4" t="n"/>
      <c r="S562" s="4" t="n"/>
      <c r="T562" s="4" t="n"/>
      <c r="U562" s="4" t="n"/>
      <c r="V562" s="4" t="n"/>
      <c r="W562" s="4" t="n"/>
      <c r="X562" s="4" t="n"/>
      <c r="Y562" s="4" t="n"/>
      <c r="Z562" s="4" t="n"/>
      <c r="AA562" s="4" t="n"/>
      <c r="AB562" s="4" t="n"/>
      <c r="AC562" s="4" t="n"/>
      <c r="AD562" s="4" t="n"/>
      <c r="AE562" s="4" t="n"/>
      <c r="AF562" s="4" t="n"/>
      <c r="AG562" s="4" t="n"/>
    </row>
    <row r="563">
      <c r="A563" s="4" t="n"/>
      <c r="B563" s="4" t="n"/>
      <c r="C563" s="4" t="n"/>
      <c r="D563" s="4" t="n"/>
      <c r="E563" s="4" t="n"/>
      <c r="F563" s="4" t="n"/>
      <c r="G563" s="4" t="n"/>
      <c r="H563" s="4" t="n"/>
      <c r="I563" s="4" t="n"/>
      <c r="J563" s="4" t="n"/>
      <c r="K563" s="4" t="n"/>
      <c r="L563" s="4" t="n"/>
      <c r="M563" s="4" t="n"/>
      <c r="N563" s="4" t="n"/>
      <c r="O563" s="4" t="n"/>
      <c r="P563" s="4" t="n"/>
      <c r="Q563" s="4" t="n"/>
      <c r="R563" s="4" t="n"/>
      <c r="S563" s="4" t="n"/>
      <c r="T563" s="4" t="n"/>
      <c r="U563" s="4" t="n"/>
      <c r="V563" s="4" t="n"/>
      <c r="W563" s="4" t="n"/>
      <c r="X563" s="4" t="n"/>
      <c r="Y563" s="4" t="n"/>
      <c r="Z563" s="4" t="n"/>
      <c r="AA563" s="4" t="n"/>
      <c r="AB563" s="4" t="n"/>
      <c r="AC563" s="4" t="n"/>
      <c r="AD563" s="4" t="n"/>
      <c r="AE563" s="4" t="n"/>
      <c r="AF563" s="4" t="n"/>
      <c r="AG563" s="4" t="n"/>
    </row>
    <row r="564">
      <c r="A564" s="4" t="n"/>
      <c r="B564" s="4" t="n"/>
      <c r="C564" s="4" t="n"/>
      <c r="D564" s="4" t="n"/>
      <c r="E564" s="4" t="n"/>
      <c r="F564" s="4" t="n"/>
      <c r="G564" s="4" t="n"/>
      <c r="H564" s="4" t="n"/>
      <c r="I564" s="4" t="n"/>
      <c r="J564" s="4" t="n"/>
      <c r="K564" s="4" t="n"/>
      <c r="L564" s="4" t="n"/>
      <c r="M564" s="4" t="n"/>
      <c r="N564" s="4" t="n"/>
      <c r="O564" s="4" t="n"/>
      <c r="P564" s="4" t="n"/>
      <c r="Q564" s="4" t="n"/>
      <c r="R564" s="4" t="n"/>
      <c r="S564" s="4" t="n"/>
      <c r="T564" s="4" t="n"/>
      <c r="U564" s="4" t="n"/>
      <c r="V564" s="4" t="n"/>
      <c r="W564" s="4" t="n"/>
      <c r="X564" s="4" t="n"/>
      <c r="Y564" s="4" t="n"/>
      <c r="Z564" s="4" t="n"/>
      <c r="AA564" s="4" t="n"/>
      <c r="AB564" s="4" t="n"/>
      <c r="AC564" s="4" t="n"/>
      <c r="AD564" s="4" t="n"/>
      <c r="AE564" s="4" t="n"/>
      <c r="AF564" s="4" t="n"/>
      <c r="AG564" s="4" t="n"/>
    </row>
    <row r="565">
      <c r="A565" s="4" t="n"/>
      <c r="B565" s="4" t="n"/>
      <c r="C565" s="4" t="n"/>
      <c r="D565" s="4" t="n"/>
      <c r="E565" s="4" t="n"/>
      <c r="F565" s="4" t="n"/>
      <c r="G565" s="4" t="n"/>
      <c r="H565" s="4" t="n"/>
      <c r="I565" s="4" t="n"/>
      <c r="J565" s="4" t="n"/>
      <c r="K565" s="4" t="n"/>
      <c r="L565" s="4" t="n"/>
      <c r="M565" s="4" t="n"/>
      <c r="N565" s="4" t="n"/>
      <c r="O565" s="4" t="n"/>
      <c r="P565" s="4" t="n"/>
      <c r="Q565" s="4" t="n"/>
      <c r="R565" s="4" t="n"/>
      <c r="S565" s="4" t="n"/>
      <c r="T565" s="4" t="n"/>
      <c r="U565" s="4" t="n"/>
      <c r="V565" s="4" t="n"/>
      <c r="W565" s="4" t="n"/>
      <c r="X565" s="4" t="n"/>
      <c r="Y565" s="4" t="n"/>
      <c r="Z565" s="4" t="n"/>
      <c r="AA565" s="4" t="n"/>
      <c r="AB565" s="4" t="n"/>
      <c r="AC565" s="4" t="n"/>
      <c r="AD565" s="4" t="n"/>
      <c r="AE565" s="4" t="n"/>
      <c r="AF565" s="4" t="n"/>
      <c r="AG565" s="4" t="n"/>
    </row>
    <row r="566">
      <c r="A566" s="4" t="n"/>
      <c r="B566" s="4" t="n"/>
      <c r="C566" s="4" t="n"/>
      <c r="D566" s="4" t="n"/>
      <c r="E566" s="4" t="n"/>
      <c r="F566" s="4" t="n"/>
      <c r="G566" s="4" t="n"/>
      <c r="H566" s="4" t="n"/>
      <c r="I566" s="4" t="n"/>
      <c r="J566" s="4" t="n"/>
      <c r="K566" s="4" t="n"/>
      <c r="L566" s="4" t="n"/>
      <c r="M566" s="4" t="n"/>
      <c r="N566" s="4" t="n"/>
      <c r="O566" s="4" t="n"/>
      <c r="P566" s="4" t="n"/>
      <c r="Q566" s="4" t="n"/>
      <c r="R566" s="4" t="n"/>
      <c r="S566" s="4" t="n"/>
      <c r="T566" s="4" t="n"/>
      <c r="U566" s="4" t="n"/>
      <c r="V566" s="4" t="n"/>
      <c r="W566" s="4" t="n"/>
      <c r="X566" s="4" t="n"/>
      <c r="Y566" s="4" t="n"/>
      <c r="Z566" s="4" t="n"/>
      <c r="AA566" s="4" t="n"/>
      <c r="AB566" s="4" t="n"/>
      <c r="AC566" s="4" t="n"/>
      <c r="AD566" s="4" t="n"/>
      <c r="AE566" s="4" t="n"/>
      <c r="AF566" s="4" t="n"/>
      <c r="AG566" s="4" t="n"/>
    </row>
    <row r="567">
      <c r="A567" s="4" t="n"/>
      <c r="B567" s="4" t="n"/>
      <c r="C567" s="4" t="n"/>
      <c r="D567" s="4" t="n"/>
      <c r="E567" s="4" t="n"/>
      <c r="F567" s="4" t="n"/>
      <c r="G567" s="4" t="n"/>
      <c r="H567" s="4" t="n"/>
      <c r="I567" s="4" t="n"/>
      <c r="J567" s="4" t="n"/>
      <c r="K567" s="4" t="n"/>
      <c r="L567" s="4" t="n"/>
      <c r="M567" s="4" t="n"/>
      <c r="N567" s="4" t="n"/>
      <c r="O567" s="4" t="n"/>
      <c r="P567" s="4" t="n"/>
      <c r="Q567" s="4" t="n"/>
      <c r="R567" s="4" t="n"/>
      <c r="S567" s="4" t="n"/>
      <c r="T567" s="4" t="n"/>
      <c r="U567" s="4" t="n"/>
      <c r="V567" s="4" t="n"/>
      <c r="W567" s="4" t="n"/>
      <c r="X567" s="4" t="n"/>
      <c r="Y567" s="4" t="n"/>
      <c r="Z567" s="4" t="n"/>
      <c r="AA567" s="4" t="n"/>
      <c r="AB567" s="4" t="n"/>
      <c r="AC567" s="4" t="n"/>
      <c r="AD567" s="4" t="n"/>
      <c r="AE567" s="4" t="n"/>
      <c r="AF567" s="4" t="n"/>
      <c r="AG567" s="4" t="n"/>
    </row>
    <row r="568">
      <c r="A568" s="4" t="n"/>
      <c r="B568" s="4" t="n"/>
      <c r="C568" s="4" t="n"/>
      <c r="D568" s="4" t="n"/>
      <c r="E568" s="4" t="n"/>
      <c r="F568" s="4" t="n"/>
      <c r="G568" s="4" t="n"/>
      <c r="H568" s="4" t="n"/>
      <c r="I568" s="4" t="n"/>
      <c r="J568" s="4" t="n"/>
      <c r="K568" s="4" t="n"/>
      <c r="L568" s="4" t="n"/>
      <c r="M568" s="4" t="n"/>
      <c r="N568" s="4" t="n"/>
      <c r="O568" s="4" t="n"/>
      <c r="P568" s="4" t="n"/>
      <c r="Q568" s="4" t="n"/>
      <c r="R568" s="4" t="n"/>
      <c r="S568" s="4" t="n"/>
      <c r="T568" s="4" t="n"/>
      <c r="U568" s="4" t="n"/>
      <c r="V568" s="4" t="n"/>
      <c r="W568" s="4" t="n"/>
      <c r="X568" s="4" t="n"/>
      <c r="Y568" s="4" t="n"/>
      <c r="Z568" s="4" t="n"/>
      <c r="AA568" s="4" t="n"/>
      <c r="AB568" s="4" t="n"/>
      <c r="AC568" s="4" t="n"/>
      <c r="AD568" s="4" t="n"/>
      <c r="AE568" s="4" t="n"/>
      <c r="AF568" s="4" t="n"/>
      <c r="AG568" s="4" t="n"/>
    </row>
    <row r="569">
      <c r="A569" s="4" t="n"/>
      <c r="B569" s="4" t="n"/>
      <c r="C569" s="4" t="n"/>
      <c r="D569" s="4" t="n"/>
      <c r="E569" s="4" t="n"/>
      <c r="F569" s="4" t="n"/>
      <c r="G569" s="4" t="n"/>
      <c r="H569" s="4" t="n"/>
      <c r="I569" s="4" t="n"/>
      <c r="J569" s="4" t="n"/>
      <c r="K569" s="4" t="n"/>
      <c r="L569" s="4" t="n"/>
      <c r="M569" s="4" t="n"/>
      <c r="N569" s="4" t="n"/>
      <c r="O569" s="4" t="n"/>
      <c r="P569" s="4" t="n"/>
      <c r="Q569" s="4" t="n"/>
      <c r="R569" s="4" t="n"/>
      <c r="S569" s="4" t="n"/>
      <c r="T569" s="4" t="n"/>
      <c r="U569" s="4" t="n"/>
      <c r="V569" s="4" t="n"/>
      <c r="W569" s="4" t="n"/>
      <c r="X569" s="4" t="n"/>
      <c r="Y569" s="4" t="n"/>
      <c r="Z569" s="4" t="n"/>
      <c r="AA569" s="4" t="n"/>
      <c r="AB569" s="4" t="n"/>
      <c r="AC569" s="4" t="n"/>
      <c r="AD569" s="4" t="n"/>
      <c r="AE569" s="4" t="n"/>
      <c r="AF569" s="4" t="n"/>
      <c r="AG569" s="4" t="n"/>
    </row>
    <row r="570">
      <c r="A570" s="4" t="n"/>
      <c r="B570" s="4" t="n"/>
      <c r="C570" s="4" t="n"/>
      <c r="D570" s="4" t="n"/>
      <c r="E570" s="4" t="n"/>
      <c r="F570" s="4" t="n"/>
      <c r="G570" s="4" t="n"/>
      <c r="H570" s="4" t="n"/>
      <c r="I570" s="4" t="n"/>
      <c r="J570" s="4" t="n"/>
      <c r="K570" s="4" t="n"/>
      <c r="L570" s="4" t="n"/>
      <c r="M570" s="4" t="n"/>
      <c r="N570" s="4" t="n"/>
      <c r="O570" s="4" t="n"/>
      <c r="P570" s="4" t="n"/>
      <c r="Q570" s="4" t="n"/>
      <c r="R570" s="4" t="n"/>
      <c r="S570" s="4" t="n"/>
      <c r="T570" s="4" t="n"/>
      <c r="U570" s="4" t="n"/>
      <c r="V570" s="4" t="n"/>
      <c r="W570" s="4" t="n"/>
      <c r="X570" s="4" t="n"/>
      <c r="Y570" s="4" t="n"/>
      <c r="Z570" s="4" t="n"/>
      <c r="AA570" s="4" t="n"/>
      <c r="AB570" s="4" t="n"/>
      <c r="AC570" s="4" t="n"/>
      <c r="AD570" s="4" t="n"/>
      <c r="AE570" s="4" t="n"/>
      <c r="AF570" s="4" t="n"/>
      <c r="AG570" s="4" t="n"/>
    </row>
    <row r="571">
      <c r="A571" s="4" t="n"/>
      <c r="B571" s="4" t="n"/>
      <c r="C571" s="4" t="n"/>
      <c r="D571" s="4" t="n"/>
      <c r="E571" s="4" t="n"/>
      <c r="F571" s="4" t="n"/>
      <c r="G571" s="4" t="n"/>
      <c r="H571" s="4" t="n"/>
      <c r="I571" s="4" t="n"/>
      <c r="J571" s="4" t="n"/>
      <c r="K571" s="4" t="n"/>
      <c r="L571" s="4" t="n"/>
      <c r="M571" s="4" t="n"/>
      <c r="N571" s="4" t="n"/>
      <c r="O571" s="4" t="n"/>
      <c r="P571" s="4" t="n"/>
      <c r="Q571" s="4" t="n"/>
      <c r="R571" s="4" t="n"/>
      <c r="S571" s="4" t="n"/>
      <c r="T571" s="4" t="n"/>
      <c r="U571" s="4" t="n"/>
      <c r="V571" s="4" t="n"/>
      <c r="W571" s="4" t="n"/>
      <c r="X571" s="4" t="n"/>
      <c r="Y571" s="4" t="n"/>
      <c r="Z571" s="4" t="n"/>
      <c r="AA571" s="4" t="n"/>
      <c r="AB571" s="4" t="n"/>
      <c r="AC571" s="4" t="n"/>
      <c r="AD571" s="4" t="n"/>
      <c r="AE571" s="4" t="n"/>
      <c r="AF571" s="4" t="n"/>
      <c r="AG571" s="4" t="n"/>
    </row>
    <row r="572">
      <c r="A572" s="4" t="n"/>
      <c r="B572" s="4" t="n"/>
      <c r="C572" s="4" t="n"/>
      <c r="D572" s="4" t="n"/>
      <c r="E572" s="4" t="n"/>
      <c r="F572" s="4" t="n"/>
      <c r="G572" s="4" t="n"/>
      <c r="H572" s="4" t="n"/>
      <c r="I572" s="4" t="n"/>
      <c r="J572" s="4" t="n"/>
      <c r="K572" s="4" t="n"/>
      <c r="L572" s="4" t="n"/>
      <c r="M572" s="4" t="n"/>
      <c r="N572" s="4" t="n"/>
      <c r="O572" s="4" t="n"/>
      <c r="P572" s="4" t="n"/>
      <c r="Q572" s="4" t="n"/>
      <c r="R572" s="4" t="n"/>
      <c r="S572" s="4" t="n"/>
      <c r="T572" s="4" t="n"/>
      <c r="U572" s="4" t="n"/>
      <c r="V572" s="4" t="n"/>
      <c r="W572" s="4" t="n"/>
      <c r="X572" s="4" t="n"/>
      <c r="Y572" s="4" t="n"/>
      <c r="Z572" s="4" t="n"/>
      <c r="AA572" s="4" t="n"/>
      <c r="AB572" s="4" t="n"/>
      <c r="AC572" s="4" t="n"/>
      <c r="AD572" s="4" t="n"/>
      <c r="AE572" s="4" t="n"/>
      <c r="AF572" s="4" t="n"/>
      <c r="AG572" s="4" t="n"/>
    </row>
    <row r="573">
      <c r="A573" s="4" t="n"/>
      <c r="B573" s="4" t="n"/>
      <c r="C573" s="4" t="n"/>
      <c r="D573" s="4" t="n"/>
      <c r="E573" s="4" t="n"/>
      <c r="F573" s="4" t="n"/>
      <c r="G573" s="4" t="n"/>
      <c r="H573" s="4" t="n"/>
      <c r="I573" s="4" t="n"/>
      <c r="J573" s="4" t="n"/>
      <c r="K573" s="4" t="n"/>
      <c r="L573" s="4" t="n"/>
      <c r="M573" s="4" t="n"/>
      <c r="N573" s="4" t="n"/>
      <c r="O573" s="4" t="n"/>
      <c r="P573" s="4" t="n"/>
      <c r="Q573" s="4" t="n"/>
      <c r="R573" s="4" t="n"/>
      <c r="S573" s="4" t="n"/>
      <c r="T573" s="4" t="n"/>
      <c r="U573" s="4" t="n"/>
      <c r="V573" s="4" t="n"/>
      <c r="W573" s="4" t="n"/>
      <c r="X573" s="4" t="n"/>
      <c r="Y573" s="4" t="n"/>
      <c r="Z573" s="4" t="n"/>
      <c r="AA573" s="4" t="n"/>
      <c r="AB573" s="4" t="n"/>
      <c r="AC573" s="4" t="n"/>
      <c r="AD573" s="4" t="n"/>
      <c r="AE573" s="4" t="n"/>
      <c r="AF573" s="4" t="n"/>
      <c r="AG573" s="4" t="n"/>
    </row>
    <row r="574">
      <c r="A574" s="4" t="n"/>
      <c r="B574" s="4" t="n"/>
      <c r="C574" s="4" t="n"/>
      <c r="D574" s="4" t="n"/>
      <c r="E574" s="4" t="n"/>
      <c r="F574" s="4" t="n"/>
      <c r="G574" s="4" t="n"/>
      <c r="H574" s="4" t="n"/>
      <c r="I574" s="4" t="n"/>
      <c r="J574" s="4" t="n"/>
      <c r="K574" s="4" t="n"/>
      <c r="L574" s="4" t="n"/>
      <c r="M574" s="4" t="n"/>
      <c r="N574" s="4" t="n"/>
      <c r="O574" s="4" t="n"/>
      <c r="P574" s="4" t="n"/>
      <c r="Q574" s="4" t="n"/>
      <c r="R574" s="4" t="n"/>
      <c r="S574" s="4" t="n"/>
      <c r="T574" s="4" t="n"/>
      <c r="U574" s="4" t="n"/>
      <c r="V574" s="4" t="n"/>
      <c r="W574" s="4" t="n"/>
      <c r="X574" s="4" t="n"/>
      <c r="Y574" s="4" t="n"/>
      <c r="Z574" s="4" t="n"/>
      <c r="AA574" s="4" t="n"/>
      <c r="AB574" s="4" t="n"/>
      <c r="AC574" s="4" t="n"/>
      <c r="AD574" s="4" t="n"/>
      <c r="AE574" s="4" t="n"/>
      <c r="AF574" s="4" t="n"/>
      <c r="AG574" s="4" t="n"/>
    </row>
    <row r="575">
      <c r="A575" s="4" t="n"/>
      <c r="B575" s="4" t="n"/>
      <c r="C575" s="4" t="n"/>
      <c r="D575" s="4" t="n"/>
      <c r="E575" s="4" t="n"/>
      <c r="F575" s="4" t="n"/>
      <c r="G575" s="4" t="n"/>
      <c r="H575" s="4" t="n"/>
      <c r="I575" s="4" t="n"/>
      <c r="J575" s="4" t="n"/>
      <c r="K575" s="4" t="n"/>
      <c r="L575" s="4" t="n"/>
      <c r="M575" s="4" t="n"/>
      <c r="N575" s="4" t="n"/>
      <c r="O575" s="4" t="n"/>
      <c r="P575" s="4" t="n"/>
      <c r="Q575" s="4" t="n"/>
      <c r="R575" s="4" t="n"/>
      <c r="S575" s="4" t="n"/>
      <c r="T575" s="4" t="n"/>
      <c r="U575" s="4" t="n"/>
      <c r="V575" s="4" t="n"/>
      <c r="W575" s="4" t="n"/>
      <c r="X575" s="4" t="n"/>
      <c r="Y575" s="4" t="n"/>
      <c r="Z575" s="4" t="n"/>
      <c r="AA575" s="4" t="n"/>
      <c r="AB575" s="4" t="n"/>
      <c r="AC575" s="4" t="n"/>
      <c r="AD575" s="4" t="n"/>
      <c r="AE575" s="4" t="n"/>
      <c r="AF575" s="4" t="n"/>
      <c r="AG575" s="4" t="n"/>
    </row>
    <row r="576">
      <c r="A576" s="4" t="n"/>
      <c r="B576" s="4" t="n"/>
      <c r="C576" s="4" t="n"/>
      <c r="D576" s="4" t="n"/>
      <c r="E576" s="4" t="n"/>
      <c r="F576" s="4" t="n"/>
      <c r="G576" s="4" t="n"/>
      <c r="H576" s="4" t="n"/>
      <c r="I576" s="4" t="n"/>
      <c r="J576" s="4" t="n"/>
      <c r="K576" s="4" t="n"/>
      <c r="L576" s="4" t="n"/>
      <c r="M576" s="4" t="n"/>
      <c r="N576" s="4" t="n"/>
      <c r="O576" s="4" t="n"/>
      <c r="P576" s="4" t="n"/>
      <c r="Q576" s="4" t="n"/>
      <c r="R576" s="4" t="n"/>
      <c r="S576" s="4" t="n"/>
      <c r="T576" s="4" t="n"/>
      <c r="U576" s="4" t="n"/>
      <c r="V576" s="4" t="n"/>
      <c r="W576" s="4" t="n"/>
      <c r="X576" s="4" t="n"/>
      <c r="Y576" s="4" t="n"/>
      <c r="Z576" s="4" t="n"/>
      <c r="AA576" s="4" t="n"/>
      <c r="AB576" s="4" t="n"/>
      <c r="AC576" s="4" t="n"/>
      <c r="AD576" s="4" t="n"/>
      <c r="AE576" s="4" t="n"/>
      <c r="AF576" s="4" t="n"/>
      <c r="AG576" s="4" t="n"/>
    </row>
    <row r="577">
      <c r="A577" s="4" t="n"/>
      <c r="B577" s="4" t="n"/>
      <c r="C577" s="4" t="n"/>
      <c r="D577" s="4" t="n"/>
      <c r="E577" s="4" t="n"/>
      <c r="F577" s="4" t="n"/>
      <c r="G577" s="4" t="n"/>
      <c r="H577" s="4" t="n"/>
      <c r="I577" s="4" t="n"/>
      <c r="J577" s="4" t="n"/>
      <c r="K577" s="4" t="n"/>
      <c r="L577" s="4" t="n"/>
      <c r="M577" s="4" t="n"/>
      <c r="N577" s="4" t="n"/>
      <c r="O577" s="4" t="n"/>
      <c r="P577" s="4" t="n"/>
      <c r="Q577" s="4" t="n"/>
      <c r="R577" s="4" t="n"/>
      <c r="S577" s="4" t="n"/>
      <c r="T577" s="4" t="n"/>
      <c r="U577" s="4" t="n"/>
      <c r="V577" s="4" t="n"/>
      <c r="W577" s="4" t="n"/>
      <c r="X577" s="4" t="n"/>
      <c r="Y577" s="4" t="n"/>
      <c r="Z577" s="4" t="n"/>
      <c r="AA577" s="4" t="n"/>
      <c r="AB577" s="4" t="n"/>
      <c r="AC577" s="4" t="n"/>
      <c r="AD577" s="4" t="n"/>
      <c r="AE577" s="4" t="n"/>
      <c r="AF577" s="4" t="n"/>
      <c r="AG577" s="4" t="n"/>
    </row>
    <row r="578">
      <c r="A578" s="4" t="n"/>
      <c r="B578" s="4" t="n"/>
      <c r="C578" s="4" t="n"/>
      <c r="D578" s="4" t="n"/>
      <c r="E578" s="4" t="n"/>
      <c r="F578" s="4" t="n"/>
      <c r="G578" s="4" t="n"/>
      <c r="H578" s="4" t="n"/>
      <c r="I578" s="4" t="n"/>
      <c r="J578" s="4" t="n"/>
      <c r="K578" s="4" t="n"/>
      <c r="L578" s="4" t="n"/>
      <c r="M578" s="4" t="n"/>
      <c r="N578" s="4" t="n"/>
      <c r="O578" s="4" t="n"/>
      <c r="P578" s="4" t="n"/>
      <c r="Q578" s="4" t="n"/>
      <c r="R578" s="4" t="n"/>
      <c r="S578" s="4" t="n"/>
      <c r="T578" s="4" t="n"/>
      <c r="U578" s="4" t="n"/>
      <c r="V578" s="4" t="n"/>
      <c r="W578" s="4" t="n"/>
      <c r="X578" s="4" t="n"/>
      <c r="Y578" s="4" t="n"/>
      <c r="Z578" s="4" t="n"/>
      <c r="AA578" s="4" t="n"/>
      <c r="AB578" s="4" t="n"/>
      <c r="AC578" s="4" t="n"/>
      <c r="AD578" s="4" t="n"/>
      <c r="AE578" s="4" t="n"/>
      <c r="AF578" s="4" t="n"/>
      <c r="AG578" s="4" t="n"/>
    </row>
    <row r="579">
      <c r="A579" s="4" t="n"/>
      <c r="B579" s="4" t="n"/>
      <c r="C579" s="4" t="n"/>
      <c r="D579" s="4" t="n"/>
      <c r="E579" s="4" t="n"/>
      <c r="F579" s="4" t="n"/>
      <c r="G579" s="4" t="n"/>
      <c r="H579" s="4" t="n"/>
      <c r="I579" s="4" t="n"/>
      <c r="J579" s="4" t="n"/>
      <c r="K579" s="4" t="n"/>
      <c r="L579" s="4" t="n"/>
      <c r="M579" s="4" t="n"/>
      <c r="N579" s="4" t="n"/>
      <c r="O579" s="4" t="n"/>
      <c r="P579" s="4" t="n"/>
      <c r="Q579" s="4" t="n"/>
      <c r="R579" s="4" t="n"/>
      <c r="S579" s="4" t="n"/>
      <c r="T579" s="4" t="n"/>
      <c r="U579" s="4" t="n"/>
      <c r="V579" s="4" t="n"/>
      <c r="W579" s="4" t="n"/>
      <c r="X579" s="4" t="n"/>
      <c r="Y579" s="4" t="n"/>
      <c r="Z579" s="4" t="n"/>
      <c r="AA579" s="4" t="n"/>
      <c r="AB579" s="4" t="n"/>
      <c r="AC579" s="4" t="n"/>
      <c r="AD579" s="4" t="n"/>
      <c r="AE579" s="4" t="n"/>
      <c r="AF579" s="4" t="n"/>
      <c r="AG579" s="4" t="n"/>
    </row>
    <row r="580">
      <c r="A580" s="4" t="n"/>
      <c r="B580" s="4" t="n"/>
      <c r="C580" s="4" t="n"/>
      <c r="D580" s="4" t="n"/>
      <c r="E580" s="4" t="n"/>
      <c r="F580" s="4" t="n"/>
      <c r="G580" s="4" t="n"/>
      <c r="H580" s="4" t="n"/>
      <c r="I580" s="4" t="n"/>
      <c r="J580" s="4" t="n"/>
      <c r="K580" s="4" t="n"/>
      <c r="L580" s="4" t="n"/>
      <c r="M580" s="4" t="n"/>
      <c r="N580" s="4" t="n"/>
      <c r="O580" s="4" t="n"/>
      <c r="P580" s="4" t="n"/>
      <c r="Q580" s="4" t="n"/>
      <c r="R580" s="4" t="n"/>
      <c r="S580" s="4" t="n"/>
      <c r="T580" s="4" t="n"/>
      <c r="U580" s="4" t="n"/>
      <c r="V580" s="4" t="n"/>
      <c r="W580" s="4" t="n"/>
      <c r="X580" s="4" t="n"/>
      <c r="Y580" s="4" t="n"/>
      <c r="Z580" s="4" t="n"/>
      <c r="AA580" s="4" t="n"/>
      <c r="AB580" s="4" t="n"/>
      <c r="AC580" s="4" t="n"/>
      <c r="AD580" s="4" t="n"/>
      <c r="AE580" s="4" t="n"/>
      <c r="AF580" s="4" t="n"/>
      <c r="AG580" s="4" t="n"/>
    </row>
    <row r="581">
      <c r="A581" s="4" t="n"/>
      <c r="B581" s="4" t="n"/>
      <c r="C581" s="4" t="n"/>
      <c r="D581" s="4" t="n"/>
      <c r="E581" s="4" t="n"/>
      <c r="F581" s="4" t="n"/>
      <c r="G581" s="4" t="n"/>
      <c r="H581" s="4" t="n"/>
      <c r="I581" s="4" t="n"/>
      <c r="J581" s="4" t="n"/>
      <c r="K581" s="4" t="n"/>
      <c r="L581" s="4" t="n"/>
      <c r="M581" s="4" t="n"/>
      <c r="N581" s="4" t="n"/>
      <c r="O581" s="4" t="n"/>
      <c r="P581" s="4" t="n"/>
      <c r="Q581" s="4" t="n"/>
      <c r="R581" s="4" t="n"/>
      <c r="S581" s="4" t="n"/>
      <c r="T581" s="4" t="n"/>
      <c r="U581" s="4" t="n"/>
      <c r="V581" s="4" t="n"/>
      <c r="W581" s="4" t="n"/>
      <c r="X581" s="4" t="n"/>
      <c r="Y581" s="4" t="n"/>
      <c r="Z581" s="4" t="n"/>
      <c r="AA581" s="4" t="n"/>
      <c r="AB581" s="4" t="n"/>
      <c r="AC581" s="4" t="n"/>
      <c r="AD581" s="4" t="n"/>
      <c r="AE581" s="4" t="n"/>
      <c r="AF581" s="4" t="n"/>
      <c r="AG581" s="4" t="n"/>
    </row>
    <row r="582">
      <c r="A582" s="4" t="n"/>
      <c r="B582" s="4" t="n"/>
      <c r="C582" s="4" t="n"/>
      <c r="D582" s="4" t="n"/>
      <c r="E582" s="4" t="n"/>
      <c r="F582" s="4" t="n"/>
      <c r="G582" s="4" t="n"/>
      <c r="H582" s="4" t="n"/>
      <c r="I582" s="4" t="n"/>
      <c r="J582" s="4" t="n"/>
      <c r="K582" s="4" t="n"/>
      <c r="L582" s="4" t="n"/>
      <c r="M582" s="4" t="n"/>
      <c r="N582" s="4" t="n"/>
      <c r="O582" s="4" t="n"/>
      <c r="P582" s="4" t="n"/>
      <c r="Q582" s="4" t="n"/>
      <c r="R582" s="4" t="n"/>
      <c r="S582" s="4" t="n"/>
      <c r="T582" s="4" t="n"/>
      <c r="U582" s="4" t="n"/>
      <c r="V582" s="4" t="n"/>
      <c r="W582" s="4" t="n"/>
      <c r="X582" s="4" t="n"/>
      <c r="Y582" s="4" t="n"/>
      <c r="Z582" s="4" t="n"/>
      <c r="AA582" s="4" t="n"/>
      <c r="AB582" s="4" t="n"/>
      <c r="AC582" s="4" t="n"/>
      <c r="AD582" s="4" t="n"/>
      <c r="AE582" s="4" t="n"/>
      <c r="AF582" s="4" t="n"/>
      <c r="AG582" s="4" t="n"/>
    </row>
    <row r="583">
      <c r="A583" s="4" t="n"/>
      <c r="B583" s="4" t="n"/>
      <c r="C583" s="4" t="n"/>
      <c r="D583" s="4" t="n"/>
      <c r="E583" s="4" t="n"/>
      <c r="F583" s="4" t="n"/>
      <c r="G583" s="4" t="n"/>
      <c r="H583" s="4" t="n"/>
      <c r="I583" s="4" t="n"/>
      <c r="J583" s="4" t="n"/>
      <c r="K583" s="4" t="n"/>
      <c r="L583" s="4" t="n"/>
      <c r="M583" s="4" t="n"/>
      <c r="N583" s="4" t="n"/>
      <c r="O583" s="4" t="n"/>
      <c r="P583" s="4" t="n"/>
      <c r="Q583" s="4" t="n"/>
      <c r="R583" s="4" t="n"/>
      <c r="S583" s="4" t="n"/>
      <c r="T583" s="4" t="n"/>
      <c r="U583" s="4" t="n"/>
      <c r="V583" s="4" t="n"/>
      <c r="W583" s="4" t="n"/>
      <c r="X583" s="4" t="n"/>
      <c r="Y583" s="4" t="n"/>
      <c r="Z583" s="4" t="n"/>
      <c r="AA583" s="4" t="n"/>
      <c r="AB583" s="4" t="n"/>
      <c r="AC583" s="4" t="n"/>
      <c r="AD583" s="4" t="n"/>
      <c r="AE583" s="4" t="n"/>
      <c r="AF583" s="4" t="n"/>
      <c r="AG583" s="4" t="n"/>
    </row>
    <row r="584">
      <c r="A584" s="4" t="n"/>
      <c r="B584" s="4" t="n"/>
      <c r="C584" s="4" t="n"/>
      <c r="D584" s="4" t="n"/>
      <c r="E584" s="4" t="n"/>
      <c r="F584" s="4" t="n"/>
      <c r="G584" s="4" t="n"/>
      <c r="H584" s="4" t="n"/>
      <c r="I584" s="4" t="n"/>
      <c r="J584" s="4" t="n"/>
      <c r="K584" s="4" t="n"/>
      <c r="L584" s="4" t="n"/>
      <c r="M584" s="4" t="n"/>
      <c r="N584" s="4" t="n"/>
      <c r="O584" s="4" t="n"/>
      <c r="P584" s="4" t="n"/>
      <c r="Q584" s="4" t="n"/>
      <c r="R584" s="4" t="n"/>
      <c r="S584" s="4" t="n"/>
      <c r="T584" s="4" t="n"/>
      <c r="U584" s="4" t="n"/>
      <c r="V584" s="4" t="n"/>
      <c r="W584" s="4" t="n"/>
      <c r="X584" s="4" t="n"/>
      <c r="Y584" s="4" t="n"/>
      <c r="Z584" s="4" t="n"/>
      <c r="AA584" s="4" t="n"/>
      <c r="AB584" s="4" t="n"/>
      <c r="AC584" s="4" t="n"/>
      <c r="AD584" s="4" t="n"/>
      <c r="AE584" s="4" t="n"/>
      <c r="AF584" s="4" t="n"/>
      <c r="AG584" s="4" t="n"/>
    </row>
    <row r="585">
      <c r="A585" s="4" t="n"/>
      <c r="B585" s="4" t="n"/>
      <c r="C585" s="4" t="n"/>
      <c r="D585" s="4" t="n"/>
      <c r="E585" s="4" t="n"/>
      <c r="F585" s="4" t="n"/>
      <c r="G585" s="4" t="n"/>
      <c r="H585" s="4" t="n"/>
      <c r="I585" s="4" t="n"/>
      <c r="J585" s="4" t="n"/>
      <c r="K585" s="4" t="n"/>
      <c r="L585" s="4" t="n"/>
      <c r="M585" s="4" t="n"/>
      <c r="N585" s="4" t="n"/>
      <c r="O585" s="4" t="n"/>
      <c r="P585" s="4" t="n"/>
      <c r="Q585" s="4" t="n"/>
      <c r="R585" s="4" t="n"/>
      <c r="S585" s="4" t="n"/>
      <c r="T585" s="4" t="n"/>
      <c r="U585" s="4" t="n"/>
      <c r="V585" s="4" t="n"/>
      <c r="W585" s="4" t="n"/>
      <c r="X585" s="4" t="n"/>
      <c r="Y585" s="4" t="n"/>
      <c r="Z585" s="4" t="n"/>
      <c r="AA585" s="4" t="n"/>
      <c r="AB585" s="4" t="n"/>
      <c r="AC585" s="4" t="n"/>
      <c r="AD585" s="4" t="n"/>
      <c r="AE585" s="4" t="n"/>
      <c r="AF585" s="4" t="n"/>
      <c r="AG585" s="4" t="n"/>
    </row>
    <row r="586">
      <c r="A586" s="4" t="n"/>
      <c r="B586" s="4" t="n"/>
      <c r="C586" s="4" t="n"/>
      <c r="D586" s="4" t="n"/>
      <c r="E586" s="4" t="n"/>
      <c r="F586" s="4" t="n"/>
      <c r="G586" s="4" t="n"/>
      <c r="H586" s="4" t="n"/>
      <c r="I586" s="4" t="n"/>
      <c r="J586" s="4" t="n"/>
      <c r="K586" s="4" t="n"/>
      <c r="L586" s="4" t="n"/>
      <c r="M586" s="4" t="n"/>
      <c r="N586" s="4" t="n"/>
      <c r="O586" s="4" t="n"/>
      <c r="P586" s="4" t="n"/>
      <c r="Q586" s="4" t="n"/>
      <c r="R586" s="4" t="n"/>
      <c r="S586" s="4" t="n"/>
      <c r="T586" s="4" t="n"/>
      <c r="U586" s="4" t="n"/>
      <c r="V586" s="4" t="n"/>
      <c r="W586" s="4" t="n"/>
      <c r="X586" s="4" t="n"/>
      <c r="Y586" s="4" t="n"/>
      <c r="Z586" s="4" t="n"/>
      <c r="AA586" s="4" t="n"/>
      <c r="AB586" s="4" t="n"/>
      <c r="AC586" s="4" t="n"/>
      <c r="AD586" s="4" t="n"/>
      <c r="AE586" s="4" t="n"/>
      <c r="AF586" s="4" t="n"/>
      <c r="AG586" s="4" t="n"/>
    </row>
    <row r="587">
      <c r="A587" s="4" t="n"/>
      <c r="B587" s="4" t="n"/>
      <c r="C587" s="4" t="n"/>
      <c r="D587" s="4" t="n"/>
      <c r="E587" s="4" t="n"/>
      <c r="F587" s="4" t="n"/>
      <c r="G587" s="4" t="n"/>
      <c r="H587" s="4" t="n"/>
      <c r="I587" s="4" t="n"/>
      <c r="J587" s="4" t="n"/>
      <c r="K587" s="4" t="n"/>
      <c r="L587" s="4" t="n"/>
      <c r="M587" s="4" t="n"/>
      <c r="N587" s="4" t="n"/>
      <c r="O587" s="4" t="n"/>
      <c r="P587" s="4" t="n"/>
      <c r="Q587" s="4" t="n"/>
      <c r="R587" s="4" t="n"/>
      <c r="S587" s="4" t="n"/>
      <c r="T587" s="4" t="n"/>
      <c r="U587" s="4" t="n"/>
      <c r="V587" s="4" t="n"/>
      <c r="W587" s="4" t="n"/>
      <c r="X587" s="4" t="n"/>
      <c r="Y587" s="4" t="n"/>
      <c r="Z587" s="4" t="n"/>
      <c r="AA587" s="4" t="n"/>
      <c r="AB587" s="4" t="n"/>
      <c r="AC587" s="4" t="n"/>
      <c r="AD587" s="4" t="n"/>
      <c r="AE587" s="4" t="n"/>
      <c r="AF587" s="4" t="n"/>
      <c r="AG587" s="4" t="n"/>
    </row>
    <row r="588">
      <c r="A588" s="4" t="n"/>
      <c r="B588" s="4" t="n"/>
      <c r="C588" s="4" t="n"/>
      <c r="D588" s="4" t="n"/>
      <c r="E588" s="4" t="n"/>
      <c r="F588" s="4" t="n"/>
      <c r="G588" s="4" t="n"/>
      <c r="H588" s="4" t="n"/>
      <c r="I588" s="4" t="n"/>
      <c r="J588" s="4" t="n"/>
      <c r="K588" s="4" t="n"/>
      <c r="L588" s="4" t="n"/>
      <c r="M588" s="4" t="n"/>
      <c r="N588" s="4" t="n"/>
      <c r="O588" s="4" t="n"/>
      <c r="P588" s="4" t="n"/>
      <c r="Q588" s="4" t="n"/>
      <c r="R588" s="4" t="n"/>
      <c r="S588" s="4" t="n"/>
      <c r="T588" s="4" t="n"/>
      <c r="U588" s="4" t="n"/>
      <c r="V588" s="4" t="n"/>
      <c r="W588" s="4" t="n"/>
      <c r="X588" s="4" t="n"/>
      <c r="Y588" s="4" t="n"/>
      <c r="Z588" s="4" t="n"/>
      <c r="AA588" s="4" t="n"/>
      <c r="AB588" s="4" t="n"/>
      <c r="AC588" s="4" t="n"/>
      <c r="AD588" s="4" t="n"/>
      <c r="AE588" s="4" t="n"/>
      <c r="AF588" s="4" t="n"/>
      <c r="AG588" s="4" t="n"/>
    </row>
    <row r="589">
      <c r="A589" s="4" t="n"/>
      <c r="B589" s="4" t="n"/>
      <c r="C589" s="4" t="n"/>
      <c r="D589" s="4" t="n"/>
      <c r="E589" s="4" t="n"/>
      <c r="F589" s="4" t="n"/>
      <c r="G589" s="4" t="n"/>
      <c r="H589" s="4" t="n"/>
      <c r="I589" s="4" t="n"/>
      <c r="J589" s="4" t="n"/>
      <c r="K589" s="4" t="n"/>
      <c r="L589" s="4" t="n"/>
      <c r="M589" s="4" t="n"/>
      <c r="N589" s="4" t="n"/>
      <c r="O589" s="4" t="n"/>
      <c r="P589" s="4" t="n"/>
      <c r="Q589" s="4" t="n"/>
      <c r="R589" s="4" t="n"/>
      <c r="S589" s="4" t="n"/>
      <c r="T589" s="4" t="n"/>
      <c r="U589" s="4" t="n"/>
      <c r="V589" s="4" t="n"/>
      <c r="W589" s="4" t="n"/>
      <c r="X589" s="4" t="n"/>
      <c r="Y589" s="4" t="n"/>
      <c r="Z589" s="4" t="n"/>
      <c r="AA589" s="4" t="n"/>
      <c r="AB589" s="4" t="n"/>
      <c r="AC589" s="4" t="n"/>
      <c r="AD589" s="4" t="n"/>
      <c r="AE589" s="4" t="n"/>
      <c r="AF589" s="4" t="n"/>
      <c r="AG589" s="4" t="n"/>
    </row>
    <row r="590">
      <c r="A590" s="4" t="n"/>
      <c r="B590" s="4" t="n"/>
      <c r="C590" s="4" t="n"/>
      <c r="D590" s="4" t="n"/>
      <c r="E590" s="4" t="n"/>
      <c r="F590" s="4" t="n"/>
      <c r="G590" s="4" t="n"/>
      <c r="H590" s="4" t="n"/>
      <c r="I590" s="4" t="n"/>
      <c r="J590" s="4" t="n"/>
      <c r="K590" s="4" t="n"/>
      <c r="L590" s="4" t="n"/>
      <c r="M590" s="4" t="n"/>
      <c r="N590" s="4" t="n"/>
      <c r="O590" s="4" t="n"/>
      <c r="P590" s="4" t="n"/>
      <c r="Q590" s="4" t="n"/>
      <c r="R590" s="4" t="n"/>
      <c r="S590" s="4" t="n"/>
      <c r="T590" s="4" t="n"/>
      <c r="U590" s="4" t="n"/>
      <c r="V590" s="4" t="n"/>
      <c r="W590" s="4" t="n"/>
      <c r="X590" s="4" t="n"/>
      <c r="Y590" s="4" t="n"/>
      <c r="Z590" s="4" t="n"/>
      <c r="AA590" s="4" t="n"/>
      <c r="AB590" s="4" t="n"/>
      <c r="AC590" s="4" t="n"/>
      <c r="AD590" s="4" t="n"/>
      <c r="AE590" s="4" t="n"/>
      <c r="AF590" s="4" t="n"/>
      <c r="AG590" s="4" t="n"/>
    </row>
    <row r="591">
      <c r="A591" s="4" t="n"/>
      <c r="B591" s="4" t="n"/>
      <c r="C591" s="4" t="n"/>
      <c r="D591" s="4" t="n"/>
      <c r="E591" s="4" t="n"/>
      <c r="F591" s="4" t="n"/>
      <c r="G591" s="4" t="n"/>
      <c r="H591" s="4" t="n"/>
      <c r="I591" s="4" t="n"/>
      <c r="J591" s="4" t="n"/>
      <c r="K591" s="4" t="n"/>
      <c r="L591" s="4" t="n"/>
      <c r="M591" s="4" t="n"/>
      <c r="N591" s="4" t="n"/>
      <c r="O591" s="4" t="n"/>
      <c r="P591" s="4" t="n"/>
      <c r="Q591" s="4" t="n"/>
      <c r="R591" s="4" t="n"/>
      <c r="S591" s="4" t="n"/>
      <c r="T591" s="4" t="n"/>
      <c r="U591" s="4" t="n"/>
      <c r="V591" s="4" t="n"/>
      <c r="W591" s="4" t="n"/>
      <c r="X591" s="4" t="n"/>
      <c r="Y591" s="4" t="n"/>
      <c r="Z591" s="4" t="n"/>
      <c r="AA591" s="4" t="n"/>
      <c r="AB591" s="4" t="n"/>
      <c r="AC591" s="4" t="n"/>
      <c r="AD591" s="4" t="n"/>
      <c r="AE591" s="4" t="n"/>
      <c r="AF591" s="4" t="n"/>
      <c r="AG591" s="4" t="n"/>
    </row>
    <row r="592">
      <c r="A592" s="4" t="n"/>
      <c r="B592" s="4" t="n"/>
      <c r="C592" s="4" t="n"/>
      <c r="D592" s="4" t="n"/>
      <c r="E592" s="4" t="n"/>
      <c r="F592" s="4" t="n"/>
      <c r="G592" s="4" t="n"/>
      <c r="H592" s="4" t="n"/>
      <c r="I592" s="4" t="n"/>
      <c r="J592" s="4" t="n"/>
      <c r="K592" s="4" t="n"/>
      <c r="L592" s="4" t="n"/>
      <c r="M592" s="4" t="n"/>
      <c r="N592" s="4" t="n"/>
      <c r="O592" s="4" t="n"/>
      <c r="P592" s="4" t="n"/>
      <c r="Q592" s="4" t="n"/>
      <c r="R592" s="4" t="n"/>
      <c r="S592" s="4" t="n"/>
      <c r="T592" s="4" t="n"/>
      <c r="U592" s="4" t="n"/>
      <c r="V592" s="4" t="n"/>
      <c r="W592" s="4" t="n"/>
      <c r="X592" s="4" t="n"/>
      <c r="Y592" s="4" t="n"/>
      <c r="Z592" s="4" t="n"/>
      <c r="AA592" s="4" t="n"/>
      <c r="AB592" s="4" t="n"/>
      <c r="AC592" s="4" t="n"/>
      <c r="AD592" s="4" t="n"/>
      <c r="AE592" s="4" t="n"/>
      <c r="AF592" s="4" t="n"/>
      <c r="AG592" s="4" t="n"/>
    </row>
    <row r="593">
      <c r="A593" s="4" t="n"/>
      <c r="B593" s="4" t="n"/>
      <c r="C593" s="4" t="n"/>
      <c r="D593" s="4" t="n"/>
      <c r="E593" s="4" t="n"/>
      <c r="F593" s="4" t="n"/>
      <c r="G593" s="4" t="n"/>
      <c r="H593" s="4" t="n"/>
      <c r="I593" s="4" t="n"/>
      <c r="J593" s="4" t="n"/>
      <c r="K593" s="4" t="n"/>
      <c r="L593" s="4" t="n"/>
      <c r="M593" s="4" t="n"/>
      <c r="N593" s="4" t="n"/>
      <c r="O593" s="4" t="n"/>
      <c r="P593" s="4" t="n"/>
      <c r="Q593" s="4" t="n"/>
      <c r="R593" s="4" t="n"/>
      <c r="S593" s="4" t="n"/>
      <c r="T593" s="4" t="n"/>
      <c r="U593" s="4" t="n"/>
      <c r="V593" s="4" t="n"/>
      <c r="W593" s="4" t="n"/>
      <c r="X593" s="4" t="n"/>
      <c r="Y593" s="4" t="n"/>
      <c r="Z593" s="4" t="n"/>
      <c r="AA593" s="4" t="n"/>
      <c r="AB593" s="4" t="n"/>
      <c r="AC593" s="4" t="n"/>
      <c r="AD593" s="4" t="n"/>
      <c r="AE593" s="4" t="n"/>
      <c r="AF593" s="4" t="n"/>
      <c r="AG593" s="4" t="n"/>
    </row>
    <row r="594">
      <c r="A594" s="4" t="n"/>
      <c r="B594" s="4" t="n"/>
      <c r="C594" s="4" t="n"/>
      <c r="D594" s="4" t="n"/>
      <c r="E594" s="4" t="n"/>
      <c r="F594" s="4" t="n"/>
      <c r="G594" s="4" t="n"/>
      <c r="H594" s="4" t="n"/>
      <c r="I594" s="4" t="n"/>
      <c r="J594" s="4" t="n"/>
      <c r="K594" s="4" t="n"/>
      <c r="L594" s="4" t="n"/>
      <c r="M594" s="4" t="n"/>
      <c r="N594" s="4" t="n"/>
      <c r="O594" s="4" t="n"/>
      <c r="P594" s="4" t="n"/>
      <c r="Q594" s="4" t="n"/>
      <c r="R594" s="4" t="n"/>
      <c r="S594" s="4" t="n"/>
      <c r="T594" s="4" t="n"/>
      <c r="U594" s="4" t="n"/>
      <c r="V594" s="4" t="n"/>
      <c r="W594" s="4" t="n"/>
      <c r="X594" s="4" t="n"/>
      <c r="Y594" s="4" t="n"/>
      <c r="Z594" s="4" t="n"/>
      <c r="AA594" s="4" t="n"/>
      <c r="AB594" s="4" t="n"/>
      <c r="AC594" s="4" t="n"/>
      <c r="AD594" s="4" t="n"/>
      <c r="AE594" s="4" t="n"/>
      <c r="AF594" s="4" t="n"/>
      <c r="AG594" s="4" t="n"/>
    </row>
    <row r="595">
      <c r="A595" s="4" t="n"/>
      <c r="B595" s="4" t="n"/>
      <c r="C595" s="4" t="n"/>
      <c r="D595" s="4" t="n"/>
      <c r="E595" s="4" t="n"/>
      <c r="F595" s="4" t="n"/>
      <c r="G595" s="4" t="n"/>
      <c r="H595" s="4" t="n"/>
      <c r="I595" s="4" t="n"/>
      <c r="J595" s="4" t="n"/>
      <c r="K595" s="4" t="n"/>
      <c r="L595" s="4" t="n"/>
      <c r="M595" s="4" t="n"/>
      <c r="N595" s="4" t="n"/>
      <c r="O595" s="4" t="n"/>
      <c r="P595" s="4" t="n"/>
      <c r="Q595" s="4" t="n"/>
      <c r="R595" s="4" t="n"/>
      <c r="S595" s="4" t="n"/>
      <c r="T595" s="4" t="n"/>
      <c r="U595" s="4" t="n"/>
      <c r="V595" s="4" t="n"/>
      <c r="W595" s="4" t="n"/>
      <c r="X595" s="4" t="n"/>
      <c r="Y595" s="4" t="n"/>
      <c r="Z595" s="4" t="n"/>
      <c r="AA595" s="4" t="n"/>
      <c r="AB595" s="4" t="n"/>
      <c r="AC595" s="4" t="n"/>
      <c r="AD595" s="4" t="n"/>
      <c r="AE595" s="4" t="n"/>
      <c r="AF595" s="4" t="n"/>
      <c r="AG595" s="4" t="n"/>
    </row>
    <row r="596">
      <c r="A596" s="4" t="n"/>
      <c r="B596" s="4" t="n"/>
      <c r="C596" s="4" t="n"/>
      <c r="D596" s="4" t="n"/>
      <c r="E596" s="4" t="n"/>
      <c r="F596" s="4" t="n"/>
      <c r="G596" s="4" t="n"/>
      <c r="H596" s="4" t="n"/>
      <c r="I596" s="4" t="n"/>
      <c r="J596" s="4" t="n"/>
      <c r="K596" s="4" t="n"/>
      <c r="L596" s="4" t="n"/>
      <c r="M596" s="4" t="n"/>
      <c r="N596" s="4" t="n"/>
      <c r="O596" s="4" t="n"/>
      <c r="P596" s="4" t="n"/>
      <c r="Q596" s="4" t="n"/>
      <c r="R596" s="4" t="n"/>
      <c r="S596" s="4" t="n"/>
      <c r="T596" s="4" t="n"/>
      <c r="U596" s="4" t="n"/>
      <c r="V596" s="4" t="n"/>
      <c r="W596" s="4" t="n"/>
      <c r="X596" s="4" t="n"/>
      <c r="Y596" s="4" t="n"/>
      <c r="Z596" s="4" t="n"/>
      <c r="AA596" s="4" t="n"/>
      <c r="AB596" s="4" t="n"/>
      <c r="AC596" s="4" t="n"/>
      <c r="AD596" s="4" t="n"/>
      <c r="AE596" s="4" t="n"/>
      <c r="AF596" s="4" t="n"/>
      <c r="AG596" s="4" t="n"/>
    </row>
    <row r="597">
      <c r="A597" s="4" t="n"/>
      <c r="B597" s="4" t="n"/>
      <c r="C597" s="4" t="n"/>
      <c r="D597" s="4" t="n"/>
      <c r="E597" s="4" t="n"/>
      <c r="F597" s="4" t="n"/>
      <c r="G597" s="4" t="n"/>
      <c r="H597" s="4" t="n"/>
      <c r="I597" s="4" t="n"/>
      <c r="J597" s="4" t="n"/>
      <c r="K597" s="4" t="n"/>
      <c r="L597" s="4" t="n"/>
      <c r="M597" s="4" t="n"/>
      <c r="N597" s="4" t="n"/>
      <c r="O597" s="4" t="n"/>
      <c r="P597" s="4" t="n"/>
      <c r="Q597" s="4" t="n"/>
      <c r="R597" s="4" t="n"/>
      <c r="S597" s="4" t="n"/>
      <c r="T597" s="4" t="n"/>
      <c r="U597" s="4" t="n"/>
      <c r="V597" s="4" t="n"/>
      <c r="W597" s="4" t="n"/>
      <c r="X597" s="4" t="n"/>
      <c r="Y597" s="4" t="n"/>
      <c r="Z597" s="4" t="n"/>
      <c r="AA597" s="4" t="n"/>
      <c r="AB597" s="4" t="n"/>
      <c r="AC597" s="4" t="n"/>
      <c r="AD597" s="4" t="n"/>
      <c r="AE597" s="4" t="n"/>
      <c r="AF597" s="4" t="n"/>
      <c r="AG597" s="4" t="n"/>
    </row>
    <row r="598">
      <c r="A598" s="4" t="n"/>
      <c r="B598" s="4" t="n"/>
      <c r="C598" s="4" t="n"/>
      <c r="D598" s="4" t="n"/>
      <c r="E598" s="4" t="n"/>
      <c r="F598" s="4" t="n"/>
      <c r="G598" s="4" t="n"/>
      <c r="H598" s="4" t="n"/>
      <c r="I598" s="4" t="n"/>
      <c r="J598" s="4" t="n"/>
      <c r="K598" s="4" t="n"/>
      <c r="L598" s="4" t="n"/>
      <c r="M598" s="4" t="n"/>
      <c r="N598" s="4" t="n"/>
      <c r="O598" s="4" t="n"/>
      <c r="P598" s="4" t="n"/>
      <c r="Q598" s="4" t="n"/>
      <c r="R598" s="4" t="n"/>
      <c r="S598" s="4" t="n"/>
      <c r="T598" s="4" t="n"/>
      <c r="U598" s="4" t="n"/>
      <c r="V598" s="4" t="n"/>
      <c r="W598" s="4" t="n"/>
      <c r="X598" s="4" t="n"/>
      <c r="Y598" s="4" t="n"/>
      <c r="Z598" s="4" t="n"/>
      <c r="AA598" s="4" t="n"/>
      <c r="AB598" s="4" t="n"/>
      <c r="AC598" s="4" t="n"/>
      <c r="AD598" s="4" t="n"/>
      <c r="AE598" s="4" t="n"/>
      <c r="AF598" s="4" t="n"/>
      <c r="AG598" s="4" t="n"/>
    </row>
    <row r="599">
      <c r="A599" s="4" t="n"/>
      <c r="B599" s="4" t="n"/>
      <c r="C599" s="4" t="n"/>
      <c r="D599" s="4" t="n"/>
      <c r="E599" s="4" t="n"/>
      <c r="F599" s="4" t="n"/>
      <c r="G599" s="4" t="n"/>
      <c r="H599" s="4" t="n"/>
      <c r="I599" s="4" t="n"/>
      <c r="J599" s="4" t="n"/>
      <c r="K599" s="4" t="n"/>
      <c r="L599" s="4" t="n"/>
      <c r="M599" s="4" t="n"/>
      <c r="N599" s="4" t="n"/>
      <c r="O599" s="4" t="n"/>
      <c r="P599" s="4" t="n"/>
      <c r="Q599" s="4" t="n"/>
      <c r="R599" s="4" t="n"/>
      <c r="S599" s="4" t="n"/>
      <c r="T599" s="4" t="n"/>
      <c r="U599" s="4" t="n"/>
      <c r="V599" s="4" t="n"/>
      <c r="W599" s="4" t="n"/>
      <c r="X599" s="4" t="n"/>
      <c r="Y599" s="4" t="n"/>
      <c r="Z599" s="4" t="n"/>
      <c r="AA599" s="4" t="n"/>
      <c r="AB599" s="4" t="n"/>
      <c r="AC599" s="4" t="n"/>
      <c r="AD599" s="4" t="n"/>
      <c r="AE599" s="4" t="n"/>
      <c r="AF599" s="4" t="n"/>
      <c r="AG599" s="4" t="n"/>
    </row>
    <row r="600">
      <c r="A600" s="4" t="n"/>
      <c r="B600" s="4" t="n"/>
      <c r="C600" s="4" t="n"/>
      <c r="D600" s="4" t="n"/>
      <c r="E600" s="4" t="n"/>
      <c r="F600" s="4" t="n"/>
      <c r="G600" s="4" t="n"/>
      <c r="H600" s="4" t="n"/>
      <c r="I600" s="4" t="n"/>
      <c r="J600" s="4" t="n"/>
      <c r="K600" s="4" t="n"/>
      <c r="L600" s="4" t="n"/>
      <c r="M600" s="4" t="n"/>
      <c r="N600" s="4" t="n"/>
      <c r="O600" s="4" t="n"/>
      <c r="P600" s="4" t="n"/>
      <c r="Q600" s="4" t="n"/>
      <c r="R600" s="4" t="n"/>
      <c r="S600" s="4" t="n"/>
      <c r="T600" s="4" t="n"/>
      <c r="U600" s="4" t="n"/>
      <c r="V600" s="4" t="n"/>
      <c r="W600" s="4" t="n"/>
      <c r="X600" s="4" t="n"/>
      <c r="Y600" s="4" t="n"/>
      <c r="Z600" s="4" t="n"/>
      <c r="AA600" s="4" t="n"/>
      <c r="AB600" s="4" t="n"/>
      <c r="AC600" s="4" t="n"/>
      <c r="AD600" s="4" t="n"/>
      <c r="AE600" s="4" t="n"/>
      <c r="AF600" s="4" t="n"/>
      <c r="AG600" s="4" t="n"/>
    </row>
    <row r="601">
      <c r="A601" s="4" t="n"/>
      <c r="B601" s="4" t="n"/>
      <c r="C601" s="4" t="n"/>
      <c r="D601" s="4" t="n"/>
      <c r="E601" s="4" t="n"/>
      <c r="F601" s="4" t="n"/>
      <c r="G601" s="4" t="n"/>
      <c r="H601" s="4" t="n"/>
      <c r="I601" s="4" t="n"/>
      <c r="J601" s="4" t="n"/>
      <c r="K601" s="4" t="n"/>
      <c r="L601" s="4" t="n"/>
      <c r="M601" s="4" t="n"/>
      <c r="N601" s="4" t="n"/>
      <c r="O601" s="4" t="n"/>
      <c r="P601" s="4" t="n"/>
      <c r="Q601" s="4" t="n"/>
      <c r="R601" s="4" t="n"/>
      <c r="S601" s="4" t="n"/>
      <c r="T601" s="4" t="n"/>
      <c r="U601" s="4" t="n"/>
      <c r="V601" s="4" t="n"/>
      <c r="W601" s="4" t="n"/>
      <c r="X601" s="4" t="n"/>
      <c r="Y601" s="4" t="n"/>
      <c r="Z601" s="4" t="n"/>
      <c r="AA601" s="4" t="n"/>
      <c r="AB601" s="4" t="n"/>
      <c r="AC601" s="4" t="n"/>
      <c r="AD601" s="4" t="n"/>
      <c r="AE601" s="4" t="n"/>
      <c r="AF601" s="4" t="n"/>
      <c r="AG601" s="4" t="n"/>
    </row>
    <row r="602">
      <c r="A602" s="4" t="n"/>
      <c r="B602" s="4" t="n"/>
      <c r="C602" s="4" t="n"/>
      <c r="D602" s="4" t="n"/>
      <c r="E602" s="4" t="n"/>
      <c r="F602" s="4" t="n"/>
      <c r="G602" s="4" t="n"/>
      <c r="H602" s="4" t="n"/>
      <c r="I602" s="4" t="n"/>
      <c r="J602" s="4" t="n"/>
      <c r="K602" s="4" t="n"/>
      <c r="L602" s="4" t="n"/>
      <c r="M602" s="4" t="n"/>
      <c r="N602" s="4" t="n"/>
      <c r="O602" s="4" t="n"/>
      <c r="P602" s="4" t="n"/>
      <c r="Q602" s="4" t="n"/>
      <c r="R602" s="4" t="n"/>
      <c r="S602" s="4" t="n"/>
      <c r="T602" s="4" t="n"/>
      <c r="U602" s="4" t="n"/>
      <c r="V602" s="4" t="n"/>
      <c r="W602" s="4" t="n"/>
      <c r="X602" s="4" t="n"/>
      <c r="Y602" s="4" t="n"/>
      <c r="Z602" s="4" t="n"/>
      <c r="AA602" s="4" t="n"/>
      <c r="AB602" s="4" t="n"/>
      <c r="AC602" s="4" t="n"/>
      <c r="AD602" s="4" t="n"/>
      <c r="AE602" s="4" t="n"/>
      <c r="AF602" s="4" t="n"/>
      <c r="AG602" s="4" t="n"/>
    </row>
    <row r="603">
      <c r="A603" s="4" t="n"/>
      <c r="B603" s="4" t="n"/>
      <c r="C603" s="4" t="n"/>
      <c r="D603" s="4" t="n"/>
      <c r="E603" s="4" t="n"/>
      <c r="F603" s="4" t="n"/>
      <c r="G603" s="4" t="n"/>
      <c r="H603" s="4" t="n"/>
      <c r="I603" s="4" t="n"/>
      <c r="J603" s="4" t="n"/>
      <c r="K603" s="4" t="n"/>
      <c r="L603" s="4" t="n"/>
      <c r="M603" s="4" t="n"/>
      <c r="N603" s="4" t="n"/>
      <c r="O603" s="4" t="n"/>
      <c r="P603" s="4" t="n"/>
      <c r="Q603" s="4" t="n"/>
      <c r="R603" s="4" t="n"/>
      <c r="S603" s="4" t="n"/>
      <c r="T603" s="4" t="n"/>
      <c r="U603" s="4" t="n"/>
      <c r="V603" s="4" t="n"/>
      <c r="W603" s="4" t="n"/>
      <c r="X603" s="4" t="n"/>
      <c r="Y603" s="4" t="n"/>
      <c r="Z603" s="4" t="n"/>
      <c r="AA603" s="4" t="n"/>
      <c r="AB603" s="4" t="n"/>
      <c r="AC603" s="4" t="n"/>
      <c r="AD603" s="4" t="n"/>
      <c r="AE603" s="4" t="n"/>
      <c r="AF603" s="4" t="n"/>
      <c r="AG603" s="4" t="n"/>
    </row>
    <row r="604">
      <c r="A604" s="4" t="n"/>
      <c r="B604" s="4" t="n"/>
      <c r="C604" s="4" t="n"/>
      <c r="D604" s="4" t="n"/>
      <c r="E604" s="4" t="n"/>
      <c r="F604" s="4" t="n"/>
      <c r="G604" s="4" t="n"/>
      <c r="H604" s="4" t="n"/>
      <c r="I604" s="4" t="n"/>
      <c r="J604" s="4" t="n"/>
      <c r="K604" s="4" t="n"/>
      <c r="L604" s="4" t="n"/>
      <c r="M604" s="4" t="n"/>
      <c r="N604" s="4" t="n"/>
      <c r="O604" s="4" t="n"/>
      <c r="P604" s="4" t="n"/>
      <c r="Q604" s="4" t="n"/>
      <c r="R604" s="4" t="n"/>
      <c r="S604" s="4" t="n"/>
      <c r="T604" s="4" t="n"/>
      <c r="U604" s="4" t="n"/>
      <c r="V604" s="4" t="n"/>
      <c r="W604" s="4" t="n"/>
      <c r="X604" s="4" t="n"/>
      <c r="Y604" s="4" t="n"/>
      <c r="Z604" s="4" t="n"/>
      <c r="AA604" s="4" t="n"/>
      <c r="AB604" s="4" t="n"/>
      <c r="AC604" s="4" t="n"/>
      <c r="AD604" s="4" t="n"/>
      <c r="AE604" s="4" t="n"/>
      <c r="AF604" s="4" t="n"/>
      <c r="AG604" s="4" t="n"/>
    </row>
    <row r="605">
      <c r="A605" s="4" t="n"/>
      <c r="B605" s="4" t="n"/>
      <c r="C605" s="4" t="n"/>
      <c r="D605" s="4" t="n"/>
      <c r="E605" s="4" t="n"/>
      <c r="F605" s="4" t="n"/>
      <c r="G605" s="4" t="n"/>
      <c r="H605" s="4" t="n"/>
      <c r="I605" s="4" t="n"/>
      <c r="J605" s="4" t="n"/>
      <c r="K605" s="4" t="n"/>
      <c r="L605" s="4" t="n"/>
      <c r="M605" s="4" t="n"/>
      <c r="N605" s="4" t="n"/>
      <c r="O605" s="4" t="n"/>
      <c r="P605" s="4" t="n"/>
      <c r="Q605" s="4" t="n"/>
      <c r="R605" s="4" t="n"/>
      <c r="S605" s="4" t="n"/>
      <c r="T605" s="4" t="n"/>
      <c r="U605" s="4" t="n"/>
      <c r="V605" s="4" t="n"/>
      <c r="W605" s="4" t="n"/>
      <c r="X605" s="4" t="n"/>
      <c r="Y605" s="4" t="n"/>
      <c r="Z605" s="4" t="n"/>
      <c r="AA605" s="4" t="n"/>
      <c r="AB605" s="4" t="n"/>
      <c r="AC605" s="4" t="n"/>
      <c r="AD605" s="4" t="n"/>
      <c r="AE605" s="4" t="n"/>
      <c r="AF605" s="4" t="n"/>
      <c r="AG605" s="4" t="n"/>
    </row>
    <row r="606">
      <c r="A606" s="4" t="n"/>
      <c r="B606" s="4" t="n"/>
      <c r="C606" s="4" t="n"/>
      <c r="D606" s="4" t="n"/>
      <c r="E606" s="4" t="n"/>
      <c r="F606" s="4" t="n"/>
      <c r="G606" s="4" t="n"/>
      <c r="H606" s="4" t="n"/>
      <c r="I606" s="4" t="n"/>
      <c r="J606" s="4" t="n"/>
      <c r="K606" s="4" t="n"/>
      <c r="L606" s="4" t="n"/>
      <c r="M606" s="4" t="n"/>
      <c r="N606" s="4" t="n"/>
      <c r="O606" s="4" t="n"/>
      <c r="P606" s="4" t="n"/>
      <c r="Q606" s="4" t="n"/>
      <c r="R606" s="4" t="n"/>
      <c r="S606" s="4" t="n"/>
      <c r="T606" s="4" t="n"/>
      <c r="U606" s="4" t="n"/>
      <c r="V606" s="4" t="n"/>
      <c r="W606" s="4" t="n"/>
      <c r="X606" s="4" t="n"/>
      <c r="Y606" s="4" t="n"/>
      <c r="Z606" s="4" t="n"/>
      <c r="AA606" s="4" t="n"/>
      <c r="AB606" s="4" t="n"/>
      <c r="AC606" s="4" t="n"/>
      <c r="AD606" s="4" t="n"/>
      <c r="AE606" s="4" t="n"/>
      <c r="AF606" s="4" t="n"/>
      <c r="AG606" s="4" t="n"/>
    </row>
    <row r="607">
      <c r="A607" s="4" t="n"/>
      <c r="B607" s="4" t="n"/>
      <c r="C607" s="4" t="n"/>
      <c r="D607" s="4" t="n"/>
      <c r="E607" s="4" t="n"/>
      <c r="F607" s="4" t="n"/>
      <c r="G607" s="4" t="n"/>
      <c r="H607" s="4" t="n"/>
      <c r="I607" s="4" t="n"/>
      <c r="J607" s="4" t="n"/>
      <c r="K607" s="4" t="n"/>
      <c r="L607" s="4" t="n"/>
      <c r="M607" s="4" t="n"/>
      <c r="N607" s="4" t="n"/>
      <c r="O607" s="4" t="n"/>
      <c r="P607" s="4" t="n"/>
      <c r="Q607" s="4" t="n"/>
      <c r="R607" s="4" t="n"/>
      <c r="S607" s="4" t="n"/>
      <c r="T607" s="4" t="n"/>
      <c r="U607" s="4" t="n"/>
      <c r="V607" s="4" t="n"/>
      <c r="W607" s="4" t="n"/>
      <c r="X607" s="4" t="n"/>
      <c r="Y607" s="4" t="n"/>
      <c r="Z607" s="4" t="n"/>
      <c r="AA607" s="4" t="n"/>
      <c r="AB607" s="4" t="n"/>
      <c r="AC607" s="4" t="n"/>
      <c r="AD607" s="4" t="n"/>
      <c r="AE607" s="4" t="n"/>
      <c r="AF607" s="4" t="n"/>
      <c r="AG607" s="4" t="n"/>
    </row>
    <row r="608">
      <c r="A608" s="4" t="n"/>
      <c r="B608" s="4" t="n"/>
      <c r="C608" s="4" t="n"/>
      <c r="D608" s="4" t="n"/>
      <c r="E608" s="4" t="n"/>
      <c r="F608" s="4" t="n"/>
      <c r="G608" s="4" t="n"/>
      <c r="H608" s="4" t="n"/>
      <c r="I608" s="4" t="n"/>
      <c r="J608" s="4" t="n"/>
      <c r="K608" s="4" t="n"/>
      <c r="L608" s="4" t="n"/>
      <c r="M608" s="4" t="n"/>
      <c r="N608" s="4" t="n"/>
      <c r="O608" s="4" t="n"/>
      <c r="P608" s="4" t="n"/>
      <c r="Q608" s="4" t="n"/>
      <c r="R608" s="4" t="n"/>
      <c r="S608" s="4" t="n"/>
      <c r="T608" s="4" t="n"/>
      <c r="U608" s="4" t="n"/>
      <c r="V608" s="4" t="n"/>
      <c r="W608" s="4" t="n"/>
      <c r="X608" s="4" t="n"/>
      <c r="Y608" s="4" t="n"/>
      <c r="Z608" s="4" t="n"/>
      <c r="AA608" s="4" t="n"/>
      <c r="AB608" s="4" t="n"/>
      <c r="AC608" s="4" t="n"/>
      <c r="AD608" s="4" t="n"/>
      <c r="AE608" s="4" t="n"/>
      <c r="AF608" s="4" t="n"/>
      <c r="AG608" s="4" t="n"/>
    </row>
    <row r="609">
      <c r="A609" s="4" t="n"/>
      <c r="B609" s="4" t="n"/>
      <c r="C609" s="4" t="n"/>
      <c r="D609" s="4" t="n"/>
      <c r="E609" s="4" t="n"/>
      <c r="F609" s="4" t="n"/>
      <c r="G609" s="4" t="n"/>
      <c r="H609" s="4" t="n"/>
      <c r="I609" s="4" t="n"/>
      <c r="J609" s="4" t="n"/>
      <c r="K609" s="4" t="n"/>
      <c r="L609" s="4" t="n"/>
      <c r="M609" s="4" t="n"/>
      <c r="N609" s="4" t="n"/>
      <c r="O609" s="4" t="n"/>
      <c r="P609" s="4" t="n"/>
      <c r="Q609" s="4" t="n"/>
      <c r="R609" s="4" t="n"/>
      <c r="S609" s="4" t="n"/>
      <c r="T609" s="4" t="n"/>
      <c r="U609" s="4" t="n"/>
      <c r="V609" s="4" t="n"/>
      <c r="W609" s="4" t="n"/>
      <c r="X609" s="4" t="n"/>
      <c r="Y609" s="4" t="n"/>
      <c r="Z609" s="4" t="n"/>
      <c r="AA609" s="4" t="n"/>
      <c r="AB609" s="4" t="n"/>
      <c r="AC609" s="4" t="n"/>
      <c r="AD609" s="4" t="n"/>
      <c r="AE609" s="4" t="n"/>
      <c r="AF609" s="4" t="n"/>
      <c r="AG609" s="4" t="n"/>
    </row>
    <row r="610">
      <c r="A610" s="4" t="n"/>
      <c r="B610" s="4" t="n"/>
      <c r="C610" s="4" t="n"/>
      <c r="D610" s="4" t="n"/>
      <c r="E610" s="4" t="n"/>
      <c r="F610" s="4" t="n"/>
      <c r="G610" s="4" t="n"/>
      <c r="H610" s="4" t="n"/>
      <c r="I610" s="4" t="n"/>
      <c r="J610" s="4" t="n"/>
      <c r="K610" s="4" t="n"/>
      <c r="L610" s="4" t="n"/>
      <c r="M610" s="4" t="n"/>
      <c r="N610" s="4" t="n"/>
      <c r="O610" s="4" t="n"/>
      <c r="P610" s="4" t="n"/>
      <c r="Q610" s="4" t="n"/>
      <c r="R610" s="4" t="n"/>
      <c r="S610" s="4" t="n"/>
      <c r="T610" s="4" t="n"/>
      <c r="U610" s="4" t="n"/>
      <c r="V610" s="4" t="n"/>
      <c r="W610" s="4" t="n"/>
      <c r="X610" s="4" t="n"/>
      <c r="Y610" s="4" t="n"/>
      <c r="Z610" s="4" t="n"/>
      <c r="AA610" s="4" t="n"/>
      <c r="AB610" s="4" t="n"/>
      <c r="AC610" s="4" t="n"/>
      <c r="AD610" s="4" t="n"/>
      <c r="AE610" s="4" t="n"/>
      <c r="AF610" s="4" t="n"/>
      <c r="AG610" s="4" t="n"/>
    </row>
    <row r="611">
      <c r="A611" s="4" t="n"/>
      <c r="B611" s="4" t="n"/>
      <c r="C611" s="4" t="n"/>
      <c r="D611" s="4" t="n"/>
      <c r="E611" s="4" t="n"/>
      <c r="F611" s="4" t="n"/>
      <c r="G611" s="4" t="n"/>
      <c r="H611" s="4" t="n"/>
      <c r="I611" s="4" t="n"/>
      <c r="J611" s="4" t="n"/>
      <c r="K611" s="4" t="n"/>
      <c r="L611" s="4" t="n"/>
      <c r="M611" s="4" t="n"/>
      <c r="N611" s="4" t="n"/>
      <c r="O611" s="4" t="n"/>
      <c r="P611" s="4" t="n"/>
      <c r="Q611" s="4" t="n"/>
      <c r="R611" s="4" t="n"/>
      <c r="S611" s="4" t="n"/>
      <c r="T611" s="4" t="n"/>
      <c r="U611" s="4" t="n"/>
      <c r="V611" s="4" t="n"/>
      <c r="W611" s="4" t="n"/>
      <c r="X611" s="4" t="n"/>
      <c r="Y611" s="4" t="n"/>
      <c r="Z611" s="4" t="n"/>
      <c r="AA611" s="4" t="n"/>
      <c r="AB611" s="4" t="n"/>
      <c r="AC611" s="4" t="n"/>
      <c r="AD611" s="4" t="n"/>
      <c r="AE611" s="4" t="n"/>
      <c r="AF611" s="4" t="n"/>
      <c r="AG611" s="4" t="n"/>
    </row>
    <row r="612">
      <c r="A612" s="4" t="n"/>
      <c r="B612" s="4" t="n"/>
      <c r="C612" s="4" t="n"/>
      <c r="D612" s="4" t="n"/>
      <c r="E612" s="4" t="n"/>
      <c r="F612" s="4" t="n"/>
      <c r="G612" s="4" t="n"/>
      <c r="H612" s="4" t="n"/>
      <c r="I612" s="4" t="n"/>
      <c r="J612" s="4" t="n"/>
      <c r="K612" s="4" t="n"/>
      <c r="L612" s="4" t="n"/>
      <c r="M612" s="4" t="n"/>
      <c r="N612" s="4" t="n"/>
      <c r="O612" s="4" t="n"/>
      <c r="P612" s="4" t="n"/>
      <c r="Q612" s="4" t="n"/>
      <c r="R612" s="4" t="n"/>
      <c r="S612" s="4" t="n"/>
      <c r="T612" s="4" t="n"/>
      <c r="U612" s="4" t="n"/>
      <c r="V612" s="4" t="n"/>
      <c r="W612" s="4" t="n"/>
      <c r="X612" s="4" t="n"/>
      <c r="Y612" s="4" t="n"/>
      <c r="Z612" s="4" t="n"/>
      <c r="AA612" s="4" t="n"/>
      <c r="AB612" s="4" t="n"/>
      <c r="AC612" s="4" t="n"/>
      <c r="AD612" s="4" t="n"/>
      <c r="AE612" s="4" t="n"/>
      <c r="AF612" s="4" t="n"/>
      <c r="AG612" s="4" t="n"/>
    </row>
    <row r="613">
      <c r="A613" s="4" t="n"/>
      <c r="B613" s="4" t="n"/>
      <c r="C613" s="4" t="n"/>
      <c r="D613" s="4" t="n"/>
      <c r="E613" s="4" t="n"/>
      <c r="F613" s="4" t="n"/>
      <c r="G613" s="4" t="n"/>
      <c r="H613" s="4" t="n"/>
      <c r="I613" s="4" t="n"/>
      <c r="J613" s="4" t="n"/>
      <c r="K613" s="4" t="n"/>
      <c r="L613" s="4" t="n"/>
      <c r="M613" s="4" t="n"/>
      <c r="N613" s="4" t="n"/>
      <c r="O613" s="4" t="n"/>
      <c r="P613" s="4" t="n"/>
      <c r="Q613" s="4" t="n"/>
      <c r="R613" s="4" t="n"/>
      <c r="S613" s="4" t="n"/>
      <c r="T613" s="4" t="n"/>
      <c r="U613" s="4" t="n"/>
      <c r="V613" s="4" t="n"/>
      <c r="W613" s="4" t="n"/>
      <c r="X613" s="4" t="n"/>
      <c r="Y613" s="4" t="n"/>
      <c r="Z613" s="4" t="n"/>
      <c r="AA613" s="4" t="n"/>
      <c r="AB613" s="4" t="n"/>
      <c r="AC613" s="4" t="n"/>
      <c r="AD613" s="4" t="n"/>
      <c r="AE613" s="4" t="n"/>
      <c r="AF613" s="4" t="n"/>
      <c r="AG613" s="4" t="n"/>
    </row>
    <row r="614">
      <c r="A614" s="4" t="n"/>
      <c r="B614" s="4" t="n"/>
      <c r="C614" s="4" t="n"/>
      <c r="D614" s="4" t="n"/>
      <c r="E614" s="4" t="n"/>
      <c r="F614" s="4" t="n"/>
      <c r="G614" s="4" t="n"/>
      <c r="H614" s="4" t="n"/>
      <c r="I614" s="4" t="n"/>
      <c r="J614" s="4" t="n"/>
      <c r="K614" s="4" t="n"/>
      <c r="L614" s="4" t="n"/>
      <c r="M614" s="4" t="n"/>
      <c r="N614" s="4" t="n"/>
      <c r="O614" s="4" t="n"/>
      <c r="P614" s="4" t="n"/>
      <c r="Q614" s="4" t="n"/>
      <c r="R614" s="4" t="n"/>
      <c r="S614" s="4" t="n"/>
      <c r="T614" s="4" t="n"/>
      <c r="U614" s="4" t="n"/>
      <c r="V614" s="4" t="n"/>
      <c r="W614" s="4" t="n"/>
      <c r="X614" s="4" t="n"/>
      <c r="Y614" s="4" t="n"/>
      <c r="Z614" s="4" t="n"/>
      <c r="AA614" s="4" t="n"/>
      <c r="AB614" s="4" t="n"/>
      <c r="AC614" s="4" t="n"/>
      <c r="AD614" s="4" t="n"/>
      <c r="AE614" s="4" t="n"/>
      <c r="AF614" s="4" t="n"/>
      <c r="AG614" s="4" t="n"/>
    </row>
    <row r="615">
      <c r="A615" s="4" t="n"/>
      <c r="B615" s="4" t="n"/>
      <c r="C615" s="4" t="n"/>
      <c r="D615" s="4" t="n"/>
      <c r="E615" s="4" t="n"/>
      <c r="F615" s="4" t="n"/>
      <c r="G615" s="4" t="n"/>
      <c r="H615" s="4" t="n"/>
      <c r="I615" s="4" t="n"/>
      <c r="J615" s="4" t="n"/>
      <c r="K615" s="4" t="n"/>
      <c r="L615" s="4" t="n"/>
      <c r="M615" s="4" t="n"/>
      <c r="N615" s="4" t="n"/>
      <c r="O615" s="4" t="n"/>
      <c r="P615" s="4" t="n"/>
      <c r="Q615" s="4" t="n"/>
      <c r="R615" s="4" t="n"/>
      <c r="S615" s="4" t="n"/>
      <c r="T615" s="4" t="n"/>
      <c r="U615" s="4" t="n"/>
      <c r="V615" s="4" t="n"/>
      <c r="W615" s="4" t="n"/>
      <c r="X615" s="4" t="n"/>
      <c r="Y615" s="4" t="n"/>
      <c r="Z615" s="4" t="n"/>
      <c r="AA615" s="4" t="n"/>
      <c r="AB615" s="4" t="n"/>
      <c r="AC615" s="4" t="n"/>
      <c r="AD615" s="4" t="n"/>
      <c r="AE615" s="4" t="n"/>
      <c r="AF615" s="4" t="n"/>
      <c r="AG615" s="4" t="n"/>
    </row>
    <row r="616">
      <c r="A616" s="4" t="n"/>
      <c r="B616" s="4" t="n"/>
      <c r="C616" s="4" t="n"/>
      <c r="D616" s="4" t="n"/>
      <c r="E616" s="4" t="n"/>
      <c r="F616" s="4" t="n"/>
      <c r="G616" s="4" t="n"/>
      <c r="H616" s="4" t="n"/>
      <c r="I616" s="4" t="n"/>
      <c r="J616" s="4" t="n"/>
      <c r="K616" s="4" t="n"/>
      <c r="L616" s="4" t="n"/>
      <c r="M616" s="4" t="n"/>
      <c r="N616" s="4" t="n"/>
      <c r="O616" s="4" t="n"/>
      <c r="P616" s="4" t="n"/>
      <c r="Q616" s="4" t="n"/>
      <c r="R616" s="4" t="n"/>
      <c r="S616" s="4" t="n"/>
      <c r="T616" s="4" t="n"/>
      <c r="U616" s="4" t="n"/>
      <c r="V616" s="4" t="n"/>
      <c r="W616" s="4" t="n"/>
      <c r="X616" s="4" t="n"/>
      <c r="Y616" s="4" t="n"/>
      <c r="Z616" s="4" t="n"/>
      <c r="AA616" s="4" t="n"/>
      <c r="AB616" s="4" t="n"/>
      <c r="AC616" s="4" t="n"/>
      <c r="AD616" s="4" t="n"/>
      <c r="AE616" s="4" t="n"/>
      <c r="AF616" s="4" t="n"/>
      <c r="AG616" s="4" t="n"/>
    </row>
    <row r="617">
      <c r="A617" s="4" t="n"/>
      <c r="B617" s="4" t="n"/>
      <c r="C617" s="4" t="n"/>
      <c r="D617" s="4" t="n"/>
      <c r="E617" s="4" t="n"/>
      <c r="F617" s="4" t="n"/>
      <c r="G617" s="4" t="n"/>
      <c r="H617" s="4" t="n"/>
      <c r="I617" s="4" t="n"/>
      <c r="J617" s="4" t="n"/>
      <c r="K617" s="4" t="n"/>
      <c r="L617" s="4" t="n"/>
      <c r="M617" s="4" t="n"/>
      <c r="N617" s="4" t="n"/>
      <c r="O617" s="4" t="n"/>
      <c r="P617" s="4" t="n"/>
      <c r="Q617" s="4" t="n"/>
      <c r="R617" s="4" t="n"/>
      <c r="S617" s="4" t="n"/>
      <c r="T617" s="4" t="n"/>
      <c r="U617" s="4" t="n"/>
      <c r="V617" s="4" t="n"/>
      <c r="W617" s="4" t="n"/>
      <c r="X617" s="4" t="n"/>
      <c r="Y617" s="4" t="n"/>
      <c r="Z617" s="4" t="n"/>
      <c r="AA617" s="4" t="n"/>
      <c r="AB617" s="4" t="n"/>
      <c r="AC617" s="4" t="n"/>
      <c r="AD617" s="4" t="n"/>
      <c r="AE617" s="4" t="n"/>
      <c r="AF617" s="4" t="n"/>
      <c r="AG617" s="4" t="n"/>
    </row>
    <row r="618">
      <c r="A618" s="4" t="n"/>
      <c r="B618" s="4" t="n"/>
      <c r="C618" s="4" t="n"/>
      <c r="D618" s="4" t="n"/>
      <c r="E618" s="4" t="n"/>
      <c r="F618" s="4" t="n"/>
      <c r="G618" s="4" t="n"/>
      <c r="H618" s="4" t="n"/>
      <c r="I618" s="4" t="n"/>
      <c r="J618" s="4" t="n"/>
      <c r="K618" s="4" t="n"/>
      <c r="L618" s="4" t="n"/>
      <c r="M618" s="4" t="n"/>
      <c r="N618" s="4" t="n"/>
      <c r="O618" s="4" t="n"/>
      <c r="P618" s="4" t="n"/>
      <c r="Q618" s="4" t="n"/>
      <c r="R618" s="4" t="n"/>
      <c r="S618" s="4" t="n"/>
      <c r="T618" s="4" t="n"/>
      <c r="U618" s="4" t="n"/>
      <c r="V618" s="4" t="n"/>
      <c r="W618" s="4" t="n"/>
      <c r="X618" s="4" t="n"/>
      <c r="Y618" s="4" t="n"/>
      <c r="Z618" s="4" t="n"/>
      <c r="AA618" s="4" t="n"/>
      <c r="AB618" s="4" t="n"/>
      <c r="AC618" s="4" t="n"/>
      <c r="AD618" s="4" t="n"/>
      <c r="AE618" s="4" t="n"/>
      <c r="AF618" s="4" t="n"/>
      <c r="AG618" s="4" t="n"/>
    </row>
    <row r="619">
      <c r="A619" s="4" t="n"/>
      <c r="B619" s="4" t="n"/>
      <c r="C619" s="4" t="n"/>
      <c r="D619" s="4" t="n"/>
      <c r="E619" s="4" t="n"/>
      <c r="F619" s="4" t="n"/>
      <c r="G619" s="4" t="n"/>
      <c r="H619" s="4" t="n"/>
      <c r="I619" s="4" t="n"/>
      <c r="J619" s="4" t="n"/>
      <c r="K619" s="4" t="n"/>
      <c r="L619" s="4" t="n"/>
      <c r="M619" s="4" t="n"/>
      <c r="N619" s="4" t="n"/>
      <c r="O619" s="4" t="n"/>
      <c r="P619" s="4" t="n"/>
      <c r="Q619" s="4" t="n"/>
      <c r="R619" s="4" t="n"/>
      <c r="S619" s="4" t="n"/>
      <c r="T619" s="4" t="n"/>
      <c r="U619" s="4" t="n"/>
      <c r="V619" s="4" t="n"/>
      <c r="W619" s="4" t="n"/>
      <c r="X619" s="4" t="n"/>
      <c r="Y619" s="4" t="n"/>
      <c r="Z619" s="4" t="n"/>
      <c r="AA619" s="4" t="n"/>
      <c r="AB619" s="4" t="n"/>
      <c r="AC619" s="4" t="n"/>
      <c r="AD619" s="4" t="n"/>
      <c r="AE619" s="4" t="n"/>
      <c r="AF619" s="4" t="n"/>
      <c r="AG619" s="4" t="n"/>
    </row>
    <row r="620">
      <c r="A620" s="4" t="n"/>
      <c r="B620" s="4" t="n"/>
      <c r="C620" s="4" t="n"/>
      <c r="D620" s="4" t="n"/>
      <c r="E620" s="4" t="n"/>
      <c r="F620" s="4" t="n"/>
      <c r="G620" s="4" t="n"/>
      <c r="H620" s="4" t="n"/>
      <c r="I620" s="4" t="n"/>
      <c r="J620" s="4" t="n"/>
      <c r="K620" s="4" t="n"/>
      <c r="L620" s="4" t="n"/>
      <c r="M620" s="4" t="n"/>
      <c r="N620" s="4" t="n"/>
      <c r="O620" s="4" t="n"/>
      <c r="P620" s="4" t="n"/>
      <c r="Q620" s="4" t="n"/>
      <c r="R620" s="4" t="n"/>
      <c r="S620" s="4" t="n"/>
      <c r="T620" s="4" t="n"/>
      <c r="U620" s="4" t="n"/>
      <c r="V620" s="4" t="n"/>
      <c r="W620" s="4" t="n"/>
      <c r="X620" s="4" t="n"/>
      <c r="Y620" s="4" t="n"/>
      <c r="Z620" s="4" t="n"/>
      <c r="AA620" s="4" t="n"/>
      <c r="AB620" s="4" t="n"/>
      <c r="AC620" s="4" t="n"/>
      <c r="AD620" s="4" t="n"/>
      <c r="AE620" s="4" t="n"/>
      <c r="AF620" s="4" t="n"/>
      <c r="AG620" s="4" t="n"/>
    </row>
    <row r="621">
      <c r="A621" s="4" t="n"/>
      <c r="B621" s="4" t="n"/>
      <c r="C621" s="4" t="n"/>
      <c r="D621" s="4" t="n"/>
      <c r="E621" s="4" t="n"/>
      <c r="F621" s="4" t="n"/>
      <c r="G621" s="4" t="n"/>
      <c r="H621" s="4" t="n"/>
      <c r="I621" s="4" t="n"/>
      <c r="J621" s="4" t="n"/>
      <c r="K621" s="4" t="n"/>
      <c r="L621" s="4" t="n"/>
      <c r="M621" s="4" t="n"/>
      <c r="N621" s="4" t="n"/>
      <c r="O621" s="4" t="n"/>
      <c r="P621" s="4" t="n"/>
      <c r="Q621" s="4" t="n"/>
      <c r="R621" s="4" t="n"/>
      <c r="S621" s="4" t="n"/>
      <c r="T621" s="4" t="n"/>
      <c r="U621" s="4" t="n"/>
      <c r="V621" s="4" t="n"/>
      <c r="W621" s="4" t="n"/>
      <c r="X621" s="4" t="n"/>
      <c r="Y621" s="4" t="n"/>
      <c r="Z621" s="4" t="n"/>
      <c r="AA621" s="4" t="n"/>
      <c r="AB621" s="4" t="n"/>
      <c r="AC621" s="4" t="n"/>
      <c r="AD621" s="4" t="n"/>
      <c r="AE621" s="4" t="n"/>
      <c r="AF621" s="4" t="n"/>
      <c r="AG621" s="4" t="n"/>
    </row>
    <row r="622">
      <c r="A622" s="4" t="n"/>
      <c r="B622" s="4" t="n"/>
      <c r="C622" s="4" t="n"/>
      <c r="D622" s="4" t="n"/>
      <c r="E622" s="4" t="n"/>
      <c r="F622" s="4" t="n"/>
      <c r="G622" s="4" t="n"/>
      <c r="H622" s="4" t="n"/>
      <c r="I622" s="4" t="n"/>
      <c r="J622" s="4" t="n"/>
      <c r="K622" s="4" t="n"/>
      <c r="L622" s="4" t="n"/>
      <c r="M622" s="4" t="n"/>
      <c r="N622" s="4" t="n"/>
      <c r="O622" s="4" t="n"/>
      <c r="P622" s="4" t="n"/>
      <c r="Q622" s="4" t="n"/>
      <c r="R622" s="4" t="n"/>
      <c r="S622" s="4" t="n"/>
      <c r="T622" s="4" t="n"/>
      <c r="U622" s="4" t="n"/>
      <c r="V622" s="4" t="n"/>
      <c r="W622" s="4" t="n"/>
      <c r="X622" s="4" t="n"/>
      <c r="Y622" s="4" t="n"/>
      <c r="Z622" s="4" t="n"/>
      <c r="AA622" s="4" t="n"/>
      <c r="AB622" s="4" t="n"/>
      <c r="AC622" s="4" t="n"/>
      <c r="AD622" s="4" t="n"/>
      <c r="AE622" s="4" t="n"/>
      <c r="AF622" s="4" t="n"/>
      <c r="AG622" s="4" t="n"/>
    </row>
    <row r="623">
      <c r="A623" s="4" t="n"/>
      <c r="B623" s="4" t="n"/>
      <c r="C623" s="4" t="n"/>
      <c r="D623" s="4" t="n"/>
      <c r="E623" s="4" t="n"/>
      <c r="F623" s="4" t="n"/>
      <c r="G623" s="4" t="n"/>
      <c r="H623" s="4" t="n"/>
      <c r="I623" s="4" t="n"/>
      <c r="J623" s="4" t="n"/>
      <c r="K623" s="4" t="n"/>
      <c r="L623" s="4" t="n"/>
      <c r="M623" s="4" t="n"/>
      <c r="N623" s="4" t="n"/>
      <c r="O623" s="4" t="n"/>
      <c r="P623" s="4" t="n"/>
      <c r="Q623" s="4" t="n"/>
      <c r="R623" s="4" t="n"/>
      <c r="S623" s="4" t="n"/>
      <c r="T623" s="4" t="n"/>
      <c r="U623" s="4" t="n"/>
      <c r="V623" s="4" t="n"/>
      <c r="W623" s="4" t="n"/>
      <c r="X623" s="4" t="n"/>
      <c r="Y623" s="4" t="n"/>
      <c r="Z623" s="4" t="n"/>
      <c r="AA623" s="4" t="n"/>
      <c r="AB623" s="4" t="n"/>
      <c r="AC623" s="4" t="n"/>
      <c r="AD623" s="4" t="n"/>
      <c r="AE623" s="4" t="n"/>
      <c r="AF623" s="4" t="n"/>
      <c r="AG623" s="4" t="n"/>
    </row>
    <row r="624">
      <c r="A624" s="4" t="n"/>
      <c r="B624" s="4" t="n"/>
      <c r="C624" s="4" t="n"/>
      <c r="D624" s="4" t="n"/>
      <c r="E624" s="4" t="n"/>
      <c r="F624" s="4" t="n"/>
      <c r="G624" s="4" t="n"/>
      <c r="H624" s="4" t="n"/>
      <c r="I624" s="4" t="n"/>
      <c r="J624" s="4" t="n"/>
      <c r="K624" s="4" t="n"/>
      <c r="L624" s="4" t="n"/>
      <c r="M624" s="4" t="n"/>
      <c r="N624" s="4" t="n"/>
      <c r="O624" s="4" t="n"/>
      <c r="P624" s="4" t="n"/>
      <c r="Q624" s="4" t="n"/>
      <c r="R624" s="4" t="n"/>
      <c r="S624" s="4" t="n"/>
      <c r="T624" s="4" t="n"/>
      <c r="U624" s="4" t="n"/>
      <c r="V624" s="4" t="n"/>
      <c r="W624" s="4" t="n"/>
      <c r="X624" s="4" t="n"/>
      <c r="Y624" s="4" t="n"/>
      <c r="Z624" s="4" t="n"/>
      <c r="AA624" s="4" t="n"/>
      <c r="AB624" s="4" t="n"/>
      <c r="AC624" s="4" t="n"/>
      <c r="AD624" s="4" t="n"/>
      <c r="AE624" s="4" t="n"/>
      <c r="AF624" s="4" t="n"/>
      <c r="AG624" s="4" t="n"/>
    </row>
    <row r="625">
      <c r="A625" s="4" t="n"/>
      <c r="B625" s="4" t="n"/>
      <c r="C625" s="4" t="n"/>
      <c r="D625" s="4" t="n"/>
      <c r="E625" s="4" t="n"/>
      <c r="F625" s="4" t="n"/>
      <c r="G625" s="4" t="n"/>
      <c r="H625" s="4" t="n"/>
      <c r="I625" s="4" t="n"/>
      <c r="J625" s="4" t="n"/>
      <c r="K625" s="4" t="n"/>
      <c r="L625" s="4" t="n"/>
      <c r="M625" s="4" t="n"/>
      <c r="N625" s="4" t="n"/>
      <c r="O625" s="4" t="n"/>
      <c r="P625" s="4" t="n"/>
      <c r="Q625" s="4" t="n"/>
      <c r="R625" s="4" t="n"/>
      <c r="S625" s="4" t="n"/>
      <c r="T625" s="4" t="n"/>
      <c r="U625" s="4" t="n"/>
      <c r="V625" s="4" t="n"/>
      <c r="W625" s="4" t="n"/>
      <c r="X625" s="4" t="n"/>
      <c r="Y625" s="4" t="n"/>
      <c r="Z625" s="4" t="n"/>
      <c r="AA625" s="4" t="n"/>
      <c r="AB625" s="4" t="n"/>
      <c r="AC625" s="4" t="n"/>
      <c r="AD625" s="4" t="n"/>
      <c r="AE625" s="4" t="n"/>
      <c r="AF625" s="4" t="n"/>
      <c r="AG625" s="4" t="n"/>
    </row>
    <row r="626">
      <c r="A626" s="4" t="n"/>
      <c r="B626" s="4" t="n"/>
      <c r="C626" s="4" t="n"/>
      <c r="D626" s="4" t="n"/>
      <c r="E626" s="4" t="n"/>
      <c r="F626" s="4" t="n"/>
      <c r="G626" s="4" t="n"/>
      <c r="H626" s="4" t="n"/>
      <c r="I626" s="4" t="n"/>
      <c r="J626" s="4" t="n"/>
      <c r="K626" s="4" t="n"/>
      <c r="L626" s="4" t="n"/>
      <c r="M626" s="4" t="n"/>
      <c r="N626" s="4" t="n"/>
      <c r="O626" s="4" t="n"/>
      <c r="P626" s="4" t="n"/>
      <c r="Q626" s="4" t="n"/>
      <c r="R626" s="4" t="n"/>
      <c r="S626" s="4" t="n"/>
      <c r="T626" s="4" t="n"/>
      <c r="U626" s="4" t="n"/>
      <c r="V626" s="4" t="n"/>
      <c r="W626" s="4" t="n"/>
      <c r="X626" s="4" t="n"/>
      <c r="Y626" s="4" t="n"/>
      <c r="Z626" s="4" t="n"/>
      <c r="AA626" s="4" t="n"/>
      <c r="AB626" s="4" t="n"/>
      <c r="AC626" s="4" t="n"/>
      <c r="AD626" s="4" t="n"/>
      <c r="AE626" s="4" t="n"/>
      <c r="AF626" s="4" t="n"/>
      <c r="AG626" s="4" t="n"/>
    </row>
    <row r="627">
      <c r="A627" s="4" t="n"/>
      <c r="B627" s="4" t="n"/>
      <c r="C627" s="4" t="n"/>
      <c r="D627" s="4" t="n"/>
      <c r="E627" s="4" t="n"/>
      <c r="F627" s="4" t="n"/>
      <c r="G627" s="4" t="n"/>
      <c r="H627" s="4" t="n"/>
      <c r="I627" s="4" t="n"/>
      <c r="J627" s="4" t="n"/>
      <c r="K627" s="4" t="n"/>
      <c r="L627" s="4" t="n"/>
      <c r="M627" s="4" t="n"/>
      <c r="N627" s="4" t="n"/>
      <c r="O627" s="4" t="n"/>
      <c r="P627" s="4" t="n"/>
      <c r="Q627" s="4" t="n"/>
      <c r="R627" s="4" t="n"/>
      <c r="S627" s="4" t="n"/>
      <c r="T627" s="4" t="n"/>
      <c r="U627" s="4" t="n"/>
      <c r="V627" s="4" t="n"/>
      <c r="W627" s="4" t="n"/>
      <c r="X627" s="4" t="n"/>
      <c r="Y627" s="4" t="n"/>
      <c r="Z627" s="4" t="n"/>
      <c r="AA627" s="4" t="n"/>
      <c r="AB627" s="4" t="n"/>
      <c r="AC627" s="4" t="n"/>
      <c r="AD627" s="4" t="n"/>
      <c r="AE627" s="4" t="n"/>
      <c r="AF627" s="4" t="n"/>
      <c r="AG627" s="4" t="n"/>
    </row>
    <row r="628">
      <c r="A628" s="4" t="n"/>
      <c r="B628" s="4" t="n"/>
      <c r="C628" s="4" t="n"/>
      <c r="D628" s="4" t="n"/>
      <c r="E628" s="4" t="n"/>
      <c r="F628" s="4" t="n"/>
      <c r="G628" s="4" t="n"/>
      <c r="H628" s="4" t="n"/>
      <c r="I628" s="4" t="n"/>
      <c r="J628" s="4" t="n"/>
      <c r="K628" s="4" t="n"/>
      <c r="L628" s="4" t="n"/>
      <c r="M628" s="4" t="n"/>
      <c r="N628" s="4" t="n"/>
      <c r="O628" s="4" t="n"/>
      <c r="P628" s="4" t="n"/>
      <c r="Q628" s="4" t="n"/>
      <c r="R628" s="4" t="n"/>
      <c r="S628" s="4" t="n"/>
      <c r="T628" s="4" t="n"/>
      <c r="U628" s="4" t="n"/>
      <c r="V628" s="4" t="n"/>
      <c r="W628" s="4" t="n"/>
      <c r="X628" s="4" t="n"/>
      <c r="Y628" s="4" t="n"/>
      <c r="Z628" s="4" t="n"/>
      <c r="AA628" s="4" t="n"/>
      <c r="AB628" s="4" t="n"/>
      <c r="AC628" s="4" t="n"/>
      <c r="AD628" s="4" t="n"/>
      <c r="AE628" s="4" t="n"/>
      <c r="AF628" s="4" t="n"/>
      <c r="AG628" s="4" t="n"/>
    </row>
    <row r="629">
      <c r="A629" s="4" t="n"/>
      <c r="B629" s="4" t="n"/>
      <c r="C629" s="4" t="n"/>
      <c r="D629" s="4" t="n"/>
      <c r="E629" s="4" t="n"/>
      <c r="F629" s="4" t="n"/>
      <c r="G629" s="4" t="n"/>
      <c r="H629" s="4" t="n"/>
      <c r="I629" s="4" t="n"/>
      <c r="J629" s="4" t="n"/>
      <c r="K629" s="4" t="n"/>
      <c r="L629" s="4" t="n"/>
      <c r="M629" s="4" t="n"/>
      <c r="N629" s="4" t="n"/>
      <c r="O629" s="4" t="n"/>
      <c r="P629" s="4" t="n"/>
      <c r="Q629" s="4" t="n"/>
      <c r="R629" s="4" t="n"/>
      <c r="S629" s="4" t="n"/>
      <c r="T629" s="4" t="n"/>
      <c r="U629" s="4" t="n"/>
      <c r="V629" s="4" t="n"/>
      <c r="W629" s="4" t="n"/>
      <c r="X629" s="4" t="n"/>
      <c r="Y629" s="4" t="n"/>
      <c r="Z629" s="4" t="n"/>
      <c r="AA629" s="4" t="n"/>
      <c r="AB629" s="4" t="n"/>
      <c r="AC629" s="4" t="n"/>
      <c r="AD629" s="4" t="n"/>
      <c r="AE629" s="4" t="n"/>
      <c r="AF629" s="4" t="n"/>
      <c r="AG629" s="4" t="n"/>
    </row>
    <row r="630">
      <c r="A630" s="4" t="n"/>
      <c r="B630" s="4" t="n"/>
      <c r="C630" s="4" t="n"/>
      <c r="D630" s="4" t="n"/>
      <c r="E630" s="4" t="n"/>
      <c r="F630" s="4" t="n"/>
      <c r="G630" s="4" t="n"/>
      <c r="H630" s="4" t="n"/>
      <c r="I630" s="4" t="n"/>
      <c r="J630" s="4" t="n"/>
      <c r="K630" s="4" t="n"/>
      <c r="L630" s="4" t="n"/>
      <c r="M630" s="4" t="n"/>
      <c r="N630" s="4" t="n"/>
      <c r="O630" s="4" t="n"/>
      <c r="P630" s="4" t="n"/>
      <c r="Q630" s="4" t="n"/>
      <c r="R630" s="4" t="n"/>
      <c r="S630" s="4" t="n"/>
      <c r="T630" s="4" t="n"/>
      <c r="U630" s="4" t="n"/>
      <c r="V630" s="4" t="n"/>
      <c r="W630" s="4" t="n"/>
      <c r="X630" s="4" t="n"/>
      <c r="Y630" s="4" t="n"/>
      <c r="Z630" s="4" t="n"/>
      <c r="AA630" s="4" t="n"/>
      <c r="AB630" s="4" t="n"/>
      <c r="AC630" s="4" t="n"/>
      <c r="AD630" s="4" t="n"/>
      <c r="AE630" s="4" t="n"/>
      <c r="AF630" s="4" t="n"/>
      <c r="AG630" s="4" t="n"/>
    </row>
    <row r="631">
      <c r="A631" s="4" t="n"/>
      <c r="B631" s="4" t="n"/>
      <c r="C631" s="4" t="n"/>
      <c r="D631" s="4" t="n"/>
      <c r="E631" s="4" t="n"/>
      <c r="F631" s="4" t="n"/>
      <c r="G631" s="4" t="n"/>
      <c r="H631" s="4" t="n"/>
      <c r="I631" s="4" t="n"/>
      <c r="J631" s="4" t="n"/>
      <c r="K631" s="4" t="n"/>
      <c r="L631" s="4" t="n"/>
      <c r="M631" s="4" t="n"/>
      <c r="N631" s="4" t="n"/>
      <c r="O631" s="4" t="n"/>
      <c r="P631" s="4" t="n"/>
      <c r="Q631" s="4" t="n"/>
      <c r="R631" s="4" t="n"/>
      <c r="S631" s="4" t="n"/>
      <c r="T631" s="4" t="n"/>
      <c r="U631" s="4" t="n"/>
      <c r="V631" s="4" t="n"/>
      <c r="W631" s="4" t="n"/>
      <c r="X631" s="4" t="n"/>
      <c r="Y631" s="4" t="n"/>
      <c r="Z631" s="4" t="n"/>
      <c r="AA631" s="4" t="n"/>
      <c r="AB631" s="4" t="n"/>
      <c r="AC631" s="4" t="n"/>
      <c r="AD631" s="4" t="n"/>
      <c r="AE631" s="4" t="n"/>
      <c r="AF631" s="4" t="n"/>
      <c r="AG631" s="4" t="n"/>
    </row>
    <row r="632">
      <c r="A632" s="4" t="n"/>
      <c r="B632" s="4" t="n"/>
      <c r="C632" s="4" t="n"/>
      <c r="D632" s="4" t="n"/>
      <c r="E632" s="4" t="n"/>
      <c r="F632" s="4" t="n"/>
      <c r="G632" s="4" t="n"/>
      <c r="H632" s="4" t="n"/>
      <c r="I632" s="4" t="n"/>
      <c r="J632" s="4" t="n"/>
      <c r="K632" s="4" t="n"/>
      <c r="L632" s="4" t="n"/>
      <c r="M632" s="4" t="n"/>
      <c r="N632" s="4" t="n"/>
      <c r="O632" s="4" t="n"/>
      <c r="P632" s="4" t="n"/>
      <c r="Q632" s="4" t="n"/>
      <c r="R632" s="4" t="n"/>
      <c r="S632" s="4" t="n"/>
      <c r="T632" s="4" t="n"/>
      <c r="U632" s="4" t="n"/>
      <c r="V632" s="4" t="n"/>
      <c r="W632" s="4" t="n"/>
      <c r="X632" s="4" t="n"/>
      <c r="Y632" s="4" t="n"/>
      <c r="Z632" s="4" t="n"/>
      <c r="AA632" s="4" t="n"/>
      <c r="AB632" s="4" t="n"/>
      <c r="AC632" s="4" t="n"/>
      <c r="AD632" s="4" t="n"/>
      <c r="AE632" s="4" t="n"/>
      <c r="AF632" s="4" t="n"/>
      <c r="AG632" s="4" t="n"/>
    </row>
    <row r="633">
      <c r="A633" s="4" t="n"/>
      <c r="B633" s="4" t="n"/>
      <c r="C633" s="4" t="n"/>
      <c r="D633" s="4" t="n"/>
      <c r="E633" s="4" t="n"/>
      <c r="F633" s="4" t="n"/>
      <c r="G633" s="4" t="n"/>
      <c r="H633" s="4" t="n"/>
      <c r="I633" s="4" t="n"/>
      <c r="J633" s="4" t="n"/>
      <c r="K633" s="4" t="n"/>
      <c r="L633" s="4" t="n"/>
      <c r="M633" s="4" t="n"/>
      <c r="N633" s="4" t="n"/>
      <c r="O633" s="4" t="n"/>
      <c r="P633" s="4" t="n"/>
      <c r="Q633" s="4" t="n"/>
      <c r="R633" s="4" t="n"/>
      <c r="S633" s="4" t="n"/>
      <c r="T633" s="4" t="n"/>
      <c r="U633" s="4" t="n"/>
      <c r="V633" s="4" t="n"/>
      <c r="W633" s="4" t="n"/>
      <c r="X633" s="4" t="n"/>
      <c r="Y633" s="4" t="n"/>
      <c r="Z633" s="4" t="n"/>
      <c r="AA633" s="4" t="n"/>
      <c r="AB633" s="4" t="n"/>
      <c r="AC633" s="4" t="n"/>
      <c r="AD633" s="4" t="n"/>
      <c r="AE633" s="4" t="n"/>
      <c r="AF633" s="4" t="n"/>
      <c r="AG633" s="4" t="n"/>
    </row>
    <row r="634">
      <c r="A634" s="4" t="n"/>
      <c r="B634" s="4" t="n"/>
      <c r="C634" s="4" t="n"/>
      <c r="D634" s="4" t="n"/>
      <c r="E634" s="4" t="n"/>
      <c r="F634" s="4" t="n"/>
      <c r="G634" s="4" t="n"/>
      <c r="H634" s="4" t="n"/>
      <c r="I634" s="4" t="n"/>
      <c r="J634" s="4" t="n"/>
      <c r="K634" s="4" t="n"/>
      <c r="L634" s="4" t="n"/>
      <c r="M634" s="4" t="n"/>
      <c r="N634" s="4" t="n"/>
      <c r="O634" s="4" t="n"/>
      <c r="P634" s="4" t="n"/>
      <c r="Q634" s="4" t="n"/>
      <c r="R634" s="4" t="n"/>
      <c r="S634" s="4" t="n"/>
      <c r="T634" s="4" t="n"/>
      <c r="U634" s="4" t="n"/>
      <c r="V634" s="4" t="n"/>
      <c r="W634" s="4" t="n"/>
      <c r="X634" s="4" t="n"/>
      <c r="Y634" s="4" t="n"/>
      <c r="Z634" s="4" t="n"/>
      <c r="AA634" s="4" t="n"/>
      <c r="AB634" s="4" t="n"/>
      <c r="AC634" s="4" t="n"/>
      <c r="AD634" s="4" t="n"/>
      <c r="AE634" s="4" t="n"/>
      <c r="AF634" s="4" t="n"/>
      <c r="AG634" s="4" t="n"/>
    </row>
    <row r="635">
      <c r="A635" s="4" t="n"/>
      <c r="B635" s="4" t="n"/>
      <c r="C635" s="4" t="n"/>
      <c r="D635" s="4" t="n"/>
      <c r="E635" s="4" t="n"/>
      <c r="F635" s="4" t="n"/>
      <c r="G635" s="4" t="n"/>
      <c r="H635" s="4" t="n"/>
      <c r="I635" s="4" t="n"/>
      <c r="J635" s="4" t="n"/>
      <c r="K635" s="4" t="n"/>
      <c r="L635" s="4" t="n"/>
      <c r="M635" s="4" t="n"/>
      <c r="N635" s="4" t="n"/>
      <c r="O635" s="4" t="n"/>
      <c r="P635" s="4" t="n"/>
      <c r="Q635" s="4" t="n"/>
      <c r="R635" s="4" t="n"/>
      <c r="S635" s="4" t="n"/>
      <c r="T635" s="4" t="n"/>
      <c r="U635" s="4" t="n"/>
      <c r="V635" s="4" t="n"/>
      <c r="W635" s="4" t="n"/>
      <c r="X635" s="4" t="n"/>
      <c r="Y635" s="4" t="n"/>
      <c r="Z635" s="4" t="n"/>
      <c r="AA635" s="4" t="n"/>
      <c r="AB635" s="4" t="n"/>
      <c r="AC635" s="4" t="n"/>
      <c r="AD635" s="4" t="n"/>
      <c r="AE635" s="4" t="n"/>
      <c r="AF635" s="4" t="n"/>
      <c r="AG635" s="4" t="n"/>
    </row>
    <row r="636">
      <c r="A636" s="4" t="n"/>
      <c r="B636" s="4" t="n"/>
      <c r="C636" s="4" t="n"/>
      <c r="D636" s="4" t="n"/>
      <c r="E636" s="4" t="n"/>
      <c r="F636" s="4" t="n"/>
      <c r="G636" s="4" t="n"/>
      <c r="H636" s="4" t="n"/>
      <c r="I636" s="4" t="n"/>
      <c r="J636" s="4" t="n"/>
      <c r="K636" s="4" t="n"/>
      <c r="L636" s="4" t="n"/>
      <c r="M636" s="4" t="n"/>
      <c r="N636" s="4" t="n"/>
      <c r="O636" s="4" t="n"/>
      <c r="P636" s="4" t="n"/>
      <c r="Q636" s="4" t="n"/>
      <c r="R636" s="4" t="n"/>
      <c r="S636" s="4" t="n"/>
      <c r="T636" s="4" t="n"/>
      <c r="U636" s="4" t="n"/>
      <c r="V636" s="4" t="n"/>
      <c r="W636" s="4" t="n"/>
      <c r="X636" s="4" t="n"/>
      <c r="Y636" s="4" t="n"/>
      <c r="Z636" s="4" t="n"/>
      <c r="AA636" s="4" t="n"/>
      <c r="AB636" s="4" t="n"/>
      <c r="AC636" s="4" t="n"/>
      <c r="AD636" s="4" t="n"/>
      <c r="AE636" s="4" t="n"/>
      <c r="AF636" s="4" t="n"/>
      <c r="AG636" s="4" t="n"/>
    </row>
    <row r="637">
      <c r="A637" s="4" t="n"/>
      <c r="B637" s="4" t="n"/>
      <c r="C637" s="4" t="n"/>
      <c r="D637" s="4" t="n"/>
      <c r="E637" s="4" t="n"/>
      <c r="F637" s="4" t="n"/>
      <c r="G637" s="4" t="n"/>
      <c r="H637" s="4" t="n"/>
      <c r="I637" s="4" t="n"/>
      <c r="J637" s="4" t="n"/>
      <c r="K637" s="4" t="n"/>
      <c r="L637" s="4" t="n"/>
      <c r="M637" s="4" t="n"/>
      <c r="N637" s="4" t="n"/>
      <c r="O637" s="4" t="n"/>
      <c r="P637" s="4" t="n"/>
      <c r="Q637" s="4" t="n"/>
      <c r="R637" s="4" t="n"/>
      <c r="S637" s="4" t="n"/>
      <c r="T637" s="4" t="n"/>
      <c r="U637" s="4" t="n"/>
      <c r="V637" s="4" t="n"/>
      <c r="W637" s="4" t="n"/>
      <c r="X637" s="4" t="n"/>
      <c r="Y637" s="4" t="n"/>
      <c r="Z637" s="4" t="n"/>
      <c r="AA637" s="4" t="n"/>
      <c r="AB637" s="4" t="n"/>
      <c r="AC637" s="4" t="n"/>
      <c r="AD637" s="4" t="n"/>
      <c r="AE637" s="4" t="n"/>
      <c r="AF637" s="4" t="n"/>
      <c r="AG637" s="4" t="n"/>
    </row>
    <row r="638">
      <c r="A638" s="4" t="n"/>
      <c r="B638" s="4" t="n"/>
      <c r="C638" s="4" t="n"/>
      <c r="D638" s="4" t="n"/>
      <c r="E638" s="4" t="n"/>
      <c r="F638" s="4" t="n"/>
      <c r="G638" s="4" t="n"/>
      <c r="H638" s="4" t="n"/>
      <c r="I638" s="4" t="n"/>
      <c r="J638" s="4" t="n"/>
      <c r="K638" s="4" t="n"/>
      <c r="L638" s="4" t="n"/>
      <c r="M638" s="4" t="n"/>
      <c r="N638" s="4" t="n"/>
      <c r="O638" s="4" t="n"/>
      <c r="P638" s="4" t="n"/>
      <c r="Q638" s="4" t="n"/>
      <c r="R638" s="4" t="n"/>
      <c r="S638" s="4" t="n"/>
      <c r="T638" s="4" t="n"/>
      <c r="U638" s="4" t="n"/>
      <c r="V638" s="4" t="n"/>
      <c r="W638" s="4" t="n"/>
      <c r="X638" s="4" t="n"/>
      <c r="Y638" s="4" t="n"/>
      <c r="Z638" s="4" t="n"/>
      <c r="AA638" s="4" t="n"/>
      <c r="AB638" s="4" t="n"/>
      <c r="AC638" s="4" t="n"/>
      <c r="AD638" s="4" t="n"/>
      <c r="AE638" s="4" t="n"/>
      <c r="AF638" s="4" t="n"/>
      <c r="AG638" s="4" t="n"/>
    </row>
    <row r="639">
      <c r="A639" s="4" t="n"/>
      <c r="B639" s="4" t="n"/>
      <c r="C639" s="4" t="n"/>
      <c r="D639" s="4" t="n"/>
      <c r="E639" s="4" t="n"/>
      <c r="F639" s="4" t="n"/>
      <c r="G639" s="4" t="n"/>
      <c r="H639" s="4" t="n"/>
      <c r="I639" s="4" t="n"/>
      <c r="J639" s="4" t="n"/>
      <c r="K639" s="4" t="n"/>
      <c r="L639" s="4" t="n"/>
      <c r="M639" s="4" t="n"/>
      <c r="N639" s="4" t="n"/>
      <c r="O639" s="4" t="n"/>
      <c r="P639" s="4" t="n"/>
      <c r="Q639" s="4" t="n"/>
      <c r="R639" s="4" t="n"/>
      <c r="S639" s="4" t="n"/>
      <c r="T639" s="4" t="n"/>
      <c r="U639" s="4" t="n"/>
      <c r="V639" s="4" t="n"/>
      <c r="W639" s="4" t="n"/>
      <c r="X639" s="4" t="n"/>
      <c r="Y639" s="4" t="n"/>
      <c r="Z639" s="4" t="n"/>
      <c r="AA639" s="4" t="n"/>
      <c r="AB639" s="4" t="n"/>
      <c r="AC639" s="4" t="n"/>
      <c r="AD639" s="4" t="n"/>
      <c r="AE639" s="4" t="n"/>
      <c r="AF639" s="4" t="n"/>
      <c r="AG639" s="4" t="n"/>
    </row>
    <row r="640">
      <c r="A640" s="4" t="n"/>
      <c r="B640" s="4" t="n"/>
      <c r="C640" s="4" t="n"/>
      <c r="D640" s="4" t="n"/>
      <c r="E640" s="4" t="n"/>
      <c r="F640" s="4" t="n"/>
      <c r="G640" s="4" t="n"/>
      <c r="H640" s="4" t="n"/>
      <c r="I640" s="4" t="n"/>
      <c r="J640" s="4" t="n"/>
      <c r="K640" s="4" t="n"/>
      <c r="L640" s="4" t="n"/>
      <c r="M640" s="4" t="n"/>
      <c r="N640" s="4" t="n"/>
      <c r="O640" s="4" t="n"/>
      <c r="P640" s="4" t="n"/>
      <c r="Q640" s="4" t="n"/>
      <c r="R640" s="4" t="n"/>
      <c r="S640" s="4" t="n"/>
      <c r="T640" s="4" t="n"/>
      <c r="U640" s="4" t="n"/>
      <c r="V640" s="4" t="n"/>
      <c r="W640" s="4" t="n"/>
      <c r="X640" s="4" t="n"/>
      <c r="Y640" s="4" t="n"/>
      <c r="Z640" s="4" t="n"/>
      <c r="AA640" s="4" t="n"/>
      <c r="AB640" s="4" t="n"/>
      <c r="AC640" s="4" t="n"/>
      <c r="AD640" s="4" t="n"/>
      <c r="AE640" s="4" t="n"/>
      <c r="AF640" s="4" t="n"/>
      <c r="AG640" s="4" t="n"/>
    </row>
    <row r="641">
      <c r="A641" s="4" t="n"/>
      <c r="B641" s="4" t="n"/>
      <c r="C641" s="4" t="n"/>
      <c r="D641" s="4" t="n"/>
      <c r="E641" s="4" t="n"/>
      <c r="F641" s="4" t="n"/>
      <c r="G641" s="4" t="n"/>
      <c r="H641" s="4" t="n"/>
      <c r="I641" s="4" t="n"/>
      <c r="J641" s="4" t="n"/>
      <c r="K641" s="4" t="n"/>
      <c r="L641" s="4" t="n"/>
      <c r="M641" s="4" t="n"/>
      <c r="N641" s="4" t="n"/>
      <c r="O641" s="4" t="n"/>
      <c r="P641" s="4" t="n"/>
      <c r="Q641" s="4" t="n"/>
      <c r="R641" s="4" t="n"/>
      <c r="S641" s="4" t="n"/>
      <c r="T641" s="4" t="n"/>
      <c r="U641" s="4" t="n"/>
      <c r="V641" s="4" t="n"/>
      <c r="W641" s="4" t="n"/>
      <c r="X641" s="4" t="n"/>
      <c r="Y641" s="4" t="n"/>
      <c r="Z641" s="4" t="n"/>
      <c r="AA641" s="4" t="n"/>
      <c r="AB641" s="4" t="n"/>
      <c r="AC641" s="4" t="n"/>
      <c r="AD641" s="4" t="n"/>
      <c r="AE641" s="4" t="n"/>
      <c r="AF641" s="4" t="n"/>
      <c r="AG641" s="4" t="n"/>
    </row>
    <row r="642">
      <c r="A642" s="4" t="n"/>
      <c r="B642" s="4" t="n"/>
      <c r="C642" s="4" t="n"/>
      <c r="D642" s="4" t="n"/>
      <c r="E642" s="4" t="n"/>
      <c r="F642" s="4" t="n"/>
      <c r="G642" s="4" t="n"/>
      <c r="H642" s="4" t="n"/>
      <c r="I642" s="4" t="n"/>
      <c r="J642" s="4" t="n"/>
      <c r="K642" s="4" t="n"/>
      <c r="L642" s="4" t="n"/>
      <c r="M642" s="4" t="n"/>
      <c r="N642" s="4" t="n"/>
      <c r="O642" s="4" t="n"/>
      <c r="P642" s="4" t="n"/>
      <c r="Q642" s="4" t="n"/>
      <c r="R642" s="4" t="n"/>
      <c r="S642" s="4" t="n"/>
      <c r="T642" s="4" t="n"/>
      <c r="U642" s="4" t="n"/>
      <c r="V642" s="4" t="n"/>
      <c r="W642" s="4" t="n"/>
      <c r="X642" s="4" t="n"/>
      <c r="Y642" s="4" t="n"/>
      <c r="Z642" s="4" t="n"/>
      <c r="AA642" s="4" t="n"/>
      <c r="AB642" s="4" t="n"/>
      <c r="AC642" s="4" t="n"/>
      <c r="AD642" s="4" t="n"/>
      <c r="AE642" s="4" t="n"/>
      <c r="AF642" s="4" t="n"/>
      <c r="AG642" s="4" t="n"/>
    </row>
    <row r="643">
      <c r="A643" s="4" t="n"/>
      <c r="B643" s="4" t="n"/>
      <c r="C643" s="4" t="n"/>
      <c r="D643" s="4" t="n"/>
      <c r="E643" s="4" t="n"/>
      <c r="F643" s="4" t="n"/>
      <c r="G643" s="4" t="n"/>
      <c r="H643" s="4" t="n"/>
      <c r="I643" s="4" t="n"/>
      <c r="J643" s="4" t="n"/>
      <c r="K643" s="4" t="n"/>
      <c r="L643" s="4" t="n"/>
      <c r="M643" s="4" t="n"/>
      <c r="N643" s="4" t="n"/>
      <c r="O643" s="4" t="n"/>
      <c r="P643" s="4" t="n"/>
      <c r="Q643" s="4" t="n"/>
      <c r="R643" s="4" t="n"/>
      <c r="S643" s="4" t="n"/>
      <c r="T643" s="4" t="n"/>
      <c r="U643" s="4" t="n"/>
      <c r="V643" s="4" t="n"/>
      <c r="W643" s="4" t="n"/>
      <c r="X643" s="4" t="n"/>
      <c r="Y643" s="4" t="n"/>
      <c r="Z643" s="4" t="n"/>
      <c r="AA643" s="4" t="n"/>
      <c r="AB643" s="4" t="n"/>
      <c r="AC643" s="4" t="n"/>
      <c r="AD643" s="4" t="n"/>
      <c r="AE643" s="4" t="n"/>
      <c r="AF643" s="4" t="n"/>
      <c r="AG643" s="4" t="n"/>
    </row>
    <row r="644">
      <c r="A644" s="4" t="n"/>
      <c r="B644" s="4" t="n"/>
      <c r="C644" s="4" t="n"/>
      <c r="D644" s="4" t="n"/>
      <c r="E644" s="4" t="n"/>
      <c r="F644" s="4" t="n"/>
      <c r="G644" s="4" t="n"/>
      <c r="H644" s="4" t="n"/>
      <c r="I644" s="4" t="n"/>
      <c r="J644" s="4" t="n"/>
      <c r="K644" s="4" t="n"/>
      <c r="L644" s="4" t="n"/>
      <c r="M644" s="4" t="n"/>
      <c r="N644" s="4" t="n"/>
      <c r="O644" s="4" t="n"/>
      <c r="P644" s="4" t="n"/>
      <c r="Q644" s="4" t="n"/>
      <c r="R644" s="4" t="n"/>
      <c r="S644" s="4" t="n"/>
      <c r="T644" s="4" t="n"/>
      <c r="U644" s="4" t="n"/>
      <c r="V644" s="4" t="n"/>
      <c r="W644" s="4" t="n"/>
      <c r="X644" s="4" t="n"/>
      <c r="Y644" s="4" t="n"/>
      <c r="Z644" s="4" t="n"/>
      <c r="AA644" s="4" t="n"/>
      <c r="AB644" s="4" t="n"/>
      <c r="AC644" s="4" t="n"/>
      <c r="AD644" s="4" t="n"/>
      <c r="AE644" s="4" t="n"/>
      <c r="AF644" s="4" t="n"/>
      <c r="AG644" s="4" t="n"/>
    </row>
    <row r="645">
      <c r="A645" s="4" t="n"/>
      <c r="B645" s="4" t="n"/>
      <c r="C645" s="4" t="n"/>
      <c r="D645" s="4" t="n"/>
      <c r="E645" s="4" t="n"/>
      <c r="F645" s="4" t="n"/>
      <c r="G645" s="4" t="n"/>
      <c r="H645" s="4" t="n"/>
      <c r="I645" s="4" t="n"/>
      <c r="J645" s="4" t="n"/>
      <c r="K645" s="4" t="n"/>
      <c r="L645" s="4" t="n"/>
      <c r="M645" s="4" t="n"/>
      <c r="N645" s="4" t="n"/>
      <c r="O645" s="4" t="n"/>
      <c r="P645" s="4" t="n"/>
      <c r="Q645" s="4" t="n"/>
      <c r="R645" s="4" t="n"/>
      <c r="S645" s="4" t="n"/>
      <c r="T645" s="4" t="n"/>
      <c r="U645" s="4" t="n"/>
      <c r="V645" s="4" t="n"/>
      <c r="W645" s="4" t="n"/>
      <c r="X645" s="4" t="n"/>
      <c r="Y645" s="4" t="n"/>
      <c r="Z645" s="4" t="n"/>
      <c r="AA645" s="4" t="n"/>
      <c r="AB645" s="4" t="n"/>
      <c r="AC645" s="4" t="n"/>
      <c r="AD645" s="4" t="n"/>
      <c r="AE645" s="4" t="n"/>
      <c r="AF645" s="4" t="n"/>
      <c r="AG645" s="4" t="n"/>
    </row>
    <row r="646">
      <c r="A646" s="4" t="n"/>
      <c r="B646" s="4" t="n"/>
      <c r="C646" s="4" t="n"/>
      <c r="D646" s="4" t="n"/>
      <c r="E646" s="4" t="n"/>
      <c r="F646" s="4" t="n"/>
      <c r="G646" s="4" t="n"/>
      <c r="H646" s="4" t="n"/>
      <c r="I646" s="4" t="n"/>
      <c r="J646" s="4" t="n"/>
      <c r="K646" s="4" t="n"/>
      <c r="L646" s="4" t="n"/>
      <c r="M646" s="4" t="n"/>
      <c r="N646" s="4" t="n"/>
      <c r="O646" s="4" t="n"/>
      <c r="P646" s="4" t="n"/>
      <c r="Q646" s="4" t="n"/>
      <c r="R646" s="4" t="n"/>
      <c r="S646" s="4" t="n"/>
      <c r="T646" s="4" t="n"/>
      <c r="U646" s="4" t="n"/>
      <c r="V646" s="4" t="n"/>
      <c r="W646" s="4" t="n"/>
      <c r="X646" s="4" t="n"/>
      <c r="Y646" s="4" t="n"/>
      <c r="Z646" s="4" t="n"/>
      <c r="AA646" s="4" t="n"/>
      <c r="AB646" s="4" t="n"/>
      <c r="AC646" s="4" t="n"/>
      <c r="AD646" s="4" t="n"/>
      <c r="AE646" s="4" t="n"/>
      <c r="AF646" s="4" t="n"/>
      <c r="AG646" s="4" t="n"/>
    </row>
    <row r="647">
      <c r="A647" s="4" t="n"/>
      <c r="B647" s="4" t="n"/>
      <c r="C647" s="4" t="n"/>
      <c r="D647" s="4" t="n"/>
      <c r="E647" s="4" t="n"/>
      <c r="F647" s="4" t="n"/>
      <c r="G647" s="4" t="n"/>
      <c r="H647" s="4" t="n"/>
      <c r="I647" s="4" t="n"/>
      <c r="J647" s="4" t="n"/>
      <c r="K647" s="4" t="n"/>
      <c r="L647" s="4" t="n"/>
      <c r="M647" s="4" t="n"/>
      <c r="N647" s="4" t="n"/>
      <c r="O647" s="4" t="n"/>
      <c r="P647" s="4" t="n"/>
      <c r="Q647" s="4" t="n"/>
      <c r="R647" s="4" t="n"/>
      <c r="S647" s="4" t="n"/>
      <c r="T647" s="4" t="n"/>
      <c r="U647" s="4" t="n"/>
      <c r="V647" s="4" t="n"/>
      <c r="W647" s="4" t="n"/>
      <c r="X647" s="4" t="n"/>
      <c r="Y647" s="4" t="n"/>
      <c r="Z647" s="4" t="n"/>
      <c r="AA647" s="4" t="n"/>
      <c r="AB647" s="4" t="n"/>
      <c r="AC647" s="4" t="n"/>
      <c r="AD647" s="4" t="n"/>
      <c r="AE647" s="4" t="n"/>
      <c r="AF647" s="4" t="n"/>
      <c r="AG647" s="4" t="n"/>
    </row>
    <row r="648">
      <c r="A648" s="4" t="n"/>
      <c r="B648" s="4" t="n"/>
      <c r="C648" s="4" t="n"/>
      <c r="D648" s="4" t="n"/>
      <c r="E648" s="4" t="n"/>
      <c r="F648" s="4" t="n"/>
      <c r="G648" s="4" t="n"/>
      <c r="H648" s="4" t="n"/>
      <c r="I648" s="4" t="n"/>
      <c r="J648" s="4" t="n"/>
      <c r="K648" s="4" t="n"/>
      <c r="L648" s="4" t="n"/>
      <c r="M648" s="4" t="n"/>
      <c r="N648" s="4" t="n"/>
      <c r="O648" s="4" t="n"/>
      <c r="P648" s="4" t="n"/>
      <c r="Q648" s="4" t="n"/>
      <c r="R648" s="4" t="n"/>
      <c r="S648" s="4" t="n"/>
      <c r="T648" s="4" t="n"/>
      <c r="U648" s="4" t="n"/>
      <c r="V648" s="4" t="n"/>
      <c r="W648" s="4" t="n"/>
      <c r="X648" s="4" t="n"/>
      <c r="Y648" s="4" t="n"/>
      <c r="Z648" s="4" t="n"/>
      <c r="AA648" s="4" t="n"/>
      <c r="AB648" s="4" t="n"/>
      <c r="AC648" s="4" t="n"/>
      <c r="AD648" s="4" t="n"/>
      <c r="AE648" s="4" t="n"/>
      <c r="AF648" s="4" t="n"/>
      <c r="AG648" s="4" t="n"/>
    </row>
    <row r="649">
      <c r="A649" s="4" t="n"/>
      <c r="B649" s="4" t="n"/>
      <c r="C649" s="4" t="n"/>
      <c r="D649" s="4" t="n"/>
      <c r="E649" s="4" t="n"/>
      <c r="F649" s="4" t="n"/>
      <c r="G649" s="4" t="n"/>
      <c r="H649" s="4" t="n"/>
      <c r="I649" s="4" t="n"/>
      <c r="J649" s="4" t="n"/>
      <c r="K649" s="4" t="n"/>
      <c r="L649" s="4" t="n"/>
      <c r="M649" s="4" t="n"/>
      <c r="N649" s="4" t="n"/>
      <c r="O649" s="4" t="n"/>
      <c r="P649" s="4" t="n"/>
      <c r="Q649" s="4" t="n"/>
      <c r="R649" s="4" t="n"/>
      <c r="S649" s="4" t="n"/>
      <c r="T649" s="4" t="n"/>
      <c r="U649" s="4" t="n"/>
      <c r="V649" s="4" t="n"/>
      <c r="W649" s="4" t="n"/>
      <c r="X649" s="4" t="n"/>
      <c r="Y649" s="4" t="n"/>
      <c r="Z649" s="4" t="n"/>
      <c r="AA649" s="4" t="n"/>
      <c r="AB649" s="4" t="n"/>
      <c r="AC649" s="4" t="n"/>
      <c r="AD649" s="4" t="n"/>
      <c r="AE649" s="4" t="n"/>
      <c r="AF649" s="4" t="n"/>
      <c r="AG649" s="4" t="n"/>
    </row>
    <row r="650">
      <c r="A650" s="4" t="n"/>
      <c r="B650" s="4" t="n"/>
      <c r="C650" s="4" t="n"/>
      <c r="D650" s="4" t="n"/>
      <c r="E650" s="4" t="n"/>
      <c r="F650" s="4" t="n"/>
      <c r="G650" s="4" t="n"/>
      <c r="H650" s="4" t="n"/>
      <c r="I650" s="4" t="n"/>
      <c r="J650" s="4" t="n"/>
      <c r="K650" s="4" t="n"/>
      <c r="L650" s="4" t="n"/>
      <c r="M650" s="4" t="n"/>
      <c r="N650" s="4" t="n"/>
      <c r="O650" s="4" t="n"/>
      <c r="P650" s="4" t="n"/>
      <c r="Q650" s="4" t="n"/>
      <c r="R650" s="4" t="n"/>
      <c r="S650" s="4" t="n"/>
      <c r="T650" s="4" t="n"/>
      <c r="U650" s="4" t="n"/>
      <c r="V650" s="4" t="n"/>
      <c r="W650" s="4" t="n"/>
      <c r="X650" s="4" t="n"/>
      <c r="Y650" s="4" t="n"/>
      <c r="Z650" s="4" t="n"/>
      <c r="AA650" s="4" t="n"/>
      <c r="AB650" s="4" t="n"/>
      <c r="AC650" s="4" t="n"/>
      <c r="AD650" s="4" t="n"/>
      <c r="AE650" s="4" t="n"/>
      <c r="AF650" s="4" t="n"/>
      <c r="AG650" s="4" t="n"/>
    </row>
    <row r="651">
      <c r="A651" s="4" t="n"/>
      <c r="B651" s="4" t="n"/>
      <c r="C651" s="4" t="n"/>
      <c r="D651" s="4" t="n"/>
      <c r="E651" s="4" t="n"/>
      <c r="F651" s="4" t="n"/>
      <c r="G651" s="4" t="n"/>
      <c r="H651" s="4" t="n"/>
      <c r="I651" s="4" t="n"/>
      <c r="J651" s="4" t="n"/>
      <c r="K651" s="4" t="n"/>
      <c r="L651" s="4" t="n"/>
      <c r="M651" s="4" t="n"/>
      <c r="N651" s="4" t="n"/>
      <c r="O651" s="4" t="n"/>
      <c r="P651" s="4" t="n"/>
      <c r="Q651" s="4" t="n"/>
      <c r="R651" s="4" t="n"/>
      <c r="S651" s="4" t="n"/>
      <c r="T651" s="4" t="n"/>
      <c r="U651" s="4" t="n"/>
      <c r="V651" s="4" t="n"/>
      <c r="W651" s="4" t="n"/>
      <c r="X651" s="4" t="n"/>
      <c r="Y651" s="4" t="n"/>
      <c r="Z651" s="4" t="n"/>
      <c r="AA651" s="4" t="n"/>
      <c r="AB651" s="4" t="n"/>
      <c r="AC651" s="4" t="n"/>
      <c r="AD651" s="4" t="n"/>
      <c r="AE651" s="4" t="n"/>
      <c r="AF651" s="4" t="n"/>
      <c r="AG651" s="4" t="n"/>
    </row>
    <row r="652">
      <c r="A652" s="4" t="n"/>
      <c r="B652" s="4" t="n"/>
      <c r="C652" s="4" t="n"/>
      <c r="D652" s="4" t="n"/>
      <c r="E652" s="4" t="n"/>
      <c r="F652" s="4" t="n"/>
      <c r="G652" s="4" t="n"/>
      <c r="H652" s="4" t="n"/>
      <c r="I652" s="4" t="n"/>
      <c r="J652" s="4" t="n"/>
      <c r="K652" s="4" t="n"/>
      <c r="L652" s="4" t="n"/>
      <c r="M652" s="4" t="n"/>
      <c r="N652" s="4" t="n"/>
      <c r="O652" s="4" t="n"/>
      <c r="P652" s="4" t="n"/>
      <c r="Q652" s="4" t="n"/>
      <c r="R652" s="4" t="n"/>
      <c r="S652" s="4" t="n"/>
      <c r="T652" s="4" t="n"/>
      <c r="U652" s="4" t="n"/>
      <c r="V652" s="4" t="n"/>
      <c r="W652" s="4" t="n"/>
      <c r="X652" s="4" t="n"/>
      <c r="Y652" s="4" t="n"/>
      <c r="Z652" s="4" t="n"/>
      <c r="AA652" s="4" t="n"/>
      <c r="AB652" s="4" t="n"/>
      <c r="AC652" s="4" t="n"/>
      <c r="AD652" s="4" t="n"/>
      <c r="AE652" s="4" t="n"/>
      <c r="AF652" s="4" t="n"/>
      <c r="AG652" s="4" t="n"/>
    </row>
    <row r="653">
      <c r="A653" s="4" t="n"/>
      <c r="B653" s="4" t="n"/>
      <c r="C653" s="4" t="n"/>
      <c r="D653" s="4" t="n"/>
      <c r="E653" s="4" t="n"/>
      <c r="F653" s="4" t="n"/>
      <c r="G653" s="4" t="n"/>
      <c r="H653" s="4" t="n"/>
      <c r="I653" s="4" t="n"/>
      <c r="J653" s="4" t="n"/>
      <c r="K653" s="4" t="n"/>
      <c r="L653" s="4" t="n"/>
      <c r="M653" s="4" t="n"/>
      <c r="N653" s="4" t="n"/>
      <c r="O653" s="4" t="n"/>
      <c r="P653" s="4" t="n"/>
      <c r="Q653" s="4" t="n"/>
      <c r="R653" s="4" t="n"/>
      <c r="S653" s="4" t="n"/>
      <c r="T653" s="4" t="n"/>
      <c r="U653" s="4" t="n"/>
      <c r="V653" s="4" t="n"/>
      <c r="W653" s="4" t="n"/>
      <c r="X653" s="4" t="n"/>
      <c r="Y653" s="4" t="n"/>
      <c r="Z653" s="4" t="n"/>
      <c r="AA653" s="4" t="n"/>
      <c r="AB653" s="4" t="n"/>
      <c r="AC653" s="4" t="n"/>
      <c r="AD653" s="4" t="n"/>
      <c r="AE653" s="4" t="n"/>
      <c r="AF653" s="4" t="n"/>
      <c r="AG653" s="4" t="n"/>
    </row>
    <row r="654">
      <c r="A654" s="4" t="n"/>
      <c r="B654" s="4" t="n"/>
      <c r="C654" s="4" t="n"/>
      <c r="D654" s="4" t="n"/>
      <c r="E654" s="4" t="n"/>
      <c r="F654" s="4" t="n"/>
      <c r="G654" s="4" t="n"/>
      <c r="H654" s="4" t="n"/>
      <c r="I654" s="4" t="n"/>
      <c r="J654" s="4" t="n"/>
      <c r="K654" s="4" t="n"/>
      <c r="L654" s="4" t="n"/>
      <c r="M654" s="4" t="n"/>
      <c r="N654" s="4" t="n"/>
      <c r="O654" s="4" t="n"/>
      <c r="P654" s="4" t="n"/>
      <c r="Q654" s="4" t="n"/>
      <c r="R654" s="4" t="n"/>
      <c r="S654" s="4" t="n"/>
      <c r="T654" s="4" t="n"/>
      <c r="U654" s="4" t="n"/>
      <c r="V654" s="4" t="n"/>
      <c r="W654" s="4" t="n"/>
      <c r="X654" s="4" t="n"/>
      <c r="Y654" s="4" t="n"/>
      <c r="Z654" s="4" t="n"/>
      <c r="AA654" s="4" t="n"/>
      <c r="AB654" s="4" t="n"/>
      <c r="AC654" s="4" t="n"/>
      <c r="AD654" s="4" t="n"/>
      <c r="AE654" s="4" t="n"/>
      <c r="AF654" s="4" t="n"/>
      <c r="AG654" s="4" t="n"/>
    </row>
    <row r="655">
      <c r="A655" s="4" t="n"/>
      <c r="B655" s="4" t="n"/>
      <c r="C655" s="4" t="n"/>
      <c r="D655" s="4" t="n"/>
      <c r="E655" s="4" t="n"/>
      <c r="F655" s="4" t="n"/>
      <c r="G655" s="4" t="n"/>
      <c r="H655" s="4" t="n"/>
      <c r="I655" s="4" t="n"/>
      <c r="J655" s="4" t="n"/>
      <c r="K655" s="4" t="n"/>
      <c r="L655" s="4" t="n"/>
      <c r="M655" s="4" t="n"/>
      <c r="N655" s="4" t="n"/>
      <c r="O655" s="4" t="n"/>
      <c r="P655" s="4" t="n"/>
      <c r="Q655" s="4" t="n"/>
      <c r="R655" s="4" t="n"/>
      <c r="S655" s="4" t="n"/>
      <c r="T655" s="4" t="n"/>
      <c r="U655" s="4" t="n"/>
      <c r="V655" s="4" t="n"/>
      <c r="W655" s="4" t="n"/>
      <c r="X655" s="4" t="n"/>
      <c r="Y655" s="4" t="n"/>
      <c r="Z655" s="4" t="n"/>
      <c r="AA655" s="4" t="n"/>
      <c r="AB655" s="4" t="n"/>
      <c r="AC655" s="4" t="n"/>
      <c r="AD655" s="4" t="n"/>
      <c r="AE655" s="4" t="n"/>
      <c r="AF655" s="4" t="n"/>
      <c r="AG655" s="4" t="n"/>
    </row>
    <row r="656">
      <c r="A656" s="4" t="n"/>
      <c r="B656" s="4" t="n"/>
      <c r="C656" s="4" t="n"/>
      <c r="D656" s="4" t="n"/>
      <c r="E656" s="4" t="n"/>
      <c r="F656" s="4" t="n"/>
      <c r="G656" s="4" t="n"/>
      <c r="H656" s="4" t="n"/>
      <c r="I656" s="4" t="n"/>
      <c r="J656" s="4" t="n"/>
      <c r="K656" s="4" t="n"/>
      <c r="L656" s="4" t="n"/>
      <c r="M656" s="4" t="n"/>
      <c r="N656" s="4" t="n"/>
      <c r="O656" s="4" t="n"/>
      <c r="P656" s="4" t="n"/>
      <c r="Q656" s="4" t="n"/>
      <c r="R656" s="4" t="n"/>
      <c r="S656" s="4" t="n"/>
      <c r="T656" s="4" t="n"/>
      <c r="U656" s="4" t="n"/>
      <c r="V656" s="4" t="n"/>
      <c r="W656" s="4" t="n"/>
      <c r="X656" s="4" t="n"/>
      <c r="Y656" s="4" t="n"/>
      <c r="Z656" s="4" t="n"/>
      <c r="AA656" s="4" t="n"/>
      <c r="AB656" s="4" t="n"/>
      <c r="AC656" s="4" t="n"/>
      <c r="AD656" s="4" t="n"/>
      <c r="AE656" s="4" t="n"/>
      <c r="AF656" s="4" t="n"/>
      <c r="AG656" s="4" t="n"/>
    </row>
    <row r="657">
      <c r="A657" s="4" t="n"/>
      <c r="B657" s="4" t="n"/>
      <c r="C657" s="4" t="n"/>
      <c r="D657" s="4" t="n"/>
      <c r="E657" s="4" t="n"/>
      <c r="F657" s="4" t="n"/>
      <c r="G657" s="4" t="n"/>
      <c r="H657" s="4" t="n"/>
      <c r="I657" s="4" t="n"/>
      <c r="J657" s="4" t="n"/>
      <c r="K657" s="4" t="n"/>
      <c r="L657" s="4" t="n"/>
      <c r="M657" s="4" t="n"/>
      <c r="N657" s="4" t="n"/>
      <c r="O657" s="4" t="n"/>
      <c r="P657" s="4" t="n"/>
      <c r="Q657" s="4" t="n"/>
      <c r="R657" s="4" t="n"/>
      <c r="S657" s="4" t="n"/>
      <c r="T657" s="4" t="n"/>
      <c r="U657" s="4" t="n"/>
      <c r="V657" s="4" t="n"/>
      <c r="W657" s="4" t="n"/>
      <c r="X657" s="4" t="n"/>
      <c r="Y657" s="4" t="n"/>
      <c r="Z657" s="4" t="n"/>
      <c r="AA657" s="4" t="n"/>
      <c r="AB657" s="4" t="n"/>
      <c r="AC657" s="4" t="n"/>
      <c r="AD657" s="4" t="n"/>
      <c r="AE657" s="4" t="n"/>
      <c r="AF657" s="4" t="n"/>
      <c r="AG657" s="4" t="n"/>
    </row>
    <row r="658">
      <c r="A658" s="4" t="n"/>
      <c r="B658" s="4" t="n"/>
      <c r="C658" s="4" t="n"/>
      <c r="D658" s="4" t="n"/>
      <c r="E658" s="4" t="n"/>
      <c r="F658" s="4" t="n"/>
      <c r="G658" s="4" t="n"/>
      <c r="H658" s="4" t="n"/>
      <c r="I658" s="4" t="n"/>
      <c r="J658" s="4" t="n"/>
      <c r="K658" s="4" t="n"/>
      <c r="L658" s="4" t="n"/>
      <c r="M658" s="4" t="n"/>
      <c r="N658" s="4" t="n"/>
      <c r="O658" s="4" t="n"/>
      <c r="P658" s="4" t="n"/>
      <c r="Q658" s="4" t="n"/>
      <c r="R658" s="4" t="n"/>
      <c r="S658" s="4" t="n"/>
      <c r="T658" s="4" t="n"/>
      <c r="U658" s="4" t="n"/>
      <c r="V658" s="4" t="n"/>
      <c r="W658" s="4" t="n"/>
      <c r="X658" s="4" t="n"/>
      <c r="Y658" s="4" t="n"/>
      <c r="Z658" s="4" t="n"/>
      <c r="AA658" s="4" t="n"/>
      <c r="AB658" s="4" t="n"/>
      <c r="AC658" s="4" t="n"/>
      <c r="AD658" s="4" t="n"/>
      <c r="AE658" s="4" t="n"/>
      <c r="AF658" s="4" t="n"/>
      <c r="AG658" s="4" t="n"/>
    </row>
    <row r="659">
      <c r="A659" s="4" t="n"/>
      <c r="B659" s="4" t="n"/>
      <c r="C659" s="4" t="n"/>
      <c r="D659" s="4" t="n"/>
      <c r="E659" s="4" t="n"/>
      <c r="F659" s="4" t="n"/>
      <c r="G659" s="4" t="n"/>
      <c r="H659" s="4" t="n"/>
      <c r="I659" s="4" t="n"/>
      <c r="J659" s="4" t="n"/>
      <c r="K659" s="4" t="n"/>
      <c r="L659" s="4" t="n"/>
      <c r="M659" s="4" t="n"/>
      <c r="N659" s="4" t="n"/>
      <c r="O659" s="4" t="n"/>
      <c r="P659" s="4" t="n"/>
      <c r="Q659" s="4" t="n"/>
      <c r="R659" s="4" t="n"/>
      <c r="S659" s="4" t="n"/>
      <c r="T659" s="4" t="n"/>
      <c r="U659" s="4" t="n"/>
      <c r="V659" s="4" t="n"/>
      <c r="W659" s="4" t="n"/>
      <c r="X659" s="4" t="n"/>
      <c r="Y659" s="4" t="n"/>
      <c r="Z659" s="4" t="n"/>
      <c r="AA659" s="4" t="n"/>
      <c r="AB659" s="4" t="n"/>
      <c r="AC659" s="4" t="n"/>
      <c r="AD659" s="4" t="n"/>
      <c r="AE659" s="4" t="n"/>
      <c r="AF659" s="4" t="n"/>
      <c r="AG659" s="4" t="n"/>
    </row>
    <row r="660">
      <c r="A660" s="4" t="n"/>
      <c r="B660" s="4" t="n"/>
      <c r="C660" s="4" t="n"/>
      <c r="D660" s="4" t="n"/>
      <c r="E660" s="4" t="n"/>
      <c r="F660" s="4" t="n"/>
      <c r="G660" s="4" t="n"/>
      <c r="H660" s="4" t="n"/>
      <c r="I660" s="4" t="n"/>
      <c r="J660" s="4" t="n"/>
      <c r="K660" s="4" t="n"/>
      <c r="L660" s="4" t="n"/>
      <c r="M660" s="4" t="n"/>
      <c r="N660" s="4" t="n"/>
      <c r="O660" s="4" t="n"/>
      <c r="P660" s="4" t="n"/>
      <c r="Q660" s="4" t="n"/>
      <c r="R660" s="4" t="n"/>
      <c r="S660" s="4" t="n"/>
      <c r="T660" s="4" t="n"/>
      <c r="U660" s="4" t="n"/>
      <c r="V660" s="4" t="n"/>
      <c r="W660" s="4" t="n"/>
      <c r="X660" s="4" t="n"/>
      <c r="Y660" s="4" t="n"/>
      <c r="Z660" s="4" t="n"/>
      <c r="AA660" s="4" t="n"/>
      <c r="AB660" s="4" t="n"/>
      <c r="AC660" s="4" t="n"/>
      <c r="AD660" s="4" t="n"/>
      <c r="AE660" s="4" t="n"/>
      <c r="AF660" s="4" t="n"/>
      <c r="AG660" s="4" t="n"/>
    </row>
    <row r="661">
      <c r="A661" s="4" t="n"/>
      <c r="B661" s="4" t="n"/>
      <c r="C661" s="4" t="n"/>
      <c r="D661" s="4" t="n"/>
      <c r="E661" s="4" t="n"/>
      <c r="F661" s="4" t="n"/>
      <c r="G661" s="4" t="n"/>
      <c r="H661" s="4" t="n"/>
      <c r="I661" s="4" t="n"/>
      <c r="J661" s="4" t="n"/>
      <c r="K661" s="4" t="n"/>
      <c r="L661" s="4" t="n"/>
      <c r="M661" s="4" t="n"/>
      <c r="N661" s="4" t="n"/>
      <c r="O661" s="4" t="n"/>
      <c r="P661" s="4" t="n"/>
      <c r="Q661" s="4" t="n"/>
      <c r="R661" s="4" t="n"/>
      <c r="S661" s="4" t="n"/>
      <c r="T661" s="4" t="n"/>
      <c r="U661" s="4" t="n"/>
      <c r="V661" s="4" t="n"/>
      <c r="W661" s="4" t="n"/>
      <c r="X661" s="4" t="n"/>
      <c r="Y661" s="4" t="n"/>
      <c r="Z661" s="4" t="n"/>
      <c r="AA661" s="4" t="n"/>
      <c r="AB661" s="4" t="n"/>
      <c r="AC661" s="4" t="n"/>
      <c r="AD661" s="4" t="n"/>
      <c r="AE661" s="4" t="n"/>
      <c r="AF661" s="4" t="n"/>
      <c r="AG661" s="4" t="n"/>
    </row>
    <row r="662">
      <c r="A662" s="4" t="n"/>
      <c r="B662" s="4" t="n"/>
      <c r="C662" s="4" t="n"/>
      <c r="D662" s="4" t="n"/>
      <c r="E662" s="4" t="n"/>
      <c r="F662" s="4" t="n"/>
      <c r="G662" s="4" t="n"/>
      <c r="H662" s="4" t="n"/>
      <c r="I662" s="4" t="n"/>
      <c r="J662" s="4" t="n"/>
      <c r="K662" s="4" t="n"/>
      <c r="L662" s="4" t="n"/>
      <c r="M662" s="4" t="n"/>
      <c r="N662" s="4" t="n"/>
      <c r="O662" s="4" t="n"/>
      <c r="P662" s="4" t="n"/>
      <c r="Q662" s="4" t="n"/>
      <c r="R662" s="4" t="n"/>
      <c r="S662" s="4" t="n"/>
      <c r="T662" s="4" t="n"/>
      <c r="U662" s="4" t="n"/>
      <c r="V662" s="4" t="n"/>
      <c r="W662" s="4" t="n"/>
      <c r="X662" s="4" t="n"/>
      <c r="Y662" s="4" t="n"/>
      <c r="Z662" s="4" t="n"/>
      <c r="AA662" s="4" t="n"/>
      <c r="AB662" s="4" t="n"/>
      <c r="AC662" s="4" t="n"/>
      <c r="AD662" s="4" t="n"/>
      <c r="AE662" s="4" t="n"/>
      <c r="AF662" s="4" t="n"/>
      <c r="AG662" s="4" t="n"/>
    </row>
    <row r="663">
      <c r="A663" s="4" t="n"/>
      <c r="B663" s="4" t="n"/>
      <c r="C663" s="4" t="n"/>
      <c r="D663" s="4" t="n"/>
      <c r="E663" s="4" t="n"/>
      <c r="F663" s="4" t="n"/>
      <c r="G663" s="4" t="n"/>
      <c r="H663" s="4" t="n"/>
      <c r="I663" s="4" t="n"/>
      <c r="J663" s="4" t="n"/>
      <c r="K663" s="4" t="n"/>
      <c r="L663" s="4" t="n"/>
      <c r="M663" s="4" t="n"/>
      <c r="N663" s="4" t="n"/>
      <c r="O663" s="4" t="n"/>
      <c r="P663" s="4" t="n"/>
      <c r="Q663" s="4" t="n"/>
      <c r="R663" s="4" t="n"/>
      <c r="S663" s="4" t="n"/>
      <c r="T663" s="4" t="n"/>
      <c r="U663" s="4" t="n"/>
      <c r="V663" s="4" t="n"/>
      <c r="W663" s="4" t="n"/>
      <c r="X663" s="4" t="n"/>
      <c r="Y663" s="4" t="n"/>
      <c r="Z663" s="4" t="n"/>
      <c r="AA663" s="4" t="n"/>
      <c r="AB663" s="4" t="n"/>
      <c r="AC663" s="4" t="n"/>
      <c r="AD663" s="4" t="n"/>
      <c r="AE663" s="4" t="n"/>
      <c r="AF663" s="4" t="n"/>
      <c r="AG663" s="4" t="n"/>
    </row>
    <row r="664">
      <c r="A664" s="4" t="n"/>
      <c r="B664" s="4" t="n"/>
      <c r="C664" s="4" t="n"/>
      <c r="D664" s="4" t="n"/>
      <c r="E664" s="4" t="n"/>
      <c r="F664" s="4" t="n"/>
      <c r="G664" s="4" t="n"/>
      <c r="H664" s="4" t="n"/>
      <c r="I664" s="4" t="n"/>
      <c r="J664" s="4" t="n"/>
      <c r="K664" s="4" t="n"/>
      <c r="L664" s="4" t="n"/>
      <c r="M664" s="4" t="n"/>
      <c r="N664" s="4" t="n"/>
      <c r="O664" s="4" t="n"/>
      <c r="P664" s="4" t="n"/>
      <c r="Q664" s="4" t="n"/>
      <c r="R664" s="4" t="n"/>
      <c r="S664" s="4" t="n"/>
      <c r="T664" s="4" t="n"/>
      <c r="U664" s="4" t="n"/>
      <c r="V664" s="4" t="n"/>
      <c r="W664" s="4" t="n"/>
      <c r="X664" s="4" t="n"/>
      <c r="Y664" s="4" t="n"/>
      <c r="Z664" s="4" t="n"/>
      <c r="AA664" s="4" t="n"/>
      <c r="AB664" s="4" t="n"/>
      <c r="AC664" s="4" t="n"/>
      <c r="AD664" s="4" t="n"/>
      <c r="AE664" s="4" t="n"/>
      <c r="AF664" s="4" t="n"/>
      <c r="AG664" s="4" t="n"/>
    </row>
    <row r="665">
      <c r="A665" s="4" t="n"/>
      <c r="B665" s="4" t="n"/>
      <c r="C665" s="4" t="n"/>
      <c r="D665" s="4" t="n"/>
      <c r="E665" s="4" t="n"/>
      <c r="F665" s="4" t="n"/>
      <c r="G665" s="4" t="n"/>
      <c r="H665" s="4" t="n"/>
      <c r="I665" s="4" t="n"/>
      <c r="J665" s="4" t="n"/>
      <c r="K665" s="4" t="n"/>
      <c r="L665" s="4" t="n"/>
      <c r="M665" s="4" t="n"/>
      <c r="N665" s="4" t="n"/>
      <c r="O665" s="4" t="n"/>
      <c r="P665" s="4" t="n"/>
      <c r="Q665" s="4" t="n"/>
      <c r="R665" s="4" t="n"/>
      <c r="S665" s="4" t="n"/>
      <c r="T665" s="4" t="n"/>
      <c r="U665" s="4" t="n"/>
      <c r="V665" s="4" t="n"/>
      <c r="W665" s="4" t="n"/>
      <c r="X665" s="4" t="n"/>
      <c r="Y665" s="4" t="n"/>
      <c r="Z665" s="4" t="n"/>
      <c r="AA665" s="4" t="n"/>
      <c r="AB665" s="4" t="n"/>
      <c r="AC665" s="4" t="n"/>
      <c r="AD665" s="4" t="n"/>
      <c r="AE665" s="4" t="n"/>
      <c r="AF665" s="4" t="n"/>
      <c r="AG665" s="4" t="n"/>
    </row>
    <row r="666">
      <c r="A666" s="4" t="n"/>
      <c r="B666" s="4" t="n"/>
      <c r="C666" s="4" t="n"/>
      <c r="D666" s="4" t="n"/>
      <c r="E666" s="4" t="n"/>
      <c r="F666" s="4" t="n"/>
      <c r="G666" s="4" t="n"/>
      <c r="H666" s="4" t="n"/>
      <c r="I666" s="4" t="n"/>
      <c r="J666" s="4" t="n"/>
      <c r="K666" s="4" t="n"/>
      <c r="L666" s="4" t="n"/>
      <c r="M666" s="4" t="n"/>
      <c r="N666" s="4" t="n"/>
      <c r="O666" s="4" t="n"/>
      <c r="P666" s="4" t="n"/>
      <c r="Q666" s="4" t="n"/>
      <c r="R666" s="4" t="n"/>
      <c r="S666" s="4" t="n"/>
      <c r="T666" s="4" t="n"/>
      <c r="U666" s="4" t="n"/>
      <c r="V666" s="4" t="n"/>
      <c r="W666" s="4" t="n"/>
      <c r="X666" s="4" t="n"/>
      <c r="Y666" s="4" t="n"/>
      <c r="Z666" s="4" t="n"/>
      <c r="AA666" s="4" t="n"/>
      <c r="AB666" s="4" t="n"/>
      <c r="AC666" s="4" t="n"/>
      <c r="AD666" s="4" t="n"/>
      <c r="AE666" s="4" t="n"/>
      <c r="AF666" s="4" t="n"/>
      <c r="AG666" s="4" t="n"/>
    </row>
    <row r="667">
      <c r="A667" s="4" t="n"/>
      <c r="B667" s="4" t="n"/>
      <c r="C667" s="4" t="n"/>
      <c r="D667" s="4" t="n"/>
      <c r="E667" s="4" t="n"/>
      <c r="F667" s="4" t="n"/>
      <c r="G667" s="4" t="n"/>
      <c r="H667" s="4" t="n"/>
      <c r="I667" s="4" t="n"/>
      <c r="J667" s="4" t="n"/>
      <c r="K667" s="4" t="n"/>
      <c r="L667" s="4" t="n"/>
      <c r="M667" s="4" t="n"/>
      <c r="N667" s="4" t="n"/>
      <c r="O667" s="4" t="n"/>
      <c r="P667" s="4" t="n"/>
      <c r="Q667" s="4" t="n"/>
      <c r="R667" s="4" t="n"/>
      <c r="S667" s="4" t="n"/>
      <c r="T667" s="4" t="n"/>
      <c r="U667" s="4" t="n"/>
      <c r="V667" s="4" t="n"/>
      <c r="W667" s="4" t="n"/>
      <c r="X667" s="4" t="n"/>
      <c r="Y667" s="4" t="n"/>
      <c r="Z667" s="4" t="n"/>
      <c r="AA667" s="4" t="n"/>
      <c r="AB667" s="4" t="n"/>
      <c r="AC667" s="4" t="n"/>
      <c r="AD667" s="4" t="n"/>
      <c r="AE667" s="4" t="n"/>
      <c r="AF667" s="4" t="n"/>
      <c r="AG667" s="4" t="n"/>
    </row>
    <row r="668">
      <c r="A668" s="4" t="n"/>
      <c r="B668" s="4" t="n"/>
      <c r="C668" s="4" t="n"/>
      <c r="D668" s="4" t="n"/>
      <c r="E668" s="4" t="n"/>
      <c r="F668" s="4" t="n"/>
      <c r="G668" s="4" t="n"/>
      <c r="H668" s="4" t="n"/>
      <c r="I668" s="4" t="n"/>
      <c r="J668" s="4" t="n"/>
      <c r="K668" s="4" t="n"/>
      <c r="L668" s="4" t="n"/>
      <c r="M668" s="4" t="n"/>
      <c r="N668" s="4" t="n"/>
      <c r="O668" s="4" t="n"/>
      <c r="P668" s="4" t="n"/>
      <c r="Q668" s="4" t="n"/>
      <c r="R668" s="4" t="n"/>
      <c r="S668" s="4" t="n"/>
      <c r="T668" s="4" t="n"/>
      <c r="U668" s="4" t="n"/>
      <c r="V668" s="4" t="n"/>
      <c r="W668" s="4" t="n"/>
      <c r="X668" s="4" t="n"/>
      <c r="Y668" s="4" t="n"/>
      <c r="Z668" s="4" t="n"/>
      <c r="AA668" s="4" t="n"/>
      <c r="AB668" s="4" t="n"/>
      <c r="AC668" s="4" t="n"/>
      <c r="AD668" s="4" t="n"/>
      <c r="AE668" s="4" t="n"/>
      <c r="AF668" s="4" t="n"/>
      <c r="AG668" s="4" t="n"/>
    </row>
    <row r="669">
      <c r="A669" s="4" t="n"/>
      <c r="B669" s="4" t="n"/>
      <c r="C669" s="4" t="n"/>
      <c r="D669" s="4" t="n"/>
      <c r="E669" s="4" t="n"/>
      <c r="F669" s="4" t="n"/>
      <c r="G669" s="4" t="n"/>
      <c r="H669" s="4" t="n"/>
      <c r="I669" s="4" t="n"/>
      <c r="J669" s="4" t="n"/>
      <c r="K669" s="4" t="n"/>
      <c r="L669" s="4" t="n"/>
      <c r="M669" s="4" t="n"/>
      <c r="N669" s="4" t="n"/>
      <c r="O669" s="4" t="n"/>
      <c r="P669" s="4" t="n"/>
      <c r="Q669" s="4" t="n"/>
      <c r="R669" s="4" t="n"/>
      <c r="S669" s="4" t="n"/>
      <c r="T669" s="4" t="n"/>
      <c r="U669" s="4" t="n"/>
      <c r="V669" s="4" t="n"/>
      <c r="W669" s="4" t="n"/>
      <c r="X669" s="4" t="n"/>
      <c r="Y669" s="4" t="n"/>
      <c r="Z669" s="4" t="n"/>
      <c r="AA669" s="4" t="n"/>
      <c r="AB669" s="4" t="n"/>
      <c r="AC669" s="4" t="n"/>
      <c r="AD669" s="4" t="n"/>
      <c r="AE669" s="4" t="n"/>
      <c r="AF669" s="4" t="n"/>
      <c r="AG669" s="4" t="n"/>
    </row>
    <row r="670">
      <c r="A670" s="4" t="n"/>
      <c r="B670" s="4" t="n"/>
      <c r="C670" s="4" t="n"/>
      <c r="D670" s="4" t="n"/>
      <c r="E670" s="4" t="n"/>
      <c r="F670" s="4" t="n"/>
      <c r="G670" s="4" t="n"/>
      <c r="H670" s="4" t="n"/>
      <c r="I670" s="4" t="n"/>
      <c r="J670" s="4" t="n"/>
      <c r="K670" s="4" t="n"/>
      <c r="L670" s="4" t="n"/>
      <c r="M670" s="4" t="n"/>
      <c r="N670" s="4" t="n"/>
      <c r="O670" s="4" t="n"/>
      <c r="P670" s="4" t="n"/>
      <c r="Q670" s="4" t="n"/>
      <c r="R670" s="4" t="n"/>
      <c r="S670" s="4" t="n"/>
      <c r="T670" s="4" t="n"/>
      <c r="U670" s="4" t="n"/>
      <c r="V670" s="4" t="n"/>
      <c r="W670" s="4" t="n"/>
      <c r="X670" s="4" t="n"/>
      <c r="Y670" s="4" t="n"/>
      <c r="Z670" s="4" t="n"/>
      <c r="AA670" s="4" t="n"/>
      <c r="AB670" s="4" t="n"/>
      <c r="AC670" s="4" t="n"/>
      <c r="AD670" s="4" t="n"/>
      <c r="AE670" s="4" t="n"/>
      <c r="AF670" s="4" t="n"/>
      <c r="AG670" s="4" t="n"/>
    </row>
    <row r="671">
      <c r="A671" s="4" t="n"/>
      <c r="B671" s="4" t="n"/>
      <c r="C671" s="4" t="n"/>
      <c r="D671" s="4" t="n"/>
      <c r="E671" s="4" t="n"/>
      <c r="F671" s="4" t="n"/>
      <c r="G671" s="4" t="n"/>
      <c r="H671" s="4" t="n"/>
      <c r="I671" s="4" t="n"/>
      <c r="J671" s="4" t="n"/>
      <c r="K671" s="4" t="n"/>
      <c r="L671" s="4" t="n"/>
      <c r="M671" s="4" t="n"/>
      <c r="N671" s="4" t="n"/>
      <c r="O671" s="4" t="n"/>
      <c r="P671" s="4" t="n"/>
      <c r="Q671" s="4" t="n"/>
      <c r="R671" s="4" t="n"/>
      <c r="S671" s="4" t="n"/>
      <c r="T671" s="4" t="n"/>
      <c r="U671" s="4" t="n"/>
      <c r="V671" s="4" t="n"/>
      <c r="W671" s="4" t="n"/>
      <c r="X671" s="4" t="n"/>
      <c r="Y671" s="4" t="n"/>
      <c r="Z671" s="4" t="n"/>
      <c r="AA671" s="4" t="n"/>
      <c r="AB671" s="4" t="n"/>
      <c r="AC671" s="4" t="n"/>
      <c r="AD671" s="4" t="n"/>
      <c r="AE671" s="4" t="n"/>
      <c r="AF671" s="4" t="n"/>
      <c r="AG671" s="4" t="n"/>
    </row>
    <row r="672">
      <c r="A672" s="4" t="n"/>
      <c r="B672" s="4" t="n"/>
      <c r="C672" s="4" t="n"/>
      <c r="D672" s="4" t="n"/>
      <c r="E672" s="4" t="n"/>
      <c r="F672" s="4" t="n"/>
      <c r="G672" s="4" t="n"/>
      <c r="H672" s="4" t="n"/>
      <c r="I672" s="4" t="n"/>
      <c r="J672" s="4" t="n"/>
      <c r="K672" s="4" t="n"/>
      <c r="L672" s="4" t="n"/>
      <c r="M672" s="4" t="n"/>
      <c r="N672" s="4" t="n"/>
      <c r="O672" s="4" t="n"/>
      <c r="P672" s="4" t="n"/>
      <c r="Q672" s="4" t="n"/>
      <c r="R672" s="4" t="n"/>
      <c r="S672" s="4" t="n"/>
      <c r="T672" s="4" t="n"/>
      <c r="U672" s="4" t="n"/>
      <c r="V672" s="4" t="n"/>
      <c r="W672" s="4" t="n"/>
      <c r="X672" s="4" t="n"/>
      <c r="Y672" s="4" t="n"/>
      <c r="Z672" s="4" t="n"/>
      <c r="AA672" s="4" t="n"/>
      <c r="AB672" s="4" t="n"/>
      <c r="AC672" s="4" t="n"/>
      <c r="AD672" s="4" t="n"/>
      <c r="AE672" s="4" t="n"/>
      <c r="AF672" s="4" t="n"/>
      <c r="AG672" s="4" t="n"/>
    </row>
    <row r="673">
      <c r="A673" s="4" t="n"/>
      <c r="B673" s="4" t="n"/>
      <c r="C673" s="4" t="n"/>
      <c r="D673" s="4" t="n"/>
      <c r="E673" s="4" t="n"/>
      <c r="F673" s="4" t="n"/>
      <c r="G673" s="4" t="n"/>
      <c r="H673" s="4" t="n"/>
      <c r="I673" s="4" t="n"/>
      <c r="J673" s="4" t="n"/>
      <c r="K673" s="4" t="n"/>
      <c r="L673" s="4" t="n"/>
      <c r="M673" s="4" t="n"/>
      <c r="N673" s="4" t="n"/>
      <c r="O673" s="4" t="n"/>
      <c r="P673" s="4" t="n"/>
      <c r="Q673" s="4" t="n"/>
      <c r="R673" s="4" t="n"/>
      <c r="S673" s="4" t="n"/>
      <c r="T673" s="4" t="n"/>
      <c r="U673" s="4" t="n"/>
      <c r="V673" s="4" t="n"/>
      <c r="W673" s="4" t="n"/>
      <c r="X673" s="4" t="n"/>
      <c r="Y673" s="4" t="n"/>
      <c r="Z673" s="4" t="n"/>
      <c r="AA673" s="4" t="n"/>
      <c r="AB673" s="4" t="n"/>
      <c r="AC673" s="4" t="n"/>
      <c r="AD673" s="4" t="n"/>
      <c r="AE673" s="4" t="n"/>
      <c r="AF673" s="4" t="n"/>
      <c r="AG673" s="4" t="n"/>
    </row>
    <row r="674">
      <c r="A674" s="4" t="n"/>
      <c r="B674" s="4" t="n"/>
      <c r="C674" s="4" t="n"/>
      <c r="D674" s="4" t="n"/>
      <c r="E674" s="4" t="n"/>
      <c r="F674" s="4" t="n"/>
      <c r="G674" s="4" t="n"/>
      <c r="H674" s="4" t="n"/>
      <c r="I674" s="4" t="n"/>
      <c r="J674" s="4" t="n"/>
      <c r="K674" s="4" t="n"/>
      <c r="L674" s="4" t="n"/>
      <c r="M674" s="4" t="n"/>
      <c r="N674" s="4" t="n"/>
      <c r="O674" s="4" t="n"/>
      <c r="P674" s="4" t="n"/>
      <c r="Q674" s="4" t="n"/>
      <c r="R674" s="4" t="n"/>
      <c r="S674" s="4" t="n"/>
      <c r="T674" s="4" t="n"/>
      <c r="U674" s="4" t="n"/>
      <c r="V674" s="4" t="n"/>
      <c r="W674" s="4" t="n"/>
      <c r="X674" s="4" t="n"/>
      <c r="Y674" s="4" t="n"/>
      <c r="Z674" s="4" t="n"/>
      <c r="AA674" s="4" t="n"/>
      <c r="AB674" s="4" t="n"/>
      <c r="AC674" s="4" t="n"/>
      <c r="AD674" s="4" t="n"/>
      <c r="AE674" s="4" t="n"/>
      <c r="AF674" s="4" t="n"/>
      <c r="AG674" s="4" t="n"/>
    </row>
    <row r="675">
      <c r="A675" s="4" t="n"/>
      <c r="B675" s="4" t="n"/>
      <c r="C675" s="4" t="n"/>
      <c r="D675" s="4" t="n"/>
      <c r="E675" s="4" t="n"/>
      <c r="F675" s="4" t="n"/>
      <c r="G675" s="4" t="n"/>
      <c r="H675" s="4" t="n"/>
      <c r="I675" s="4" t="n"/>
      <c r="J675" s="4" t="n"/>
      <c r="K675" s="4" t="n"/>
      <c r="L675" s="4" t="n"/>
      <c r="M675" s="4" t="n"/>
      <c r="N675" s="4" t="n"/>
      <c r="O675" s="4" t="n"/>
      <c r="P675" s="4" t="n"/>
      <c r="Q675" s="4" t="n"/>
      <c r="R675" s="4" t="n"/>
      <c r="S675" s="4" t="n"/>
      <c r="T675" s="4" t="n"/>
      <c r="U675" s="4" t="n"/>
      <c r="V675" s="4" t="n"/>
      <c r="W675" s="4" t="n"/>
      <c r="X675" s="4" t="n"/>
      <c r="Y675" s="4" t="n"/>
      <c r="Z675" s="4" t="n"/>
      <c r="AA675" s="4" t="n"/>
      <c r="AB675" s="4" t="n"/>
      <c r="AC675" s="4" t="n"/>
      <c r="AD675" s="4" t="n"/>
      <c r="AE675" s="4" t="n"/>
      <c r="AF675" s="4" t="n"/>
      <c r="AG675" s="4" t="n"/>
    </row>
    <row r="676">
      <c r="A676" s="4" t="n"/>
      <c r="B676" s="4" t="n"/>
      <c r="C676" s="4" t="n"/>
      <c r="D676" s="4" t="n"/>
      <c r="E676" s="4" t="n"/>
      <c r="F676" s="4" t="n"/>
      <c r="G676" s="4" t="n"/>
      <c r="H676" s="4" t="n"/>
      <c r="I676" s="4" t="n"/>
      <c r="J676" s="4" t="n"/>
      <c r="K676" s="4" t="n"/>
      <c r="L676" s="4" t="n"/>
      <c r="M676" s="4" t="n"/>
      <c r="N676" s="4" t="n"/>
      <c r="O676" s="4" t="n"/>
      <c r="P676" s="4" t="n"/>
      <c r="Q676" s="4" t="n"/>
      <c r="R676" s="4" t="n"/>
      <c r="S676" s="4" t="n"/>
      <c r="T676" s="4" t="n"/>
      <c r="U676" s="4" t="n"/>
      <c r="V676" s="4" t="n"/>
      <c r="W676" s="4" t="n"/>
      <c r="X676" s="4" t="n"/>
      <c r="Y676" s="4" t="n"/>
      <c r="Z676" s="4" t="n"/>
      <c r="AA676" s="4" t="n"/>
      <c r="AB676" s="4" t="n"/>
      <c r="AC676" s="4" t="n"/>
      <c r="AD676" s="4" t="n"/>
      <c r="AE676" s="4" t="n"/>
      <c r="AF676" s="4" t="n"/>
      <c r="AG676" s="4" t="n"/>
    </row>
    <row r="677">
      <c r="A677" s="4" t="n"/>
      <c r="B677" s="4" t="n"/>
      <c r="C677" s="4" t="n"/>
      <c r="D677" s="4" t="n"/>
      <c r="E677" s="4" t="n"/>
      <c r="F677" s="4" t="n"/>
      <c r="G677" s="4" t="n"/>
      <c r="H677" s="4" t="n"/>
      <c r="I677" s="4" t="n"/>
      <c r="J677" s="4" t="n"/>
      <c r="K677" s="4" t="n"/>
      <c r="L677" s="4" t="n"/>
      <c r="M677" s="4" t="n"/>
      <c r="N677" s="4" t="n"/>
      <c r="O677" s="4" t="n"/>
      <c r="P677" s="4" t="n"/>
      <c r="Q677" s="4" t="n"/>
      <c r="R677" s="4" t="n"/>
      <c r="S677" s="4" t="n"/>
      <c r="T677" s="4" t="n"/>
      <c r="U677" s="4" t="n"/>
      <c r="V677" s="4" t="n"/>
      <c r="W677" s="4" t="n"/>
      <c r="X677" s="4" t="n"/>
      <c r="Y677" s="4" t="n"/>
      <c r="Z677" s="4" t="n"/>
      <c r="AA677" s="4" t="n"/>
      <c r="AB677" s="4" t="n"/>
      <c r="AC677" s="4" t="n"/>
      <c r="AD677" s="4" t="n"/>
      <c r="AE677" s="4" t="n"/>
      <c r="AF677" s="4" t="n"/>
      <c r="AG677" s="4" t="n"/>
    </row>
    <row r="678">
      <c r="A678" s="4" t="n"/>
      <c r="B678" s="4" t="n"/>
      <c r="C678" s="4" t="n"/>
      <c r="D678" s="4" t="n"/>
      <c r="E678" s="4" t="n"/>
      <c r="F678" s="4" t="n"/>
      <c r="G678" s="4" t="n"/>
      <c r="H678" s="4" t="n"/>
      <c r="I678" s="4" t="n"/>
      <c r="J678" s="4" t="n"/>
      <c r="K678" s="4" t="n"/>
      <c r="L678" s="4" t="n"/>
      <c r="M678" s="4" t="n"/>
      <c r="N678" s="4" t="n"/>
      <c r="O678" s="4" t="n"/>
      <c r="P678" s="4" t="n"/>
      <c r="Q678" s="4" t="n"/>
      <c r="R678" s="4" t="n"/>
      <c r="S678" s="4" t="n"/>
      <c r="T678" s="4" t="n"/>
      <c r="U678" s="4" t="n"/>
      <c r="V678" s="4" t="n"/>
      <c r="W678" s="4" t="n"/>
      <c r="X678" s="4" t="n"/>
      <c r="Y678" s="4" t="n"/>
      <c r="Z678" s="4" t="n"/>
      <c r="AA678" s="4" t="n"/>
      <c r="AB678" s="4" t="n"/>
      <c r="AC678" s="4" t="n"/>
      <c r="AD678" s="4" t="n"/>
      <c r="AE678" s="4" t="n"/>
      <c r="AF678" s="4" t="n"/>
      <c r="AG678" s="4" t="n"/>
    </row>
    <row r="679">
      <c r="A679" s="4" t="n"/>
      <c r="B679" s="4" t="n"/>
      <c r="C679" s="4" t="n"/>
      <c r="D679" s="4" t="n"/>
      <c r="E679" s="4" t="n"/>
      <c r="F679" s="4" t="n"/>
      <c r="G679" s="4" t="n"/>
      <c r="H679" s="4" t="n"/>
      <c r="I679" s="4" t="n"/>
      <c r="J679" s="4" t="n"/>
      <c r="K679" s="4" t="n"/>
      <c r="L679" s="4" t="n"/>
      <c r="M679" s="4" t="n"/>
      <c r="N679" s="4" t="n"/>
      <c r="O679" s="4" t="n"/>
      <c r="P679" s="4" t="n"/>
      <c r="Q679" s="4" t="n"/>
      <c r="R679" s="4" t="n"/>
      <c r="S679" s="4" t="n"/>
      <c r="T679" s="4" t="n"/>
      <c r="U679" s="4" t="n"/>
      <c r="V679" s="4" t="n"/>
      <c r="W679" s="4" t="n"/>
      <c r="X679" s="4" t="n"/>
      <c r="Y679" s="4" t="n"/>
      <c r="Z679" s="4" t="n"/>
      <c r="AA679" s="4" t="n"/>
      <c r="AB679" s="4" t="n"/>
      <c r="AC679" s="4" t="n"/>
      <c r="AD679" s="4" t="n"/>
      <c r="AE679" s="4" t="n"/>
      <c r="AF679" s="4" t="n"/>
      <c r="AG679" s="4" t="n"/>
    </row>
    <row r="680">
      <c r="A680" s="4" t="n"/>
      <c r="B680" s="4" t="n"/>
      <c r="C680" s="4" t="n"/>
      <c r="D680" s="4" t="n"/>
      <c r="E680" s="4" t="n"/>
      <c r="F680" s="4" t="n"/>
      <c r="G680" s="4" t="n"/>
      <c r="H680" s="4" t="n"/>
      <c r="I680" s="4" t="n"/>
      <c r="J680" s="4" t="n"/>
      <c r="K680" s="4" t="n"/>
      <c r="L680" s="4" t="n"/>
      <c r="M680" s="4" t="n"/>
      <c r="N680" s="4" t="n"/>
      <c r="O680" s="4" t="n"/>
      <c r="P680" s="4" t="n"/>
      <c r="Q680" s="4" t="n"/>
      <c r="R680" s="4" t="n"/>
      <c r="S680" s="4" t="n"/>
      <c r="T680" s="4" t="n"/>
      <c r="U680" s="4" t="n"/>
      <c r="V680" s="4" t="n"/>
      <c r="W680" s="4" t="n"/>
      <c r="X680" s="4" t="n"/>
      <c r="Y680" s="4" t="n"/>
      <c r="Z680" s="4" t="n"/>
      <c r="AA680" s="4" t="n"/>
      <c r="AB680" s="4" t="n"/>
      <c r="AC680" s="4" t="n"/>
      <c r="AD680" s="4" t="n"/>
      <c r="AE680" s="4" t="n"/>
      <c r="AF680" s="4" t="n"/>
      <c r="AG680" s="4" t="n"/>
    </row>
    <row r="681">
      <c r="A681" s="4" t="n"/>
      <c r="B681" s="4" t="n"/>
      <c r="C681" s="4" t="n"/>
      <c r="D681" s="4" t="n"/>
      <c r="E681" s="4" t="n"/>
      <c r="F681" s="4" t="n"/>
      <c r="G681" s="4" t="n"/>
      <c r="H681" s="4" t="n"/>
      <c r="I681" s="4" t="n"/>
      <c r="J681" s="4" t="n"/>
      <c r="K681" s="4" t="n"/>
      <c r="L681" s="4" t="n"/>
      <c r="M681" s="4" t="n"/>
      <c r="N681" s="4" t="n"/>
      <c r="O681" s="4" t="n"/>
      <c r="P681" s="4" t="n"/>
      <c r="Q681" s="4" t="n"/>
      <c r="R681" s="4" t="n"/>
      <c r="S681" s="4" t="n"/>
      <c r="T681" s="4" t="n"/>
      <c r="U681" s="4" t="n"/>
      <c r="V681" s="4" t="n"/>
      <c r="W681" s="4" t="n"/>
      <c r="X681" s="4" t="n"/>
      <c r="Y681" s="4" t="n"/>
      <c r="Z681" s="4" t="n"/>
      <c r="AA681" s="4" t="n"/>
      <c r="AB681" s="4" t="n"/>
      <c r="AC681" s="4" t="n"/>
      <c r="AD681" s="4" t="n"/>
      <c r="AE681" s="4" t="n"/>
      <c r="AF681" s="4" t="n"/>
      <c r="AG681" s="4" t="n"/>
    </row>
    <row r="682">
      <c r="A682" s="4" t="n"/>
      <c r="B682" s="4" t="n"/>
      <c r="C682" s="4" t="n"/>
      <c r="D682" s="4" t="n"/>
      <c r="E682" s="4" t="n"/>
      <c r="F682" s="4" t="n"/>
      <c r="G682" s="4" t="n"/>
      <c r="H682" s="4" t="n"/>
      <c r="I682" s="4" t="n"/>
      <c r="J682" s="4" t="n"/>
      <c r="K682" s="4" t="n"/>
      <c r="L682" s="4" t="n"/>
      <c r="M682" s="4" t="n"/>
      <c r="N682" s="4" t="n"/>
      <c r="O682" s="4" t="n"/>
      <c r="P682" s="4" t="n"/>
      <c r="Q682" s="4" t="n"/>
      <c r="R682" s="4" t="n"/>
      <c r="S682" s="4" t="n"/>
      <c r="T682" s="4" t="n"/>
      <c r="U682" s="4" t="n"/>
      <c r="V682" s="4" t="n"/>
      <c r="W682" s="4" t="n"/>
      <c r="X682" s="4" t="n"/>
      <c r="Y682" s="4" t="n"/>
      <c r="Z682" s="4" t="n"/>
      <c r="AA682" s="4" t="n"/>
      <c r="AB682" s="4" t="n"/>
      <c r="AC682" s="4" t="n"/>
      <c r="AD682" s="4" t="n"/>
      <c r="AE682" s="4" t="n"/>
      <c r="AF682" s="4" t="n"/>
      <c r="AG682" s="4" t="n"/>
    </row>
    <row r="683">
      <c r="A683" s="4" t="n"/>
      <c r="B683" s="4" t="n"/>
      <c r="C683" s="4" t="n"/>
      <c r="D683" s="4" t="n"/>
      <c r="E683" s="4" t="n"/>
      <c r="F683" s="4" t="n"/>
      <c r="G683" s="4" t="n"/>
      <c r="H683" s="4" t="n"/>
      <c r="I683" s="4" t="n"/>
      <c r="J683" s="4" t="n"/>
      <c r="K683" s="4" t="n"/>
      <c r="L683" s="4" t="n"/>
      <c r="M683" s="4" t="n"/>
      <c r="N683" s="4" t="n"/>
      <c r="O683" s="4" t="n"/>
      <c r="P683" s="4" t="n"/>
      <c r="Q683" s="4" t="n"/>
      <c r="R683" s="4" t="n"/>
      <c r="S683" s="4" t="n"/>
      <c r="T683" s="4" t="n"/>
      <c r="U683" s="4" t="n"/>
      <c r="V683" s="4" t="n"/>
      <c r="W683" s="4" t="n"/>
      <c r="X683" s="4" t="n"/>
      <c r="Y683" s="4" t="n"/>
      <c r="Z683" s="4" t="n"/>
      <c r="AA683" s="4" t="n"/>
      <c r="AB683" s="4" t="n"/>
      <c r="AC683" s="4" t="n"/>
      <c r="AD683" s="4" t="n"/>
      <c r="AE683" s="4" t="n"/>
      <c r="AF683" s="4" t="n"/>
      <c r="AG683" s="4" t="n"/>
    </row>
    <row r="684">
      <c r="A684" s="4" t="n"/>
      <c r="B684" s="4" t="n"/>
      <c r="C684" s="4" t="n"/>
      <c r="D684" s="4" t="n"/>
      <c r="E684" s="4" t="n"/>
      <c r="F684" s="4" t="n"/>
      <c r="G684" s="4" t="n"/>
      <c r="H684" s="4" t="n"/>
      <c r="I684" s="4" t="n"/>
      <c r="J684" s="4" t="n"/>
      <c r="K684" s="4" t="n"/>
      <c r="L684" s="4" t="n"/>
      <c r="M684" s="4" t="n"/>
      <c r="N684" s="4" t="n"/>
      <c r="O684" s="4" t="n"/>
      <c r="P684" s="4" t="n"/>
      <c r="Q684" s="4" t="n"/>
      <c r="R684" s="4" t="n"/>
      <c r="S684" s="4" t="n"/>
      <c r="T684" s="4" t="n"/>
      <c r="U684" s="4" t="n"/>
      <c r="V684" s="4" t="n"/>
      <c r="W684" s="4" t="n"/>
      <c r="X684" s="4" t="n"/>
      <c r="Y684" s="4" t="n"/>
      <c r="Z684" s="4" t="n"/>
      <c r="AA684" s="4" t="n"/>
      <c r="AB684" s="4" t="n"/>
      <c r="AC684" s="4" t="n"/>
      <c r="AD684" s="4" t="n"/>
      <c r="AE684" s="4" t="n"/>
      <c r="AF684" s="4" t="n"/>
      <c r="AG684" s="4" t="n"/>
    </row>
    <row r="685">
      <c r="A685" s="4" t="n"/>
      <c r="B685" s="4" t="n"/>
      <c r="C685" s="4" t="n"/>
      <c r="D685" s="4" t="n"/>
      <c r="E685" s="4" t="n"/>
      <c r="F685" s="4" t="n"/>
      <c r="G685" s="4" t="n"/>
      <c r="H685" s="4" t="n"/>
      <c r="I685" s="4" t="n"/>
      <c r="J685" s="4" t="n"/>
      <c r="K685" s="4" t="n"/>
      <c r="L685" s="4" t="n"/>
      <c r="M685" s="4" t="n"/>
      <c r="N685" s="4" t="n"/>
      <c r="O685" s="4" t="n"/>
      <c r="P685" s="4" t="n"/>
      <c r="Q685" s="4" t="n"/>
      <c r="R685" s="4" t="n"/>
      <c r="S685" s="4" t="n"/>
      <c r="T685" s="4" t="n"/>
      <c r="U685" s="4" t="n"/>
      <c r="V685" s="4" t="n"/>
      <c r="W685" s="4" t="n"/>
      <c r="X685" s="4" t="n"/>
      <c r="Y685" s="4" t="n"/>
      <c r="Z685" s="4" t="n"/>
      <c r="AA685" s="4" t="n"/>
      <c r="AB685" s="4" t="n"/>
      <c r="AC685" s="4" t="n"/>
      <c r="AD685" s="4" t="n"/>
      <c r="AE685" s="4" t="n"/>
      <c r="AF685" s="4" t="n"/>
      <c r="AG685" s="4" t="n"/>
    </row>
    <row r="686">
      <c r="A686" s="4" t="n"/>
      <c r="B686" s="4" t="n"/>
      <c r="C686" s="4" t="n"/>
      <c r="D686" s="4" t="n"/>
      <c r="E686" s="4" t="n"/>
      <c r="F686" s="4" t="n"/>
      <c r="G686" s="4" t="n"/>
      <c r="H686" s="4" t="n"/>
      <c r="I686" s="4" t="n"/>
      <c r="J686" s="4" t="n"/>
      <c r="K686" s="4" t="n"/>
      <c r="L686" s="4" t="n"/>
      <c r="M686" s="4" t="n"/>
      <c r="N686" s="4" t="n"/>
      <c r="O686" s="4" t="n"/>
      <c r="P686" s="4" t="n"/>
      <c r="Q686" s="4" t="n"/>
      <c r="R686" s="4" t="n"/>
      <c r="S686" s="4" t="n"/>
      <c r="T686" s="4" t="n"/>
      <c r="U686" s="4" t="n"/>
      <c r="V686" s="4" t="n"/>
      <c r="W686" s="4" t="n"/>
      <c r="X686" s="4" t="n"/>
      <c r="Y686" s="4" t="n"/>
      <c r="Z686" s="4" t="n"/>
      <c r="AA686" s="4" t="n"/>
      <c r="AB686" s="4" t="n"/>
      <c r="AC686" s="4" t="n"/>
      <c r="AD686" s="4" t="n"/>
      <c r="AE686" s="4" t="n"/>
      <c r="AF686" s="4" t="n"/>
      <c r="AG686" s="4" t="n"/>
    </row>
    <row r="687">
      <c r="A687" s="4" t="n"/>
      <c r="B687" s="4" t="n"/>
      <c r="C687" s="4" t="n"/>
      <c r="D687" s="4" t="n"/>
      <c r="E687" s="4" t="n"/>
      <c r="F687" s="4" t="n"/>
      <c r="G687" s="4" t="n"/>
      <c r="H687" s="4" t="n"/>
      <c r="I687" s="4" t="n"/>
      <c r="J687" s="4" t="n"/>
      <c r="K687" s="4" t="n"/>
      <c r="L687" s="4" t="n"/>
      <c r="M687" s="4" t="n"/>
      <c r="N687" s="4" t="n"/>
      <c r="O687" s="4" t="n"/>
      <c r="P687" s="4" t="n"/>
      <c r="Q687" s="4" t="n"/>
      <c r="R687" s="4" t="n"/>
      <c r="S687" s="4" t="n"/>
      <c r="T687" s="4" t="n"/>
      <c r="U687" s="4" t="n"/>
      <c r="V687" s="4" t="n"/>
      <c r="W687" s="4" t="n"/>
      <c r="X687" s="4" t="n"/>
      <c r="Y687" s="4" t="n"/>
      <c r="Z687" s="4" t="n"/>
      <c r="AA687" s="4" t="n"/>
      <c r="AB687" s="4" t="n"/>
      <c r="AC687" s="4" t="n"/>
      <c r="AD687" s="4" t="n"/>
      <c r="AE687" s="4" t="n"/>
      <c r="AF687" s="4" t="n"/>
      <c r="AG687" s="4" t="n"/>
    </row>
    <row r="688">
      <c r="A688" s="4" t="n"/>
      <c r="B688" s="4" t="n"/>
      <c r="C688" s="4" t="n"/>
      <c r="D688" s="4" t="n"/>
      <c r="E688" s="4" t="n"/>
      <c r="F688" s="4" t="n"/>
      <c r="G688" s="4" t="n"/>
      <c r="H688" s="4" t="n"/>
      <c r="I688" s="4" t="n"/>
      <c r="J688" s="4" t="n"/>
      <c r="K688" s="4" t="n"/>
      <c r="L688" s="4" t="n"/>
      <c r="M688" s="4" t="n"/>
      <c r="N688" s="4" t="n"/>
      <c r="O688" s="4" t="n"/>
      <c r="P688" s="4" t="n"/>
      <c r="Q688" s="4" t="n"/>
      <c r="R688" s="4" t="n"/>
      <c r="S688" s="4" t="n"/>
      <c r="T688" s="4" t="n"/>
      <c r="U688" s="4" t="n"/>
      <c r="V688" s="4" t="n"/>
      <c r="W688" s="4" t="n"/>
      <c r="X688" s="4" t="n"/>
      <c r="Y688" s="4" t="n"/>
      <c r="Z688" s="4" t="n"/>
      <c r="AA688" s="4" t="n"/>
      <c r="AB688" s="4" t="n"/>
      <c r="AC688" s="4" t="n"/>
      <c r="AD688" s="4" t="n"/>
      <c r="AE688" s="4" t="n"/>
      <c r="AF688" s="4" t="n"/>
      <c r="AG688" s="4" t="n"/>
    </row>
    <row r="689">
      <c r="A689" s="4" t="n"/>
      <c r="B689" s="4" t="n"/>
      <c r="C689" s="4" t="n"/>
      <c r="D689" s="4" t="n"/>
      <c r="E689" s="4" t="n"/>
      <c r="F689" s="4" t="n"/>
      <c r="G689" s="4" t="n"/>
      <c r="H689" s="4" t="n"/>
      <c r="I689" s="4" t="n"/>
      <c r="J689" s="4" t="n"/>
      <c r="K689" s="4" t="n"/>
      <c r="L689" s="4" t="n"/>
      <c r="M689" s="4" t="n"/>
      <c r="N689" s="4" t="n"/>
      <c r="O689" s="4" t="n"/>
      <c r="P689" s="4" t="n"/>
      <c r="Q689" s="4" t="n"/>
      <c r="R689" s="4" t="n"/>
      <c r="S689" s="4" t="n"/>
      <c r="T689" s="4" t="n"/>
      <c r="U689" s="4" t="n"/>
      <c r="V689" s="4" t="n"/>
      <c r="W689" s="4" t="n"/>
      <c r="X689" s="4" t="n"/>
      <c r="Y689" s="4" t="n"/>
      <c r="Z689" s="4" t="n"/>
      <c r="AA689" s="4" t="n"/>
      <c r="AB689" s="4" t="n"/>
      <c r="AC689" s="4" t="n"/>
      <c r="AD689" s="4" t="n"/>
      <c r="AE689" s="4" t="n"/>
      <c r="AF689" s="4" t="n"/>
      <c r="AG689" s="4" t="n"/>
    </row>
    <row r="690">
      <c r="A690" s="4" t="n"/>
      <c r="B690" s="4" t="n"/>
      <c r="C690" s="4" t="n"/>
      <c r="D690" s="4" t="n"/>
      <c r="E690" s="4" t="n"/>
      <c r="F690" s="4" t="n"/>
      <c r="G690" s="4" t="n"/>
      <c r="H690" s="4" t="n"/>
      <c r="I690" s="4" t="n"/>
      <c r="J690" s="4" t="n"/>
      <c r="K690" s="4" t="n"/>
      <c r="L690" s="4" t="n"/>
      <c r="M690" s="4" t="n"/>
      <c r="N690" s="4" t="n"/>
      <c r="O690" s="4" t="n"/>
      <c r="P690" s="4" t="n"/>
      <c r="Q690" s="4" t="n"/>
      <c r="R690" s="4" t="n"/>
      <c r="S690" s="4" t="n"/>
      <c r="T690" s="4" t="n"/>
      <c r="U690" s="4" t="n"/>
      <c r="V690" s="4" t="n"/>
      <c r="W690" s="4" t="n"/>
      <c r="X690" s="4" t="n"/>
      <c r="Y690" s="4" t="n"/>
      <c r="Z690" s="4" t="n"/>
      <c r="AA690" s="4" t="n"/>
      <c r="AB690" s="4" t="n"/>
      <c r="AC690" s="4" t="n"/>
      <c r="AD690" s="4" t="n"/>
      <c r="AE690" s="4" t="n"/>
      <c r="AF690" s="4" t="n"/>
      <c r="AG690" s="4" t="n"/>
    </row>
    <row r="691">
      <c r="A691" s="4" t="n"/>
      <c r="B691" s="4" t="n"/>
      <c r="C691" s="4" t="n"/>
      <c r="D691" s="4" t="n"/>
      <c r="E691" s="4" t="n"/>
      <c r="F691" s="4" t="n"/>
      <c r="G691" s="4" t="n"/>
      <c r="H691" s="4" t="n"/>
      <c r="I691" s="4" t="n"/>
      <c r="J691" s="4" t="n"/>
      <c r="K691" s="4" t="n"/>
      <c r="L691" s="4" t="n"/>
      <c r="M691" s="4" t="n"/>
      <c r="N691" s="4" t="n"/>
      <c r="O691" s="4" t="n"/>
      <c r="P691" s="4" t="n"/>
      <c r="Q691" s="4" t="n"/>
      <c r="R691" s="4" t="n"/>
      <c r="S691" s="4" t="n"/>
      <c r="T691" s="4" t="n"/>
      <c r="U691" s="4" t="n"/>
      <c r="V691" s="4" t="n"/>
      <c r="W691" s="4" t="n"/>
      <c r="X691" s="4" t="n"/>
      <c r="Y691" s="4" t="n"/>
      <c r="Z691" s="4" t="n"/>
      <c r="AA691" s="4" t="n"/>
      <c r="AB691" s="4" t="n"/>
      <c r="AC691" s="4" t="n"/>
      <c r="AD691" s="4" t="n"/>
      <c r="AE691" s="4" t="n"/>
      <c r="AF691" s="4" t="n"/>
      <c r="AG691" s="4" t="n"/>
    </row>
    <row r="692">
      <c r="A692" s="4" t="n"/>
      <c r="B692" s="4" t="n"/>
      <c r="C692" s="4" t="n"/>
      <c r="D692" s="4" t="n"/>
      <c r="E692" s="4" t="n"/>
      <c r="F692" s="4" t="n"/>
      <c r="G692" s="4" t="n"/>
      <c r="H692" s="4" t="n"/>
      <c r="I692" s="4" t="n"/>
      <c r="J692" s="4" t="n"/>
      <c r="K692" s="4" t="n"/>
      <c r="L692" s="4" t="n"/>
      <c r="M692" s="4" t="n"/>
      <c r="N692" s="4" t="n"/>
      <c r="O692" s="4" t="n"/>
      <c r="P692" s="4" t="n"/>
      <c r="Q692" s="4" t="n"/>
      <c r="R692" s="4" t="n"/>
      <c r="S692" s="4" t="n"/>
      <c r="T692" s="4" t="n"/>
      <c r="U692" s="4" t="n"/>
      <c r="V692" s="4" t="n"/>
      <c r="W692" s="4" t="n"/>
      <c r="X692" s="4" t="n"/>
      <c r="Y692" s="4" t="n"/>
      <c r="Z692" s="4" t="n"/>
      <c r="AA692" s="4" t="n"/>
      <c r="AB692" s="4" t="n"/>
      <c r="AC692" s="4" t="n"/>
      <c r="AD692" s="4" t="n"/>
      <c r="AE692" s="4" t="n"/>
      <c r="AF692" s="4" t="n"/>
      <c r="AG692" s="4" t="n"/>
    </row>
    <row r="693">
      <c r="A693" s="4" t="n"/>
      <c r="B693" s="4" t="n"/>
      <c r="C693" s="4" t="n"/>
      <c r="D693" s="4" t="n"/>
      <c r="E693" s="4" t="n"/>
      <c r="F693" s="4" t="n"/>
      <c r="G693" s="4" t="n"/>
      <c r="H693" s="4" t="n"/>
      <c r="I693" s="4" t="n"/>
      <c r="J693" s="4" t="n"/>
      <c r="K693" s="4" t="n"/>
      <c r="L693" s="4" t="n"/>
      <c r="M693" s="4" t="n"/>
      <c r="N693" s="4" t="n"/>
      <c r="O693" s="4" t="n"/>
      <c r="P693" s="4" t="n"/>
      <c r="Q693" s="4" t="n"/>
      <c r="R693" s="4" t="n"/>
      <c r="S693" s="4" t="n"/>
      <c r="T693" s="4" t="n"/>
      <c r="U693" s="4" t="n"/>
      <c r="V693" s="4" t="n"/>
      <c r="W693" s="4" t="n"/>
      <c r="X693" s="4" t="n"/>
      <c r="Y693" s="4" t="n"/>
      <c r="Z693" s="4" t="n"/>
      <c r="AA693" s="4" t="n"/>
      <c r="AB693" s="4" t="n"/>
      <c r="AC693" s="4" t="n"/>
      <c r="AD693" s="4" t="n"/>
      <c r="AE693" s="4" t="n"/>
      <c r="AF693" s="4" t="n"/>
      <c r="AG693" s="4" t="n"/>
    </row>
    <row r="694">
      <c r="A694" s="4" t="n"/>
      <c r="B694" s="4" t="n"/>
      <c r="C694" s="4" t="n"/>
      <c r="D694" s="4" t="n"/>
      <c r="E694" s="4" t="n"/>
      <c r="F694" s="4" t="n"/>
      <c r="G694" s="4" t="n"/>
      <c r="H694" s="4" t="n"/>
      <c r="I694" s="4" t="n"/>
      <c r="J694" s="4" t="n"/>
      <c r="K694" s="4" t="n"/>
      <c r="L694" s="4" t="n"/>
      <c r="M694" s="4" t="n"/>
      <c r="N694" s="4" t="n"/>
      <c r="O694" s="4" t="n"/>
      <c r="P694" s="4" t="n"/>
      <c r="Q694" s="4" t="n"/>
      <c r="R694" s="4" t="n"/>
      <c r="S694" s="4" t="n"/>
      <c r="T694" s="4" t="n"/>
      <c r="U694" s="4" t="n"/>
      <c r="V694" s="4" t="n"/>
      <c r="W694" s="4" t="n"/>
      <c r="X694" s="4" t="n"/>
      <c r="Y694" s="4" t="n"/>
      <c r="Z694" s="4" t="n"/>
      <c r="AA694" s="4" t="n"/>
      <c r="AB694" s="4" t="n"/>
      <c r="AC694" s="4" t="n"/>
      <c r="AD694" s="4" t="n"/>
      <c r="AE694" s="4" t="n"/>
      <c r="AF694" s="4" t="n"/>
      <c r="AG694" s="4" t="n"/>
    </row>
    <row r="695">
      <c r="A695" s="4" t="n"/>
      <c r="B695" s="4" t="n"/>
      <c r="C695" s="4" t="n"/>
      <c r="D695" s="4" t="n"/>
      <c r="E695" s="4" t="n"/>
      <c r="F695" s="4" t="n"/>
      <c r="G695" s="4" t="n"/>
      <c r="H695" s="4" t="n"/>
      <c r="I695" s="4" t="n"/>
      <c r="J695" s="4" t="n"/>
      <c r="K695" s="4" t="n"/>
      <c r="L695" s="4" t="n"/>
      <c r="M695" s="4" t="n"/>
      <c r="N695" s="4" t="n"/>
      <c r="O695" s="4" t="n"/>
      <c r="P695" s="4" t="n"/>
      <c r="Q695" s="4" t="n"/>
      <c r="R695" s="4" t="n"/>
      <c r="S695" s="4" t="n"/>
      <c r="T695" s="4" t="n"/>
      <c r="U695" s="4" t="n"/>
      <c r="V695" s="4" t="n"/>
      <c r="W695" s="4" t="n"/>
      <c r="X695" s="4" t="n"/>
      <c r="Y695" s="4" t="n"/>
      <c r="Z695" s="4" t="n"/>
      <c r="AA695" s="4" t="n"/>
      <c r="AB695" s="4" t="n"/>
      <c r="AC695" s="4" t="n"/>
      <c r="AD695" s="4" t="n"/>
      <c r="AE695" s="4" t="n"/>
      <c r="AF695" s="4" t="n"/>
      <c r="AG695" s="4" t="n"/>
    </row>
    <row r="696">
      <c r="A696" s="4" t="n"/>
      <c r="B696" s="4" t="n"/>
      <c r="C696" s="4" t="n"/>
      <c r="D696" s="4" t="n"/>
      <c r="E696" s="4" t="n"/>
      <c r="F696" s="4" t="n"/>
      <c r="G696" s="4" t="n"/>
      <c r="H696" s="4" t="n"/>
      <c r="I696" s="4" t="n"/>
      <c r="J696" s="4" t="n"/>
      <c r="K696" s="4" t="n"/>
      <c r="L696" s="4" t="n"/>
      <c r="M696" s="4" t="n"/>
      <c r="N696" s="4" t="n"/>
      <c r="O696" s="4" t="n"/>
      <c r="P696" s="4" t="n"/>
      <c r="Q696" s="4" t="n"/>
      <c r="R696" s="4" t="n"/>
      <c r="S696" s="4" t="n"/>
      <c r="T696" s="4" t="n"/>
      <c r="U696" s="4" t="n"/>
      <c r="V696" s="4" t="n"/>
      <c r="W696" s="4" t="n"/>
      <c r="X696" s="4" t="n"/>
      <c r="Y696" s="4" t="n"/>
      <c r="Z696" s="4" t="n"/>
      <c r="AA696" s="4" t="n"/>
      <c r="AB696" s="4" t="n"/>
      <c r="AC696" s="4" t="n"/>
      <c r="AD696" s="4" t="n"/>
      <c r="AE696" s="4" t="n"/>
      <c r="AF696" s="4" t="n"/>
      <c r="AG696" s="4" t="n"/>
    </row>
    <row r="697">
      <c r="A697" s="4" t="n"/>
      <c r="B697" s="4" t="n"/>
      <c r="C697" s="4" t="n"/>
      <c r="D697" s="4" t="n"/>
      <c r="E697" s="4" t="n"/>
      <c r="F697" s="4" t="n"/>
      <c r="G697" s="4" t="n"/>
      <c r="H697" s="4" t="n"/>
      <c r="I697" s="4" t="n"/>
      <c r="J697" s="4" t="n"/>
      <c r="K697" s="4" t="n"/>
      <c r="L697" s="4" t="n"/>
      <c r="M697" s="4" t="n"/>
      <c r="N697" s="4" t="n"/>
      <c r="O697" s="4" t="n"/>
      <c r="P697" s="4" t="n"/>
      <c r="Q697" s="4" t="n"/>
      <c r="R697" s="4" t="n"/>
      <c r="S697" s="4" t="n"/>
      <c r="T697" s="4" t="n"/>
      <c r="U697" s="4" t="n"/>
      <c r="V697" s="4" t="n"/>
      <c r="W697" s="4" t="n"/>
      <c r="X697" s="4" t="n"/>
      <c r="Y697" s="4" t="n"/>
      <c r="Z697" s="4" t="n"/>
      <c r="AA697" s="4" t="n"/>
      <c r="AB697" s="4" t="n"/>
      <c r="AC697" s="4" t="n"/>
      <c r="AD697" s="4" t="n"/>
      <c r="AE697" s="4" t="n"/>
      <c r="AF697" s="4" t="n"/>
      <c r="AG697" s="4" t="n"/>
    </row>
    <row r="698">
      <c r="A698" s="4" t="n"/>
      <c r="B698" s="4" t="n"/>
      <c r="C698" s="4" t="n"/>
      <c r="D698" s="4" t="n"/>
      <c r="E698" s="4" t="n"/>
      <c r="F698" s="4" t="n"/>
      <c r="G698" s="4" t="n"/>
      <c r="H698" s="4" t="n"/>
      <c r="I698" s="4" t="n"/>
      <c r="J698" s="4" t="n"/>
      <c r="K698" s="4" t="n"/>
      <c r="L698" s="4" t="n"/>
      <c r="M698" s="4" t="n"/>
      <c r="N698" s="4" t="n"/>
      <c r="O698" s="4" t="n"/>
      <c r="P698" s="4" t="n"/>
      <c r="Q698" s="4" t="n"/>
      <c r="R698" s="4" t="n"/>
      <c r="S698" s="4" t="n"/>
      <c r="T698" s="4" t="n"/>
      <c r="U698" s="4" t="n"/>
      <c r="V698" s="4" t="n"/>
      <c r="W698" s="4" t="n"/>
      <c r="X698" s="4" t="n"/>
      <c r="Y698" s="4" t="n"/>
      <c r="Z698" s="4" t="n"/>
      <c r="AA698" s="4" t="n"/>
      <c r="AB698" s="4" t="n"/>
      <c r="AC698" s="4" t="n"/>
      <c r="AD698" s="4" t="n"/>
      <c r="AE698" s="4" t="n"/>
      <c r="AF698" s="4" t="n"/>
      <c r="AG698" s="4" t="n"/>
    </row>
    <row r="699">
      <c r="A699" s="4" t="n"/>
      <c r="B699" s="4" t="n"/>
      <c r="C699" s="4" t="n"/>
      <c r="D699" s="4" t="n"/>
      <c r="E699" s="4" t="n"/>
      <c r="F699" s="4" t="n"/>
      <c r="G699" s="4" t="n"/>
      <c r="H699" s="4" t="n"/>
      <c r="I699" s="4" t="n"/>
      <c r="J699" s="4" t="n"/>
      <c r="K699" s="4" t="n"/>
      <c r="L699" s="4" t="n"/>
      <c r="M699" s="4" t="n"/>
      <c r="N699" s="4" t="n"/>
      <c r="O699" s="4" t="n"/>
      <c r="P699" s="4" t="n"/>
      <c r="Q699" s="4" t="n"/>
      <c r="R699" s="4" t="n"/>
      <c r="S699" s="4" t="n"/>
      <c r="T699" s="4" t="n"/>
      <c r="U699" s="4" t="n"/>
      <c r="V699" s="4" t="n"/>
      <c r="W699" s="4" t="n"/>
      <c r="X699" s="4" t="n"/>
      <c r="Y699" s="4" t="n"/>
      <c r="Z699" s="4" t="n"/>
      <c r="AA699" s="4" t="n"/>
      <c r="AB699" s="4" t="n"/>
      <c r="AC699" s="4" t="n"/>
      <c r="AD699" s="4" t="n"/>
      <c r="AE699" s="4" t="n"/>
      <c r="AF699" s="4" t="n"/>
      <c r="AG699" s="4" t="n"/>
    </row>
    <row r="700">
      <c r="A700" s="4" t="n"/>
      <c r="B700" s="4" t="n"/>
      <c r="C700" s="4" t="n"/>
      <c r="D700" s="4" t="n"/>
      <c r="E700" s="4" t="n"/>
      <c r="F700" s="4" t="n"/>
      <c r="G700" s="4" t="n"/>
      <c r="H700" s="4" t="n"/>
      <c r="I700" s="4" t="n"/>
      <c r="J700" s="4" t="n"/>
      <c r="K700" s="4" t="n"/>
      <c r="L700" s="4" t="n"/>
      <c r="M700" s="4" t="n"/>
      <c r="N700" s="4" t="n"/>
      <c r="O700" s="4" t="n"/>
      <c r="P700" s="4" t="n"/>
      <c r="Q700" s="4" t="n"/>
      <c r="R700" s="4" t="n"/>
      <c r="S700" s="4" t="n"/>
      <c r="T700" s="4" t="n"/>
      <c r="U700" s="4" t="n"/>
      <c r="V700" s="4" t="n"/>
      <c r="W700" s="4" t="n"/>
      <c r="X700" s="4" t="n"/>
      <c r="Y700" s="4" t="n"/>
      <c r="Z700" s="4" t="n"/>
      <c r="AA700" s="4" t="n"/>
      <c r="AB700" s="4" t="n"/>
      <c r="AC700" s="4" t="n"/>
      <c r="AD700" s="4" t="n"/>
      <c r="AE700" s="4" t="n"/>
      <c r="AF700" s="4" t="n"/>
      <c r="AG700" s="4" t="n"/>
    </row>
    <row r="701">
      <c r="A701" s="4" t="n"/>
      <c r="B701" s="4" t="n"/>
      <c r="C701" s="4" t="n"/>
      <c r="D701" s="4" t="n"/>
      <c r="E701" s="4" t="n"/>
      <c r="F701" s="4" t="n"/>
      <c r="G701" s="4" t="n"/>
      <c r="H701" s="4" t="n"/>
      <c r="I701" s="4" t="n"/>
      <c r="J701" s="4" t="n"/>
      <c r="K701" s="4" t="n"/>
      <c r="L701" s="4" t="n"/>
      <c r="M701" s="4" t="n"/>
      <c r="N701" s="4" t="n"/>
      <c r="O701" s="4" t="n"/>
      <c r="P701" s="4" t="n"/>
      <c r="Q701" s="4" t="n"/>
      <c r="R701" s="4" t="n"/>
      <c r="S701" s="4" t="n"/>
      <c r="T701" s="4" t="n"/>
      <c r="U701" s="4" t="n"/>
      <c r="V701" s="4" t="n"/>
      <c r="W701" s="4" t="n"/>
      <c r="X701" s="4" t="n"/>
      <c r="Y701" s="4" t="n"/>
      <c r="Z701" s="4" t="n"/>
      <c r="AA701" s="4" t="n"/>
      <c r="AB701" s="4" t="n"/>
      <c r="AC701" s="4" t="n"/>
      <c r="AD701" s="4" t="n"/>
      <c r="AE701" s="4" t="n"/>
      <c r="AF701" s="4" t="n"/>
      <c r="AG701" s="4" t="n"/>
    </row>
    <row r="702">
      <c r="A702" s="4" t="n"/>
      <c r="B702" s="4" t="n"/>
      <c r="C702" s="4" t="n"/>
      <c r="D702" s="4" t="n"/>
      <c r="E702" s="4" t="n"/>
      <c r="F702" s="4" t="n"/>
      <c r="G702" s="4" t="n"/>
      <c r="H702" s="4" t="n"/>
      <c r="I702" s="4" t="n"/>
      <c r="J702" s="4" t="n"/>
      <c r="K702" s="4" t="n"/>
      <c r="L702" s="4" t="n"/>
      <c r="M702" s="4" t="n"/>
      <c r="N702" s="4" t="n"/>
      <c r="O702" s="4" t="n"/>
      <c r="P702" s="4" t="n"/>
      <c r="Q702" s="4" t="n"/>
      <c r="R702" s="4" t="n"/>
      <c r="S702" s="4" t="n"/>
      <c r="T702" s="4" t="n"/>
      <c r="U702" s="4" t="n"/>
      <c r="V702" s="4" t="n"/>
      <c r="W702" s="4" t="n"/>
      <c r="X702" s="4" t="n"/>
      <c r="Y702" s="4" t="n"/>
      <c r="Z702" s="4" t="n"/>
      <c r="AA702" s="4" t="n"/>
      <c r="AB702" s="4" t="n"/>
      <c r="AC702" s="4" t="n"/>
      <c r="AD702" s="4" t="n"/>
      <c r="AE702" s="4" t="n"/>
      <c r="AF702" s="4" t="n"/>
      <c r="AG702" s="4" t="n"/>
    </row>
    <row r="703">
      <c r="A703" s="4" t="n"/>
      <c r="B703" s="4" t="n"/>
      <c r="C703" s="4" t="n"/>
      <c r="D703" s="4" t="n"/>
      <c r="E703" s="4" t="n"/>
      <c r="F703" s="4" t="n"/>
      <c r="G703" s="4" t="n"/>
      <c r="H703" s="4" t="n"/>
      <c r="I703" s="4" t="n"/>
      <c r="J703" s="4" t="n"/>
      <c r="K703" s="4" t="n"/>
      <c r="L703" s="4" t="n"/>
      <c r="M703" s="4" t="n"/>
      <c r="N703" s="4" t="n"/>
      <c r="O703" s="4" t="n"/>
      <c r="P703" s="4" t="n"/>
      <c r="Q703" s="4" t="n"/>
      <c r="R703" s="4" t="n"/>
      <c r="S703" s="4" t="n"/>
      <c r="T703" s="4" t="n"/>
      <c r="U703" s="4" t="n"/>
      <c r="V703" s="4" t="n"/>
      <c r="W703" s="4" t="n"/>
      <c r="X703" s="4" t="n"/>
      <c r="Y703" s="4" t="n"/>
      <c r="Z703" s="4" t="n"/>
      <c r="AA703" s="4" t="n"/>
      <c r="AB703" s="4" t="n"/>
      <c r="AC703" s="4" t="n"/>
      <c r="AD703" s="4" t="n"/>
      <c r="AE703" s="4" t="n"/>
      <c r="AF703" s="4" t="n"/>
      <c r="AG703" s="4" t="n"/>
    </row>
    <row r="704">
      <c r="A704" s="4" t="n"/>
      <c r="B704" s="4" t="n"/>
      <c r="C704" s="4" t="n"/>
      <c r="D704" s="4" t="n"/>
      <c r="E704" s="4" t="n"/>
      <c r="F704" s="4" t="n"/>
      <c r="G704" s="4" t="n"/>
      <c r="H704" s="4" t="n"/>
      <c r="I704" s="4" t="n"/>
      <c r="J704" s="4" t="n"/>
      <c r="K704" s="4" t="n"/>
      <c r="L704" s="4" t="n"/>
      <c r="M704" s="4" t="n"/>
      <c r="N704" s="4" t="n"/>
      <c r="O704" s="4" t="n"/>
      <c r="P704" s="4" t="n"/>
      <c r="Q704" s="4" t="n"/>
      <c r="R704" s="4" t="n"/>
      <c r="S704" s="4" t="n"/>
      <c r="T704" s="4" t="n"/>
      <c r="U704" s="4" t="n"/>
      <c r="V704" s="4" t="n"/>
      <c r="W704" s="4" t="n"/>
      <c r="X704" s="4" t="n"/>
      <c r="Y704" s="4" t="n"/>
      <c r="Z704" s="4" t="n"/>
      <c r="AA704" s="4" t="n"/>
      <c r="AB704" s="4" t="n"/>
      <c r="AC704" s="4" t="n"/>
      <c r="AD704" s="4" t="n"/>
      <c r="AE704" s="4" t="n"/>
      <c r="AF704" s="4" t="n"/>
      <c r="AG704" s="4" t="n"/>
    </row>
    <row r="705">
      <c r="A705" s="4" t="n"/>
      <c r="B705" s="4" t="n"/>
      <c r="C705" s="4" t="n"/>
      <c r="D705" s="4" t="n"/>
      <c r="E705" s="4" t="n"/>
      <c r="F705" s="4" t="n"/>
      <c r="G705" s="4" t="n"/>
      <c r="H705" s="4" t="n"/>
      <c r="I705" s="4" t="n"/>
      <c r="J705" s="4" t="n"/>
      <c r="K705" s="4" t="n"/>
      <c r="L705" s="4" t="n"/>
      <c r="M705" s="4" t="n"/>
      <c r="N705" s="4" t="n"/>
      <c r="O705" s="4" t="n"/>
      <c r="P705" s="4" t="n"/>
      <c r="Q705" s="4" t="n"/>
      <c r="R705" s="4" t="n"/>
      <c r="S705" s="4" t="n"/>
      <c r="T705" s="4" t="n"/>
      <c r="U705" s="4" t="n"/>
      <c r="V705" s="4" t="n"/>
      <c r="W705" s="4" t="n"/>
      <c r="X705" s="4" t="n"/>
      <c r="Y705" s="4" t="n"/>
      <c r="Z705" s="4" t="n"/>
      <c r="AA705" s="4" t="n"/>
      <c r="AB705" s="4" t="n"/>
      <c r="AC705" s="4" t="n"/>
      <c r="AD705" s="4" t="n"/>
      <c r="AE705" s="4" t="n"/>
      <c r="AF705" s="4" t="n"/>
      <c r="AG705" s="4" t="n"/>
    </row>
    <row r="706">
      <c r="A706" s="4" t="n"/>
      <c r="B706" s="4" t="n"/>
      <c r="C706" s="4" t="n"/>
      <c r="D706" s="4" t="n"/>
      <c r="E706" s="4" t="n"/>
      <c r="F706" s="4" t="n"/>
      <c r="G706" s="4" t="n"/>
      <c r="H706" s="4" t="n"/>
      <c r="I706" s="4" t="n"/>
      <c r="J706" s="4" t="n"/>
      <c r="K706" s="4" t="n"/>
      <c r="L706" s="4" t="n"/>
      <c r="M706" s="4" t="n"/>
      <c r="N706" s="4" t="n"/>
      <c r="O706" s="4" t="n"/>
      <c r="P706" s="4" t="n"/>
      <c r="Q706" s="4" t="n"/>
      <c r="R706" s="4" t="n"/>
      <c r="S706" s="4" t="n"/>
      <c r="T706" s="4" t="n"/>
      <c r="U706" s="4" t="n"/>
      <c r="V706" s="4" t="n"/>
      <c r="W706" s="4" t="n"/>
      <c r="X706" s="4" t="n"/>
      <c r="Y706" s="4" t="n"/>
      <c r="Z706" s="4" t="n"/>
      <c r="AA706" s="4" t="n"/>
      <c r="AB706" s="4" t="n"/>
      <c r="AC706" s="4" t="n"/>
      <c r="AD706" s="4" t="n"/>
      <c r="AE706" s="4" t="n"/>
      <c r="AF706" s="4" t="n"/>
      <c r="AG706" s="4" t="n"/>
    </row>
    <row r="707">
      <c r="A707" s="4" t="n"/>
      <c r="B707" s="4" t="n"/>
      <c r="C707" s="4" t="n"/>
      <c r="D707" s="4" t="n"/>
      <c r="E707" s="4" t="n"/>
      <c r="F707" s="4" t="n"/>
      <c r="G707" s="4" t="n"/>
      <c r="H707" s="4" t="n"/>
      <c r="I707" s="4" t="n"/>
      <c r="J707" s="4" t="n"/>
      <c r="K707" s="4" t="n"/>
      <c r="L707" s="4" t="n"/>
      <c r="M707" s="4" t="n"/>
      <c r="N707" s="4" t="n"/>
      <c r="O707" s="4" t="n"/>
      <c r="P707" s="4" t="n"/>
      <c r="Q707" s="4" t="n"/>
      <c r="R707" s="4" t="n"/>
      <c r="S707" s="4" t="n"/>
      <c r="T707" s="4" t="n"/>
      <c r="U707" s="4" t="n"/>
      <c r="V707" s="4" t="n"/>
      <c r="W707" s="4" t="n"/>
      <c r="X707" s="4" t="n"/>
      <c r="Y707" s="4" t="n"/>
      <c r="Z707" s="4" t="n"/>
      <c r="AA707" s="4" t="n"/>
      <c r="AB707" s="4" t="n"/>
      <c r="AC707" s="4" t="n"/>
      <c r="AD707" s="4" t="n"/>
      <c r="AE707" s="4" t="n"/>
      <c r="AF707" s="4" t="n"/>
      <c r="AG707" s="4" t="n"/>
    </row>
    <row r="708">
      <c r="A708" s="4" t="n"/>
      <c r="B708" s="4" t="n"/>
      <c r="C708" s="4" t="n"/>
      <c r="D708" s="4" t="n"/>
      <c r="E708" s="4" t="n"/>
      <c r="F708" s="4" t="n"/>
      <c r="G708" s="4" t="n"/>
      <c r="H708" s="4" t="n"/>
      <c r="I708" s="4" t="n"/>
      <c r="J708" s="4" t="n"/>
      <c r="K708" s="4" t="n"/>
      <c r="L708" s="4" t="n"/>
      <c r="M708" s="4" t="n"/>
      <c r="N708" s="4" t="n"/>
      <c r="O708" s="4" t="n"/>
      <c r="P708" s="4" t="n"/>
      <c r="Q708" s="4" t="n"/>
      <c r="R708" s="4" t="n"/>
      <c r="S708" s="4" t="n"/>
      <c r="T708" s="4" t="n"/>
      <c r="U708" s="4" t="n"/>
      <c r="V708" s="4" t="n"/>
      <c r="W708" s="4" t="n"/>
      <c r="X708" s="4" t="n"/>
      <c r="Y708" s="4" t="n"/>
      <c r="Z708" s="4" t="n"/>
      <c r="AA708" s="4" t="n"/>
      <c r="AB708" s="4" t="n"/>
      <c r="AC708" s="4" t="n"/>
      <c r="AD708" s="4" t="n"/>
      <c r="AE708" s="4" t="n"/>
      <c r="AF708" s="4" t="n"/>
      <c r="AG708" s="4" t="n"/>
    </row>
    <row r="709">
      <c r="A709" s="4" t="n"/>
      <c r="B709" s="4" t="n"/>
      <c r="C709" s="4" t="n"/>
      <c r="D709" s="4" t="n"/>
      <c r="E709" s="4" t="n"/>
      <c r="F709" s="4" t="n"/>
      <c r="G709" s="4" t="n"/>
      <c r="H709" s="4" t="n"/>
      <c r="I709" s="4" t="n"/>
      <c r="J709" s="4" t="n"/>
      <c r="K709" s="4" t="n"/>
      <c r="L709" s="4" t="n"/>
      <c r="M709" s="4" t="n"/>
      <c r="N709" s="4" t="n"/>
      <c r="O709" s="4" t="n"/>
      <c r="P709" s="4" t="n"/>
      <c r="Q709" s="4" t="n"/>
      <c r="R709" s="4" t="n"/>
      <c r="S709" s="4" t="n"/>
      <c r="T709" s="4" t="n"/>
      <c r="U709" s="4" t="n"/>
      <c r="V709" s="4" t="n"/>
      <c r="W709" s="4" t="n"/>
      <c r="X709" s="4" t="n"/>
      <c r="Y709" s="4" t="n"/>
      <c r="Z709" s="4" t="n"/>
      <c r="AA709" s="4" t="n"/>
      <c r="AB709" s="4" t="n"/>
      <c r="AC709" s="4" t="n"/>
      <c r="AD709" s="4" t="n"/>
      <c r="AE709" s="4" t="n"/>
      <c r="AF709" s="4" t="n"/>
      <c r="AG709" s="4" t="n"/>
    </row>
    <row r="710">
      <c r="A710" s="4" t="n"/>
      <c r="B710" s="4" t="n"/>
      <c r="C710" s="4" t="n"/>
      <c r="D710" s="4" t="n"/>
      <c r="E710" s="4" t="n"/>
      <c r="F710" s="4" t="n"/>
      <c r="G710" s="4" t="n"/>
      <c r="H710" s="4" t="n"/>
      <c r="I710" s="4" t="n"/>
      <c r="J710" s="4" t="n"/>
      <c r="K710" s="4" t="n"/>
      <c r="L710" s="4" t="n"/>
      <c r="M710" s="4" t="n"/>
      <c r="N710" s="4" t="n"/>
      <c r="O710" s="4" t="n"/>
      <c r="P710" s="4" t="n"/>
      <c r="Q710" s="4" t="n"/>
      <c r="R710" s="4" t="n"/>
      <c r="S710" s="4" t="n"/>
      <c r="T710" s="4" t="n"/>
      <c r="U710" s="4" t="n"/>
      <c r="V710" s="4" t="n"/>
      <c r="W710" s="4" t="n"/>
      <c r="X710" s="4" t="n"/>
      <c r="Y710" s="4" t="n"/>
      <c r="Z710" s="4" t="n"/>
      <c r="AA710" s="4" t="n"/>
      <c r="AB710" s="4" t="n"/>
      <c r="AC710" s="4" t="n"/>
      <c r="AD710" s="4" t="n"/>
      <c r="AE710" s="4" t="n"/>
      <c r="AF710" s="4" t="n"/>
      <c r="AG710" s="4" t="n"/>
    </row>
    <row r="711">
      <c r="A711" s="4" t="n"/>
      <c r="B711" s="4" t="n"/>
      <c r="C711" s="4" t="n"/>
      <c r="D711" s="4" t="n"/>
      <c r="E711" s="4" t="n"/>
      <c r="F711" s="4" t="n"/>
      <c r="G711" s="4" t="n"/>
      <c r="H711" s="4" t="n"/>
      <c r="I711" s="4" t="n"/>
      <c r="J711" s="4" t="n"/>
      <c r="K711" s="4" t="n"/>
      <c r="L711" s="4" t="n"/>
      <c r="M711" s="4" t="n"/>
      <c r="N711" s="4" t="n"/>
      <c r="O711" s="4" t="n"/>
      <c r="P711" s="4" t="n"/>
      <c r="Q711" s="4" t="n"/>
      <c r="R711" s="4" t="n"/>
      <c r="S711" s="4" t="n"/>
      <c r="T711" s="4" t="n"/>
      <c r="U711" s="4" t="n"/>
      <c r="V711" s="4" t="n"/>
      <c r="W711" s="4" t="n"/>
      <c r="X711" s="4" t="n"/>
      <c r="Y711" s="4" t="n"/>
      <c r="Z711" s="4" t="n"/>
      <c r="AA711" s="4" t="n"/>
      <c r="AB711" s="4" t="n"/>
      <c r="AC711" s="4" t="n"/>
      <c r="AD711" s="4" t="n"/>
      <c r="AE711" s="4" t="n"/>
      <c r="AF711" s="4" t="n"/>
      <c r="AG711" s="4" t="n"/>
    </row>
    <row r="712">
      <c r="A712" s="4" t="n"/>
      <c r="B712" s="4" t="n"/>
      <c r="C712" s="4" t="n"/>
      <c r="D712" s="4" t="n"/>
      <c r="E712" s="4" t="n"/>
      <c r="F712" s="4" t="n"/>
      <c r="G712" s="4" t="n"/>
      <c r="H712" s="4" t="n"/>
      <c r="I712" s="4" t="n"/>
      <c r="J712" s="4" t="n"/>
      <c r="K712" s="4" t="n"/>
      <c r="L712" s="4" t="n"/>
      <c r="M712" s="4" t="n"/>
      <c r="N712" s="4" t="n"/>
      <c r="O712" s="4" t="n"/>
      <c r="P712" s="4" t="n"/>
      <c r="Q712" s="4" t="n"/>
      <c r="R712" s="4" t="n"/>
      <c r="S712" s="4" t="n"/>
      <c r="T712" s="4" t="n"/>
      <c r="U712" s="4" t="n"/>
      <c r="V712" s="4" t="n"/>
      <c r="W712" s="4" t="n"/>
      <c r="X712" s="4" t="n"/>
      <c r="Y712" s="4" t="n"/>
      <c r="Z712" s="4" t="n"/>
      <c r="AA712" s="4" t="n"/>
      <c r="AB712" s="4" t="n"/>
      <c r="AC712" s="4" t="n"/>
      <c r="AD712" s="4" t="n"/>
      <c r="AE712" s="4" t="n"/>
      <c r="AF712" s="4" t="n"/>
      <c r="AG712" s="4" t="n"/>
    </row>
    <row r="713">
      <c r="A713" s="4" t="n"/>
      <c r="B713" s="4" t="n"/>
      <c r="C713" s="4" t="n"/>
      <c r="D713" s="4" t="n"/>
      <c r="E713" s="4" t="n"/>
      <c r="F713" s="4" t="n"/>
      <c r="G713" s="4" t="n"/>
      <c r="H713" s="4" t="n"/>
      <c r="I713" s="4" t="n"/>
      <c r="J713" s="4" t="n"/>
      <c r="K713" s="4" t="n"/>
      <c r="L713" s="4" t="n"/>
      <c r="M713" s="4" t="n"/>
      <c r="N713" s="4" t="n"/>
      <c r="O713" s="4" t="n"/>
      <c r="P713" s="4" t="n"/>
      <c r="Q713" s="4" t="n"/>
      <c r="R713" s="4" t="n"/>
      <c r="S713" s="4" t="n"/>
      <c r="T713" s="4" t="n"/>
      <c r="U713" s="4" t="n"/>
      <c r="V713" s="4" t="n"/>
      <c r="W713" s="4" t="n"/>
      <c r="X713" s="4" t="n"/>
      <c r="Y713" s="4" t="n"/>
      <c r="Z713" s="4" t="n"/>
      <c r="AA713" s="4" t="n"/>
      <c r="AB713" s="4" t="n"/>
      <c r="AC713" s="4" t="n"/>
      <c r="AD713" s="4" t="n"/>
      <c r="AE713" s="4" t="n"/>
      <c r="AF713" s="4" t="n"/>
      <c r="AG713" s="4" t="n"/>
    </row>
    <row r="714">
      <c r="A714" s="4" t="n"/>
      <c r="B714" s="4" t="n"/>
      <c r="C714" s="4" t="n"/>
      <c r="D714" s="4" t="n"/>
      <c r="E714" s="4" t="n"/>
      <c r="F714" s="4" t="n"/>
      <c r="G714" s="4" t="n"/>
      <c r="H714" s="4" t="n"/>
      <c r="I714" s="4" t="n"/>
      <c r="J714" s="4" t="n"/>
      <c r="K714" s="4" t="n"/>
      <c r="L714" s="4" t="n"/>
      <c r="M714" s="4" t="n"/>
      <c r="N714" s="4" t="n"/>
      <c r="O714" s="4" t="n"/>
      <c r="P714" s="4" t="n"/>
      <c r="Q714" s="4" t="n"/>
      <c r="R714" s="4" t="n"/>
      <c r="S714" s="4" t="n"/>
      <c r="T714" s="4" t="n"/>
      <c r="U714" s="4" t="n"/>
      <c r="V714" s="4" t="n"/>
      <c r="W714" s="4" t="n"/>
      <c r="X714" s="4" t="n"/>
      <c r="Y714" s="4" t="n"/>
      <c r="Z714" s="4" t="n"/>
      <c r="AA714" s="4" t="n"/>
      <c r="AB714" s="4" t="n"/>
      <c r="AC714" s="4" t="n"/>
      <c r="AD714" s="4" t="n"/>
      <c r="AE714" s="4" t="n"/>
      <c r="AF714" s="4" t="n"/>
      <c r="AG714" s="4" t="n"/>
    </row>
    <row r="715">
      <c r="A715" s="4" t="n"/>
      <c r="B715" s="4" t="n"/>
      <c r="C715" s="4" t="n"/>
      <c r="D715" s="4" t="n"/>
      <c r="E715" s="4" t="n"/>
      <c r="F715" s="4" t="n"/>
      <c r="G715" s="4" t="n"/>
      <c r="H715" s="4" t="n"/>
      <c r="I715" s="4" t="n"/>
      <c r="J715" s="4" t="n"/>
      <c r="K715" s="4" t="n"/>
      <c r="L715" s="4" t="n"/>
      <c r="M715" s="4" t="n"/>
      <c r="N715" s="4" t="n"/>
      <c r="O715" s="4" t="n"/>
      <c r="P715" s="4" t="n"/>
      <c r="Q715" s="4" t="n"/>
      <c r="R715" s="4" t="n"/>
      <c r="S715" s="4" t="n"/>
      <c r="T715" s="4" t="n"/>
      <c r="U715" s="4" t="n"/>
      <c r="V715" s="4" t="n"/>
      <c r="W715" s="4" t="n"/>
      <c r="X715" s="4" t="n"/>
      <c r="Y715" s="4" t="n"/>
      <c r="Z715" s="4" t="n"/>
      <c r="AA715" s="4" t="n"/>
      <c r="AB715" s="4" t="n"/>
      <c r="AC715" s="4" t="n"/>
      <c r="AD715" s="4" t="n"/>
      <c r="AE715" s="4" t="n"/>
      <c r="AF715" s="4" t="n"/>
      <c r="AG715" s="4" t="n"/>
    </row>
    <row r="716">
      <c r="A716" s="4" t="n"/>
      <c r="B716" s="4" t="n"/>
      <c r="C716" s="4" t="n"/>
      <c r="D716" s="4" t="n"/>
      <c r="E716" s="4" t="n"/>
      <c r="F716" s="4" t="n"/>
      <c r="G716" s="4" t="n"/>
      <c r="H716" s="4" t="n"/>
      <c r="I716" s="4" t="n"/>
      <c r="J716" s="4" t="n"/>
      <c r="K716" s="4" t="n"/>
      <c r="L716" s="4" t="n"/>
      <c r="M716" s="4" t="n"/>
      <c r="N716" s="4" t="n"/>
      <c r="O716" s="4" t="n"/>
      <c r="P716" s="4" t="n"/>
      <c r="Q716" s="4" t="n"/>
      <c r="R716" s="4" t="n"/>
      <c r="S716" s="4" t="n"/>
      <c r="T716" s="4" t="n"/>
      <c r="U716" s="4" t="n"/>
      <c r="V716" s="4" t="n"/>
      <c r="W716" s="4" t="n"/>
      <c r="X716" s="4" t="n"/>
      <c r="Y716" s="4" t="n"/>
      <c r="Z716" s="4" t="n"/>
      <c r="AA716" s="4" t="n"/>
      <c r="AB716" s="4" t="n"/>
      <c r="AC716" s="4" t="n"/>
      <c r="AD716" s="4" t="n"/>
      <c r="AE716" s="4" t="n"/>
      <c r="AF716" s="4" t="n"/>
      <c r="AG716" s="4" t="n"/>
    </row>
    <row r="717">
      <c r="A717" s="4" t="n"/>
      <c r="B717" s="4" t="n"/>
      <c r="C717" s="4" t="n"/>
      <c r="D717" s="4" t="n"/>
      <c r="E717" s="4" t="n"/>
      <c r="F717" s="4" t="n"/>
      <c r="G717" s="4" t="n"/>
      <c r="H717" s="4" t="n"/>
      <c r="I717" s="4" t="n"/>
      <c r="J717" s="4" t="n"/>
      <c r="K717" s="4" t="n"/>
      <c r="L717" s="4" t="n"/>
      <c r="M717" s="4" t="n"/>
      <c r="N717" s="4" t="n"/>
      <c r="O717" s="4" t="n"/>
      <c r="P717" s="4" t="n"/>
      <c r="Q717" s="4" t="n"/>
      <c r="R717" s="4" t="n"/>
      <c r="S717" s="4" t="n"/>
      <c r="T717" s="4" t="n"/>
      <c r="U717" s="4" t="n"/>
      <c r="V717" s="4" t="n"/>
      <c r="W717" s="4" t="n"/>
      <c r="X717" s="4" t="n"/>
      <c r="Y717" s="4" t="n"/>
      <c r="Z717" s="4" t="n"/>
      <c r="AA717" s="4" t="n"/>
      <c r="AB717" s="4" t="n"/>
      <c r="AC717" s="4" t="n"/>
      <c r="AD717" s="4" t="n"/>
      <c r="AE717" s="4" t="n"/>
      <c r="AF717" s="4" t="n"/>
      <c r="AG717" s="4" t="n"/>
    </row>
    <row r="718">
      <c r="A718" s="4" t="n"/>
      <c r="B718" s="4" t="n"/>
      <c r="C718" s="4" t="n"/>
      <c r="D718" s="4" t="n"/>
      <c r="E718" s="4" t="n"/>
      <c r="F718" s="4" t="n"/>
      <c r="G718" s="4" t="n"/>
      <c r="H718" s="4" t="n"/>
      <c r="I718" s="4" t="n"/>
      <c r="J718" s="4" t="n"/>
      <c r="K718" s="4" t="n"/>
      <c r="L718" s="4" t="n"/>
      <c r="M718" s="4" t="n"/>
      <c r="N718" s="4" t="n"/>
      <c r="O718" s="4" t="n"/>
      <c r="P718" s="4" t="n"/>
      <c r="Q718" s="4" t="n"/>
      <c r="R718" s="4" t="n"/>
      <c r="S718" s="4" t="n"/>
      <c r="T718" s="4" t="n"/>
      <c r="U718" s="4" t="n"/>
      <c r="V718" s="4" t="n"/>
      <c r="W718" s="4" t="n"/>
      <c r="X718" s="4" t="n"/>
      <c r="Y718" s="4" t="n"/>
      <c r="Z718" s="4" t="n"/>
      <c r="AA718" s="4" t="n"/>
      <c r="AB718" s="4" t="n"/>
      <c r="AC718" s="4" t="n"/>
      <c r="AD718" s="4" t="n"/>
      <c r="AE718" s="4" t="n"/>
      <c r="AF718" s="4" t="n"/>
      <c r="AG718" s="4" t="n"/>
    </row>
    <row r="719">
      <c r="A719" s="4" t="n"/>
      <c r="B719" s="4" t="n"/>
      <c r="C719" s="4" t="n"/>
      <c r="D719" s="4" t="n"/>
      <c r="E719" s="4" t="n"/>
      <c r="F719" s="4" t="n"/>
      <c r="G719" s="4" t="n"/>
      <c r="H719" s="4" t="n"/>
      <c r="I719" s="4" t="n"/>
      <c r="J719" s="4" t="n"/>
      <c r="K719" s="4" t="n"/>
      <c r="L719" s="4" t="n"/>
      <c r="M719" s="4" t="n"/>
      <c r="N719" s="4" t="n"/>
      <c r="O719" s="4" t="n"/>
      <c r="P719" s="4" t="n"/>
      <c r="Q719" s="4" t="n"/>
      <c r="R719" s="4" t="n"/>
      <c r="S719" s="4" t="n"/>
      <c r="T719" s="4" t="n"/>
      <c r="U719" s="4" t="n"/>
      <c r="V719" s="4" t="n"/>
      <c r="W719" s="4" t="n"/>
      <c r="X719" s="4" t="n"/>
      <c r="Y719" s="4" t="n"/>
      <c r="Z719" s="4" t="n"/>
      <c r="AA719" s="4" t="n"/>
      <c r="AB719" s="4" t="n"/>
      <c r="AC719" s="4" t="n"/>
      <c r="AD719" s="4" t="n"/>
      <c r="AE719" s="4" t="n"/>
      <c r="AF719" s="4" t="n"/>
      <c r="AG719" s="4" t="n"/>
    </row>
    <row r="720">
      <c r="A720" s="4" t="n"/>
      <c r="B720" s="4" t="n"/>
      <c r="C720" s="4" t="n"/>
      <c r="D720" s="4" t="n"/>
      <c r="E720" s="4" t="n"/>
      <c r="F720" s="4" t="n"/>
      <c r="G720" s="4" t="n"/>
      <c r="H720" s="4" t="n"/>
      <c r="I720" s="4" t="n"/>
      <c r="J720" s="4" t="n"/>
      <c r="K720" s="4" t="n"/>
      <c r="L720" s="4" t="n"/>
      <c r="M720" s="4" t="n"/>
      <c r="N720" s="4" t="n"/>
      <c r="O720" s="4" t="n"/>
      <c r="P720" s="4" t="n"/>
      <c r="Q720" s="4" t="n"/>
      <c r="R720" s="4" t="n"/>
      <c r="S720" s="4" t="n"/>
      <c r="T720" s="4" t="n"/>
      <c r="U720" s="4" t="n"/>
      <c r="V720" s="4" t="n"/>
      <c r="W720" s="4" t="n"/>
      <c r="X720" s="4" t="n"/>
      <c r="Y720" s="4" t="n"/>
      <c r="Z720" s="4" t="n"/>
      <c r="AA720" s="4" t="n"/>
      <c r="AB720" s="4" t="n"/>
      <c r="AC720" s="4" t="n"/>
      <c r="AD720" s="4" t="n"/>
      <c r="AE720" s="4" t="n"/>
      <c r="AF720" s="4" t="n"/>
      <c r="AG720" s="4" t="n"/>
    </row>
    <row r="721">
      <c r="A721" s="4" t="n"/>
      <c r="B721" s="4" t="n"/>
      <c r="C721" s="4" t="n"/>
      <c r="D721" s="4" t="n"/>
      <c r="E721" s="4" t="n"/>
      <c r="F721" s="4" t="n"/>
      <c r="G721" s="4" t="n"/>
      <c r="H721" s="4" t="n"/>
      <c r="I721" s="4" t="n"/>
      <c r="J721" s="4" t="n"/>
      <c r="K721" s="4" t="n"/>
      <c r="L721" s="4" t="n"/>
      <c r="M721" s="4" t="n"/>
      <c r="N721" s="4" t="n"/>
      <c r="O721" s="4" t="n"/>
      <c r="P721" s="4" t="n"/>
      <c r="Q721" s="4" t="n"/>
      <c r="R721" s="4" t="n"/>
      <c r="S721" s="4" t="n"/>
      <c r="T721" s="4" t="n"/>
      <c r="U721" s="4" t="n"/>
      <c r="V721" s="4" t="n"/>
      <c r="W721" s="4" t="n"/>
      <c r="X721" s="4" t="n"/>
      <c r="Y721" s="4" t="n"/>
      <c r="Z721" s="4" t="n"/>
      <c r="AA721" s="4" t="n"/>
      <c r="AB721" s="4" t="n"/>
      <c r="AC721" s="4" t="n"/>
      <c r="AD721" s="4" t="n"/>
      <c r="AE721" s="4" t="n"/>
      <c r="AF721" s="4" t="n"/>
      <c r="AG721" s="4" t="n"/>
    </row>
    <row r="722">
      <c r="A722" s="4" t="n"/>
      <c r="B722" s="4" t="n"/>
      <c r="C722" s="4" t="n"/>
      <c r="D722" s="4" t="n"/>
      <c r="E722" s="4" t="n"/>
      <c r="F722" s="4" t="n"/>
      <c r="G722" s="4" t="n"/>
      <c r="H722" s="4" t="n"/>
      <c r="I722" s="4" t="n"/>
      <c r="J722" s="4" t="n"/>
      <c r="K722" s="4" t="n"/>
      <c r="L722" s="4" t="n"/>
      <c r="M722" s="4" t="n"/>
      <c r="N722" s="4" t="n"/>
      <c r="O722" s="4" t="n"/>
      <c r="P722" s="4" t="n"/>
      <c r="Q722" s="4" t="n"/>
      <c r="R722" s="4" t="n"/>
      <c r="S722" s="4" t="n"/>
      <c r="T722" s="4" t="n"/>
      <c r="U722" s="4" t="n"/>
      <c r="V722" s="4" t="n"/>
      <c r="W722" s="4" t="n"/>
      <c r="X722" s="4" t="n"/>
      <c r="Y722" s="4" t="n"/>
      <c r="Z722" s="4" t="n"/>
      <c r="AA722" s="4" t="n"/>
      <c r="AB722" s="4" t="n"/>
      <c r="AC722" s="4" t="n"/>
      <c r="AD722" s="4" t="n"/>
      <c r="AE722" s="4" t="n"/>
      <c r="AF722" s="4" t="n"/>
      <c r="AG722" s="4" t="n"/>
    </row>
    <row r="723">
      <c r="A723" s="4" t="n"/>
      <c r="B723" s="4" t="n"/>
      <c r="C723" s="4" t="n"/>
      <c r="D723" s="4" t="n"/>
      <c r="E723" s="4" t="n"/>
      <c r="F723" s="4" t="n"/>
      <c r="G723" s="4" t="n"/>
      <c r="H723" s="4" t="n"/>
      <c r="I723" s="4" t="n"/>
      <c r="J723" s="4" t="n"/>
      <c r="K723" s="4" t="n"/>
      <c r="L723" s="4" t="n"/>
      <c r="M723" s="4" t="n"/>
      <c r="N723" s="4" t="n"/>
      <c r="O723" s="4" t="n"/>
      <c r="P723" s="4" t="n"/>
      <c r="Q723" s="4" t="n"/>
      <c r="R723" s="4" t="n"/>
      <c r="S723" s="4" t="n"/>
      <c r="T723" s="4" t="n"/>
      <c r="U723" s="4" t="n"/>
      <c r="V723" s="4" t="n"/>
      <c r="W723" s="4" t="n"/>
      <c r="X723" s="4" t="n"/>
      <c r="Y723" s="4" t="n"/>
      <c r="Z723" s="4" t="n"/>
      <c r="AA723" s="4" t="n"/>
      <c r="AB723" s="4" t="n"/>
      <c r="AC723" s="4" t="n"/>
      <c r="AD723" s="4" t="n"/>
      <c r="AE723" s="4" t="n"/>
      <c r="AF723" s="4" t="n"/>
      <c r="AG723" s="4" t="n"/>
    </row>
    <row r="724">
      <c r="A724" s="4" t="n"/>
      <c r="B724" s="4" t="n"/>
      <c r="C724" s="4" t="n"/>
      <c r="D724" s="4" t="n"/>
      <c r="E724" s="4" t="n"/>
      <c r="F724" s="4" t="n"/>
      <c r="G724" s="4" t="n"/>
      <c r="H724" s="4" t="n"/>
      <c r="I724" s="4" t="n"/>
      <c r="J724" s="4" t="n"/>
      <c r="K724" s="4" t="n"/>
      <c r="L724" s="4" t="n"/>
      <c r="M724" s="4" t="n"/>
      <c r="N724" s="4" t="n"/>
      <c r="O724" s="4" t="n"/>
      <c r="P724" s="4" t="n"/>
      <c r="Q724" s="4" t="n"/>
      <c r="R724" s="4" t="n"/>
      <c r="S724" s="4" t="n"/>
      <c r="T724" s="4" t="n"/>
      <c r="U724" s="4" t="n"/>
      <c r="V724" s="4" t="n"/>
      <c r="W724" s="4" t="n"/>
      <c r="X724" s="4" t="n"/>
      <c r="Y724" s="4" t="n"/>
      <c r="Z724" s="4" t="n"/>
      <c r="AA724" s="4" t="n"/>
      <c r="AB724" s="4" t="n"/>
      <c r="AC724" s="4" t="n"/>
      <c r="AD724" s="4" t="n"/>
      <c r="AE724" s="4" t="n"/>
      <c r="AF724" s="4" t="n"/>
      <c r="AG724" s="4" t="n"/>
    </row>
    <row r="725">
      <c r="A725" s="4" t="n"/>
      <c r="B725" s="4" t="n"/>
      <c r="C725" s="4" t="n"/>
      <c r="D725" s="4" t="n"/>
      <c r="E725" s="4" t="n"/>
      <c r="F725" s="4" t="n"/>
      <c r="G725" s="4" t="n"/>
      <c r="H725" s="4" t="n"/>
      <c r="I725" s="4" t="n"/>
      <c r="J725" s="4" t="n"/>
      <c r="K725" s="4" t="n"/>
      <c r="L725" s="4" t="n"/>
      <c r="M725" s="4" t="n"/>
      <c r="N725" s="4" t="n"/>
      <c r="O725" s="4" t="n"/>
      <c r="P725" s="4" t="n"/>
      <c r="Q725" s="4" t="n"/>
      <c r="R725" s="4" t="n"/>
      <c r="S725" s="4" t="n"/>
      <c r="T725" s="4" t="n"/>
      <c r="U725" s="4" t="n"/>
      <c r="V725" s="4" t="n"/>
      <c r="W725" s="4" t="n"/>
      <c r="X725" s="4" t="n"/>
      <c r="Y725" s="4" t="n"/>
      <c r="Z725" s="4" t="n"/>
      <c r="AA725" s="4" t="n"/>
      <c r="AB725" s="4" t="n"/>
      <c r="AC725" s="4" t="n"/>
      <c r="AD725" s="4" t="n"/>
      <c r="AE725" s="4" t="n"/>
      <c r="AF725" s="4" t="n"/>
      <c r="AG725" s="4" t="n"/>
    </row>
    <row r="726">
      <c r="A726" s="4" t="n"/>
      <c r="B726" s="4" t="n"/>
      <c r="C726" s="4" t="n"/>
      <c r="D726" s="4" t="n"/>
      <c r="E726" s="4" t="n"/>
      <c r="F726" s="4" t="n"/>
      <c r="G726" s="4" t="n"/>
      <c r="H726" s="4" t="n"/>
      <c r="I726" s="4" t="n"/>
      <c r="J726" s="4" t="n"/>
      <c r="K726" s="4" t="n"/>
      <c r="L726" s="4" t="n"/>
      <c r="M726" s="4" t="n"/>
      <c r="N726" s="4" t="n"/>
      <c r="O726" s="4" t="n"/>
      <c r="P726" s="4" t="n"/>
      <c r="Q726" s="4" t="n"/>
      <c r="R726" s="4" t="n"/>
      <c r="S726" s="4" t="n"/>
      <c r="T726" s="4" t="n"/>
      <c r="U726" s="4" t="n"/>
      <c r="V726" s="4" t="n"/>
      <c r="W726" s="4" t="n"/>
      <c r="X726" s="4" t="n"/>
      <c r="Y726" s="4" t="n"/>
      <c r="Z726" s="4" t="n"/>
      <c r="AA726" s="4" t="n"/>
      <c r="AB726" s="4" t="n"/>
      <c r="AC726" s="4" t="n"/>
      <c r="AD726" s="4" t="n"/>
      <c r="AE726" s="4" t="n"/>
      <c r="AF726" s="4" t="n"/>
      <c r="AG726" s="4" t="n"/>
    </row>
    <row r="727">
      <c r="A727" s="4" t="n"/>
      <c r="B727" s="4" t="n"/>
      <c r="C727" s="4" t="n"/>
      <c r="D727" s="4" t="n"/>
      <c r="E727" s="4" t="n"/>
      <c r="F727" s="4" t="n"/>
      <c r="G727" s="4" t="n"/>
      <c r="H727" s="4" t="n"/>
      <c r="I727" s="4" t="n"/>
      <c r="J727" s="4" t="n"/>
      <c r="K727" s="4" t="n"/>
      <c r="L727" s="4" t="n"/>
      <c r="M727" s="4" t="n"/>
      <c r="N727" s="4" t="n"/>
      <c r="O727" s="4" t="n"/>
      <c r="P727" s="4" t="n"/>
      <c r="Q727" s="4" t="n"/>
      <c r="R727" s="4" t="n"/>
      <c r="S727" s="4" t="n"/>
      <c r="T727" s="4" t="n"/>
      <c r="U727" s="4" t="n"/>
      <c r="V727" s="4" t="n"/>
      <c r="W727" s="4" t="n"/>
      <c r="X727" s="4" t="n"/>
      <c r="Y727" s="4" t="n"/>
      <c r="Z727" s="4" t="n"/>
      <c r="AA727" s="4" t="n"/>
      <c r="AB727" s="4" t="n"/>
      <c r="AC727" s="4" t="n"/>
      <c r="AD727" s="4" t="n"/>
      <c r="AE727" s="4" t="n"/>
      <c r="AF727" s="4" t="n"/>
      <c r="AG727" s="4" t="n"/>
    </row>
    <row r="728">
      <c r="A728" s="4" t="n"/>
      <c r="B728" s="4" t="n"/>
      <c r="C728" s="4" t="n"/>
      <c r="D728" s="4" t="n"/>
      <c r="E728" s="4" t="n"/>
      <c r="F728" s="4" t="n"/>
      <c r="G728" s="4" t="n"/>
      <c r="H728" s="4" t="n"/>
      <c r="I728" s="4" t="n"/>
      <c r="J728" s="4" t="n"/>
      <c r="K728" s="4" t="n"/>
      <c r="L728" s="4" t="n"/>
      <c r="M728" s="4" t="n"/>
      <c r="N728" s="4" t="n"/>
      <c r="O728" s="4" t="n"/>
      <c r="P728" s="4" t="n"/>
      <c r="Q728" s="4" t="n"/>
      <c r="R728" s="4" t="n"/>
      <c r="S728" s="4" t="n"/>
      <c r="T728" s="4" t="n"/>
      <c r="U728" s="4" t="n"/>
      <c r="V728" s="4" t="n"/>
      <c r="W728" s="4" t="n"/>
      <c r="X728" s="4" t="n"/>
      <c r="Y728" s="4" t="n"/>
      <c r="Z728" s="4" t="n"/>
      <c r="AA728" s="4" t="n"/>
      <c r="AB728" s="4" t="n"/>
      <c r="AC728" s="4" t="n"/>
      <c r="AD728" s="4" t="n"/>
      <c r="AE728" s="4" t="n"/>
      <c r="AF728" s="4" t="n"/>
      <c r="AG728" s="4" t="n"/>
    </row>
    <row r="729">
      <c r="A729" s="4" t="n"/>
      <c r="B729" s="4" t="n"/>
      <c r="C729" s="4" t="n"/>
      <c r="D729" s="4" t="n"/>
      <c r="E729" s="4" t="n"/>
      <c r="F729" s="4" t="n"/>
      <c r="G729" s="4" t="n"/>
      <c r="H729" s="4" t="n"/>
      <c r="I729" s="4" t="n"/>
      <c r="J729" s="4" t="n"/>
      <c r="K729" s="4" t="n"/>
      <c r="L729" s="4" t="n"/>
      <c r="M729" s="4" t="n"/>
      <c r="N729" s="4" t="n"/>
      <c r="O729" s="4" t="n"/>
      <c r="P729" s="4" t="n"/>
      <c r="Q729" s="4" t="n"/>
      <c r="R729" s="4" t="n"/>
      <c r="S729" s="4" t="n"/>
      <c r="T729" s="4" t="n"/>
      <c r="U729" s="4" t="n"/>
      <c r="V729" s="4" t="n"/>
      <c r="W729" s="4" t="n"/>
      <c r="X729" s="4" t="n"/>
      <c r="Y729" s="4" t="n"/>
      <c r="Z729" s="4" t="n"/>
      <c r="AA729" s="4" t="n"/>
      <c r="AB729" s="4" t="n"/>
      <c r="AC729" s="4" t="n"/>
      <c r="AD729" s="4" t="n"/>
      <c r="AE729" s="4" t="n"/>
      <c r="AF729" s="4" t="n"/>
      <c r="AG729" s="4" t="n"/>
    </row>
    <row r="730">
      <c r="A730" s="4" t="n"/>
      <c r="B730" s="4" t="n"/>
      <c r="C730" s="4" t="n"/>
      <c r="D730" s="4" t="n"/>
      <c r="E730" s="4" t="n"/>
      <c r="F730" s="4" t="n"/>
      <c r="G730" s="4" t="n"/>
      <c r="H730" s="4" t="n"/>
      <c r="I730" s="4" t="n"/>
      <c r="J730" s="4" t="n"/>
      <c r="K730" s="4" t="n"/>
      <c r="L730" s="4" t="n"/>
      <c r="M730" s="4" t="n"/>
      <c r="N730" s="4" t="n"/>
      <c r="O730" s="4" t="n"/>
      <c r="P730" s="4" t="n"/>
      <c r="Q730" s="4" t="n"/>
      <c r="R730" s="4" t="n"/>
      <c r="S730" s="4" t="n"/>
      <c r="T730" s="4" t="n"/>
      <c r="U730" s="4" t="n"/>
      <c r="V730" s="4" t="n"/>
      <c r="W730" s="4" t="n"/>
      <c r="X730" s="4" t="n"/>
      <c r="Y730" s="4" t="n"/>
      <c r="Z730" s="4" t="n"/>
      <c r="AA730" s="4" t="n"/>
      <c r="AB730" s="4" t="n"/>
      <c r="AC730" s="4" t="n"/>
      <c r="AD730" s="4" t="n"/>
      <c r="AE730" s="4" t="n"/>
      <c r="AF730" s="4" t="n"/>
      <c r="AG730" s="4" t="n"/>
    </row>
    <row r="731">
      <c r="A731" s="4" t="n"/>
      <c r="B731" s="4" t="n"/>
      <c r="C731" s="4" t="n"/>
      <c r="D731" s="4" t="n"/>
      <c r="E731" s="4" t="n"/>
      <c r="F731" s="4" t="n"/>
      <c r="G731" s="4" t="n"/>
      <c r="H731" s="4" t="n"/>
      <c r="I731" s="4" t="n"/>
      <c r="J731" s="4" t="n"/>
      <c r="K731" s="4" t="n"/>
      <c r="L731" s="4" t="n"/>
      <c r="M731" s="4" t="n"/>
      <c r="N731" s="4" t="n"/>
      <c r="O731" s="4" t="n"/>
      <c r="P731" s="4" t="n"/>
      <c r="Q731" s="4" t="n"/>
      <c r="R731" s="4" t="n"/>
      <c r="S731" s="4" t="n"/>
      <c r="T731" s="4" t="n"/>
      <c r="U731" s="4" t="n"/>
      <c r="V731" s="4" t="n"/>
      <c r="W731" s="4" t="n"/>
      <c r="X731" s="4" t="n"/>
      <c r="Y731" s="4" t="n"/>
      <c r="Z731" s="4" t="n"/>
      <c r="AA731" s="4" t="n"/>
      <c r="AB731" s="4" t="n"/>
      <c r="AC731" s="4" t="n"/>
      <c r="AD731" s="4" t="n"/>
      <c r="AE731" s="4" t="n"/>
      <c r="AF731" s="4" t="n"/>
      <c r="AG731" s="4" t="n"/>
    </row>
    <row r="732">
      <c r="A732" s="4" t="n"/>
      <c r="B732" s="4" t="n"/>
      <c r="C732" s="4" t="n"/>
      <c r="D732" s="4" t="n"/>
      <c r="E732" s="4" t="n"/>
      <c r="F732" s="4" t="n"/>
      <c r="G732" s="4" t="n"/>
      <c r="H732" s="4" t="n"/>
      <c r="I732" s="4" t="n"/>
      <c r="J732" s="4" t="n"/>
      <c r="K732" s="4" t="n"/>
      <c r="L732" s="4" t="n"/>
      <c r="M732" s="4" t="n"/>
      <c r="N732" s="4" t="n"/>
      <c r="O732" s="4" t="n"/>
      <c r="P732" s="4" t="n"/>
      <c r="Q732" s="4" t="n"/>
      <c r="R732" s="4" t="n"/>
      <c r="S732" s="4" t="n"/>
      <c r="T732" s="4" t="n"/>
      <c r="U732" s="4" t="n"/>
      <c r="V732" s="4" t="n"/>
      <c r="W732" s="4" t="n"/>
      <c r="X732" s="4" t="n"/>
      <c r="Y732" s="4" t="n"/>
      <c r="Z732" s="4" t="n"/>
      <c r="AA732" s="4" t="n"/>
      <c r="AB732" s="4" t="n"/>
      <c r="AC732" s="4" t="n"/>
      <c r="AD732" s="4" t="n"/>
      <c r="AE732" s="4" t="n"/>
      <c r="AF732" s="4" t="n"/>
      <c r="AG732" s="4" t="n"/>
    </row>
    <row r="733">
      <c r="A733" s="4" t="n"/>
      <c r="B733" s="4" t="n"/>
      <c r="C733" s="4" t="n"/>
      <c r="D733" s="4" t="n"/>
      <c r="E733" s="4" t="n"/>
      <c r="F733" s="4" t="n"/>
      <c r="G733" s="4" t="n"/>
      <c r="H733" s="4" t="n"/>
      <c r="I733" s="4" t="n"/>
      <c r="J733" s="4" t="n"/>
      <c r="K733" s="4" t="n"/>
      <c r="L733" s="4" t="n"/>
      <c r="M733" s="4" t="n"/>
      <c r="N733" s="4" t="n"/>
      <c r="O733" s="4" t="n"/>
      <c r="P733" s="4" t="n"/>
      <c r="Q733" s="4" t="n"/>
      <c r="R733" s="4" t="n"/>
      <c r="S733" s="4" t="n"/>
      <c r="T733" s="4" t="n"/>
      <c r="U733" s="4" t="n"/>
      <c r="V733" s="4" t="n"/>
      <c r="W733" s="4" t="n"/>
      <c r="X733" s="4" t="n"/>
      <c r="Y733" s="4" t="n"/>
      <c r="Z733" s="4" t="n"/>
      <c r="AA733" s="4" t="n"/>
      <c r="AB733" s="4" t="n"/>
      <c r="AC733" s="4" t="n"/>
      <c r="AD733" s="4" t="n"/>
      <c r="AE733" s="4" t="n"/>
      <c r="AF733" s="4" t="n"/>
      <c r="AG733" s="4" t="n"/>
    </row>
    <row r="734">
      <c r="A734" s="4" t="n"/>
      <c r="B734" s="4" t="n"/>
      <c r="C734" s="4" t="n"/>
      <c r="D734" s="4" t="n"/>
      <c r="E734" s="4" t="n"/>
      <c r="F734" s="4" t="n"/>
      <c r="G734" s="4" t="n"/>
      <c r="H734" s="4" t="n"/>
      <c r="I734" s="4" t="n"/>
      <c r="J734" s="4" t="n"/>
      <c r="K734" s="4" t="n"/>
      <c r="L734" s="4" t="n"/>
      <c r="M734" s="4" t="n"/>
      <c r="N734" s="4" t="n"/>
      <c r="O734" s="4" t="n"/>
      <c r="P734" s="4" t="n"/>
      <c r="Q734" s="4" t="n"/>
      <c r="R734" s="4" t="n"/>
      <c r="S734" s="4" t="n"/>
      <c r="T734" s="4" t="n"/>
      <c r="U734" s="4" t="n"/>
      <c r="V734" s="4" t="n"/>
      <c r="W734" s="4" t="n"/>
      <c r="X734" s="4" t="n"/>
      <c r="Y734" s="4" t="n"/>
      <c r="Z734" s="4" t="n"/>
      <c r="AA734" s="4" t="n"/>
      <c r="AB734" s="4" t="n"/>
      <c r="AC734" s="4" t="n"/>
      <c r="AD734" s="4" t="n"/>
      <c r="AE734" s="4" t="n"/>
      <c r="AF734" s="4" t="n"/>
      <c r="AG734" s="4" t="n"/>
    </row>
    <row r="735">
      <c r="A735" s="4" t="n"/>
      <c r="B735" s="4" t="n"/>
      <c r="C735" s="4" t="n"/>
      <c r="D735" s="4" t="n"/>
      <c r="E735" s="4" t="n"/>
      <c r="F735" s="4" t="n"/>
      <c r="G735" s="4" t="n"/>
      <c r="H735" s="4" t="n"/>
      <c r="I735" s="4" t="n"/>
      <c r="J735" s="4" t="n"/>
      <c r="K735" s="4" t="n"/>
      <c r="L735" s="4" t="n"/>
      <c r="M735" s="4" t="n"/>
      <c r="N735" s="4" t="n"/>
      <c r="O735" s="4" t="n"/>
      <c r="P735" s="4" t="n"/>
      <c r="Q735" s="4" t="n"/>
      <c r="R735" s="4" t="n"/>
      <c r="S735" s="4" t="n"/>
      <c r="T735" s="4" t="n"/>
      <c r="U735" s="4" t="n"/>
      <c r="V735" s="4" t="n"/>
      <c r="W735" s="4" t="n"/>
      <c r="X735" s="4" t="n"/>
      <c r="Y735" s="4" t="n"/>
      <c r="Z735" s="4" t="n"/>
      <c r="AA735" s="4" t="n"/>
      <c r="AB735" s="4" t="n"/>
      <c r="AC735" s="4" t="n"/>
      <c r="AD735" s="4" t="n"/>
      <c r="AE735" s="4" t="n"/>
      <c r="AF735" s="4" t="n"/>
      <c r="AG735" s="4" t="n"/>
    </row>
    <row r="736">
      <c r="A736" s="4" t="n"/>
      <c r="B736" s="4" t="n"/>
      <c r="C736" s="4" t="n"/>
      <c r="D736" s="4" t="n"/>
      <c r="E736" s="4" t="n"/>
      <c r="F736" s="4" t="n"/>
      <c r="G736" s="4" t="n"/>
      <c r="H736" s="4" t="n"/>
      <c r="I736" s="4" t="n"/>
      <c r="J736" s="4" t="n"/>
      <c r="K736" s="4" t="n"/>
      <c r="L736" s="4" t="n"/>
      <c r="M736" s="4" t="n"/>
      <c r="N736" s="4" t="n"/>
      <c r="O736" s="4" t="n"/>
      <c r="P736" s="4" t="n"/>
      <c r="Q736" s="4" t="n"/>
      <c r="R736" s="4" t="n"/>
      <c r="S736" s="4" t="n"/>
      <c r="T736" s="4" t="n"/>
      <c r="U736" s="4" t="n"/>
      <c r="V736" s="4" t="n"/>
      <c r="W736" s="4" t="n"/>
      <c r="X736" s="4" t="n"/>
      <c r="Y736" s="4" t="n"/>
      <c r="Z736" s="4" t="n"/>
      <c r="AA736" s="4" t="n"/>
      <c r="AB736" s="4" t="n"/>
      <c r="AC736" s="4" t="n"/>
      <c r="AD736" s="4" t="n"/>
      <c r="AE736" s="4" t="n"/>
      <c r="AF736" s="4" t="n"/>
      <c r="AG736" s="4" t="n"/>
    </row>
    <row r="737">
      <c r="A737" s="4" t="n"/>
      <c r="B737" s="4" t="n"/>
      <c r="C737" s="4" t="n"/>
      <c r="D737" s="4" t="n"/>
      <c r="E737" s="4" t="n"/>
      <c r="F737" s="4" t="n"/>
      <c r="G737" s="4" t="n"/>
      <c r="H737" s="4" t="n"/>
      <c r="I737" s="4" t="n"/>
      <c r="J737" s="4" t="n"/>
      <c r="K737" s="4" t="n"/>
      <c r="L737" s="4" t="n"/>
      <c r="M737" s="4" t="n"/>
      <c r="N737" s="4" t="n"/>
      <c r="O737" s="4" t="n"/>
      <c r="P737" s="4" t="n"/>
      <c r="Q737" s="4" t="n"/>
      <c r="R737" s="4" t="n"/>
      <c r="S737" s="4" t="n"/>
      <c r="T737" s="4" t="n"/>
      <c r="U737" s="4" t="n"/>
      <c r="V737" s="4" t="n"/>
      <c r="W737" s="4" t="n"/>
      <c r="X737" s="4" t="n"/>
      <c r="Y737" s="4" t="n"/>
      <c r="Z737" s="4" t="n"/>
      <c r="AA737" s="4" t="n"/>
      <c r="AB737" s="4" t="n"/>
      <c r="AC737" s="4" t="n"/>
      <c r="AD737" s="4" t="n"/>
      <c r="AE737" s="4" t="n"/>
      <c r="AF737" s="4" t="n"/>
      <c r="AG737" s="4" t="n"/>
    </row>
    <row r="738">
      <c r="A738" s="4" t="n"/>
      <c r="B738" s="4" t="n"/>
      <c r="C738" s="4" t="n"/>
      <c r="D738" s="4" t="n"/>
      <c r="E738" s="4" t="n"/>
      <c r="F738" s="4" t="n"/>
      <c r="G738" s="4" t="n"/>
      <c r="H738" s="4" t="n"/>
      <c r="I738" s="4" t="n"/>
      <c r="J738" s="4" t="n"/>
      <c r="K738" s="4" t="n"/>
      <c r="L738" s="4" t="n"/>
      <c r="M738" s="4" t="n"/>
      <c r="N738" s="4" t="n"/>
      <c r="O738" s="4" t="n"/>
      <c r="P738" s="4" t="n"/>
      <c r="Q738" s="4" t="n"/>
      <c r="R738" s="4" t="n"/>
      <c r="S738" s="4" t="n"/>
      <c r="T738" s="4" t="n"/>
      <c r="U738" s="4" t="n"/>
      <c r="V738" s="4" t="n"/>
      <c r="W738" s="4" t="n"/>
      <c r="X738" s="4" t="n"/>
      <c r="Y738" s="4" t="n"/>
      <c r="Z738" s="4" t="n"/>
      <c r="AA738" s="4" t="n"/>
      <c r="AB738" s="4" t="n"/>
      <c r="AC738" s="4" t="n"/>
      <c r="AD738" s="4" t="n"/>
      <c r="AE738" s="4" t="n"/>
      <c r="AF738" s="4" t="n"/>
      <c r="AG738" s="4" t="n"/>
    </row>
    <row r="739">
      <c r="A739" s="4" t="n"/>
      <c r="B739" s="4" t="n"/>
      <c r="C739" s="4" t="n"/>
      <c r="D739" s="4" t="n"/>
      <c r="E739" s="4" t="n"/>
      <c r="F739" s="4" t="n"/>
      <c r="G739" s="4" t="n"/>
      <c r="H739" s="4" t="n"/>
      <c r="I739" s="4" t="n"/>
      <c r="J739" s="4" t="n"/>
      <c r="K739" s="4" t="n"/>
      <c r="L739" s="4" t="n"/>
      <c r="M739" s="4" t="n"/>
      <c r="N739" s="4" t="n"/>
      <c r="O739" s="4" t="n"/>
      <c r="P739" s="4" t="n"/>
      <c r="Q739" s="4" t="n"/>
      <c r="R739" s="4" t="n"/>
      <c r="S739" s="4" t="n"/>
      <c r="T739" s="4" t="n"/>
      <c r="U739" s="4" t="n"/>
      <c r="V739" s="4" t="n"/>
      <c r="W739" s="4" t="n"/>
      <c r="X739" s="4" t="n"/>
      <c r="Y739" s="4" t="n"/>
      <c r="Z739" s="4" t="n"/>
      <c r="AA739" s="4" t="n"/>
      <c r="AB739" s="4" t="n"/>
      <c r="AC739" s="4" t="n"/>
      <c r="AD739" s="4" t="n"/>
      <c r="AE739" s="4" t="n"/>
      <c r="AF739" s="4" t="n"/>
      <c r="AG739" s="4" t="n"/>
    </row>
    <row r="740">
      <c r="A740" s="4" t="n"/>
      <c r="B740" s="4" t="n"/>
      <c r="C740" s="4" t="n"/>
      <c r="D740" s="4" t="n"/>
      <c r="E740" s="4" t="n"/>
      <c r="F740" s="4" t="n"/>
      <c r="G740" s="4" t="n"/>
      <c r="H740" s="4" t="n"/>
      <c r="I740" s="4" t="n"/>
      <c r="J740" s="4" t="n"/>
      <c r="K740" s="4" t="n"/>
      <c r="L740" s="4" t="n"/>
      <c r="M740" s="4" t="n"/>
      <c r="N740" s="4" t="n"/>
      <c r="O740" s="4" t="n"/>
      <c r="P740" s="4" t="n"/>
      <c r="Q740" s="4" t="n"/>
      <c r="R740" s="4" t="n"/>
      <c r="S740" s="4" t="n"/>
      <c r="T740" s="4" t="n"/>
      <c r="U740" s="4" t="n"/>
      <c r="V740" s="4" t="n"/>
      <c r="W740" s="4" t="n"/>
      <c r="X740" s="4" t="n"/>
      <c r="Y740" s="4" t="n"/>
      <c r="Z740" s="4" t="n"/>
      <c r="AA740" s="4" t="n"/>
      <c r="AB740" s="4" t="n"/>
      <c r="AC740" s="4" t="n"/>
      <c r="AD740" s="4" t="n"/>
      <c r="AE740" s="4" t="n"/>
      <c r="AF740" s="4" t="n"/>
      <c r="AG740" s="4" t="n"/>
    </row>
    <row r="741">
      <c r="A741" s="4" t="n"/>
      <c r="B741" s="4" t="n"/>
      <c r="C741" s="4" t="n"/>
      <c r="D741" s="4" t="n"/>
      <c r="E741" s="4" t="n"/>
      <c r="F741" s="4" t="n"/>
      <c r="G741" s="4" t="n"/>
      <c r="H741" s="4" t="n"/>
      <c r="I741" s="4" t="n"/>
      <c r="J741" s="4" t="n"/>
      <c r="K741" s="4" t="n"/>
      <c r="L741" s="4" t="n"/>
      <c r="M741" s="4" t="n"/>
      <c r="N741" s="4" t="n"/>
      <c r="O741" s="4" t="n"/>
      <c r="P741" s="4" t="n"/>
      <c r="Q741" s="4" t="n"/>
      <c r="R741" s="4" t="n"/>
      <c r="S741" s="4" t="n"/>
      <c r="T741" s="4" t="n"/>
      <c r="U741" s="4" t="n"/>
      <c r="V741" s="4" t="n"/>
      <c r="W741" s="4" t="n"/>
      <c r="X741" s="4" t="n"/>
      <c r="Y741" s="4" t="n"/>
      <c r="Z741" s="4" t="n"/>
      <c r="AA741" s="4" t="n"/>
      <c r="AB741" s="4" t="n"/>
      <c r="AC741" s="4" t="n"/>
      <c r="AD741" s="4" t="n"/>
      <c r="AE741" s="4" t="n"/>
      <c r="AF741" s="4" t="n"/>
      <c r="AG741" s="4" t="n"/>
    </row>
    <row r="742">
      <c r="A742" s="4" t="n"/>
      <c r="B742" s="4" t="n"/>
      <c r="C742" s="4" t="n"/>
      <c r="D742" s="4" t="n"/>
      <c r="E742" s="4" t="n"/>
      <c r="F742" s="4" t="n"/>
      <c r="G742" s="4" t="n"/>
      <c r="H742" s="4" t="n"/>
      <c r="I742" s="4" t="n"/>
      <c r="J742" s="4" t="n"/>
      <c r="K742" s="4" t="n"/>
      <c r="L742" s="4" t="n"/>
      <c r="M742" s="4" t="n"/>
      <c r="N742" s="4" t="n"/>
      <c r="O742" s="4" t="n"/>
      <c r="P742" s="4" t="n"/>
      <c r="Q742" s="4" t="n"/>
      <c r="R742" s="4" t="n"/>
      <c r="S742" s="4" t="n"/>
      <c r="T742" s="4" t="n"/>
      <c r="U742" s="4" t="n"/>
      <c r="V742" s="4" t="n"/>
      <c r="W742" s="4" t="n"/>
      <c r="X742" s="4" t="n"/>
      <c r="Y742" s="4" t="n"/>
      <c r="Z742" s="4" t="n"/>
      <c r="AA742" s="4" t="n"/>
      <c r="AB742" s="4" t="n"/>
      <c r="AC742" s="4" t="n"/>
      <c r="AD742" s="4" t="n"/>
      <c r="AE742" s="4" t="n"/>
      <c r="AF742" s="4" t="n"/>
      <c r="AG742" s="4" t="n"/>
    </row>
    <row r="743">
      <c r="A743" s="4" t="n"/>
      <c r="B743" s="4" t="n"/>
      <c r="C743" s="4" t="n"/>
      <c r="D743" s="4" t="n"/>
      <c r="E743" s="4" t="n"/>
      <c r="F743" s="4" t="n"/>
      <c r="G743" s="4" t="n"/>
      <c r="H743" s="4" t="n"/>
      <c r="I743" s="4" t="n"/>
      <c r="J743" s="4" t="n"/>
      <c r="K743" s="4" t="n"/>
      <c r="L743" s="4" t="n"/>
      <c r="M743" s="4" t="n"/>
      <c r="N743" s="4" t="n"/>
      <c r="O743" s="4" t="n"/>
      <c r="P743" s="4" t="n"/>
      <c r="Q743" s="4" t="n"/>
      <c r="R743" s="4" t="n"/>
      <c r="S743" s="4" t="n"/>
      <c r="T743" s="4" t="n"/>
      <c r="U743" s="4" t="n"/>
      <c r="V743" s="4" t="n"/>
      <c r="W743" s="4" t="n"/>
      <c r="X743" s="4" t="n"/>
      <c r="Y743" s="4" t="n"/>
      <c r="Z743" s="4" t="n"/>
      <c r="AA743" s="4" t="n"/>
      <c r="AB743" s="4" t="n"/>
      <c r="AC743" s="4" t="n"/>
      <c r="AD743" s="4" t="n"/>
      <c r="AE743" s="4" t="n"/>
      <c r="AF743" s="4" t="n"/>
      <c r="AG743" s="4" t="n"/>
    </row>
    <row r="744">
      <c r="A744" s="4" t="n"/>
      <c r="B744" s="4" t="n"/>
      <c r="C744" s="4" t="n"/>
      <c r="D744" s="4" t="n"/>
      <c r="E744" s="4" t="n"/>
      <c r="F744" s="4" t="n"/>
      <c r="G744" s="4" t="n"/>
      <c r="H744" s="4" t="n"/>
      <c r="I744" s="4" t="n"/>
      <c r="J744" s="4" t="n"/>
      <c r="K744" s="4" t="n"/>
      <c r="L744" s="4" t="n"/>
      <c r="M744" s="4" t="n"/>
      <c r="N744" s="4" t="n"/>
      <c r="O744" s="4" t="n"/>
      <c r="P744" s="4" t="n"/>
      <c r="Q744" s="4" t="n"/>
      <c r="R744" s="4" t="n"/>
      <c r="S744" s="4" t="n"/>
      <c r="T744" s="4" t="n"/>
      <c r="U744" s="4" t="n"/>
      <c r="V744" s="4" t="n"/>
      <c r="W744" s="4" t="n"/>
      <c r="X744" s="4" t="n"/>
      <c r="Y744" s="4" t="n"/>
      <c r="Z744" s="4" t="n"/>
      <c r="AA744" s="4" t="n"/>
      <c r="AB744" s="4" t="n"/>
      <c r="AC744" s="4" t="n"/>
      <c r="AD744" s="4" t="n"/>
      <c r="AE744" s="4" t="n"/>
      <c r="AF744" s="4" t="n"/>
      <c r="AG744" s="4" t="n"/>
    </row>
    <row r="745">
      <c r="A745" s="4" t="n"/>
      <c r="B745" s="4" t="n"/>
      <c r="C745" s="4" t="n"/>
      <c r="D745" s="4" t="n"/>
      <c r="E745" s="4" t="n"/>
      <c r="F745" s="4" t="n"/>
      <c r="G745" s="4" t="n"/>
      <c r="H745" s="4" t="n"/>
      <c r="I745" s="4" t="n"/>
      <c r="J745" s="4" t="n"/>
      <c r="K745" s="4" t="n"/>
      <c r="L745" s="4" t="n"/>
      <c r="M745" s="4" t="n"/>
      <c r="N745" s="4" t="n"/>
      <c r="O745" s="4" t="n"/>
      <c r="P745" s="4" t="n"/>
      <c r="Q745" s="4" t="n"/>
      <c r="R745" s="4" t="n"/>
      <c r="S745" s="4" t="n"/>
      <c r="T745" s="4" t="n"/>
      <c r="U745" s="4" t="n"/>
      <c r="V745" s="4" t="n"/>
      <c r="W745" s="4" t="n"/>
      <c r="X745" s="4" t="n"/>
      <c r="Y745" s="4" t="n"/>
      <c r="Z745" s="4" t="n"/>
      <c r="AA745" s="4" t="n"/>
      <c r="AB745" s="4" t="n"/>
      <c r="AC745" s="4" t="n"/>
      <c r="AD745" s="4" t="n"/>
      <c r="AE745" s="4" t="n"/>
      <c r="AF745" s="4" t="n"/>
      <c r="AG745" s="4" t="n"/>
    </row>
    <row r="746">
      <c r="A746" s="4" t="n"/>
      <c r="B746" s="4" t="n"/>
      <c r="C746" s="4" t="n"/>
      <c r="D746" s="4" t="n"/>
      <c r="E746" s="4" t="n"/>
      <c r="F746" s="4" t="n"/>
      <c r="G746" s="4" t="n"/>
      <c r="H746" s="4" t="n"/>
      <c r="I746" s="4" t="n"/>
      <c r="J746" s="4" t="n"/>
      <c r="K746" s="4" t="n"/>
      <c r="L746" s="4" t="n"/>
      <c r="M746" s="4" t="n"/>
      <c r="N746" s="4" t="n"/>
      <c r="O746" s="4" t="n"/>
      <c r="P746" s="4" t="n"/>
      <c r="Q746" s="4" t="n"/>
      <c r="R746" s="4" t="n"/>
      <c r="S746" s="4" t="n"/>
      <c r="T746" s="4" t="n"/>
      <c r="U746" s="4" t="n"/>
      <c r="V746" s="4" t="n"/>
      <c r="W746" s="4" t="n"/>
      <c r="X746" s="4" t="n"/>
      <c r="Y746" s="4" t="n"/>
      <c r="Z746" s="4" t="n"/>
      <c r="AA746" s="4" t="n"/>
      <c r="AB746" s="4" t="n"/>
      <c r="AC746" s="4" t="n"/>
      <c r="AD746" s="4" t="n"/>
      <c r="AE746" s="4" t="n"/>
      <c r="AF746" s="4" t="n"/>
      <c r="AG746" s="4" t="n"/>
    </row>
    <row r="747">
      <c r="A747" s="4" t="n"/>
      <c r="B747" s="4" t="n"/>
      <c r="C747" s="4" t="n"/>
      <c r="D747" s="4" t="n"/>
      <c r="E747" s="4" t="n"/>
      <c r="F747" s="4" t="n"/>
      <c r="G747" s="4" t="n"/>
      <c r="H747" s="4" t="n"/>
      <c r="I747" s="4" t="n"/>
      <c r="J747" s="4" t="n"/>
      <c r="K747" s="4" t="n"/>
      <c r="L747" s="4" t="n"/>
      <c r="M747" s="4" t="n"/>
      <c r="N747" s="4" t="n"/>
      <c r="O747" s="4" t="n"/>
      <c r="P747" s="4" t="n"/>
      <c r="Q747" s="4" t="n"/>
      <c r="R747" s="4" t="n"/>
      <c r="S747" s="4" t="n"/>
      <c r="T747" s="4" t="n"/>
      <c r="U747" s="4" t="n"/>
      <c r="V747" s="4" t="n"/>
      <c r="W747" s="4" t="n"/>
      <c r="X747" s="4" t="n"/>
      <c r="Y747" s="4" t="n"/>
      <c r="Z747" s="4" t="n"/>
      <c r="AA747" s="4" t="n"/>
      <c r="AB747" s="4" t="n"/>
      <c r="AC747" s="4" t="n"/>
      <c r="AD747" s="4" t="n"/>
      <c r="AE747" s="4" t="n"/>
      <c r="AF747" s="4" t="n"/>
      <c r="AG747" s="4" t="n"/>
    </row>
    <row r="748">
      <c r="A748" s="4" t="n"/>
      <c r="B748" s="4" t="n"/>
      <c r="C748" s="4" t="n"/>
      <c r="D748" s="4" t="n"/>
      <c r="E748" s="4" t="n"/>
      <c r="F748" s="4" t="n"/>
      <c r="G748" s="4" t="n"/>
      <c r="H748" s="4" t="n"/>
      <c r="I748" s="4" t="n"/>
      <c r="J748" s="4" t="n"/>
      <c r="K748" s="4" t="n"/>
      <c r="L748" s="4" t="n"/>
      <c r="M748" s="4" t="n"/>
      <c r="N748" s="4" t="n"/>
      <c r="O748" s="4" t="n"/>
      <c r="P748" s="4" t="n"/>
      <c r="Q748" s="4" t="n"/>
      <c r="R748" s="4" t="n"/>
      <c r="S748" s="4" t="n"/>
      <c r="T748" s="4" t="n"/>
      <c r="U748" s="4" t="n"/>
      <c r="V748" s="4" t="n"/>
      <c r="W748" s="4" t="n"/>
      <c r="X748" s="4" t="n"/>
      <c r="Y748" s="4" t="n"/>
      <c r="Z748" s="4" t="n"/>
      <c r="AA748" s="4" t="n"/>
      <c r="AB748" s="4" t="n"/>
      <c r="AC748" s="4" t="n"/>
      <c r="AD748" s="4" t="n"/>
      <c r="AE748" s="4" t="n"/>
      <c r="AF748" s="4" t="n"/>
      <c r="AG748" s="4" t="n"/>
    </row>
    <row r="749">
      <c r="A749" s="4" t="n"/>
      <c r="B749" s="4" t="n"/>
      <c r="C749" s="4" t="n"/>
      <c r="D749" s="4" t="n"/>
      <c r="E749" s="4" t="n"/>
      <c r="F749" s="4" t="n"/>
      <c r="G749" s="4" t="n"/>
      <c r="H749" s="4" t="n"/>
      <c r="I749" s="4" t="n"/>
      <c r="J749" s="4" t="n"/>
      <c r="K749" s="4" t="n"/>
      <c r="L749" s="4" t="n"/>
      <c r="M749" s="4" t="n"/>
      <c r="N749" s="4" t="n"/>
      <c r="O749" s="4" t="n"/>
      <c r="P749" s="4" t="n"/>
      <c r="Q749" s="4" t="n"/>
      <c r="R749" s="4" t="n"/>
      <c r="S749" s="4" t="n"/>
      <c r="T749" s="4" t="n"/>
      <c r="U749" s="4" t="n"/>
      <c r="V749" s="4" t="n"/>
      <c r="W749" s="4" t="n"/>
      <c r="X749" s="4" t="n"/>
      <c r="Y749" s="4" t="n"/>
      <c r="Z749" s="4" t="n"/>
      <c r="AA749" s="4" t="n"/>
      <c r="AB749" s="4" t="n"/>
      <c r="AC749" s="4" t="n"/>
      <c r="AD749" s="4" t="n"/>
      <c r="AE749" s="4" t="n"/>
      <c r="AF749" s="4" t="n"/>
      <c r="AG749" s="4" t="n"/>
    </row>
    <row r="750">
      <c r="A750" s="4" t="n"/>
      <c r="B750" s="4" t="n"/>
      <c r="C750" s="4" t="n"/>
      <c r="D750" s="4" t="n"/>
      <c r="E750" s="4" t="n"/>
      <c r="F750" s="4" t="n"/>
      <c r="G750" s="4" t="n"/>
      <c r="H750" s="4" t="n"/>
      <c r="I750" s="4" t="n"/>
      <c r="J750" s="4" t="n"/>
      <c r="K750" s="4" t="n"/>
      <c r="L750" s="4" t="n"/>
      <c r="M750" s="4" t="n"/>
      <c r="N750" s="4" t="n"/>
      <c r="O750" s="4" t="n"/>
      <c r="P750" s="4" t="n"/>
      <c r="Q750" s="4" t="n"/>
      <c r="R750" s="4" t="n"/>
      <c r="S750" s="4" t="n"/>
      <c r="T750" s="4" t="n"/>
      <c r="U750" s="4" t="n"/>
      <c r="V750" s="4" t="n"/>
      <c r="W750" s="4" t="n"/>
      <c r="X750" s="4" t="n"/>
      <c r="Y750" s="4" t="n"/>
      <c r="Z750" s="4" t="n"/>
      <c r="AA750" s="4" t="n"/>
      <c r="AB750" s="4" t="n"/>
      <c r="AC750" s="4" t="n"/>
      <c r="AD750" s="4" t="n"/>
      <c r="AE750" s="4" t="n"/>
      <c r="AF750" s="4" t="n"/>
      <c r="AG750" s="4" t="n"/>
    </row>
    <row r="751">
      <c r="A751" s="4" t="n"/>
      <c r="B751" s="4" t="n"/>
      <c r="C751" s="4" t="n"/>
      <c r="D751" s="4" t="n"/>
      <c r="E751" s="4" t="n"/>
      <c r="F751" s="4" t="n"/>
      <c r="G751" s="4" t="n"/>
      <c r="H751" s="4" t="n"/>
      <c r="I751" s="4" t="n"/>
      <c r="J751" s="4" t="n"/>
      <c r="K751" s="4" t="n"/>
      <c r="L751" s="4" t="n"/>
      <c r="M751" s="4" t="n"/>
      <c r="N751" s="4" t="n"/>
      <c r="O751" s="4" t="n"/>
      <c r="P751" s="4" t="n"/>
      <c r="Q751" s="4" t="n"/>
      <c r="R751" s="4" t="n"/>
      <c r="S751" s="4" t="n"/>
      <c r="T751" s="4" t="n"/>
      <c r="U751" s="4" t="n"/>
      <c r="V751" s="4" t="n"/>
      <c r="W751" s="4" t="n"/>
      <c r="X751" s="4" t="n"/>
      <c r="Y751" s="4" t="n"/>
      <c r="Z751" s="4" t="n"/>
      <c r="AA751" s="4" t="n"/>
      <c r="AB751" s="4" t="n"/>
      <c r="AC751" s="4" t="n"/>
      <c r="AD751" s="4" t="n"/>
      <c r="AE751" s="4" t="n"/>
      <c r="AF751" s="4" t="n"/>
      <c r="AG751" s="4" t="n"/>
    </row>
    <row r="752">
      <c r="A752" s="4" t="n"/>
      <c r="B752" s="4" t="n"/>
      <c r="C752" s="4" t="n"/>
      <c r="D752" s="4" t="n"/>
      <c r="E752" s="4" t="n"/>
      <c r="F752" s="4" t="n"/>
      <c r="G752" s="4" t="n"/>
      <c r="H752" s="4" t="n"/>
      <c r="I752" s="4" t="n"/>
      <c r="J752" s="4" t="n"/>
      <c r="K752" s="4" t="n"/>
      <c r="L752" s="4" t="n"/>
      <c r="M752" s="4" t="n"/>
      <c r="N752" s="4" t="n"/>
      <c r="O752" s="4" t="n"/>
      <c r="P752" s="4" t="n"/>
      <c r="Q752" s="4" t="n"/>
      <c r="R752" s="4" t="n"/>
      <c r="S752" s="4" t="n"/>
      <c r="T752" s="4" t="n"/>
      <c r="U752" s="4" t="n"/>
      <c r="V752" s="4" t="n"/>
      <c r="W752" s="4" t="n"/>
      <c r="X752" s="4" t="n"/>
      <c r="Y752" s="4" t="n"/>
      <c r="Z752" s="4" t="n"/>
      <c r="AA752" s="4" t="n"/>
      <c r="AB752" s="4" t="n"/>
      <c r="AC752" s="4" t="n"/>
      <c r="AD752" s="4" t="n"/>
      <c r="AE752" s="4" t="n"/>
      <c r="AF752" s="4" t="n"/>
      <c r="AG752" s="4" t="n"/>
    </row>
    <row r="753">
      <c r="A753" s="4" t="n"/>
      <c r="B753" s="4" t="n"/>
      <c r="C753" s="4" t="n"/>
      <c r="D753" s="4" t="n"/>
      <c r="E753" s="4" t="n"/>
      <c r="F753" s="4" t="n"/>
      <c r="G753" s="4" t="n"/>
      <c r="H753" s="4" t="n"/>
      <c r="I753" s="4" t="n"/>
      <c r="J753" s="4" t="n"/>
      <c r="K753" s="4" t="n"/>
      <c r="L753" s="4" t="n"/>
      <c r="M753" s="4" t="n"/>
      <c r="N753" s="4" t="n"/>
      <c r="O753" s="4" t="n"/>
      <c r="P753" s="4" t="n"/>
      <c r="Q753" s="4" t="n"/>
      <c r="R753" s="4" t="n"/>
      <c r="S753" s="4" t="n"/>
      <c r="T753" s="4" t="n"/>
      <c r="U753" s="4" t="n"/>
      <c r="V753" s="4" t="n"/>
      <c r="W753" s="4" t="n"/>
      <c r="X753" s="4" t="n"/>
      <c r="Y753" s="4" t="n"/>
      <c r="Z753" s="4" t="n"/>
      <c r="AA753" s="4" t="n"/>
      <c r="AB753" s="4" t="n"/>
      <c r="AC753" s="4" t="n"/>
      <c r="AD753" s="4" t="n"/>
      <c r="AE753" s="4" t="n"/>
      <c r="AF753" s="4" t="n"/>
      <c r="AG753" s="4" t="n"/>
    </row>
    <row r="754">
      <c r="A754" s="4" t="n"/>
      <c r="B754" s="4" t="n"/>
      <c r="C754" s="4" t="n"/>
      <c r="D754" s="4" t="n"/>
      <c r="E754" s="4" t="n"/>
      <c r="F754" s="4" t="n"/>
      <c r="G754" s="4" t="n"/>
      <c r="H754" s="4" t="n"/>
      <c r="I754" s="4" t="n"/>
      <c r="J754" s="4" t="n"/>
      <c r="K754" s="4" t="n"/>
      <c r="L754" s="4" t="n"/>
      <c r="M754" s="4" t="n"/>
      <c r="N754" s="4" t="n"/>
      <c r="O754" s="4" t="n"/>
      <c r="P754" s="4" t="n"/>
      <c r="Q754" s="4" t="n"/>
      <c r="R754" s="4" t="n"/>
      <c r="S754" s="4" t="n"/>
      <c r="T754" s="4" t="n"/>
      <c r="U754" s="4" t="n"/>
      <c r="V754" s="4" t="n"/>
      <c r="W754" s="4" t="n"/>
      <c r="X754" s="4" t="n"/>
      <c r="Y754" s="4" t="n"/>
      <c r="Z754" s="4" t="n"/>
      <c r="AA754" s="4" t="n"/>
      <c r="AB754" s="4" t="n"/>
      <c r="AC754" s="4" t="n"/>
      <c r="AD754" s="4" t="n"/>
      <c r="AE754" s="4" t="n"/>
      <c r="AF754" s="4" t="n"/>
      <c r="AG754" s="4" t="n"/>
    </row>
    <row r="755">
      <c r="A755" s="4" t="n"/>
      <c r="B755" s="4" t="n"/>
      <c r="C755" s="4" t="n"/>
      <c r="D755" s="4" t="n"/>
      <c r="E755" s="4" t="n"/>
      <c r="F755" s="4" t="n"/>
      <c r="G755" s="4" t="n"/>
      <c r="H755" s="4" t="n"/>
      <c r="I755" s="4" t="n"/>
      <c r="J755" s="4" t="n"/>
      <c r="K755" s="4" t="n"/>
      <c r="L755" s="4" t="n"/>
      <c r="M755" s="4" t="n"/>
      <c r="N755" s="4" t="n"/>
      <c r="O755" s="4" t="n"/>
      <c r="P755" s="4" t="n"/>
      <c r="Q755" s="4" t="n"/>
      <c r="R755" s="4" t="n"/>
      <c r="S755" s="4" t="n"/>
      <c r="T755" s="4" t="n"/>
      <c r="U755" s="4" t="n"/>
      <c r="V755" s="4" t="n"/>
      <c r="W755" s="4" t="n"/>
      <c r="X755" s="4" t="n"/>
      <c r="Y755" s="4" t="n"/>
      <c r="Z755" s="4" t="n"/>
      <c r="AA755" s="4" t="n"/>
      <c r="AB755" s="4" t="n"/>
      <c r="AC755" s="4" t="n"/>
      <c r="AD755" s="4" t="n"/>
      <c r="AE755" s="4" t="n"/>
      <c r="AF755" s="4" t="n"/>
      <c r="AG755" s="4" t="n"/>
    </row>
    <row r="756">
      <c r="A756" s="4" t="n"/>
      <c r="B756" s="4" t="n"/>
      <c r="C756" s="4" t="n"/>
      <c r="D756" s="4" t="n"/>
      <c r="E756" s="4" t="n"/>
      <c r="F756" s="4" t="n"/>
      <c r="G756" s="4" t="n"/>
      <c r="H756" s="4" t="n"/>
      <c r="I756" s="4" t="n"/>
      <c r="J756" s="4" t="n"/>
      <c r="K756" s="4" t="n"/>
      <c r="L756" s="4" t="n"/>
      <c r="M756" s="4" t="n"/>
      <c r="N756" s="4" t="n"/>
      <c r="O756" s="4" t="n"/>
      <c r="P756" s="4" t="n"/>
      <c r="Q756" s="4" t="n"/>
      <c r="R756" s="4" t="n"/>
      <c r="S756" s="4" t="n"/>
      <c r="T756" s="4" t="n"/>
      <c r="U756" s="4" t="n"/>
      <c r="V756" s="4" t="n"/>
      <c r="W756" s="4" t="n"/>
      <c r="X756" s="4" t="n"/>
      <c r="Y756" s="4" t="n"/>
      <c r="Z756" s="4" t="n"/>
      <c r="AA756" s="4" t="n"/>
      <c r="AB756" s="4" t="n"/>
      <c r="AC756" s="4" t="n"/>
      <c r="AD756" s="4" t="n"/>
      <c r="AE756" s="4" t="n"/>
      <c r="AF756" s="4" t="n"/>
      <c r="AG756" s="4" t="n"/>
    </row>
    <row r="757">
      <c r="A757" s="4" t="n"/>
      <c r="B757" s="4" t="n"/>
      <c r="C757" s="4" t="n"/>
      <c r="D757" s="4" t="n"/>
      <c r="E757" s="4" t="n"/>
      <c r="F757" s="4" t="n"/>
      <c r="G757" s="4" t="n"/>
      <c r="H757" s="4" t="n"/>
      <c r="I757" s="4" t="n"/>
      <c r="J757" s="4" t="n"/>
      <c r="K757" s="4" t="n"/>
      <c r="L757" s="4" t="n"/>
      <c r="M757" s="4" t="n"/>
      <c r="N757" s="4" t="n"/>
      <c r="O757" s="4" t="n"/>
      <c r="P757" s="4" t="n"/>
      <c r="Q757" s="4" t="n"/>
      <c r="R757" s="4" t="n"/>
      <c r="S757" s="4" t="n"/>
      <c r="T757" s="4" t="n"/>
      <c r="U757" s="4" t="n"/>
      <c r="V757" s="4" t="n"/>
      <c r="W757" s="4" t="n"/>
      <c r="X757" s="4" t="n"/>
      <c r="Y757" s="4" t="n"/>
      <c r="Z757" s="4" t="n"/>
      <c r="AA757" s="4" t="n"/>
      <c r="AB757" s="4" t="n"/>
      <c r="AC757" s="4" t="n"/>
      <c r="AD757" s="4" t="n"/>
      <c r="AE757" s="4" t="n"/>
      <c r="AF757" s="4" t="n"/>
      <c r="AG757" s="4" t="n"/>
    </row>
    <row r="758">
      <c r="A758" s="4" t="n"/>
      <c r="B758" s="4" t="n"/>
      <c r="C758" s="4" t="n"/>
      <c r="D758" s="4" t="n"/>
      <c r="E758" s="4" t="n"/>
      <c r="F758" s="4" t="n"/>
      <c r="G758" s="4" t="n"/>
      <c r="H758" s="4" t="n"/>
      <c r="I758" s="4" t="n"/>
      <c r="J758" s="4" t="n"/>
      <c r="K758" s="4" t="n"/>
      <c r="L758" s="4" t="n"/>
      <c r="M758" s="4" t="n"/>
      <c r="N758" s="4" t="n"/>
      <c r="O758" s="4" t="n"/>
      <c r="P758" s="4" t="n"/>
      <c r="Q758" s="4" t="n"/>
      <c r="R758" s="4" t="n"/>
      <c r="S758" s="4" t="n"/>
      <c r="T758" s="4" t="n"/>
      <c r="U758" s="4" t="n"/>
      <c r="V758" s="4" t="n"/>
      <c r="W758" s="4" t="n"/>
      <c r="X758" s="4" t="n"/>
      <c r="Y758" s="4" t="n"/>
      <c r="Z758" s="4" t="n"/>
      <c r="AA758" s="4" t="n"/>
      <c r="AB758" s="4" t="n"/>
      <c r="AC758" s="4" t="n"/>
      <c r="AD758" s="4" t="n"/>
      <c r="AE758" s="4" t="n"/>
      <c r="AF758" s="4" t="n"/>
      <c r="AG758" s="4" t="n"/>
    </row>
    <row r="759">
      <c r="A759" s="4" t="n"/>
      <c r="B759" s="4" t="n"/>
      <c r="C759" s="4" t="n"/>
      <c r="D759" s="4" t="n"/>
      <c r="E759" s="4" t="n"/>
      <c r="F759" s="4" t="n"/>
      <c r="G759" s="4" t="n"/>
      <c r="H759" s="4" t="n"/>
      <c r="I759" s="4" t="n"/>
      <c r="J759" s="4" t="n"/>
      <c r="K759" s="4" t="n"/>
      <c r="L759" s="4" t="n"/>
      <c r="M759" s="4" t="n"/>
      <c r="N759" s="4" t="n"/>
      <c r="O759" s="4" t="n"/>
      <c r="P759" s="4" t="n"/>
      <c r="Q759" s="4" t="n"/>
      <c r="R759" s="4" t="n"/>
      <c r="S759" s="4" t="n"/>
      <c r="T759" s="4" t="n"/>
      <c r="U759" s="4" t="n"/>
      <c r="V759" s="4" t="n"/>
      <c r="W759" s="4" t="n"/>
      <c r="X759" s="4" t="n"/>
      <c r="Y759" s="4" t="n"/>
      <c r="Z759" s="4" t="n"/>
      <c r="AA759" s="4" t="n"/>
      <c r="AB759" s="4" t="n"/>
      <c r="AC759" s="4" t="n"/>
      <c r="AD759" s="4" t="n"/>
      <c r="AE759" s="4" t="n"/>
      <c r="AF759" s="4" t="n"/>
      <c r="AG759" s="4" t="n"/>
    </row>
    <row r="760">
      <c r="A760" s="4" t="n"/>
      <c r="B760" s="4" t="n"/>
      <c r="C760" s="4" t="n"/>
      <c r="D760" s="4" t="n"/>
      <c r="E760" s="4" t="n"/>
      <c r="F760" s="4" t="n"/>
      <c r="G760" s="4" t="n"/>
      <c r="H760" s="4" t="n"/>
      <c r="I760" s="4" t="n"/>
      <c r="J760" s="4" t="n"/>
      <c r="K760" s="4" t="n"/>
      <c r="L760" s="4" t="n"/>
      <c r="M760" s="4" t="n"/>
      <c r="N760" s="4" t="n"/>
      <c r="O760" s="4" t="n"/>
      <c r="P760" s="4" t="n"/>
      <c r="Q760" s="4" t="n"/>
      <c r="R760" s="4" t="n"/>
      <c r="S760" s="4" t="n"/>
      <c r="T760" s="4" t="n"/>
      <c r="U760" s="4" t="n"/>
      <c r="V760" s="4" t="n"/>
      <c r="W760" s="4" t="n"/>
      <c r="X760" s="4" t="n"/>
      <c r="Y760" s="4" t="n"/>
      <c r="Z760" s="4" t="n"/>
      <c r="AA760" s="4" t="n"/>
      <c r="AB760" s="4" t="n"/>
      <c r="AC760" s="4" t="n"/>
      <c r="AD760" s="4" t="n"/>
      <c r="AE760" s="4" t="n"/>
      <c r="AF760" s="4" t="n"/>
      <c r="AG760" s="4" t="n"/>
    </row>
    <row r="761">
      <c r="A761" s="4" t="n"/>
      <c r="B761" s="4" t="n"/>
      <c r="C761" s="4" t="n"/>
      <c r="D761" s="4" t="n"/>
      <c r="E761" s="4" t="n"/>
      <c r="F761" s="4" t="n"/>
      <c r="G761" s="4" t="n"/>
      <c r="H761" s="4" t="n"/>
      <c r="I761" s="4" t="n"/>
      <c r="J761" s="4" t="n"/>
      <c r="K761" s="4" t="n"/>
      <c r="L761" s="4" t="n"/>
      <c r="M761" s="4" t="n"/>
      <c r="N761" s="4" t="n"/>
      <c r="O761" s="4" t="n"/>
      <c r="P761" s="4" t="n"/>
      <c r="Q761" s="4" t="n"/>
      <c r="R761" s="4" t="n"/>
      <c r="S761" s="4" t="n"/>
      <c r="T761" s="4" t="n"/>
      <c r="U761" s="4" t="n"/>
      <c r="V761" s="4" t="n"/>
      <c r="W761" s="4" t="n"/>
      <c r="X761" s="4" t="n"/>
      <c r="Y761" s="4" t="n"/>
      <c r="Z761" s="4" t="n"/>
      <c r="AA761" s="4" t="n"/>
      <c r="AB761" s="4" t="n"/>
      <c r="AC761" s="4" t="n"/>
      <c r="AD761" s="4" t="n"/>
      <c r="AE761" s="4" t="n"/>
      <c r="AF761" s="4" t="n"/>
      <c r="AG761" s="4" t="n"/>
    </row>
    <row r="762">
      <c r="A762" s="4" t="n"/>
      <c r="B762" s="4" t="n"/>
      <c r="C762" s="4" t="n"/>
      <c r="D762" s="4" t="n"/>
      <c r="E762" s="4" t="n"/>
      <c r="F762" s="4" t="n"/>
      <c r="G762" s="4" t="n"/>
      <c r="H762" s="4" t="n"/>
      <c r="I762" s="4" t="n"/>
      <c r="J762" s="4" t="n"/>
      <c r="K762" s="4" t="n"/>
      <c r="L762" s="4" t="n"/>
      <c r="M762" s="4" t="n"/>
      <c r="N762" s="4" t="n"/>
      <c r="O762" s="4" t="n"/>
      <c r="P762" s="4" t="n"/>
      <c r="Q762" s="4" t="n"/>
      <c r="R762" s="4" t="n"/>
      <c r="S762" s="4" t="n"/>
      <c r="T762" s="4" t="n"/>
      <c r="U762" s="4" t="n"/>
      <c r="V762" s="4" t="n"/>
      <c r="W762" s="4" t="n"/>
      <c r="X762" s="4" t="n"/>
      <c r="Y762" s="4" t="n"/>
      <c r="Z762" s="4" t="n"/>
      <c r="AA762" s="4" t="n"/>
      <c r="AB762" s="4" t="n"/>
      <c r="AC762" s="4" t="n"/>
      <c r="AD762" s="4" t="n"/>
      <c r="AE762" s="4" t="n"/>
      <c r="AF762" s="4" t="n"/>
      <c r="AG762" s="4" t="n"/>
    </row>
    <row r="763">
      <c r="A763" s="4" t="n"/>
      <c r="B763" s="4" t="n"/>
      <c r="C763" s="4" t="n"/>
      <c r="D763" s="4" t="n"/>
      <c r="E763" s="4" t="n"/>
      <c r="F763" s="4" t="n"/>
      <c r="G763" s="4" t="n"/>
      <c r="H763" s="4" t="n"/>
      <c r="I763" s="4" t="n"/>
      <c r="J763" s="4" t="n"/>
      <c r="K763" s="4" t="n"/>
      <c r="L763" s="4" t="n"/>
      <c r="M763" s="4" t="n"/>
      <c r="N763" s="4" t="n"/>
      <c r="O763" s="4" t="n"/>
      <c r="P763" s="4" t="n"/>
      <c r="Q763" s="4" t="n"/>
      <c r="R763" s="4" t="n"/>
      <c r="S763" s="4" t="n"/>
      <c r="T763" s="4" t="n"/>
      <c r="U763" s="4" t="n"/>
      <c r="V763" s="4" t="n"/>
      <c r="W763" s="4" t="n"/>
      <c r="X763" s="4" t="n"/>
      <c r="Y763" s="4" t="n"/>
      <c r="Z763" s="4" t="n"/>
      <c r="AA763" s="4" t="n"/>
      <c r="AB763" s="4" t="n"/>
      <c r="AC763" s="4" t="n"/>
      <c r="AD763" s="4" t="n"/>
      <c r="AE763" s="4" t="n"/>
      <c r="AF763" s="4" t="n"/>
      <c r="AG763" s="4" t="n"/>
    </row>
    <row r="764">
      <c r="A764" s="4" t="n"/>
      <c r="B764" s="4" t="n"/>
      <c r="C764" s="4" t="n"/>
      <c r="D764" s="4" t="n"/>
      <c r="E764" s="4" t="n"/>
      <c r="F764" s="4" t="n"/>
      <c r="G764" s="4" t="n"/>
      <c r="H764" s="4" t="n"/>
      <c r="I764" s="4" t="n"/>
      <c r="J764" s="4" t="n"/>
      <c r="K764" s="4" t="n"/>
      <c r="L764" s="4" t="n"/>
      <c r="M764" s="4" t="n"/>
      <c r="N764" s="4" t="n"/>
      <c r="O764" s="4" t="n"/>
      <c r="P764" s="4" t="n"/>
      <c r="Q764" s="4" t="n"/>
      <c r="R764" s="4" t="n"/>
      <c r="S764" s="4" t="n"/>
      <c r="T764" s="4" t="n"/>
      <c r="U764" s="4" t="n"/>
      <c r="V764" s="4" t="n"/>
      <c r="W764" s="4" t="n"/>
      <c r="X764" s="4" t="n"/>
      <c r="Y764" s="4" t="n"/>
      <c r="Z764" s="4" t="n"/>
      <c r="AA764" s="4" t="n"/>
      <c r="AB764" s="4" t="n"/>
      <c r="AC764" s="4" t="n"/>
      <c r="AD764" s="4" t="n"/>
      <c r="AE764" s="4" t="n"/>
      <c r="AF764" s="4" t="n"/>
      <c r="AG764" s="4" t="n"/>
    </row>
    <row r="765">
      <c r="A765" s="4" t="n"/>
      <c r="B765" s="4" t="n"/>
      <c r="C765" s="4" t="n"/>
      <c r="D765" s="4" t="n"/>
      <c r="E765" s="4" t="n"/>
      <c r="F765" s="4" t="n"/>
      <c r="G765" s="4" t="n"/>
      <c r="H765" s="4" t="n"/>
      <c r="I765" s="4" t="n"/>
      <c r="J765" s="4" t="n"/>
      <c r="K765" s="4" t="n"/>
      <c r="L765" s="4" t="n"/>
      <c r="M765" s="4" t="n"/>
      <c r="N765" s="4" t="n"/>
      <c r="O765" s="4" t="n"/>
      <c r="P765" s="4" t="n"/>
      <c r="Q765" s="4" t="n"/>
      <c r="R765" s="4" t="n"/>
      <c r="S765" s="4" t="n"/>
      <c r="T765" s="4" t="n"/>
      <c r="U765" s="4" t="n"/>
      <c r="V765" s="4" t="n"/>
      <c r="W765" s="4" t="n"/>
      <c r="X765" s="4" t="n"/>
      <c r="Y765" s="4" t="n"/>
      <c r="Z765" s="4" t="n"/>
      <c r="AA765" s="4" t="n"/>
      <c r="AB765" s="4" t="n"/>
      <c r="AC765" s="4" t="n"/>
      <c r="AD765" s="4" t="n"/>
      <c r="AE765" s="4" t="n"/>
      <c r="AF765" s="4" t="n"/>
      <c r="AG765" s="4" t="n"/>
    </row>
    <row r="766">
      <c r="A766" s="4" t="n"/>
      <c r="B766" s="4" t="n"/>
      <c r="C766" s="4" t="n"/>
      <c r="D766" s="4" t="n"/>
      <c r="E766" s="4" t="n"/>
      <c r="F766" s="4" t="n"/>
      <c r="G766" s="4" t="n"/>
      <c r="H766" s="4" t="n"/>
      <c r="I766" s="4" t="n"/>
      <c r="J766" s="4" t="n"/>
      <c r="K766" s="4" t="n"/>
      <c r="L766" s="4" t="n"/>
      <c r="M766" s="4" t="n"/>
      <c r="N766" s="4" t="n"/>
      <c r="O766" s="4" t="n"/>
      <c r="P766" s="4" t="n"/>
      <c r="Q766" s="4" t="n"/>
      <c r="R766" s="4" t="n"/>
      <c r="S766" s="4" t="n"/>
      <c r="T766" s="4" t="n"/>
      <c r="U766" s="4" t="n"/>
      <c r="V766" s="4" t="n"/>
      <c r="W766" s="4" t="n"/>
      <c r="X766" s="4" t="n"/>
      <c r="Y766" s="4" t="n"/>
      <c r="Z766" s="4" t="n"/>
      <c r="AA766" s="4" t="n"/>
      <c r="AB766" s="4" t="n"/>
      <c r="AC766" s="4" t="n"/>
      <c r="AD766" s="4" t="n"/>
      <c r="AE766" s="4" t="n"/>
      <c r="AF766" s="4" t="n"/>
      <c r="AG766" s="4" t="n"/>
    </row>
    <row r="767">
      <c r="A767" s="4" t="n"/>
      <c r="B767" s="4" t="n"/>
      <c r="C767" s="4" t="n"/>
      <c r="D767" s="4" t="n"/>
      <c r="E767" s="4" t="n"/>
      <c r="F767" s="4" t="n"/>
      <c r="G767" s="4" t="n"/>
      <c r="H767" s="4" t="n"/>
      <c r="I767" s="4" t="n"/>
      <c r="J767" s="4" t="n"/>
      <c r="K767" s="4" t="n"/>
      <c r="L767" s="4" t="n"/>
      <c r="M767" s="4" t="n"/>
      <c r="N767" s="4" t="n"/>
      <c r="O767" s="4" t="n"/>
      <c r="P767" s="4" t="n"/>
      <c r="Q767" s="4" t="n"/>
      <c r="R767" s="4" t="n"/>
      <c r="S767" s="4" t="n"/>
      <c r="T767" s="4" t="n"/>
      <c r="U767" s="4" t="n"/>
      <c r="V767" s="4" t="n"/>
      <c r="W767" s="4" t="n"/>
      <c r="X767" s="4" t="n"/>
      <c r="Y767" s="4" t="n"/>
      <c r="Z767" s="4" t="n"/>
      <c r="AA767" s="4" t="n"/>
      <c r="AB767" s="4" t="n"/>
      <c r="AC767" s="4" t="n"/>
      <c r="AD767" s="4" t="n"/>
      <c r="AE767" s="4" t="n"/>
      <c r="AF767" s="4" t="n"/>
      <c r="AG767" s="4" t="n"/>
    </row>
    <row r="768">
      <c r="A768" s="4" t="n"/>
      <c r="B768" s="4" t="n"/>
      <c r="C768" s="4" t="n"/>
      <c r="D768" s="4" t="n"/>
      <c r="E768" s="4" t="n"/>
      <c r="F768" s="4" t="n"/>
      <c r="G768" s="4" t="n"/>
      <c r="H768" s="4" t="n"/>
      <c r="I768" s="4" t="n"/>
      <c r="J768" s="4" t="n"/>
      <c r="K768" s="4" t="n"/>
      <c r="L768" s="4" t="n"/>
      <c r="M768" s="4" t="n"/>
      <c r="N768" s="4" t="n"/>
      <c r="O768" s="4" t="n"/>
      <c r="P768" s="4" t="n"/>
      <c r="Q768" s="4" t="n"/>
      <c r="R768" s="4" t="n"/>
      <c r="S768" s="4" t="n"/>
      <c r="T768" s="4" t="n"/>
      <c r="U768" s="4" t="n"/>
      <c r="V768" s="4" t="n"/>
      <c r="W768" s="4" t="n"/>
      <c r="X768" s="4" t="n"/>
      <c r="Y768" s="4" t="n"/>
      <c r="Z768" s="4" t="n"/>
      <c r="AA768" s="4" t="n"/>
      <c r="AB768" s="4" t="n"/>
      <c r="AC768" s="4" t="n"/>
      <c r="AD768" s="4" t="n"/>
      <c r="AE768" s="4" t="n"/>
      <c r="AF768" s="4" t="n"/>
      <c r="AG768" s="4" t="n"/>
    </row>
    <row r="769">
      <c r="A769" s="4" t="n"/>
      <c r="B769" s="4" t="n"/>
      <c r="C769" s="4" t="n"/>
      <c r="D769" s="4" t="n"/>
      <c r="E769" s="4" t="n"/>
      <c r="F769" s="4" t="n"/>
      <c r="G769" s="4" t="n"/>
      <c r="H769" s="4" t="n"/>
      <c r="I769" s="4" t="n"/>
      <c r="J769" s="4" t="n"/>
      <c r="K769" s="4" t="n"/>
      <c r="L769" s="4" t="n"/>
      <c r="M769" s="4" t="n"/>
      <c r="N769" s="4" t="n"/>
      <c r="O769" s="4" t="n"/>
      <c r="P769" s="4" t="n"/>
      <c r="Q769" s="4" t="n"/>
      <c r="R769" s="4" t="n"/>
      <c r="S769" s="4" t="n"/>
      <c r="T769" s="4" t="n"/>
      <c r="U769" s="4" t="n"/>
      <c r="V769" s="4" t="n"/>
      <c r="W769" s="4" t="n"/>
      <c r="X769" s="4" t="n"/>
      <c r="Y769" s="4" t="n"/>
      <c r="Z769" s="4" t="n"/>
      <c r="AA769" s="4" t="n"/>
      <c r="AB769" s="4" t="n"/>
      <c r="AC769" s="4" t="n"/>
      <c r="AD769" s="4" t="n"/>
      <c r="AE769" s="4" t="n"/>
      <c r="AF769" s="4" t="n"/>
      <c r="AG769" s="4" t="n"/>
    </row>
    <row r="770">
      <c r="A770" s="4" t="n"/>
      <c r="B770" s="4" t="n"/>
      <c r="C770" s="4" t="n"/>
      <c r="D770" s="4" t="n"/>
      <c r="E770" s="4" t="n"/>
      <c r="F770" s="4" t="n"/>
      <c r="G770" s="4" t="n"/>
      <c r="H770" s="4" t="n"/>
      <c r="I770" s="4" t="n"/>
      <c r="J770" s="4" t="n"/>
      <c r="K770" s="4" t="n"/>
      <c r="L770" s="4" t="n"/>
      <c r="M770" s="4" t="n"/>
      <c r="N770" s="4" t="n"/>
      <c r="O770" s="4" t="n"/>
      <c r="P770" s="4" t="n"/>
      <c r="Q770" s="4" t="n"/>
      <c r="R770" s="4" t="n"/>
      <c r="S770" s="4" t="n"/>
      <c r="T770" s="4" t="n"/>
      <c r="U770" s="4" t="n"/>
      <c r="V770" s="4" t="n"/>
      <c r="W770" s="4" t="n"/>
      <c r="X770" s="4" t="n"/>
      <c r="Y770" s="4" t="n"/>
      <c r="Z770" s="4" t="n"/>
      <c r="AA770" s="4" t="n"/>
      <c r="AB770" s="4" t="n"/>
      <c r="AC770" s="4" t="n"/>
      <c r="AD770" s="4" t="n"/>
      <c r="AE770" s="4" t="n"/>
      <c r="AF770" s="4" t="n"/>
      <c r="AG770" s="4" t="n"/>
    </row>
    <row r="771">
      <c r="A771" s="4" t="n"/>
      <c r="B771" s="4" t="n"/>
      <c r="C771" s="4" t="n"/>
      <c r="D771" s="4" t="n"/>
      <c r="E771" s="4" t="n"/>
      <c r="F771" s="4" t="n"/>
      <c r="G771" s="4" t="n"/>
      <c r="H771" s="4" t="n"/>
      <c r="I771" s="4" t="n"/>
      <c r="J771" s="4" t="n"/>
      <c r="K771" s="4" t="n"/>
      <c r="L771" s="4" t="n"/>
      <c r="M771" s="4" t="n"/>
      <c r="N771" s="4" t="n"/>
      <c r="O771" s="4" t="n"/>
      <c r="P771" s="4" t="n"/>
      <c r="Q771" s="4" t="n"/>
      <c r="R771" s="4" t="n"/>
      <c r="S771" s="4" t="n"/>
      <c r="T771" s="4" t="n"/>
      <c r="U771" s="4" t="n"/>
      <c r="V771" s="4" t="n"/>
      <c r="W771" s="4" t="n"/>
      <c r="X771" s="4" t="n"/>
      <c r="Y771" s="4" t="n"/>
      <c r="Z771" s="4" t="n"/>
      <c r="AA771" s="4" t="n"/>
      <c r="AB771" s="4" t="n"/>
      <c r="AC771" s="4" t="n"/>
      <c r="AD771" s="4" t="n"/>
      <c r="AE771" s="4" t="n"/>
      <c r="AF771" s="4" t="n"/>
      <c r="AG771" s="4" t="n"/>
    </row>
    <row r="772">
      <c r="A772" s="4" t="n"/>
      <c r="B772" s="4" t="n"/>
      <c r="C772" s="4" t="n"/>
      <c r="D772" s="4" t="n"/>
      <c r="E772" s="4" t="n"/>
      <c r="F772" s="4" t="n"/>
      <c r="G772" s="4" t="n"/>
      <c r="H772" s="4" t="n"/>
      <c r="I772" s="4" t="n"/>
      <c r="J772" s="4" t="n"/>
      <c r="K772" s="4" t="n"/>
      <c r="L772" s="4" t="n"/>
      <c r="M772" s="4" t="n"/>
      <c r="N772" s="4" t="n"/>
      <c r="O772" s="4" t="n"/>
      <c r="P772" s="4" t="n"/>
      <c r="Q772" s="4" t="n"/>
      <c r="R772" s="4" t="n"/>
      <c r="S772" s="4" t="n"/>
      <c r="T772" s="4" t="n"/>
      <c r="U772" s="4" t="n"/>
      <c r="V772" s="4" t="n"/>
      <c r="W772" s="4" t="n"/>
      <c r="X772" s="4" t="n"/>
      <c r="Y772" s="4" t="n"/>
      <c r="Z772" s="4" t="n"/>
      <c r="AA772" s="4" t="n"/>
      <c r="AB772" s="4" t="n"/>
      <c r="AC772" s="4" t="n"/>
      <c r="AD772" s="4" t="n"/>
      <c r="AE772" s="4" t="n"/>
      <c r="AF772" s="4" t="n"/>
      <c r="AG772" s="4" t="n"/>
    </row>
    <row r="773">
      <c r="A773" s="4" t="n"/>
      <c r="B773" s="4" t="n"/>
      <c r="C773" s="4" t="n"/>
      <c r="D773" s="4" t="n"/>
      <c r="E773" s="4" t="n"/>
      <c r="F773" s="4" t="n"/>
      <c r="G773" s="4" t="n"/>
      <c r="H773" s="4" t="n"/>
      <c r="I773" s="4" t="n"/>
      <c r="J773" s="4" t="n"/>
      <c r="K773" s="4" t="n"/>
      <c r="L773" s="4" t="n"/>
      <c r="M773" s="4" t="n"/>
      <c r="N773" s="4" t="n"/>
      <c r="O773" s="4" t="n"/>
      <c r="P773" s="4" t="n"/>
      <c r="Q773" s="4" t="n"/>
      <c r="R773" s="4" t="n"/>
      <c r="S773" s="4" t="n"/>
      <c r="T773" s="4" t="n"/>
      <c r="U773" s="4" t="n"/>
      <c r="V773" s="4" t="n"/>
      <c r="W773" s="4" t="n"/>
      <c r="X773" s="4" t="n"/>
      <c r="Y773" s="4" t="n"/>
      <c r="Z773" s="4" t="n"/>
      <c r="AA773" s="4" t="n"/>
      <c r="AB773" s="4" t="n"/>
      <c r="AC773" s="4" t="n"/>
      <c r="AD773" s="4" t="n"/>
      <c r="AE773" s="4" t="n"/>
      <c r="AF773" s="4" t="n"/>
      <c r="AG773" s="4" t="n"/>
    </row>
    <row r="774">
      <c r="A774" s="4" t="n"/>
      <c r="B774" s="4" t="n"/>
      <c r="C774" s="4" t="n"/>
      <c r="D774" s="4" t="n"/>
      <c r="E774" s="4" t="n"/>
      <c r="F774" s="4" t="n"/>
      <c r="G774" s="4" t="n"/>
      <c r="H774" s="4" t="n"/>
      <c r="I774" s="4" t="n"/>
      <c r="J774" s="4" t="n"/>
      <c r="K774" s="4" t="n"/>
      <c r="L774" s="4" t="n"/>
      <c r="M774" s="4" t="n"/>
      <c r="N774" s="4" t="n"/>
      <c r="O774" s="4" t="n"/>
      <c r="P774" s="4" t="n"/>
      <c r="Q774" s="4" t="n"/>
      <c r="R774" s="4" t="n"/>
      <c r="S774" s="4" t="n"/>
      <c r="T774" s="4" t="n"/>
      <c r="U774" s="4" t="n"/>
      <c r="V774" s="4" t="n"/>
      <c r="W774" s="4" t="n"/>
      <c r="X774" s="4" t="n"/>
      <c r="Y774" s="4" t="n"/>
      <c r="Z774" s="4" t="n"/>
      <c r="AA774" s="4" t="n"/>
      <c r="AB774" s="4" t="n"/>
      <c r="AC774" s="4" t="n"/>
      <c r="AD774" s="4" t="n"/>
      <c r="AE774" s="4" t="n"/>
      <c r="AF774" s="4" t="n"/>
      <c r="AG774" s="4" t="n"/>
    </row>
    <row r="775">
      <c r="A775" s="4" t="n"/>
      <c r="B775" s="4" t="n"/>
      <c r="C775" s="4" t="n"/>
      <c r="D775" s="4" t="n"/>
      <c r="E775" s="4" t="n"/>
      <c r="F775" s="4" t="n"/>
      <c r="G775" s="4" t="n"/>
      <c r="H775" s="4" t="n"/>
      <c r="I775" s="4" t="n"/>
      <c r="J775" s="4" t="n"/>
      <c r="K775" s="4" t="n"/>
      <c r="L775" s="4" t="n"/>
      <c r="M775" s="4" t="n"/>
      <c r="N775" s="4" t="n"/>
      <c r="O775" s="4" t="n"/>
      <c r="P775" s="4" t="n"/>
      <c r="Q775" s="4" t="n"/>
      <c r="R775" s="4" t="n"/>
      <c r="S775" s="4" t="n"/>
      <c r="T775" s="4" t="n"/>
      <c r="U775" s="4" t="n"/>
      <c r="V775" s="4" t="n"/>
      <c r="W775" s="4" t="n"/>
      <c r="X775" s="4" t="n"/>
      <c r="Y775" s="4" t="n"/>
      <c r="Z775" s="4" t="n"/>
      <c r="AA775" s="4" t="n"/>
      <c r="AB775" s="4" t="n"/>
      <c r="AC775" s="4" t="n"/>
      <c r="AD775" s="4" t="n"/>
      <c r="AE775" s="4" t="n"/>
      <c r="AF775" s="4" t="n"/>
      <c r="AG775" s="4" t="n"/>
    </row>
    <row r="776">
      <c r="A776" s="4" t="n"/>
      <c r="B776" s="4" t="n"/>
      <c r="C776" s="4" t="n"/>
      <c r="D776" s="4" t="n"/>
      <c r="E776" s="4" t="n"/>
      <c r="F776" s="4" t="n"/>
      <c r="G776" s="4" t="n"/>
      <c r="H776" s="4" t="n"/>
      <c r="I776" s="4" t="n"/>
      <c r="J776" s="4" t="n"/>
      <c r="K776" s="4" t="n"/>
      <c r="L776" s="4" t="n"/>
      <c r="M776" s="4" t="n"/>
      <c r="N776" s="4" t="n"/>
      <c r="O776" s="4" t="n"/>
      <c r="P776" s="4" t="n"/>
      <c r="Q776" s="4" t="n"/>
      <c r="R776" s="4" t="n"/>
      <c r="S776" s="4" t="n"/>
      <c r="T776" s="4" t="n"/>
      <c r="U776" s="4" t="n"/>
      <c r="V776" s="4" t="n"/>
      <c r="W776" s="4" t="n"/>
      <c r="X776" s="4" t="n"/>
      <c r="Y776" s="4" t="n"/>
      <c r="Z776" s="4" t="n"/>
      <c r="AA776" s="4" t="n"/>
      <c r="AB776" s="4" t="n"/>
      <c r="AC776" s="4" t="n"/>
      <c r="AD776" s="4" t="n"/>
      <c r="AE776" s="4" t="n"/>
      <c r="AF776" s="4" t="n"/>
      <c r="AG776" s="4" t="n"/>
    </row>
    <row r="777">
      <c r="A777" s="4" t="n"/>
      <c r="B777" s="4" t="n"/>
      <c r="C777" s="4" t="n"/>
      <c r="D777" s="4" t="n"/>
      <c r="E777" s="4" t="n"/>
      <c r="F777" s="4" t="n"/>
      <c r="G777" s="4" t="n"/>
      <c r="H777" s="4" t="n"/>
      <c r="I777" s="4" t="n"/>
      <c r="J777" s="4" t="n"/>
      <c r="K777" s="4" t="n"/>
      <c r="L777" s="4" t="n"/>
      <c r="M777" s="4" t="n"/>
      <c r="N777" s="4" t="n"/>
      <c r="O777" s="4" t="n"/>
      <c r="P777" s="4" t="n"/>
      <c r="Q777" s="4" t="n"/>
      <c r="R777" s="4" t="n"/>
      <c r="S777" s="4" t="n"/>
      <c r="T777" s="4" t="n"/>
      <c r="U777" s="4" t="n"/>
      <c r="V777" s="4" t="n"/>
      <c r="W777" s="4" t="n"/>
      <c r="X777" s="4" t="n"/>
      <c r="Y777" s="4" t="n"/>
      <c r="Z777" s="4" t="n"/>
      <c r="AA777" s="4" t="n"/>
      <c r="AB777" s="4" t="n"/>
      <c r="AC777" s="4" t="n"/>
      <c r="AD777" s="4" t="n"/>
      <c r="AE777" s="4" t="n"/>
      <c r="AF777" s="4" t="n"/>
      <c r="AG777" s="4" t="n"/>
    </row>
    <row r="778">
      <c r="A778" s="4" t="n"/>
      <c r="B778" s="4" t="n"/>
      <c r="C778" s="4" t="n"/>
      <c r="D778" s="4" t="n"/>
      <c r="E778" s="4" t="n"/>
      <c r="F778" s="4" t="n"/>
      <c r="G778" s="4" t="n"/>
      <c r="H778" s="4" t="n"/>
      <c r="I778" s="4" t="n"/>
      <c r="J778" s="4" t="n"/>
      <c r="K778" s="4" t="n"/>
      <c r="L778" s="4" t="n"/>
      <c r="M778" s="4" t="n"/>
      <c r="N778" s="4" t="n"/>
      <c r="O778" s="4" t="n"/>
      <c r="P778" s="4" t="n"/>
      <c r="Q778" s="4" t="n"/>
      <c r="R778" s="4" t="n"/>
      <c r="S778" s="4" t="n"/>
      <c r="T778" s="4" t="n"/>
      <c r="U778" s="4" t="n"/>
      <c r="V778" s="4" t="n"/>
      <c r="W778" s="4" t="n"/>
      <c r="X778" s="4" t="n"/>
      <c r="Y778" s="4" t="n"/>
      <c r="Z778" s="4" t="n"/>
      <c r="AA778" s="4" t="n"/>
      <c r="AB778" s="4" t="n"/>
      <c r="AC778" s="4" t="n"/>
      <c r="AD778" s="4" t="n"/>
      <c r="AE778" s="4" t="n"/>
      <c r="AF778" s="4" t="n"/>
      <c r="AG778" s="4" t="n"/>
    </row>
    <row r="779">
      <c r="A779" s="4" t="n"/>
      <c r="B779" s="4" t="n"/>
      <c r="C779" s="4" t="n"/>
      <c r="D779" s="4" t="n"/>
      <c r="E779" s="4" t="n"/>
      <c r="F779" s="4" t="n"/>
      <c r="G779" s="4" t="n"/>
      <c r="H779" s="4" t="n"/>
      <c r="I779" s="4" t="n"/>
      <c r="J779" s="4" t="n"/>
      <c r="K779" s="4" t="n"/>
      <c r="L779" s="4" t="n"/>
      <c r="M779" s="4" t="n"/>
      <c r="N779" s="4" t="n"/>
      <c r="O779" s="4" t="n"/>
      <c r="P779" s="4" t="n"/>
      <c r="Q779" s="4" t="n"/>
      <c r="R779" s="4" t="n"/>
      <c r="S779" s="4" t="n"/>
      <c r="T779" s="4" t="n"/>
      <c r="U779" s="4" t="n"/>
      <c r="V779" s="4" t="n"/>
      <c r="W779" s="4" t="n"/>
      <c r="X779" s="4" t="n"/>
      <c r="Y779" s="4" t="n"/>
      <c r="Z779" s="4" t="n"/>
      <c r="AA779" s="4" t="n"/>
      <c r="AB779" s="4" t="n"/>
      <c r="AC779" s="4" t="n"/>
      <c r="AD779" s="4" t="n"/>
      <c r="AE779" s="4" t="n"/>
      <c r="AF779" s="4" t="n"/>
      <c r="AG779" s="4" t="n"/>
    </row>
    <row r="780">
      <c r="A780" s="4" t="n"/>
      <c r="B780" s="4" t="n"/>
      <c r="C780" s="4" t="n"/>
      <c r="D780" s="4" t="n"/>
      <c r="E780" s="4" t="n"/>
      <c r="F780" s="4" t="n"/>
      <c r="G780" s="4" t="n"/>
      <c r="H780" s="4" t="n"/>
      <c r="I780" s="4" t="n"/>
      <c r="J780" s="4" t="n"/>
      <c r="K780" s="4" t="n"/>
      <c r="L780" s="4" t="n"/>
      <c r="M780" s="4" t="n"/>
      <c r="N780" s="4" t="n"/>
      <c r="O780" s="4" t="n"/>
      <c r="P780" s="4" t="n"/>
      <c r="Q780" s="4" t="n"/>
      <c r="R780" s="4" t="n"/>
      <c r="S780" s="4" t="n"/>
      <c r="T780" s="4" t="n"/>
      <c r="U780" s="4" t="n"/>
      <c r="V780" s="4" t="n"/>
      <c r="W780" s="4" t="n"/>
      <c r="X780" s="4" t="n"/>
      <c r="Y780" s="4" t="n"/>
      <c r="Z780" s="4" t="n"/>
      <c r="AA780" s="4" t="n"/>
      <c r="AB780" s="4" t="n"/>
      <c r="AC780" s="4" t="n"/>
      <c r="AD780" s="4" t="n"/>
      <c r="AE780" s="4" t="n"/>
      <c r="AF780" s="4" t="n"/>
      <c r="AG780" s="4" t="n"/>
    </row>
    <row r="781">
      <c r="A781" s="4" t="n"/>
      <c r="B781" s="4" t="n"/>
      <c r="C781" s="4" t="n"/>
      <c r="D781" s="4" t="n"/>
      <c r="E781" s="4" t="n"/>
      <c r="F781" s="4" t="n"/>
      <c r="G781" s="4" t="n"/>
      <c r="H781" s="4" t="n"/>
      <c r="I781" s="4" t="n"/>
      <c r="J781" s="4" t="n"/>
      <c r="K781" s="4" t="n"/>
      <c r="L781" s="4" t="n"/>
      <c r="M781" s="4" t="n"/>
      <c r="N781" s="4" t="n"/>
      <c r="O781" s="4" t="n"/>
      <c r="P781" s="4" t="n"/>
      <c r="Q781" s="4" t="n"/>
      <c r="R781" s="4" t="n"/>
      <c r="S781" s="4" t="n"/>
      <c r="T781" s="4" t="n"/>
      <c r="U781" s="4" t="n"/>
      <c r="V781" s="4" t="n"/>
      <c r="W781" s="4" t="n"/>
      <c r="X781" s="4" t="n"/>
      <c r="Y781" s="4" t="n"/>
      <c r="Z781" s="4" t="n"/>
      <c r="AA781" s="4" t="n"/>
      <c r="AB781" s="4" t="n"/>
      <c r="AC781" s="4" t="n"/>
      <c r="AD781" s="4" t="n"/>
      <c r="AE781" s="4" t="n"/>
      <c r="AF781" s="4" t="n"/>
      <c r="AG781" s="4" t="n"/>
    </row>
    <row r="782">
      <c r="A782" s="4" t="n"/>
      <c r="B782" s="4" t="n"/>
      <c r="C782" s="4" t="n"/>
      <c r="D782" s="4" t="n"/>
      <c r="E782" s="4" t="n"/>
      <c r="F782" s="4" t="n"/>
      <c r="G782" s="4" t="n"/>
      <c r="H782" s="4" t="n"/>
      <c r="I782" s="4" t="n"/>
      <c r="J782" s="4" t="n"/>
      <c r="K782" s="4" t="n"/>
      <c r="L782" s="4" t="n"/>
      <c r="M782" s="4" t="n"/>
      <c r="N782" s="4" t="n"/>
      <c r="O782" s="4" t="n"/>
      <c r="P782" s="4" t="n"/>
      <c r="Q782" s="4" t="n"/>
      <c r="R782" s="4" t="n"/>
      <c r="S782" s="4" t="n"/>
      <c r="T782" s="4" t="n"/>
      <c r="U782" s="4" t="n"/>
      <c r="V782" s="4" t="n"/>
      <c r="W782" s="4" t="n"/>
      <c r="X782" s="4" t="n"/>
      <c r="Y782" s="4" t="n"/>
      <c r="Z782" s="4" t="n"/>
      <c r="AA782" s="4" t="n"/>
      <c r="AB782" s="4" t="n"/>
      <c r="AC782" s="4" t="n"/>
      <c r="AD782" s="4" t="n"/>
      <c r="AE782" s="4" t="n"/>
      <c r="AF782" s="4" t="n"/>
      <c r="AG782" s="4" t="n"/>
    </row>
    <row r="783">
      <c r="A783" s="4" t="n"/>
      <c r="B783" s="4" t="n"/>
      <c r="C783" s="4" t="n"/>
      <c r="D783" s="4" t="n"/>
      <c r="E783" s="4" t="n"/>
      <c r="F783" s="4" t="n"/>
      <c r="G783" s="4" t="n"/>
      <c r="H783" s="4" t="n"/>
      <c r="I783" s="4" t="n"/>
      <c r="J783" s="4" t="n"/>
      <c r="K783" s="4" t="n"/>
      <c r="L783" s="4" t="n"/>
      <c r="M783" s="4" t="n"/>
      <c r="N783" s="4" t="n"/>
      <c r="O783" s="4" t="n"/>
      <c r="P783" s="4" t="n"/>
      <c r="Q783" s="4" t="n"/>
      <c r="R783" s="4" t="n"/>
      <c r="S783" s="4" t="n"/>
      <c r="T783" s="4" t="n"/>
      <c r="U783" s="4" t="n"/>
      <c r="V783" s="4" t="n"/>
      <c r="W783" s="4" t="n"/>
      <c r="X783" s="4" t="n"/>
      <c r="Y783" s="4" t="n"/>
      <c r="Z783" s="4" t="n"/>
      <c r="AA783" s="4" t="n"/>
      <c r="AB783" s="4" t="n"/>
      <c r="AC783" s="4" t="n"/>
      <c r="AD783" s="4" t="n"/>
      <c r="AE783" s="4" t="n"/>
      <c r="AF783" s="4" t="n"/>
      <c r="AG783" s="4" t="n"/>
    </row>
    <row r="784">
      <c r="A784" s="4" t="n"/>
      <c r="B784" s="4" t="n"/>
      <c r="C784" s="4" t="n"/>
      <c r="D784" s="4" t="n"/>
      <c r="E784" s="4" t="n"/>
      <c r="F784" s="4" t="n"/>
      <c r="G784" s="4" t="n"/>
      <c r="H784" s="4" t="n"/>
      <c r="I784" s="4" t="n"/>
      <c r="J784" s="4" t="n"/>
      <c r="K784" s="4" t="n"/>
      <c r="L784" s="4" t="n"/>
      <c r="M784" s="4" t="n"/>
      <c r="N784" s="4" t="n"/>
      <c r="O784" s="4" t="n"/>
      <c r="P784" s="4" t="n"/>
      <c r="Q784" s="4" t="n"/>
      <c r="R784" s="4" t="n"/>
      <c r="S784" s="4" t="n"/>
      <c r="T784" s="4" t="n"/>
      <c r="U784" s="4" t="n"/>
      <c r="V784" s="4" t="n"/>
      <c r="W784" s="4" t="n"/>
      <c r="X784" s="4" t="n"/>
      <c r="Y784" s="4" t="n"/>
      <c r="Z784" s="4" t="n"/>
      <c r="AA784" s="4" t="n"/>
      <c r="AB784" s="4" t="n"/>
      <c r="AC784" s="4" t="n"/>
      <c r="AD784" s="4" t="n"/>
      <c r="AE784" s="4" t="n"/>
      <c r="AF784" s="4" t="n"/>
      <c r="AG784" s="4" t="n"/>
    </row>
    <row r="785">
      <c r="A785" s="4" t="n"/>
      <c r="B785" s="4" t="n"/>
      <c r="C785" s="4" t="n"/>
      <c r="D785" s="4" t="n"/>
      <c r="E785" s="4" t="n"/>
      <c r="F785" s="4" t="n"/>
      <c r="G785" s="4" t="n"/>
      <c r="H785" s="4" t="n"/>
      <c r="I785" s="4" t="n"/>
      <c r="J785" s="4" t="n"/>
      <c r="K785" s="4" t="n"/>
      <c r="L785" s="4" t="n"/>
      <c r="M785" s="4" t="n"/>
      <c r="N785" s="4" t="n"/>
      <c r="O785" s="4" t="n"/>
      <c r="P785" s="4" t="n"/>
      <c r="Q785" s="4" t="n"/>
      <c r="R785" s="4" t="n"/>
      <c r="S785" s="4" t="n"/>
      <c r="T785" s="4" t="n"/>
      <c r="U785" s="4" t="n"/>
      <c r="V785" s="4" t="n"/>
      <c r="W785" s="4" t="n"/>
      <c r="X785" s="4" t="n"/>
      <c r="Y785" s="4" t="n"/>
      <c r="Z785" s="4" t="n"/>
      <c r="AA785" s="4" t="n"/>
      <c r="AB785" s="4" t="n"/>
      <c r="AC785" s="4" t="n"/>
      <c r="AD785" s="4" t="n"/>
      <c r="AE785" s="4" t="n"/>
      <c r="AF785" s="4" t="n"/>
      <c r="AG785" s="4" t="n"/>
    </row>
    <row r="786">
      <c r="A786" s="4" t="n"/>
      <c r="B786" s="4" t="n"/>
      <c r="C786" s="4" t="n"/>
      <c r="D786" s="4" t="n"/>
      <c r="E786" s="4" t="n"/>
      <c r="F786" s="4" t="n"/>
      <c r="G786" s="4" t="n"/>
      <c r="H786" s="4" t="n"/>
      <c r="I786" s="4" t="n"/>
      <c r="J786" s="4" t="n"/>
      <c r="K786" s="4" t="n"/>
      <c r="L786" s="4" t="n"/>
      <c r="M786" s="4" t="n"/>
      <c r="N786" s="4" t="n"/>
      <c r="O786" s="4" t="n"/>
      <c r="P786" s="4" t="n"/>
      <c r="Q786" s="4" t="n"/>
      <c r="R786" s="4" t="n"/>
      <c r="S786" s="4" t="n"/>
      <c r="T786" s="4" t="n"/>
      <c r="U786" s="4" t="n"/>
      <c r="V786" s="4" t="n"/>
      <c r="W786" s="4" t="n"/>
      <c r="X786" s="4" t="n"/>
      <c r="Y786" s="4" t="n"/>
      <c r="Z786" s="4" t="n"/>
      <c r="AA786" s="4" t="n"/>
      <c r="AB786" s="4" t="n"/>
      <c r="AC786" s="4" t="n"/>
      <c r="AD786" s="4" t="n"/>
      <c r="AE786" s="4" t="n"/>
      <c r="AF786" s="4" t="n"/>
      <c r="AG786" s="4" t="n"/>
    </row>
    <row r="787">
      <c r="A787" s="4" t="n"/>
      <c r="B787" s="4" t="n"/>
      <c r="C787" s="4" t="n"/>
      <c r="D787" s="4" t="n"/>
      <c r="E787" s="4" t="n"/>
      <c r="F787" s="4" t="n"/>
      <c r="G787" s="4" t="n"/>
      <c r="H787" s="4" t="n"/>
      <c r="I787" s="4" t="n"/>
      <c r="J787" s="4" t="n"/>
      <c r="K787" s="4" t="n"/>
      <c r="L787" s="4" t="n"/>
      <c r="M787" s="4" t="n"/>
      <c r="N787" s="4" t="n"/>
      <c r="O787" s="4" t="n"/>
      <c r="P787" s="4" t="n"/>
      <c r="Q787" s="4" t="n"/>
      <c r="R787" s="4" t="n"/>
      <c r="S787" s="4" t="n"/>
      <c r="T787" s="4" t="n"/>
      <c r="U787" s="4" t="n"/>
      <c r="V787" s="4" t="n"/>
      <c r="W787" s="4" t="n"/>
      <c r="X787" s="4" t="n"/>
      <c r="Y787" s="4" t="n"/>
      <c r="Z787" s="4" t="n"/>
      <c r="AA787" s="4" t="n"/>
      <c r="AB787" s="4" t="n"/>
      <c r="AC787" s="4" t="n"/>
      <c r="AD787" s="4" t="n"/>
      <c r="AE787" s="4" t="n"/>
      <c r="AF787" s="4" t="n"/>
      <c r="AG787" s="4" t="n"/>
    </row>
    <row r="788">
      <c r="A788" s="4" t="n"/>
      <c r="B788" s="4" t="n"/>
      <c r="C788" s="4" t="n"/>
      <c r="D788" s="4" t="n"/>
      <c r="E788" s="4" t="n"/>
      <c r="F788" s="4" t="n"/>
      <c r="G788" s="4" t="n"/>
      <c r="H788" s="4" t="n"/>
      <c r="I788" s="4" t="n"/>
      <c r="J788" s="4" t="n"/>
      <c r="K788" s="4" t="n"/>
      <c r="L788" s="4" t="n"/>
      <c r="M788" s="4" t="n"/>
      <c r="N788" s="4" t="n"/>
      <c r="O788" s="4" t="n"/>
      <c r="P788" s="4" t="n"/>
      <c r="Q788" s="4" t="n"/>
      <c r="R788" s="4" t="n"/>
      <c r="S788" s="4" t="n"/>
      <c r="T788" s="4" t="n"/>
      <c r="U788" s="4" t="n"/>
      <c r="V788" s="4" t="n"/>
      <c r="W788" s="4" t="n"/>
      <c r="X788" s="4" t="n"/>
      <c r="Y788" s="4" t="n"/>
      <c r="Z788" s="4" t="n"/>
      <c r="AA788" s="4" t="n"/>
      <c r="AB788" s="4" t="n"/>
      <c r="AC788" s="4" t="n"/>
      <c r="AD788" s="4" t="n"/>
      <c r="AE788" s="4" t="n"/>
      <c r="AF788" s="4" t="n"/>
      <c r="AG788" s="4" t="n"/>
    </row>
    <row r="789">
      <c r="A789" s="4" t="n"/>
      <c r="B789" s="4" t="n"/>
      <c r="C789" s="4" t="n"/>
      <c r="D789" s="4" t="n"/>
      <c r="E789" s="4" t="n"/>
      <c r="F789" s="4" t="n"/>
      <c r="G789" s="4" t="n"/>
      <c r="H789" s="4" t="n"/>
      <c r="I789" s="4" t="n"/>
      <c r="J789" s="4" t="n"/>
      <c r="K789" s="4" t="n"/>
      <c r="L789" s="4" t="n"/>
      <c r="M789" s="4" t="n"/>
      <c r="N789" s="4" t="n"/>
      <c r="O789" s="4" t="n"/>
      <c r="P789" s="4" t="n"/>
      <c r="Q789" s="4" t="n"/>
      <c r="R789" s="4" t="n"/>
      <c r="S789" s="4" t="n"/>
      <c r="T789" s="4" t="n"/>
      <c r="U789" s="4" t="n"/>
      <c r="V789" s="4" t="n"/>
      <c r="W789" s="4" t="n"/>
      <c r="X789" s="4" t="n"/>
      <c r="Y789" s="4" t="n"/>
      <c r="Z789" s="4" t="n"/>
      <c r="AA789" s="4" t="n"/>
      <c r="AB789" s="4" t="n"/>
      <c r="AC789" s="4" t="n"/>
      <c r="AD789" s="4" t="n"/>
      <c r="AE789" s="4" t="n"/>
      <c r="AF789" s="4" t="n"/>
      <c r="AG789" s="4" t="n"/>
    </row>
    <row r="790">
      <c r="A790" s="4" t="n"/>
      <c r="B790" s="4" t="n"/>
      <c r="C790" s="4" t="n"/>
      <c r="D790" s="4" t="n"/>
      <c r="E790" s="4" t="n"/>
      <c r="F790" s="4" t="n"/>
      <c r="G790" s="4" t="n"/>
      <c r="H790" s="4" t="n"/>
      <c r="I790" s="4" t="n"/>
      <c r="J790" s="4" t="n"/>
      <c r="K790" s="4" t="n"/>
      <c r="L790" s="4" t="n"/>
      <c r="M790" s="4" t="n"/>
      <c r="N790" s="4" t="n"/>
      <c r="O790" s="4" t="n"/>
      <c r="P790" s="4" t="n"/>
      <c r="Q790" s="4" t="n"/>
      <c r="R790" s="4" t="n"/>
      <c r="S790" s="4" t="n"/>
      <c r="T790" s="4" t="n"/>
      <c r="U790" s="4" t="n"/>
      <c r="V790" s="4" t="n"/>
      <c r="W790" s="4" t="n"/>
      <c r="X790" s="4" t="n"/>
      <c r="Y790" s="4" t="n"/>
      <c r="Z790" s="4" t="n"/>
      <c r="AA790" s="4" t="n"/>
      <c r="AB790" s="4" t="n"/>
      <c r="AC790" s="4" t="n"/>
      <c r="AD790" s="4" t="n"/>
      <c r="AE790" s="4" t="n"/>
      <c r="AF790" s="4" t="n"/>
      <c r="AG790" s="4" t="n"/>
    </row>
    <row r="791">
      <c r="A791" s="4" t="n"/>
      <c r="B791" s="4" t="n"/>
      <c r="C791" s="4" t="n"/>
      <c r="D791" s="4" t="n"/>
      <c r="E791" s="4" t="n"/>
      <c r="F791" s="4" t="n"/>
      <c r="G791" s="4" t="n"/>
      <c r="H791" s="4" t="n"/>
      <c r="I791" s="4" t="n"/>
      <c r="J791" s="4" t="n"/>
      <c r="K791" s="4" t="n"/>
      <c r="L791" s="4" t="n"/>
      <c r="M791" s="4" t="n"/>
      <c r="N791" s="4" t="n"/>
      <c r="O791" s="4" t="n"/>
      <c r="P791" s="4" t="n"/>
      <c r="Q791" s="4" t="n"/>
      <c r="R791" s="4" t="n"/>
      <c r="S791" s="4" t="n"/>
      <c r="T791" s="4" t="n"/>
      <c r="U791" s="4" t="n"/>
      <c r="V791" s="4" t="n"/>
      <c r="W791" s="4" t="n"/>
      <c r="X791" s="4" t="n"/>
      <c r="Y791" s="4" t="n"/>
      <c r="Z791" s="4" t="n"/>
      <c r="AA791" s="4" t="n"/>
      <c r="AB791" s="4" t="n"/>
      <c r="AC791" s="4" t="n"/>
      <c r="AD791" s="4" t="n"/>
      <c r="AE791" s="4" t="n"/>
      <c r="AF791" s="4" t="n"/>
      <c r="AG791" s="4" t="n"/>
    </row>
    <row r="792">
      <c r="A792" s="4" t="n"/>
      <c r="B792" s="4" t="n"/>
      <c r="C792" s="4" t="n"/>
      <c r="D792" s="4" t="n"/>
      <c r="E792" s="4" t="n"/>
      <c r="F792" s="4" t="n"/>
      <c r="G792" s="4" t="n"/>
      <c r="H792" s="4" t="n"/>
      <c r="I792" s="4" t="n"/>
      <c r="J792" s="4" t="n"/>
      <c r="K792" s="4" t="n"/>
      <c r="L792" s="4" t="n"/>
      <c r="M792" s="4" t="n"/>
      <c r="N792" s="4" t="n"/>
      <c r="O792" s="4" t="n"/>
      <c r="P792" s="4" t="n"/>
      <c r="Q792" s="4" t="n"/>
      <c r="R792" s="4" t="n"/>
      <c r="S792" s="4" t="n"/>
      <c r="T792" s="4" t="n"/>
      <c r="U792" s="4" t="n"/>
      <c r="V792" s="4" t="n"/>
      <c r="W792" s="4" t="n"/>
      <c r="X792" s="4" t="n"/>
      <c r="Y792" s="4" t="n"/>
      <c r="Z792" s="4" t="n"/>
      <c r="AA792" s="4" t="n"/>
      <c r="AB792" s="4" t="n"/>
      <c r="AC792" s="4" t="n"/>
      <c r="AD792" s="4" t="n"/>
      <c r="AE792" s="4" t="n"/>
      <c r="AF792" s="4" t="n"/>
      <c r="AG792" s="4" t="n"/>
    </row>
    <row r="793">
      <c r="A793" s="4" t="n"/>
      <c r="B793" s="4" t="n"/>
      <c r="C793" s="4" t="n"/>
      <c r="D793" s="4" t="n"/>
      <c r="E793" s="4" t="n"/>
      <c r="F793" s="4" t="n"/>
      <c r="G793" s="4" t="n"/>
      <c r="H793" s="4" t="n"/>
      <c r="I793" s="4" t="n"/>
      <c r="J793" s="4" t="n"/>
      <c r="K793" s="4" t="n"/>
      <c r="L793" s="4" t="n"/>
      <c r="M793" s="4" t="n"/>
      <c r="N793" s="4" t="n"/>
      <c r="O793" s="4" t="n"/>
      <c r="P793" s="4" t="n"/>
      <c r="Q793" s="4" t="n"/>
      <c r="R793" s="4" t="n"/>
      <c r="S793" s="4" t="n"/>
      <c r="T793" s="4" t="n"/>
      <c r="U793" s="4" t="n"/>
      <c r="V793" s="4" t="n"/>
      <c r="W793" s="4" t="n"/>
      <c r="X793" s="4" t="n"/>
      <c r="Y793" s="4" t="n"/>
      <c r="Z793" s="4" t="n"/>
      <c r="AA793" s="4" t="n"/>
      <c r="AB793" s="4" t="n"/>
      <c r="AC793" s="4" t="n"/>
      <c r="AD793" s="4" t="n"/>
      <c r="AE793" s="4" t="n"/>
      <c r="AF793" s="4" t="n"/>
      <c r="AG793" s="4" t="n"/>
    </row>
    <row r="794">
      <c r="A794" s="4" t="n"/>
      <c r="B794" s="4" t="n"/>
      <c r="C794" s="4" t="n"/>
      <c r="D794" s="4" t="n"/>
      <c r="E794" s="4" t="n"/>
      <c r="F794" s="4" t="n"/>
      <c r="G794" s="4" t="n"/>
      <c r="H794" s="4" t="n"/>
      <c r="I794" s="4" t="n"/>
      <c r="J794" s="4" t="n"/>
      <c r="K794" s="4" t="n"/>
      <c r="L794" s="4" t="n"/>
      <c r="M794" s="4" t="n"/>
      <c r="N794" s="4" t="n"/>
      <c r="O794" s="4" t="n"/>
      <c r="P794" s="4" t="n"/>
      <c r="Q794" s="4" t="n"/>
      <c r="R794" s="4" t="n"/>
      <c r="S794" s="4" t="n"/>
      <c r="T794" s="4" t="n"/>
      <c r="U794" s="4" t="n"/>
      <c r="V794" s="4" t="n"/>
      <c r="W794" s="4" t="n"/>
      <c r="X794" s="4" t="n"/>
      <c r="Y794" s="4" t="n"/>
      <c r="Z794" s="4" t="n"/>
      <c r="AA794" s="4" t="n"/>
      <c r="AB794" s="4" t="n"/>
      <c r="AC794" s="4" t="n"/>
      <c r="AD794" s="4" t="n"/>
      <c r="AE794" s="4" t="n"/>
      <c r="AF794" s="4" t="n"/>
      <c r="AG794" s="4" t="n"/>
    </row>
    <row r="795">
      <c r="A795" s="4" t="n"/>
      <c r="B795" s="4" t="n"/>
      <c r="C795" s="4" t="n"/>
      <c r="D795" s="4" t="n"/>
      <c r="E795" s="4" t="n"/>
      <c r="F795" s="4" t="n"/>
      <c r="G795" s="4" t="n"/>
      <c r="H795" s="4" t="n"/>
      <c r="I795" s="4" t="n"/>
      <c r="J795" s="4" t="n"/>
      <c r="K795" s="4" t="n"/>
      <c r="L795" s="4" t="n"/>
      <c r="M795" s="4" t="n"/>
      <c r="N795" s="4" t="n"/>
      <c r="O795" s="4" t="n"/>
      <c r="P795" s="4" t="n"/>
      <c r="Q795" s="4" t="n"/>
      <c r="R795" s="4" t="n"/>
      <c r="S795" s="4" t="n"/>
      <c r="T795" s="4" t="n"/>
      <c r="U795" s="4" t="n"/>
      <c r="V795" s="4" t="n"/>
      <c r="W795" s="4" t="n"/>
      <c r="X795" s="4" t="n"/>
      <c r="Y795" s="4" t="n"/>
      <c r="Z795" s="4" t="n"/>
      <c r="AA795" s="4" t="n"/>
      <c r="AB795" s="4" t="n"/>
      <c r="AC795" s="4" t="n"/>
      <c r="AD795" s="4" t="n"/>
      <c r="AE795" s="4" t="n"/>
      <c r="AF795" s="4" t="n"/>
      <c r="AG795" s="4" t="n"/>
    </row>
    <row r="796">
      <c r="A796" s="4" t="n"/>
      <c r="B796" s="4" t="n"/>
      <c r="C796" s="4" t="n"/>
      <c r="D796" s="4" t="n"/>
      <c r="E796" s="4" t="n"/>
      <c r="F796" s="4" t="n"/>
      <c r="G796" s="4" t="n"/>
      <c r="H796" s="4" t="n"/>
      <c r="I796" s="4" t="n"/>
      <c r="J796" s="4" t="n"/>
      <c r="K796" s="4" t="n"/>
      <c r="L796" s="4" t="n"/>
      <c r="M796" s="4" t="n"/>
      <c r="N796" s="4" t="n"/>
      <c r="O796" s="4" t="n"/>
      <c r="P796" s="4" t="n"/>
      <c r="Q796" s="4" t="n"/>
      <c r="R796" s="4" t="n"/>
      <c r="S796" s="4" t="n"/>
      <c r="T796" s="4" t="n"/>
      <c r="U796" s="4" t="n"/>
      <c r="V796" s="4" t="n"/>
      <c r="W796" s="4" t="n"/>
      <c r="X796" s="4" t="n"/>
      <c r="Y796" s="4" t="n"/>
      <c r="Z796" s="4" t="n"/>
      <c r="AA796" s="4" t="n"/>
      <c r="AB796" s="4" t="n"/>
      <c r="AC796" s="4" t="n"/>
      <c r="AD796" s="4" t="n"/>
      <c r="AE796" s="4" t="n"/>
      <c r="AF796" s="4" t="n"/>
      <c r="AG796" s="4" t="n"/>
    </row>
    <row r="797">
      <c r="A797" s="4" t="n"/>
      <c r="B797" s="4" t="n"/>
      <c r="C797" s="4" t="n"/>
      <c r="D797" s="4" t="n"/>
      <c r="E797" s="4" t="n"/>
      <c r="F797" s="4" t="n"/>
      <c r="G797" s="4" t="n"/>
      <c r="H797" s="4" t="n"/>
      <c r="I797" s="4" t="n"/>
      <c r="J797" s="4" t="n"/>
      <c r="K797" s="4" t="n"/>
      <c r="L797" s="4" t="n"/>
      <c r="M797" s="4" t="n"/>
      <c r="N797" s="4" t="n"/>
      <c r="O797" s="4" t="n"/>
      <c r="P797" s="4" t="n"/>
      <c r="Q797" s="4" t="n"/>
      <c r="R797" s="4" t="n"/>
      <c r="S797" s="4" t="n"/>
      <c r="T797" s="4" t="n"/>
      <c r="U797" s="4" t="n"/>
      <c r="V797" s="4" t="n"/>
      <c r="W797" s="4" t="n"/>
      <c r="X797" s="4" t="n"/>
      <c r="Y797" s="4" t="n"/>
      <c r="Z797" s="4" t="n"/>
      <c r="AA797" s="4" t="n"/>
      <c r="AB797" s="4" t="n"/>
      <c r="AC797" s="4" t="n"/>
      <c r="AD797" s="4" t="n"/>
      <c r="AE797" s="4" t="n"/>
      <c r="AF797" s="4" t="n"/>
      <c r="AG797" s="4" t="n"/>
    </row>
    <row r="798">
      <c r="A798" s="4" t="n"/>
      <c r="B798" s="4" t="n"/>
      <c r="C798" s="4" t="n"/>
      <c r="D798" s="4" t="n"/>
      <c r="E798" s="4" t="n"/>
      <c r="F798" s="4" t="n"/>
      <c r="G798" s="4" t="n"/>
      <c r="H798" s="4" t="n"/>
      <c r="I798" s="4" t="n"/>
      <c r="J798" s="4" t="n"/>
      <c r="K798" s="4" t="n"/>
      <c r="L798" s="4" t="n"/>
      <c r="M798" s="4" t="n"/>
      <c r="N798" s="4" t="n"/>
      <c r="O798" s="4" t="n"/>
      <c r="P798" s="4" t="n"/>
      <c r="Q798" s="4" t="n"/>
      <c r="R798" s="4" t="n"/>
      <c r="S798" s="4" t="n"/>
      <c r="T798" s="4" t="n"/>
      <c r="U798" s="4" t="n"/>
      <c r="V798" s="4" t="n"/>
      <c r="W798" s="4" t="n"/>
      <c r="X798" s="4" t="n"/>
      <c r="Y798" s="4" t="n"/>
      <c r="Z798" s="4" t="n"/>
      <c r="AA798" s="4" t="n"/>
      <c r="AB798" s="4" t="n"/>
      <c r="AC798" s="4" t="n"/>
      <c r="AD798" s="4" t="n"/>
      <c r="AE798" s="4" t="n"/>
      <c r="AF798" s="4" t="n"/>
      <c r="AG798" s="4" t="n"/>
    </row>
    <row r="799">
      <c r="A799" s="4" t="n"/>
      <c r="B799" s="4" t="n"/>
      <c r="C799" s="4" t="n"/>
      <c r="D799" s="4" t="n"/>
      <c r="E799" s="4" t="n"/>
      <c r="F799" s="4" t="n"/>
      <c r="G799" s="4" t="n"/>
      <c r="H799" s="4" t="n"/>
      <c r="I799" s="4" t="n"/>
      <c r="J799" s="4" t="n"/>
      <c r="K799" s="4" t="n"/>
      <c r="L799" s="4" t="n"/>
      <c r="M799" s="4" t="n"/>
      <c r="N799" s="4" t="n"/>
      <c r="O799" s="4" t="n"/>
      <c r="P799" s="4" t="n"/>
      <c r="Q799" s="4" t="n"/>
      <c r="R799" s="4" t="n"/>
      <c r="S799" s="4" t="n"/>
      <c r="T799" s="4" t="n"/>
      <c r="U799" s="4" t="n"/>
      <c r="V799" s="4" t="n"/>
      <c r="W799" s="4" t="n"/>
      <c r="X799" s="4" t="n"/>
      <c r="Y799" s="4" t="n"/>
      <c r="Z799" s="4" t="n"/>
      <c r="AA799" s="4" t="n"/>
      <c r="AB799" s="4" t="n"/>
      <c r="AC799" s="4" t="n"/>
      <c r="AD799" s="4" t="n"/>
      <c r="AE799" s="4" t="n"/>
      <c r="AF799" s="4" t="n"/>
      <c r="AG799" s="4" t="n"/>
    </row>
    <row r="800">
      <c r="A800" s="4" t="n"/>
      <c r="B800" s="4" t="n"/>
      <c r="C800" s="4" t="n"/>
      <c r="D800" s="4" t="n"/>
      <c r="E800" s="4" t="n"/>
      <c r="F800" s="4" t="n"/>
      <c r="G800" s="4" t="n"/>
      <c r="H800" s="4" t="n"/>
      <c r="I800" s="4" t="n"/>
      <c r="J800" s="4" t="n"/>
      <c r="K800" s="4" t="n"/>
      <c r="L800" s="4" t="n"/>
      <c r="M800" s="4" t="n"/>
      <c r="N800" s="4" t="n"/>
      <c r="O800" s="4" t="n"/>
      <c r="P800" s="4" t="n"/>
      <c r="Q800" s="4" t="n"/>
      <c r="R800" s="4" t="n"/>
      <c r="S800" s="4" t="n"/>
      <c r="T800" s="4" t="n"/>
      <c r="U800" s="4" t="n"/>
      <c r="V800" s="4" t="n"/>
      <c r="W800" s="4" t="n"/>
      <c r="X800" s="4" t="n"/>
      <c r="Y800" s="4" t="n"/>
      <c r="Z800" s="4" t="n"/>
      <c r="AA800" s="4" t="n"/>
      <c r="AB800" s="4" t="n"/>
      <c r="AC800" s="4" t="n"/>
      <c r="AD800" s="4" t="n"/>
      <c r="AE800" s="4" t="n"/>
      <c r="AF800" s="4" t="n"/>
      <c r="AG800" s="4" t="n"/>
    </row>
    <row r="801">
      <c r="A801" s="4" t="n"/>
      <c r="B801" s="4" t="n"/>
      <c r="C801" s="4" t="n"/>
      <c r="D801" s="4" t="n"/>
      <c r="E801" s="4" t="n"/>
      <c r="F801" s="4" t="n"/>
      <c r="G801" s="4" t="n"/>
      <c r="H801" s="4" t="n"/>
      <c r="I801" s="4" t="n"/>
      <c r="J801" s="4" t="n"/>
      <c r="K801" s="4" t="n"/>
      <c r="L801" s="4" t="n"/>
      <c r="M801" s="4" t="n"/>
      <c r="N801" s="4" t="n"/>
      <c r="O801" s="4" t="n"/>
      <c r="P801" s="4" t="n"/>
      <c r="Q801" s="4" t="n"/>
      <c r="R801" s="4" t="n"/>
      <c r="S801" s="4" t="n"/>
      <c r="T801" s="4" t="n"/>
      <c r="U801" s="4" t="n"/>
      <c r="V801" s="4" t="n"/>
      <c r="W801" s="4" t="n"/>
      <c r="X801" s="4" t="n"/>
      <c r="Y801" s="4" t="n"/>
      <c r="Z801" s="4" t="n"/>
      <c r="AA801" s="4" t="n"/>
      <c r="AB801" s="4" t="n"/>
      <c r="AC801" s="4" t="n"/>
      <c r="AD801" s="4" t="n"/>
      <c r="AE801" s="4" t="n"/>
      <c r="AF801" s="4" t="n"/>
      <c r="AG801" s="4" t="n"/>
    </row>
    <row r="802">
      <c r="A802" s="4" t="n"/>
      <c r="B802" s="4" t="n"/>
      <c r="C802" s="4" t="n"/>
      <c r="D802" s="4" t="n"/>
      <c r="E802" s="4" t="n"/>
      <c r="F802" s="4" t="n"/>
      <c r="G802" s="4" t="n"/>
      <c r="H802" s="4" t="n"/>
      <c r="I802" s="4" t="n"/>
      <c r="J802" s="4" t="n"/>
      <c r="K802" s="4" t="n"/>
      <c r="L802" s="4" t="n"/>
      <c r="M802" s="4" t="n"/>
      <c r="N802" s="4" t="n"/>
      <c r="O802" s="4" t="n"/>
      <c r="P802" s="4" t="n"/>
      <c r="Q802" s="4" t="n"/>
      <c r="R802" s="4" t="n"/>
      <c r="S802" s="4" t="n"/>
      <c r="T802" s="4" t="n"/>
      <c r="U802" s="4" t="n"/>
      <c r="V802" s="4" t="n"/>
      <c r="W802" s="4" t="n"/>
      <c r="X802" s="4" t="n"/>
      <c r="Y802" s="4" t="n"/>
      <c r="Z802" s="4" t="n"/>
      <c r="AA802" s="4" t="n"/>
      <c r="AB802" s="4" t="n"/>
      <c r="AC802" s="4" t="n"/>
      <c r="AD802" s="4" t="n"/>
      <c r="AE802" s="4" t="n"/>
      <c r="AF802" s="4" t="n"/>
      <c r="AG802" s="4" t="n"/>
    </row>
    <row r="803">
      <c r="A803" s="4" t="n"/>
      <c r="B803" s="4" t="n"/>
      <c r="C803" s="4" t="n"/>
      <c r="D803" s="4" t="n"/>
      <c r="E803" s="4" t="n"/>
      <c r="F803" s="4" t="n"/>
      <c r="G803" s="4" t="n"/>
      <c r="H803" s="4" t="n"/>
      <c r="I803" s="4" t="n"/>
      <c r="J803" s="4" t="n"/>
      <c r="K803" s="4" t="n"/>
      <c r="L803" s="4" t="n"/>
      <c r="M803" s="4" t="n"/>
      <c r="N803" s="4" t="n"/>
      <c r="O803" s="4" t="n"/>
      <c r="P803" s="4" t="n"/>
      <c r="Q803" s="4" t="n"/>
      <c r="R803" s="4" t="n"/>
      <c r="S803" s="4" t="n"/>
      <c r="T803" s="4" t="n"/>
      <c r="U803" s="4" t="n"/>
      <c r="V803" s="4" t="n"/>
      <c r="W803" s="4" t="n"/>
      <c r="X803" s="4" t="n"/>
      <c r="Y803" s="4" t="n"/>
      <c r="Z803" s="4" t="n"/>
      <c r="AA803" s="4" t="n"/>
      <c r="AB803" s="4" t="n"/>
      <c r="AC803" s="4" t="n"/>
      <c r="AD803" s="4" t="n"/>
      <c r="AE803" s="4" t="n"/>
      <c r="AF803" s="4" t="n"/>
      <c r="AG803" s="4" t="n"/>
    </row>
    <row r="804">
      <c r="A804" s="4" t="n"/>
      <c r="B804" s="4" t="n"/>
      <c r="C804" s="4" t="n"/>
      <c r="D804" s="4" t="n"/>
      <c r="E804" s="4" t="n"/>
      <c r="F804" s="4" t="n"/>
      <c r="G804" s="4" t="n"/>
      <c r="H804" s="4" t="n"/>
      <c r="I804" s="4" t="n"/>
      <c r="J804" s="4" t="n"/>
      <c r="K804" s="4" t="n"/>
      <c r="L804" s="4" t="n"/>
      <c r="M804" s="4" t="n"/>
      <c r="N804" s="4" t="n"/>
      <c r="O804" s="4" t="n"/>
      <c r="P804" s="4" t="n"/>
      <c r="Q804" s="4" t="n"/>
      <c r="R804" s="4" t="n"/>
      <c r="S804" s="4" t="n"/>
      <c r="T804" s="4" t="n"/>
      <c r="U804" s="4" t="n"/>
      <c r="V804" s="4" t="n"/>
      <c r="W804" s="4" t="n"/>
      <c r="X804" s="4" t="n"/>
      <c r="Y804" s="4" t="n"/>
      <c r="Z804" s="4" t="n"/>
      <c r="AA804" s="4" t="n"/>
      <c r="AB804" s="4" t="n"/>
      <c r="AC804" s="4" t="n"/>
      <c r="AD804" s="4" t="n"/>
      <c r="AE804" s="4" t="n"/>
      <c r="AF804" s="4" t="n"/>
      <c r="AG804" s="4" t="n"/>
    </row>
    <row r="805">
      <c r="A805" s="4" t="n"/>
      <c r="B805" s="4" t="n"/>
      <c r="C805" s="4" t="n"/>
      <c r="D805" s="4" t="n"/>
      <c r="E805" s="4" t="n"/>
      <c r="F805" s="4" t="n"/>
      <c r="G805" s="4" t="n"/>
      <c r="H805" s="4" t="n"/>
      <c r="I805" s="4" t="n"/>
      <c r="J805" s="4" t="n"/>
      <c r="K805" s="4" t="n"/>
      <c r="L805" s="4" t="n"/>
      <c r="M805" s="4" t="n"/>
      <c r="N805" s="4" t="n"/>
      <c r="O805" s="4" t="n"/>
      <c r="P805" s="4" t="n"/>
      <c r="Q805" s="4" t="n"/>
      <c r="R805" s="4" t="n"/>
      <c r="S805" s="4" t="n"/>
      <c r="T805" s="4" t="n"/>
      <c r="U805" s="4" t="n"/>
      <c r="V805" s="4" t="n"/>
      <c r="W805" s="4" t="n"/>
      <c r="X805" s="4" t="n"/>
      <c r="Y805" s="4" t="n"/>
      <c r="Z805" s="4" t="n"/>
      <c r="AA805" s="4" t="n"/>
      <c r="AB805" s="4" t="n"/>
      <c r="AC805" s="4" t="n"/>
      <c r="AD805" s="4" t="n"/>
      <c r="AE805" s="4" t="n"/>
      <c r="AF805" s="4" t="n"/>
      <c r="AG805" s="4" t="n"/>
    </row>
    <row r="806">
      <c r="A806" s="4" t="n"/>
      <c r="B806" s="4" t="n"/>
      <c r="C806" s="4" t="n"/>
      <c r="D806" s="4" t="n"/>
      <c r="E806" s="4" t="n"/>
      <c r="F806" s="4" t="n"/>
      <c r="G806" s="4" t="n"/>
      <c r="H806" s="4" t="n"/>
      <c r="I806" s="4" t="n"/>
      <c r="J806" s="4" t="n"/>
      <c r="K806" s="4" t="n"/>
      <c r="L806" s="4" t="n"/>
      <c r="M806" s="4" t="n"/>
      <c r="N806" s="4" t="n"/>
      <c r="O806" s="4" t="n"/>
      <c r="P806" s="4" t="n"/>
      <c r="Q806" s="4" t="n"/>
      <c r="R806" s="4" t="n"/>
      <c r="S806" s="4" t="n"/>
      <c r="T806" s="4" t="n"/>
      <c r="U806" s="4" t="n"/>
      <c r="V806" s="4" t="n"/>
      <c r="W806" s="4" t="n"/>
      <c r="X806" s="4" t="n"/>
      <c r="Y806" s="4" t="n"/>
      <c r="Z806" s="4" t="n"/>
      <c r="AA806" s="4" t="n"/>
      <c r="AB806" s="4" t="n"/>
      <c r="AC806" s="4" t="n"/>
      <c r="AD806" s="4" t="n"/>
      <c r="AE806" s="4" t="n"/>
      <c r="AF806" s="4" t="n"/>
      <c r="AG806" s="4" t="n"/>
    </row>
    <row r="807">
      <c r="A807" s="4" t="n"/>
      <c r="B807" s="4" t="n"/>
      <c r="C807" s="4" t="n"/>
      <c r="D807" s="4" t="n"/>
      <c r="E807" s="4" t="n"/>
      <c r="F807" s="4" t="n"/>
      <c r="G807" s="4" t="n"/>
      <c r="H807" s="4" t="n"/>
      <c r="I807" s="4" t="n"/>
      <c r="J807" s="4" t="n"/>
      <c r="K807" s="4" t="n"/>
      <c r="L807" s="4" t="n"/>
      <c r="M807" s="4" t="n"/>
      <c r="N807" s="4" t="n"/>
      <c r="O807" s="4" t="n"/>
      <c r="P807" s="4" t="n"/>
      <c r="Q807" s="4" t="n"/>
      <c r="R807" s="4" t="n"/>
      <c r="S807" s="4" t="n"/>
      <c r="T807" s="4" t="n"/>
      <c r="U807" s="4" t="n"/>
      <c r="V807" s="4" t="n"/>
      <c r="W807" s="4" t="n"/>
      <c r="X807" s="4" t="n"/>
      <c r="Y807" s="4" t="n"/>
      <c r="Z807" s="4" t="n"/>
      <c r="AA807" s="4" t="n"/>
      <c r="AB807" s="4" t="n"/>
      <c r="AC807" s="4" t="n"/>
      <c r="AD807" s="4" t="n"/>
      <c r="AE807" s="4" t="n"/>
      <c r="AF807" s="4" t="n"/>
      <c r="AG807" s="4" t="n"/>
    </row>
    <row r="808">
      <c r="A808" s="4" t="n"/>
      <c r="B808" s="4" t="n"/>
      <c r="C808" s="4" t="n"/>
      <c r="D808" s="4" t="n"/>
      <c r="E808" s="4" t="n"/>
      <c r="F808" s="4" t="n"/>
      <c r="G808" s="4" t="n"/>
      <c r="H808" s="4" t="n"/>
      <c r="I808" s="4" t="n"/>
      <c r="J808" s="4" t="n"/>
      <c r="K808" s="4" t="n"/>
      <c r="L808" s="4" t="n"/>
      <c r="M808" s="4" t="n"/>
      <c r="N808" s="4" t="n"/>
      <c r="O808" s="4" t="n"/>
      <c r="P808" s="4" t="n"/>
      <c r="Q808" s="4" t="n"/>
      <c r="R808" s="4" t="n"/>
      <c r="S808" s="4" t="n"/>
      <c r="T808" s="4" t="n"/>
      <c r="U808" s="4" t="n"/>
      <c r="V808" s="4" t="n"/>
      <c r="W808" s="4" t="n"/>
      <c r="X808" s="4" t="n"/>
      <c r="Y808" s="4" t="n"/>
      <c r="Z808" s="4" t="n"/>
      <c r="AA808" s="4" t="n"/>
      <c r="AB808" s="4" t="n"/>
      <c r="AC808" s="4" t="n"/>
      <c r="AD808" s="4" t="n"/>
      <c r="AE808" s="4" t="n"/>
      <c r="AF808" s="4" t="n"/>
      <c r="AG808" s="4" t="n"/>
    </row>
    <row r="809">
      <c r="A809" s="4" t="n"/>
      <c r="B809" s="4" t="n"/>
      <c r="C809" s="4" t="n"/>
      <c r="D809" s="4" t="n"/>
      <c r="E809" s="4" t="n"/>
      <c r="F809" s="4" t="n"/>
      <c r="G809" s="4" t="n"/>
      <c r="H809" s="4" t="n"/>
      <c r="I809" s="4" t="n"/>
      <c r="J809" s="4" t="n"/>
      <c r="K809" s="4" t="n"/>
      <c r="L809" s="4" t="n"/>
      <c r="M809" s="4" t="n"/>
      <c r="N809" s="4" t="n"/>
      <c r="O809" s="4" t="n"/>
      <c r="P809" s="4" t="n"/>
      <c r="Q809" s="4" t="n"/>
      <c r="R809" s="4" t="n"/>
      <c r="S809" s="4" t="n"/>
      <c r="T809" s="4" t="n"/>
      <c r="U809" s="4" t="n"/>
      <c r="V809" s="4" t="n"/>
      <c r="W809" s="4" t="n"/>
      <c r="X809" s="4" t="n"/>
      <c r="Y809" s="4" t="n"/>
      <c r="Z809" s="4" t="n"/>
      <c r="AA809" s="4" t="n"/>
      <c r="AB809" s="4" t="n"/>
      <c r="AC809" s="4" t="n"/>
      <c r="AD809" s="4" t="n"/>
      <c r="AE809" s="4" t="n"/>
      <c r="AF809" s="4" t="n"/>
      <c r="AG809" s="4" t="n"/>
    </row>
    <row r="810">
      <c r="A810" s="4" t="n"/>
      <c r="B810" s="4" t="n"/>
      <c r="C810" s="4" t="n"/>
      <c r="D810" s="4" t="n"/>
      <c r="E810" s="4" t="n"/>
      <c r="F810" s="4" t="n"/>
      <c r="G810" s="4" t="n"/>
      <c r="H810" s="4" t="n"/>
      <c r="I810" s="4" t="n"/>
      <c r="J810" s="4" t="n"/>
      <c r="K810" s="4" t="n"/>
      <c r="L810" s="4" t="n"/>
      <c r="M810" s="4" t="n"/>
      <c r="N810" s="4" t="n"/>
      <c r="O810" s="4" t="n"/>
      <c r="P810" s="4" t="n"/>
      <c r="Q810" s="4" t="n"/>
      <c r="R810" s="4" t="n"/>
      <c r="S810" s="4" t="n"/>
      <c r="T810" s="4" t="n"/>
      <c r="U810" s="4" t="n"/>
      <c r="V810" s="4" t="n"/>
      <c r="W810" s="4" t="n"/>
      <c r="X810" s="4" t="n"/>
      <c r="Y810" s="4" t="n"/>
      <c r="Z810" s="4" t="n"/>
      <c r="AA810" s="4" t="n"/>
      <c r="AB810" s="4" t="n"/>
      <c r="AC810" s="4" t="n"/>
      <c r="AD810" s="4" t="n"/>
      <c r="AE810" s="4" t="n"/>
      <c r="AF810" s="4" t="n"/>
      <c r="AG810" s="4" t="n"/>
    </row>
    <row r="811">
      <c r="A811" s="4" t="n"/>
      <c r="B811" s="4" t="n"/>
      <c r="C811" s="4" t="n"/>
      <c r="D811" s="4" t="n"/>
      <c r="E811" s="4" t="n"/>
      <c r="F811" s="4" t="n"/>
      <c r="G811" s="4" t="n"/>
      <c r="H811" s="4" t="n"/>
      <c r="I811" s="4" t="n"/>
      <c r="J811" s="4" t="n"/>
      <c r="K811" s="4" t="n"/>
      <c r="L811" s="4" t="n"/>
      <c r="M811" s="4" t="n"/>
      <c r="N811" s="4" t="n"/>
      <c r="O811" s="4" t="n"/>
      <c r="P811" s="4" t="n"/>
      <c r="Q811" s="4" t="n"/>
      <c r="R811" s="4" t="n"/>
      <c r="S811" s="4" t="n"/>
      <c r="T811" s="4" t="n"/>
      <c r="U811" s="4" t="n"/>
      <c r="V811" s="4" t="n"/>
      <c r="W811" s="4" t="n"/>
      <c r="X811" s="4" t="n"/>
      <c r="Y811" s="4" t="n"/>
      <c r="Z811" s="4" t="n"/>
      <c r="AA811" s="4" t="n"/>
      <c r="AB811" s="4" t="n"/>
      <c r="AC811" s="4" t="n"/>
      <c r="AD811" s="4" t="n"/>
      <c r="AE811" s="4" t="n"/>
      <c r="AF811" s="4" t="n"/>
      <c r="AG811" s="4" t="n"/>
    </row>
    <row r="812">
      <c r="A812" s="4" t="n"/>
      <c r="B812" s="4" t="n"/>
      <c r="C812" s="4" t="n"/>
      <c r="D812" s="4" t="n"/>
      <c r="E812" s="4" t="n"/>
      <c r="F812" s="4" t="n"/>
      <c r="G812" s="4" t="n"/>
      <c r="H812" s="4" t="n"/>
      <c r="I812" s="4" t="n"/>
      <c r="J812" s="4" t="n"/>
      <c r="K812" s="4" t="n"/>
      <c r="L812" s="4" t="n"/>
      <c r="M812" s="4" t="n"/>
      <c r="N812" s="4" t="n"/>
      <c r="O812" s="4" t="n"/>
      <c r="P812" s="4" t="n"/>
      <c r="Q812" s="4" t="n"/>
      <c r="R812" s="4" t="n"/>
      <c r="S812" s="4" t="n"/>
      <c r="T812" s="4" t="n"/>
      <c r="U812" s="4" t="n"/>
      <c r="V812" s="4" t="n"/>
      <c r="W812" s="4" t="n"/>
      <c r="X812" s="4" t="n"/>
      <c r="Y812" s="4" t="n"/>
      <c r="Z812" s="4" t="n"/>
      <c r="AA812" s="4" t="n"/>
      <c r="AB812" s="4" t="n"/>
      <c r="AC812" s="4" t="n"/>
      <c r="AD812" s="4" t="n"/>
      <c r="AE812" s="4" t="n"/>
      <c r="AF812" s="4" t="n"/>
      <c r="AG812" s="4" t="n"/>
    </row>
    <row r="813">
      <c r="A813" s="4" t="n"/>
      <c r="B813" s="4" t="n"/>
      <c r="C813" s="4" t="n"/>
      <c r="D813" s="4" t="n"/>
      <c r="E813" s="4" t="n"/>
      <c r="F813" s="4" t="n"/>
      <c r="G813" s="4" t="n"/>
      <c r="H813" s="4" t="n"/>
      <c r="I813" s="4" t="n"/>
      <c r="J813" s="4" t="n"/>
      <c r="K813" s="4" t="n"/>
      <c r="L813" s="4" t="n"/>
      <c r="M813" s="4" t="n"/>
      <c r="N813" s="4" t="n"/>
      <c r="O813" s="4" t="n"/>
      <c r="P813" s="4" t="n"/>
      <c r="Q813" s="4" t="n"/>
      <c r="R813" s="4" t="n"/>
      <c r="S813" s="4" t="n"/>
      <c r="T813" s="4" t="n"/>
      <c r="U813" s="4" t="n"/>
      <c r="V813" s="4" t="n"/>
      <c r="W813" s="4" t="n"/>
      <c r="X813" s="4" t="n"/>
      <c r="Y813" s="4" t="n"/>
      <c r="Z813" s="4" t="n"/>
      <c r="AA813" s="4" t="n"/>
      <c r="AB813" s="4" t="n"/>
      <c r="AC813" s="4" t="n"/>
      <c r="AD813" s="4" t="n"/>
      <c r="AE813" s="4" t="n"/>
      <c r="AF813" s="4" t="n"/>
      <c r="AG813" s="4" t="n"/>
    </row>
    <row r="814">
      <c r="A814" s="4" t="n"/>
      <c r="B814" s="4" t="n"/>
      <c r="C814" s="4" t="n"/>
      <c r="D814" s="4" t="n"/>
      <c r="E814" s="4" t="n"/>
      <c r="F814" s="4" t="n"/>
      <c r="G814" s="4" t="n"/>
      <c r="H814" s="4" t="n"/>
      <c r="I814" s="4" t="n"/>
      <c r="J814" s="4" t="n"/>
      <c r="K814" s="4" t="n"/>
      <c r="L814" s="4" t="n"/>
      <c r="M814" s="4" t="n"/>
      <c r="N814" s="4" t="n"/>
      <c r="O814" s="4" t="n"/>
      <c r="P814" s="4" t="n"/>
      <c r="Q814" s="4" t="n"/>
      <c r="R814" s="4" t="n"/>
      <c r="S814" s="4" t="n"/>
      <c r="T814" s="4" t="n"/>
      <c r="U814" s="4" t="n"/>
      <c r="V814" s="4" t="n"/>
      <c r="W814" s="4" t="n"/>
      <c r="X814" s="4" t="n"/>
      <c r="Y814" s="4" t="n"/>
      <c r="Z814" s="4" t="n"/>
      <c r="AA814" s="4" t="n"/>
      <c r="AB814" s="4" t="n"/>
      <c r="AC814" s="4" t="n"/>
      <c r="AD814" s="4" t="n"/>
      <c r="AE814" s="4" t="n"/>
      <c r="AF814" s="4" t="n"/>
      <c r="AG814" s="4" t="n"/>
    </row>
    <row r="815">
      <c r="A815" s="4" t="n"/>
      <c r="B815" s="4" t="n"/>
      <c r="C815" s="4" t="n"/>
      <c r="D815" s="4" t="n"/>
      <c r="E815" s="4" t="n"/>
      <c r="F815" s="4" t="n"/>
      <c r="G815" s="4" t="n"/>
      <c r="H815" s="4" t="n"/>
      <c r="I815" s="4" t="n"/>
      <c r="J815" s="4" t="n"/>
      <c r="K815" s="4" t="n"/>
      <c r="L815" s="4" t="n"/>
      <c r="M815" s="4" t="n"/>
      <c r="N815" s="4" t="n"/>
      <c r="O815" s="4" t="n"/>
      <c r="P815" s="4" t="n"/>
      <c r="Q815" s="4" t="n"/>
      <c r="R815" s="4" t="n"/>
      <c r="S815" s="4" t="n"/>
      <c r="T815" s="4" t="n"/>
      <c r="U815" s="4" t="n"/>
      <c r="V815" s="4" t="n"/>
      <c r="W815" s="4" t="n"/>
      <c r="X815" s="4" t="n"/>
      <c r="Y815" s="4" t="n"/>
      <c r="Z815" s="4" t="n"/>
      <c r="AA815" s="4" t="n"/>
      <c r="AB815" s="4" t="n"/>
      <c r="AC815" s="4" t="n"/>
      <c r="AD815" s="4" t="n"/>
      <c r="AE815" s="4" t="n"/>
      <c r="AF815" s="4" t="n"/>
      <c r="AG815" s="4" t="n"/>
    </row>
    <row r="816">
      <c r="A816" s="4" t="n"/>
      <c r="B816" s="4" t="n"/>
      <c r="C816" s="4" t="n"/>
      <c r="D816" s="4" t="n"/>
      <c r="E816" s="4" t="n"/>
      <c r="F816" s="4" t="n"/>
      <c r="G816" s="4" t="n"/>
      <c r="H816" s="4" t="n"/>
      <c r="I816" s="4" t="n"/>
      <c r="J816" s="4" t="n"/>
      <c r="K816" s="4" t="n"/>
      <c r="L816" s="4" t="n"/>
      <c r="M816" s="4" t="n"/>
      <c r="N816" s="4" t="n"/>
      <c r="O816" s="4" t="n"/>
      <c r="P816" s="4" t="n"/>
      <c r="Q816" s="4" t="n"/>
      <c r="R816" s="4" t="n"/>
      <c r="S816" s="4" t="n"/>
      <c r="T816" s="4" t="n"/>
      <c r="U816" s="4" t="n"/>
      <c r="V816" s="4" t="n"/>
      <c r="W816" s="4" t="n"/>
      <c r="X816" s="4" t="n"/>
      <c r="Y816" s="4" t="n"/>
      <c r="Z816" s="4" t="n"/>
      <c r="AA816" s="4" t="n"/>
      <c r="AB816" s="4" t="n"/>
      <c r="AC816" s="4" t="n"/>
      <c r="AD816" s="4" t="n"/>
      <c r="AE816" s="4" t="n"/>
      <c r="AF816" s="4" t="n"/>
      <c r="AG816" s="4" t="n"/>
    </row>
    <row r="817">
      <c r="A817" s="4" t="n"/>
      <c r="B817" s="4" t="n"/>
      <c r="C817" s="4" t="n"/>
      <c r="D817" s="4" t="n"/>
      <c r="E817" s="4" t="n"/>
      <c r="F817" s="4" t="n"/>
      <c r="G817" s="4" t="n"/>
      <c r="H817" s="4" t="n"/>
      <c r="I817" s="4" t="n"/>
      <c r="J817" s="4" t="n"/>
      <c r="K817" s="4" t="n"/>
      <c r="L817" s="4" t="n"/>
      <c r="M817" s="4" t="n"/>
      <c r="N817" s="4" t="n"/>
      <c r="O817" s="4" t="n"/>
      <c r="P817" s="4" t="n"/>
      <c r="Q817" s="4" t="n"/>
      <c r="R817" s="4" t="n"/>
      <c r="S817" s="4" t="n"/>
      <c r="T817" s="4" t="n"/>
      <c r="U817" s="4" t="n"/>
      <c r="V817" s="4" t="n"/>
      <c r="W817" s="4" t="n"/>
      <c r="X817" s="4" t="n"/>
      <c r="Y817" s="4" t="n"/>
      <c r="Z817" s="4" t="n"/>
      <c r="AA817" s="4" t="n"/>
      <c r="AB817" s="4" t="n"/>
      <c r="AC817" s="4" t="n"/>
      <c r="AD817" s="4" t="n"/>
      <c r="AE817" s="4" t="n"/>
      <c r="AF817" s="4" t="n"/>
      <c r="AG817" s="4" t="n"/>
    </row>
    <row r="818">
      <c r="A818" s="4" t="n"/>
      <c r="B818" s="4" t="n"/>
      <c r="C818" s="4" t="n"/>
      <c r="D818" s="4" t="n"/>
      <c r="E818" s="4" t="n"/>
      <c r="F818" s="4" t="n"/>
      <c r="G818" s="4" t="n"/>
      <c r="H818" s="4" t="n"/>
      <c r="I818" s="4" t="n"/>
      <c r="J818" s="4" t="n"/>
      <c r="K818" s="4" t="n"/>
      <c r="L818" s="4" t="n"/>
      <c r="M818" s="4" t="n"/>
      <c r="N818" s="4" t="n"/>
      <c r="O818" s="4" t="n"/>
      <c r="P818" s="4" t="n"/>
      <c r="Q818" s="4" t="n"/>
      <c r="R818" s="4" t="n"/>
      <c r="S818" s="4" t="n"/>
      <c r="T818" s="4" t="n"/>
      <c r="U818" s="4" t="n"/>
      <c r="V818" s="4" t="n"/>
      <c r="W818" s="4" t="n"/>
      <c r="X818" s="4" t="n"/>
      <c r="Y818" s="4" t="n"/>
      <c r="Z818" s="4" t="n"/>
      <c r="AA818" s="4" t="n"/>
      <c r="AB818" s="4" t="n"/>
      <c r="AC818" s="4" t="n"/>
      <c r="AD818" s="4" t="n"/>
      <c r="AE818" s="4" t="n"/>
      <c r="AF818" s="4" t="n"/>
      <c r="AG818" s="4" t="n"/>
    </row>
    <row r="819">
      <c r="A819" s="4" t="n"/>
      <c r="B819" s="4" t="n"/>
      <c r="C819" s="4" t="n"/>
      <c r="D819" s="4" t="n"/>
      <c r="E819" s="4" t="n"/>
      <c r="F819" s="4" t="n"/>
      <c r="G819" s="4" t="n"/>
      <c r="H819" s="4" t="n"/>
      <c r="I819" s="4" t="n"/>
      <c r="J819" s="4" t="n"/>
      <c r="K819" s="4" t="n"/>
      <c r="L819" s="4" t="n"/>
      <c r="M819" s="4" t="n"/>
      <c r="N819" s="4" t="n"/>
      <c r="O819" s="4" t="n"/>
      <c r="P819" s="4" t="n"/>
      <c r="Q819" s="4" t="n"/>
      <c r="R819" s="4" t="n"/>
      <c r="S819" s="4" t="n"/>
      <c r="T819" s="4" t="n"/>
      <c r="U819" s="4" t="n"/>
      <c r="V819" s="4" t="n"/>
      <c r="W819" s="4" t="n"/>
      <c r="X819" s="4" t="n"/>
      <c r="Y819" s="4" t="n"/>
      <c r="Z819" s="4" t="n"/>
      <c r="AA819" s="4" t="n"/>
      <c r="AB819" s="4" t="n"/>
      <c r="AC819" s="4" t="n"/>
      <c r="AD819" s="4" t="n"/>
      <c r="AE819" s="4" t="n"/>
      <c r="AF819" s="4" t="n"/>
      <c r="AG819" s="4" t="n"/>
    </row>
    <row r="820">
      <c r="A820" s="4" t="n"/>
      <c r="B820" s="4" t="n"/>
      <c r="C820" s="4" t="n"/>
      <c r="D820" s="4" t="n"/>
      <c r="E820" s="4" t="n"/>
      <c r="F820" s="4" t="n"/>
      <c r="G820" s="4" t="n"/>
      <c r="H820" s="4" t="n"/>
      <c r="I820" s="4" t="n"/>
      <c r="J820" s="4" t="n"/>
      <c r="K820" s="4" t="n"/>
      <c r="L820" s="4" t="n"/>
      <c r="M820" s="4" t="n"/>
      <c r="N820" s="4" t="n"/>
      <c r="O820" s="4" t="n"/>
      <c r="P820" s="4" t="n"/>
      <c r="Q820" s="4" t="n"/>
      <c r="R820" s="4" t="n"/>
      <c r="S820" s="4" t="n"/>
      <c r="T820" s="4" t="n"/>
      <c r="U820" s="4" t="n"/>
      <c r="V820" s="4" t="n"/>
      <c r="W820" s="4" t="n"/>
      <c r="X820" s="4" t="n"/>
      <c r="Y820" s="4" t="n"/>
      <c r="Z820" s="4" t="n"/>
      <c r="AA820" s="4" t="n"/>
      <c r="AB820" s="4" t="n"/>
      <c r="AC820" s="4" t="n"/>
      <c r="AD820" s="4" t="n"/>
      <c r="AE820" s="4" t="n"/>
      <c r="AF820" s="4" t="n"/>
      <c r="AG820" s="4" t="n"/>
    </row>
    <row r="821">
      <c r="A821" s="4" t="n"/>
      <c r="B821" s="4" t="n"/>
      <c r="C821" s="4" t="n"/>
      <c r="D821" s="4" t="n"/>
      <c r="E821" s="4" t="n"/>
      <c r="F821" s="4" t="n"/>
      <c r="G821" s="4" t="n"/>
      <c r="H821" s="4" t="n"/>
      <c r="I821" s="4" t="n"/>
      <c r="J821" s="4" t="n"/>
      <c r="K821" s="4" t="n"/>
      <c r="L821" s="4" t="n"/>
      <c r="M821" s="4" t="n"/>
      <c r="N821" s="4" t="n"/>
      <c r="O821" s="4" t="n"/>
      <c r="P821" s="4" t="n"/>
      <c r="Q821" s="4" t="n"/>
      <c r="R821" s="4" t="n"/>
      <c r="S821" s="4" t="n"/>
      <c r="T821" s="4" t="n"/>
      <c r="U821" s="4" t="n"/>
      <c r="V821" s="4" t="n"/>
      <c r="W821" s="4" t="n"/>
      <c r="X821" s="4" t="n"/>
      <c r="Y821" s="4" t="n"/>
      <c r="Z821" s="4" t="n"/>
      <c r="AA821" s="4" t="n"/>
      <c r="AB821" s="4" t="n"/>
      <c r="AC821" s="4" t="n"/>
      <c r="AD821" s="4" t="n"/>
      <c r="AE821" s="4" t="n"/>
      <c r="AF821" s="4" t="n"/>
      <c r="AG821" s="4" t="n"/>
    </row>
    <row r="822">
      <c r="A822" s="4" t="n"/>
      <c r="B822" s="4" t="n"/>
      <c r="C822" s="4" t="n"/>
      <c r="D822" s="4" t="n"/>
      <c r="E822" s="4" t="n"/>
      <c r="F822" s="4" t="n"/>
      <c r="G822" s="4" t="n"/>
      <c r="H822" s="4" t="n"/>
      <c r="I822" s="4" t="n"/>
      <c r="J822" s="4" t="n"/>
      <c r="K822" s="4" t="n"/>
      <c r="L822" s="4" t="n"/>
      <c r="M822" s="4" t="n"/>
      <c r="N822" s="4" t="n"/>
      <c r="O822" s="4" t="n"/>
      <c r="P822" s="4" t="n"/>
      <c r="Q822" s="4" t="n"/>
      <c r="R822" s="4" t="n"/>
      <c r="S822" s="4" t="n"/>
      <c r="T822" s="4" t="n"/>
      <c r="U822" s="4" t="n"/>
      <c r="V822" s="4" t="n"/>
      <c r="W822" s="4" t="n"/>
      <c r="X822" s="4" t="n"/>
      <c r="Y822" s="4" t="n"/>
      <c r="Z822" s="4" t="n"/>
      <c r="AA822" s="4" t="n"/>
      <c r="AB822" s="4" t="n"/>
      <c r="AC822" s="4" t="n"/>
      <c r="AD822" s="4" t="n"/>
      <c r="AE822" s="4" t="n"/>
      <c r="AF822" s="4" t="n"/>
      <c r="AG822" s="4" t="n"/>
    </row>
    <row r="823">
      <c r="A823" s="4" t="n"/>
      <c r="B823" s="4" t="n"/>
      <c r="C823" s="4" t="n"/>
      <c r="D823" s="4" t="n"/>
      <c r="E823" s="4" t="n"/>
      <c r="F823" s="4" t="n"/>
      <c r="G823" s="4" t="n"/>
      <c r="H823" s="4" t="n"/>
      <c r="I823" s="4" t="n"/>
      <c r="J823" s="4" t="n"/>
      <c r="K823" s="4" t="n"/>
      <c r="L823" s="4" t="n"/>
      <c r="M823" s="4" t="n"/>
      <c r="N823" s="4" t="n"/>
      <c r="O823" s="4" t="n"/>
      <c r="P823" s="4" t="n"/>
      <c r="Q823" s="4" t="n"/>
      <c r="R823" s="4" t="n"/>
      <c r="S823" s="4" t="n"/>
      <c r="T823" s="4" t="n"/>
      <c r="U823" s="4" t="n"/>
      <c r="V823" s="4" t="n"/>
      <c r="W823" s="4" t="n"/>
      <c r="X823" s="4" t="n"/>
      <c r="Y823" s="4" t="n"/>
      <c r="Z823" s="4" t="n"/>
      <c r="AA823" s="4" t="n"/>
      <c r="AB823" s="4" t="n"/>
      <c r="AC823" s="4" t="n"/>
      <c r="AD823" s="4" t="n"/>
      <c r="AE823" s="4" t="n"/>
      <c r="AF823" s="4" t="n"/>
      <c r="AG823" s="4" t="n"/>
    </row>
    <row r="824">
      <c r="A824" s="4" t="n"/>
      <c r="B824" s="4" t="n"/>
      <c r="C824" s="4" t="n"/>
      <c r="D824" s="4" t="n"/>
      <c r="E824" s="4" t="n"/>
      <c r="F824" s="4" t="n"/>
      <c r="G824" s="4" t="n"/>
      <c r="H824" s="4" t="n"/>
      <c r="I824" s="4" t="n"/>
      <c r="J824" s="4" t="n"/>
      <c r="K824" s="4" t="n"/>
      <c r="L824" s="4" t="n"/>
      <c r="M824" s="4" t="n"/>
      <c r="N824" s="4" t="n"/>
      <c r="O824" s="4" t="n"/>
      <c r="P824" s="4" t="n"/>
      <c r="Q824" s="4" t="n"/>
      <c r="R824" s="4" t="n"/>
      <c r="S824" s="4" t="n"/>
      <c r="T824" s="4" t="n"/>
      <c r="U824" s="4" t="n"/>
      <c r="V824" s="4" t="n"/>
      <c r="W824" s="4" t="n"/>
      <c r="X824" s="4" t="n"/>
      <c r="Y824" s="4" t="n"/>
      <c r="Z824" s="4" t="n"/>
      <c r="AA824" s="4" t="n"/>
      <c r="AB824" s="4" t="n"/>
      <c r="AC824" s="4" t="n"/>
      <c r="AD824" s="4" t="n"/>
      <c r="AE824" s="4" t="n"/>
      <c r="AF824" s="4" t="n"/>
      <c r="AG824" s="4" t="n"/>
    </row>
    <row r="825">
      <c r="A825" s="4" t="n"/>
      <c r="B825" s="4" t="n"/>
      <c r="C825" s="4" t="n"/>
      <c r="D825" s="4" t="n"/>
      <c r="E825" s="4" t="n"/>
      <c r="F825" s="4" t="n"/>
      <c r="G825" s="4" t="n"/>
      <c r="H825" s="4" t="n"/>
      <c r="I825" s="4" t="n"/>
      <c r="J825" s="4" t="n"/>
      <c r="K825" s="4" t="n"/>
      <c r="L825" s="4" t="n"/>
      <c r="M825" s="4" t="n"/>
      <c r="N825" s="4" t="n"/>
      <c r="O825" s="4" t="n"/>
      <c r="P825" s="4" t="n"/>
      <c r="Q825" s="4" t="n"/>
      <c r="R825" s="4" t="n"/>
      <c r="S825" s="4" t="n"/>
      <c r="T825" s="4" t="n"/>
      <c r="U825" s="4" t="n"/>
      <c r="V825" s="4" t="n"/>
      <c r="W825" s="4" t="n"/>
      <c r="X825" s="4" t="n"/>
      <c r="Y825" s="4" t="n"/>
      <c r="Z825" s="4" t="n"/>
      <c r="AA825" s="4" t="n"/>
      <c r="AB825" s="4" t="n"/>
      <c r="AC825" s="4" t="n"/>
      <c r="AD825" s="4" t="n"/>
      <c r="AE825" s="4" t="n"/>
      <c r="AF825" s="4" t="n"/>
      <c r="AG825" s="4" t="n"/>
    </row>
    <row r="826">
      <c r="A826" s="4" t="n"/>
      <c r="B826" s="4" t="n"/>
      <c r="C826" s="4" t="n"/>
      <c r="D826" s="4" t="n"/>
      <c r="E826" s="4" t="n"/>
      <c r="F826" s="4" t="n"/>
      <c r="G826" s="4" t="n"/>
      <c r="H826" s="4" t="n"/>
      <c r="I826" s="4" t="n"/>
      <c r="J826" s="4" t="n"/>
      <c r="K826" s="4" t="n"/>
      <c r="L826" s="4" t="n"/>
      <c r="M826" s="4" t="n"/>
      <c r="N826" s="4" t="n"/>
      <c r="O826" s="4" t="n"/>
      <c r="P826" s="4" t="n"/>
      <c r="Q826" s="4" t="n"/>
      <c r="R826" s="4" t="n"/>
      <c r="S826" s="4" t="n"/>
      <c r="T826" s="4" t="n"/>
      <c r="U826" s="4" t="n"/>
      <c r="V826" s="4" t="n"/>
      <c r="W826" s="4" t="n"/>
      <c r="X826" s="4" t="n"/>
      <c r="Y826" s="4" t="n"/>
      <c r="Z826" s="4" t="n"/>
      <c r="AA826" s="4" t="n"/>
      <c r="AB826" s="4" t="n"/>
      <c r="AC826" s="4" t="n"/>
      <c r="AD826" s="4" t="n"/>
      <c r="AE826" s="4" t="n"/>
      <c r="AF826" s="4" t="n"/>
      <c r="AG826" s="4" t="n"/>
    </row>
    <row r="827">
      <c r="A827" s="4" t="n"/>
      <c r="B827" s="4" t="n"/>
      <c r="C827" s="4" t="n"/>
      <c r="D827" s="4" t="n"/>
      <c r="E827" s="4" t="n"/>
      <c r="F827" s="4" t="n"/>
      <c r="G827" s="4" t="n"/>
      <c r="H827" s="4" t="n"/>
      <c r="I827" s="4" t="n"/>
      <c r="J827" s="4" t="n"/>
      <c r="K827" s="4" t="n"/>
      <c r="L827" s="4" t="n"/>
      <c r="M827" s="4" t="n"/>
      <c r="N827" s="4" t="n"/>
      <c r="O827" s="4" t="n"/>
      <c r="P827" s="4" t="n"/>
      <c r="Q827" s="4" t="n"/>
      <c r="R827" s="4" t="n"/>
      <c r="S827" s="4" t="n"/>
      <c r="T827" s="4" t="n"/>
      <c r="U827" s="4" t="n"/>
      <c r="V827" s="4" t="n"/>
      <c r="W827" s="4" t="n"/>
      <c r="X827" s="4" t="n"/>
      <c r="Y827" s="4" t="n"/>
      <c r="Z827" s="4" t="n"/>
      <c r="AA827" s="4" t="n"/>
      <c r="AB827" s="4" t="n"/>
      <c r="AC827" s="4" t="n"/>
      <c r="AD827" s="4" t="n"/>
      <c r="AE827" s="4" t="n"/>
      <c r="AF827" s="4" t="n"/>
      <c r="AG827" s="4" t="n"/>
    </row>
    <row r="828">
      <c r="A828" s="4" t="n"/>
      <c r="B828" s="4" t="n"/>
      <c r="C828" s="4" t="n"/>
      <c r="D828" s="4" t="n"/>
      <c r="E828" s="4" t="n"/>
      <c r="F828" s="4" t="n"/>
      <c r="G828" s="4" t="n"/>
      <c r="H828" s="4" t="n"/>
      <c r="I828" s="4" t="n"/>
      <c r="J828" s="4" t="n"/>
      <c r="K828" s="4" t="n"/>
      <c r="L828" s="4" t="n"/>
      <c r="M828" s="4" t="n"/>
      <c r="N828" s="4" t="n"/>
      <c r="O828" s="4" t="n"/>
      <c r="P828" s="4" t="n"/>
      <c r="Q828" s="4" t="n"/>
      <c r="R828" s="4" t="n"/>
      <c r="S828" s="4" t="n"/>
      <c r="T828" s="4" t="n"/>
      <c r="U828" s="4" t="n"/>
      <c r="V828" s="4" t="n"/>
      <c r="W828" s="4" t="n"/>
      <c r="X828" s="4" t="n"/>
      <c r="Y828" s="4" t="n"/>
      <c r="Z828" s="4" t="n"/>
      <c r="AA828" s="4" t="n"/>
      <c r="AB828" s="4" t="n"/>
      <c r="AC828" s="4" t="n"/>
      <c r="AD828" s="4" t="n"/>
      <c r="AE828" s="4" t="n"/>
      <c r="AF828" s="4" t="n"/>
      <c r="AG828" s="4" t="n"/>
    </row>
    <row r="829">
      <c r="A829" s="4" t="n"/>
      <c r="B829" s="4" t="n"/>
      <c r="C829" s="4" t="n"/>
      <c r="D829" s="4" t="n"/>
      <c r="E829" s="4" t="n"/>
      <c r="F829" s="4" t="n"/>
      <c r="G829" s="4" t="n"/>
      <c r="H829" s="4" t="n"/>
      <c r="I829" s="4" t="n"/>
      <c r="J829" s="4" t="n"/>
      <c r="K829" s="4" t="n"/>
      <c r="L829" s="4" t="n"/>
      <c r="M829" s="4" t="n"/>
      <c r="N829" s="4" t="n"/>
      <c r="O829" s="4" t="n"/>
      <c r="P829" s="4" t="n"/>
      <c r="Q829" s="4" t="n"/>
      <c r="R829" s="4" t="n"/>
      <c r="S829" s="4" t="n"/>
      <c r="T829" s="4" t="n"/>
      <c r="U829" s="4" t="n"/>
      <c r="V829" s="4" t="n"/>
      <c r="W829" s="4" t="n"/>
      <c r="X829" s="4" t="n"/>
      <c r="Y829" s="4" t="n"/>
      <c r="Z829" s="4" t="n"/>
      <c r="AA829" s="4" t="n"/>
      <c r="AB829" s="4" t="n"/>
      <c r="AC829" s="4" t="n"/>
      <c r="AD829" s="4" t="n"/>
      <c r="AE829" s="4" t="n"/>
      <c r="AF829" s="4" t="n"/>
      <c r="AG829" s="4" t="n"/>
    </row>
    <row r="830">
      <c r="A830" s="4" t="n"/>
      <c r="B830" s="4" t="n"/>
      <c r="C830" s="4" t="n"/>
      <c r="D830" s="4" t="n"/>
      <c r="E830" s="4" t="n"/>
      <c r="F830" s="4" t="n"/>
      <c r="G830" s="4" t="n"/>
      <c r="H830" s="4" t="n"/>
      <c r="I830" s="4" t="n"/>
      <c r="J830" s="4" t="n"/>
      <c r="K830" s="4" t="n"/>
      <c r="L830" s="4" t="n"/>
      <c r="M830" s="4" t="n"/>
      <c r="N830" s="4" t="n"/>
      <c r="O830" s="4" t="n"/>
      <c r="P830" s="4" t="n"/>
      <c r="Q830" s="4" t="n"/>
      <c r="R830" s="4" t="n"/>
      <c r="S830" s="4" t="n"/>
      <c r="T830" s="4" t="n"/>
      <c r="U830" s="4" t="n"/>
      <c r="V830" s="4" t="n"/>
      <c r="W830" s="4" t="n"/>
      <c r="X830" s="4" t="n"/>
      <c r="Y830" s="4" t="n"/>
      <c r="Z830" s="4" t="n"/>
      <c r="AA830" s="4" t="n"/>
      <c r="AB830" s="4" t="n"/>
      <c r="AC830" s="4" t="n"/>
      <c r="AD830" s="4" t="n"/>
      <c r="AE830" s="4" t="n"/>
      <c r="AF830" s="4" t="n"/>
      <c r="AG830" s="4" t="n"/>
    </row>
    <row r="831">
      <c r="A831" s="4" t="n"/>
      <c r="B831" s="4" t="n"/>
      <c r="C831" s="4" t="n"/>
      <c r="D831" s="4" t="n"/>
      <c r="E831" s="4" t="n"/>
      <c r="F831" s="4" t="n"/>
      <c r="G831" s="4" t="n"/>
      <c r="H831" s="4" t="n"/>
      <c r="I831" s="4" t="n"/>
      <c r="J831" s="4" t="n"/>
      <c r="K831" s="4" t="n"/>
      <c r="L831" s="4" t="n"/>
      <c r="M831" s="4" t="n"/>
      <c r="N831" s="4" t="n"/>
      <c r="O831" s="4" t="n"/>
      <c r="P831" s="4" t="n"/>
      <c r="Q831" s="4" t="n"/>
      <c r="R831" s="4" t="n"/>
      <c r="S831" s="4" t="n"/>
      <c r="T831" s="4" t="n"/>
      <c r="U831" s="4" t="n"/>
      <c r="V831" s="4" t="n"/>
      <c r="W831" s="4" t="n"/>
      <c r="X831" s="4" t="n"/>
      <c r="Y831" s="4" t="n"/>
      <c r="Z831" s="4" t="n"/>
      <c r="AA831" s="4" t="n"/>
      <c r="AB831" s="4" t="n"/>
      <c r="AC831" s="4" t="n"/>
      <c r="AD831" s="4" t="n"/>
      <c r="AE831" s="4" t="n"/>
      <c r="AF831" s="4" t="n"/>
      <c r="AG831" s="4" t="n"/>
    </row>
    <row r="832">
      <c r="A832" s="4" t="n"/>
      <c r="B832" s="4" t="n"/>
      <c r="C832" s="4" t="n"/>
      <c r="D832" s="4" t="n"/>
      <c r="E832" s="4" t="n"/>
      <c r="F832" s="4" t="n"/>
      <c r="G832" s="4" t="n"/>
      <c r="H832" s="4" t="n"/>
      <c r="I832" s="4" t="n"/>
      <c r="J832" s="4" t="n"/>
      <c r="K832" s="4" t="n"/>
      <c r="L832" s="4" t="n"/>
      <c r="M832" s="4" t="n"/>
      <c r="N832" s="4" t="n"/>
      <c r="O832" s="4" t="n"/>
      <c r="P832" s="4" t="n"/>
      <c r="Q832" s="4" t="n"/>
      <c r="R832" s="4" t="n"/>
      <c r="S832" s="4" t="n"/>
      <c r="T832" s="4" t="n"/>
      <c r="U832" s="4" t="n"/>
      <c r="V832" s="4" t="n"/>
      <c r="W832" s="4" t="n"/>
      <c r="X832" s="4" t="n"/>
      <c r="Y832" s="4" t="n"/>
      <c r="Z832" s="4" t="n"/>
      <c r="AA832" s="4" t="n"/>
      <c r="AB832" s="4" t="n"/>
      <c r="AC832" s="4" t="n"/>
      <c r="AD832" s="4" t="n"/>
      <c r="AE832" s="4" t="n"/>
      <c r="AF832" s="4" t="n"/>
      <c r="AG832" s="4" t="n"/>
    </row>
    <row r="833">
      <c r="A833" s="4" t="n"/>
      <c r="B833" s="4" t="n"/>
      <c r="C833" s="4" t="n"/>
      <c r="D833" s="4" t="n"/>
      <c r="E833" s="4" t="n"/>
      <c r="F833" s="4" t="n"/>
      <c r="G833" s="4" t="n"/>
      <c r="H833" s="4" t="n"/>
      <c r="I833" s="4" t="n"/>
      <c r="J833" s="4" t="n"/>
      <c r="K833" s="4" t="n"/>
      <c r="L833" s="4" t="n"/>
      <c r="M833" s="4" t="n"/>
      <c r="N833" s="4" t="n"/>
      <c r="O833" s="4" t="n"/>
      <c r="P833" s="4" t="n"/>
      <c r="Q833" s="4" t="n"/>
      <c r="R833" s="4" t="n"/>
      <c r="S833" s="4" t="n"/>
      <c r="T833" s="4" t="n"/>
      <c r="U833" s="4" t="n"/>
      <c r="V833" s="4" t="n"/>
      <c r="W833" s="4" t="n"/>
      <c r="X833" s="4" t="n"/>
      <c r="Y833" s="4" t="n"/>
      <c r="Z833" s="4" t="n"/>
      <c r="AA833" s="4" t="n"/>
      <c r="AB833" s="4" t="n"/>
      <c r="AC833" s="4" t="n"/>
      <c r="AD833" s="4" t="n"/>
      <c r="AE833" s="4" t="n"/>
      <c r="AF833" s="4" t="n"/>
      <c r="AG833" s="4" t="n"/>
    </row>
    <row r="834">
      <c r="A834" s="4" t="n"/>
      <c r="B834" s="4" t="n"/>
      <c r="C834" s="4" t="n"/>
      <c r="D834" s="4" t="n"/>
      <c r="E834" s="4" t="n"/>
      <c r="F834" s="4" t="n"/>
      <c r="G834" s="4" t="n"/>
      <c r="H834" s="4" t="n"/>
      <c r="I834" s="4" t="n"/>
      <c r="J834" s="4" t="n"/>
      <c r="K834" s="4" t="n"/>
      <c r="L834" s="4" t="n"/>
      <c r="M834" s="4" t="n"/>
      <c r="N834" s="4" t="n"/>
      <c r="O834" s="4" t="n"/>
      <c r="P834" s="4" t="n"/>
      <c r="Q834" s="4" t="n"/>
      <c r="R834" s="4" t="n"/>
      <c r="S834" s="4" t="n"/>
      <c r="T834" s="4" t="n"/>
      <c r="U834" s="4" t="n"/>
      <c r="V834" s="4" t="n"/>
      <c r="W834" s="4" t="n"/>
      <c r="X834" s="4" t="n"/>
      <c r="Y834" s="4" t="n"/>
      <c r="Z834" s="4" t="n"/>
      <c r="AA834" s="4" t="n"/>
      <c r="AB834" s="4" t="n"/>
      <c r="AC834" s="4" t="n"/>
      <c r="AD834" s="4" t="n"/>
      <c r="AE834" s="4" t="n"/>
      <c r="AF834" s="4" t="n"/>
      <c r="AG834" s="4" t="n"/>
    </row>
    <row r="835">
      <c r="A835" s="4" t="n"/>
      <c r="B835" s="4" t="n"/>
      <c r="C835" s="4" t="n"/>
      <c r="D835" s="4" t="n"/>
      <c r="E835" s="4" t="n"/>
      <c r="F835" s="4" t="n"/>
      <c r="G835" s="4" t="n"/>
      <c r="H835" s="4" t="n"/>
      <c r="I835" s="4" t="n"/>
      <c r="J835" s="4" t="n"/>
      <c r="K835" s="4" t="n"/>
      <c r="L835" s="4" t="n"/>
      <c r="M835" s="4" t="n"/>
      <c r="N835" s="4" t="n"/>
      <c r="O835" s="4" t="n"/>
      <c r="P835" s="4" t="n"/>
      <c r="Q835" s="4" t="n"/>
      <c r="R835" s="4" t="n"/>
      <c r="S835" s="4" t="n"/>
      <c r="T835" s="4" t="n"/>
      <c r="U835" s="4" t="n"/>
      <c r="V835" s="4" t="n"/>
      <c r="W835" s="4" t="n"/>
      <c r="X835" s="4" t="n"/>
      <c r="Y835" s="4" t="n"/>
      <c r="Z835" s="4" t="n"/>
      <c r="AA835" s="4" t="n"/>
      <c r="AB835" s="4" t="n"/>
      <c r="AC835" s="4" t="n"/>
      <c r="AD835" s="4" t="n"/>
      <c r="AE835" s="4" t="n"/>
      <c r="AF835" s="4" t="n"/>
      <c r="AG835" s="4" t="n"/>
    </row>
    <row r="836">
      <c r="A836" s="4" t="n"/>
      <c r="B836" s="4" t="n"/>
      <c r="C836" s="4" t="n"/>
      <c r="D836" s="4" t="n"/>
      <c r="E836" s="4" t="n"/>
      <c r="F836" s="4" t="n"/>
      <c r="G836" s="4" t="n"/>
      <c r="H836" s="4" t="n"/>
      <c r="I836" s="4" t="n"/>
      <c r="J836" s="4" t="n"/>
      <c r="K836" s="4" t="n"/>
      <c r="L836" s="4" t="n"/>
      <c r="M836" s="4" t="n"/>
      <c r="N836" s="4" t="n"/>
      <c r="O836" s="4" t="n"/>
      <c r="P836" s="4" t="n"/>
      <c r="Q836" s="4" t="n"/>
      <c r="R836" s="4" t="n"/>
      <c r="S836" s="4" t="n"/>
      <c r="T836" s="4" t="n"/>
      <c r="U836" s="4" t="n"/>
      <c r="V836" s="4" t="n"/>
      <c r="W836" s="4" t="n"/>
      <c r="X836" s="4" t="n"/>
      <c r="Y836" s="4" t="n"/>
      <c r="Z836" s="4" t="n"/>
      <c r="AA836" s="4" t="n"/>
      <c r="AB836" s="4" t="n"/>
      <c r="AC836" s="4" t="n"/>
      <c r="AD836" s="4" t="n"/>
      <c r="AE836" s="4" t="n"/>
      <c r="AF836" s="4" t="n"/>
      <c r="AG836" s="4" t="n"/>
    </row>
    <row r="837">
      <c r="A837" s="4" t="n"/>
      <c r="B837" s="4" t="n"/>
      <c r="C837" s="4" t="n"/>
      <c r="D837" s="4" t="n"/>
      <c r="E837" s="4" t="n"/>
      <c r="F837" s="4" t="n"/>
      <c r="G837" s="4" t="n"/>
      <c r="H837" s="4" t="n"/>
      <c r="I837" s="4" t="n"/>
      <c r="J837" s="4" t="n"/>
      <c r="K837" s="4" t="n"/>
      <c r="L837" s="4" t="n"/>
      <c r="M837" s="4" t="n"/>
      <c r="N837" s="4" t="n"/>
      <c r="O837" s="4" t="n"/>
      <c r="P837" s="4" t="n"/>
      <c r="Q837" s="4" t="n"/>
      <c r="R837" s="4" t="n"/>
      <c r="S837" s="4" t="n"/>
      <c r="T837" s="4" t="n"/>
      <c r="U837" s="4" t="n"/>
      <c r="V837" s="4" t="n"/>
      <c r="W837" s="4" t="n"/>
      <c r="X837" s="4" t="n"/>
      <c r="Y837" s="4" t="n"/>
      <c r="Z837" s="4" t="n"/>
      <c r="AA837" s="4" t="n"/>
      <c r="AB837" s="4" t="n"/>
      <c r="AC837" s="4" t="n"/>
      <c r="AD837" s="4" t="n"/>
      <c r="AE837" s="4" t="n"/>
      <c r="AF837" s="4" t="n"/>
      <c r="AG837" s="4" t="n"/>
    </row>
    <row r="838">
      <c r="A838" s="4" t="n"/>
      <c r="B838" s="4" t="n"/>
      <c r="C838" s="4" t="n"/>
      <c r="D838" s="4" t="n"/>
      <c r="E838" s="4" t="n"/>
      <c r="F838" s="4" t="n"/>
      <c r="G838" s="4" t="n"/>
      <c r="H838" s="4" t="n"/>
      <c r="I838" s="4" t="n"/>
      <c r="J838" s="4" t="n"/>
      <c r="K838" s="4" t="n"/>
      <c r="L838" s="4" t="n"/>
      <c r="M838" s="4" t="n"/>
      <c r="N838" s="4" t="n"/>
      <c r="O838" s="4" t="n"/>
      <c r="P838" s="4" t="n"/>
      <c r="Q838" s="4" t="n"/>
      <c r="R838" s="4" t="n"/>
      <c r="S838" s="4" t="n"/>
      <c r="T838" s="4" t="n"/>
      <c r="U838" s="4" t="n"/>
      <c r="V838" s="4" t="n"/>
      <c r="W838" s="4" t="n"/>
      <c r="X838" s="4" t="n"/>
      <c r="Y838" s="4" t="n"/>
      <c r="Z838" s="4" t="n"/>
      <c r="AA838" s="4" t="n"/>
      <c r="AB838" s="4" t="n"/>
      <c r="AC838" s="4" t="n"/>
      <c r="AD838" s="4" t="n"/>
      <c r="AE838" s="4" t="n"/>
      <c r="AF838" s="4" t="n"/>
      <c r="AG838" s="4" t="n"/>
    </row>
    <row r="839">
      <c r="A839" s="4" t="n"/>
      <c r="B839" s="4" t="n"/>
      <c r="C839" s="4" t="n"/>
      <c r="D839" s="4" t="n"/>
      <c r="E839" s="4" t="n"/>
      <c r="F839" s="4" t="n"/>
      <c r="G839" s="4" t="n"/>
      <c r="H839" s="4" t="n"/>
      <c r="I839" s="4" t="n"/>
      <c r="J839" s="4" t="n"/>
      <c r="K839" s="4" t="n"/>
      <c r="L839" s="4" t="n"/>
      <c r="M839" s="4" t="n"/>
      <c r="N839" s="4" t="n"/>
      <c r="O839" s="4" t="n"/>
      <c r="P839" s="4" t="n"/>
      <c r="Q839" s="4" t="n"/>
      <c r="R839" s="4" t="n"/>
      <c r="S839" s="4" t="n"/>
      <c r="T839" s="4" t="n"/>
      <c r="U839" s="4" t="n"/>
      <c r="V839" s="4" t="n"/>
      <c r="W839" s="4" t="n"/>
      <c r="X839" s="4" t="n"/>
      <c r="Y839" s="4" t="n"/>
      <c r="Z839" s="4" t="n"/>
      <c r="AA839" s="4" t="n"/>
      <c r="AB839" s="4" t="n"/>
      <c r="AC839" s="4" t="n"/>
      <c r="AD839" s="4" t="n"/>
      <c r="AE839" s="4" t="n"/>
      <c r="AF839" s="4" t="n"/>
      <c r="AG839" s="4" t="n"/>
    </row>
    <row r="840">
      <c r="A840" s="4" t="n"/>
      <c r="B840" s="4" t="n"/>
      <c r="C840" s="4" t="n"/>
      <c r="D840" s="4" t="n"/>
      <c r="E840" s="4" t="n"/>
      <c r="F840" s="4" t="n"/>
      <c r="G840" s="4" t="n"/>
      <c r="H840" s="4" t="n"/>
      <c r="I840" s="4" t="n"/>
      <c r="J840" s="4" t="n"/>
      <c r="K840" s="4" t="n"/>
      <c r="L840" s="4" t="n"/>
      <c r="M840" s="4" t="n"/>
      <c r="N840" s="4" t="n"/>
      <c r="O840" s="4" t="n"/>
      <c r="P840" s="4" t="n"/>
      <c r="Q840" s="4" t="n"/>
      <c r="R840" s="4" t="n"/>
      <c r="S840" s="4" t="n"/>
      <c r="T840" s="4" t="n"/>
      <c r="U840" s="4" t="n"/>
      <c r="V840" s="4" t="n"/>
      <c r="W840" s="4" t="n"/>
      <c r="X840" s="4" t="n"/>
      <c r="Y840" s="4" t="n"/>
      <c r="Z840" s="4" t="n"/>
      <c r="AA840" s="4" t="n"/>
      <c r="AB840" s="4" t="n"/>
      <c r="AC840" s="4" t="n"/>
      <c r="AD840" s="4" t="n"/>
      <c r="AE840" s="4" t="n"/>
      <c r="AF840" s="4" t="n"/>
      <c r="AG840" s="4" t="n"/>
    </row>
    <row r="841">
      <c r="A841" s="4" t="n"/>
      <c r="B841" s="4" t="n"/>
      <c r="C841" s="4" t="n"/>
      <c r="D841" s="4" t="n"/>
      <c r="E841" s="4" t="n"/>
      <c r="F841" s="4" t="n"/>
      <c r="G841" s="4" t="n"/>
      <c r="H841" s="4" t="n"/>
      <c r="I841" s="4" t="n"/>
      <c r="J841" s="4" t="n"/>
      <c r="K841" s="4" t="n"/>
      <c r="L841" s="4" t="n"/>
      <c r="M841" s="4" t="n"/>
      <c r="N841" s="4" t="n"/>
      <c r="O841" s="4" t="n"/>
      <c r="P841" s="4" t="n"/>
      <c r="Q841" s="4" t="n"/>
      <c r="R841" s="4" t="n"/>
      <c r="S841" s="4" t="n"/>
      <c r="T841" s="4" t="n"/>
      <c r="U841" s="4" t="n"/>
      <c r="V841" s="4" t="n"/>
      <c r="W841" s="4" t="n"/>
      <c r="X841" s="4" t="n"/>
      <c r="Y841" s="4" t="n"/>
      <c r="Z841" s="4" t="n"/>
      <c r="AA841" s="4" t="n"/>
      <c r="AB841" s="4" t="n"/>
      <c r="AC841" s="4" t="n"/>
      <c r="AD841" s="4" t="n"/>
      <c r="AE841" s="4" t="n"/>
      <c r="AF841" s="4" t="n"/>
      <c r="AG841" s="4" t="n"/>
    </row>
    <row r="842">
      <c r="A842" s="4" t="n"/>
      <c r="B842" s="4" t="n"/>
      <c r="C842" s="4" t="n"/>
      <c r="D842" s="4" t="n"/>
      <c r="E842" s="4" t="n"/>
      <c r="F842" s="4" t="n"/>
      <c r="G842" s="4" t="n"/>
      <c r="H842" s="4" t="n"/>
      <c r="I842" s="4" t="n"/>
      <c r="J842" s="4" t="n"/>
      <c r="K842" s="4" t="n"/>
      <c r="L842" s="4" t="n"/>
      <c r="M842" s="4" t="n"/>
      <c r="N842" s="4" t="n"/>
      <c r="O842" s="4" t="n"/>
      <c r="P842" s="4" t="n"/>
      <c r="Q842" s="4" t="n"/>
      <c r="R842" s="4" t="n"/>
      <c r="S842" s="4" t="n"/>
      <c r="T842" s="4" t="n"/>
      <c r="U842" s="4" t="n"/>
      <c r="V842" s="4" t="n"/>
      <c r="W842" s="4" t="n"/>
      <c r="X842" s="4" t="n"/>
      <c r="Y842" s="4" t="n"/>
      <c r="Z842" s="4" t="n"/>
      <c r="AA842" s="4" t="n"/>
      <c r="AB842" s="4" t="n"/>
      <c r="AC842" s="4" t="n"/>
      <c r="AD842" s="4" t="n"/>
      <c r="AE842" s="4" t="n"/>
      <c r="AF842" s="4" t="n"/>
      <c r="AG842" s="4" t="n"/>
    </row>
    <row r="843">
      <c r="A843" s="4" t="n"/>
      <c r="B843" s="4" t="n"/>
      <c r="C843" s="4" t="n"/>
      <c r="D843" s="4" t="n"/>
      <c r="E843" s="4" t="n"/>
      <c r="F843" s="4" t="n"/>
      <c r="G843" s="4" t="n"/>
      <c r="H843" s="4" t="n"/>
      <c r="I843" s="4" t="n"/>
      <c r="J843" s="4" t="n"/>
      <c r="K843" s="4" t="n"/>
      <c r="L843" s="4" t="n"/>
      <c r="M843" s="4" t="n"/>
      <c r="N843" s="4" t="n"/>
      <c r="O843" s="4" t="n"/>
      <c r="P843" s="4" t="n"/>
      <c r="Q843" s="4" t="n"/>
      <c r="R843" s="4" t="n"/>
      <c r="S843" s="4" t="n"/>
      <c r="T843" s="4" t="n"/>
      <c r="U843" s="4" t="n"/>
      <c r="V843" s="4" t="n"/>
      <c r="W843" s="4" t="n"/>
      <c r="X843" s="4" t="n"/>
      <c r="Y843" s="4" t="n"/>
      <c r="Z843" s="4" t="n"/>
      <c r="AA843" s="4" t="n"/>
      <c r="AB843" s="4" t="n"/>
      <c r="AC843" s="4" t="n"/>
      <c r="AD843" s="4" t="n"/>
      <c r="AE843" s="4" t="n"/>
      <c r="AF843" s="4" t="n"/>
      <c r="AG843" s="4" t="n"/>
    </row>
    <row r="844">
      <c r="A844" s="4" t="n"/>
      <c r="B844" s="4" t="n"/>
      <c r="C844" s="4" t="n"/>
      <c r="D844" s="4" t="n"/>
      <c r="E844" s="4" t="n"/>
      <c r="F844" s="4" t="n"/>
      <c r="G844" s="4" t="n"/>
      <c r="H844" s="4" t="n"/>
      <c r="I844" s="4" t="n"/>
      <c r="J844" s="4" t="n"/>
      <c r="K844" s="4" t="n"/>
      <c r="L844" s="4" t="n"/>
      <c r="M844" s="4" t="n"/>
      <c r="N844" s="4" t="n"/>
      <c r="O844" s="4" t="n"/>
      <c r="P844" s="4" t="n"/>
      <c r="Q844" s="4" t="n"/>
      <c r="R844" s="4" t="n"/>
      <c r="S844" s="4" t="n"/>
      <c r="T844" s="4" t="n"/>
      <c r="U844" s="4" t="n"/>
      <c r="V844" s="4" t="n"/>
      <c r="W844" s="4" t="n"/>
      <c r="X844" s="4" t="n"/>
      <c r="Y844" s="4" t="n"/>
      <c r="Z844" s="4" t="n"/>
      <c r="AA844" s="4" t="n"/>
      <c r="AB844" s="4" t="n"/>
      <c r="AC844" s="4" t="n"/>
      <c r="AD844" s="4" t="n"/>
      <c r="AE844" s="4" t="n"/>
      <c r="AF844" s="4" t="n"/>
      <c r="AG844" s="4" t="n"/>
    </row>
    <row r="845">
      <c r="A845" s="4" t="n"/>
      <c r="B845" s="4" t="n"/>
      <c r="C845" s="4" t="n"/>
      <c r="D845" s="4" t="n"/>
      <c r="E845" s="4" t="n"/>
      <c r="F845" s="4" t="n"/>
      <c r="G845" s="4" t="n"/>
      <c r="H845" s="4" t="n"/>
      <c r="I845" s="4" t="n"/>
      <c r="J845" s="4" t="n"/>
      <c r="K845" s="4" t="n"/>
      <c r="L845" s="4" t="n"/>
      <c r="M845" s="4" t="n"/>
      <c r="N845" s="4" t="n"/>
      <c r="O845" s="4" t="n"/>
      <c r="P845" s="4" t="n"/>
      <c r="Q845" s="4" t="n"/>
      <c r="R845" s="4" t="n"/>
      <c r="S845" s="4" t="n"/>
      <c r="T845" s="4" t="n"/>
      <c r="U845" s="4" t="n"/>
      <c r="V845" s="4" t="n"/>
      <c r="W845" s="4" t="n"/>
      <c r="X845" s="4" t="n"/>
      <c r="Y845" s="4" t="n"/>
      <c r="Z845" s="4" t="n"/>
      <c r="AA845" s="4" t="n"/>
      <c r="AB845" s="4" t="n"/>
      <c r="AC845" s="4" t="n"/>
      <c r="AD845" s="4" t="n"/>
      <c r="AE845" s="4" t="n"/>
      <c r="AF845" s="4" t="n"/>
      <c r="AG845" s="4" t="n"/>
    </row>
    <row r="846">
      <c r="A846" s="4" t="n"/>
      <c r="B846" s="4" t="n"/>
      <c r="C846" s="4" t="n"/>
      <c r="D846" s="4" t="n"/>
      <c r="E846" s="4" t="n"/>
      <c r="F846" s="4" t="n"/>
      <c r="G846" s="4" t="n"/>
      <c r="H846" s="4" t="n"/>
      <c r="I846" s="4" t="n"/>
      <c r="J846" s="4" t="n"/>
      <c r="K846" s="4" t="n"/>
      <c r="L846" s="4" t="n"/>
      <c r="M846" s="4" t="n"/>
      <c r="N846" s="4" t="n"/>
      <c r="O846" s="4" t="n"/>
      <c r="P846" s="4" t="n"/>
      <c r="Q846" s="4" t="n"/>
      <c r="R846" s="4" t="n"/>
      <c r="S846" s="4" t="n"/>
      <c r="T846" s="4" t="n"/>
      <c r="U846" s="4" t="n"/>
      <c r="V846" s="4" t="n"/>
      <c r="W846" s="4" t="n"/>
      <c r="X846" s="4" t="n"/>
      <c r="Y846" s="4" t="n"/>
      <c r="Z846" s="4" t="n"/>
      <c r="AA846" s="4" t="n"/>
      <c r="AB846" s="4" t="n"/>
      <c r="AC846" s="4" t="n"/>
      <c r="AD846" s="4" t="n"/>
      <c r="AE846" s="4" t="n"/>
      <c r="AF846" s="4" t="n"/>
      <c r="AG846" s="4" t="n"/>
    </row>
    <row r="847">
      <c r="A847" s="4" t="n"/>
      <c r="B847" s="4" t="n"/>
      <c r="C847" s="4" t="n"/>
      <c r="D847" s="4" t="n"/>
      <c r="E847" s="4" t="n"/>
      <c r="F847" s="4" t="n"/>
      <c r="G847" s="4" t="n"/>
      <c r="H847" s="4" t="n"/>
      <c r="I847" s="4" t="n"/>
      <c r="J847" s="4" t="n"/>
      <c r="K847" s="4" t="n"/>
      <c r="L847" s="4" t="n"/>
      <c r="M847" s="4" t="n"/>
      <c r="N847" s="4" t="n"/>
      <c r="O847" s="4" t="n"/>
      <c r="P847" s="4" t="n"/>
      <c r="Q847" s="4" t="n"/>
      <c r="R847" s="4" t="n"/>
      <c r="S847" s="4" t="n"/>
      <c r="T847" s="4" t="n"/>
      <c r="U847" s="4" t="n"/>
      <c r="V847" s="4" t="n"/>
      <c r="W847" s="4" t="n"/>
      <c r="X847" s="4" t="n"/>
      <c r="Y847" s="4" t="n"/>
      <c r="Z847" s="4" t="n"/>
      <c r="AA847" s="4" t="n"/>
      <c r="AB847" s="4" t="n"/>
      <c r="AC847" s="4" t="n"/>
      <c r="AD847" s="4" t="n"/>
      <c r="AE847" s="4" t="n"/>
      <c r="AF847" s="4" t="n"/>
      <c r="AG847" s="4" t="n"/>
    </row>
    <row r="848">
      <c r="A848" s="4" t="n"/>
      <c r="B848" s="4" t="n"/>
      <c r="C848" s="4" t="n"/>
      <c r="D848" s="4" t="n"/>
      <c r="E848" s="4" t="n"/>
      <c r="F848" s="4" t="n"/>
      <c r="G848" s="4" t="n"/>
      <c r="H848" s="4" t="n"/>
      <c r="I848" s="4" t="n"/>
      <c r="J848" s="4" t="n"/>
      <c r="K848" s="4" t="n"/>
      <c r="L848" s="4" t="n"/>
      <c r="M848" s="4" t="n"/>
      <c r="N848" s="4" t="n"/>
      <c r="O848" s="4" t="n"/>
      <c r="P848" s="4" t="n"/>
      <c r="Q848" s="4" t="n"/>
      <c r="R848" s="4" t="n"/>
      <c r="S848" s="4" t="n"/>
      <c r="T848" s="4" t="n"/>
      <c r="U848" s="4" t="n"/>
      <c r="V848" s="4" t="n"/>
      <c r="W848" s="4" t="n"/>
      <c r="X848" s="4" t="n"/>
      <c r="Y848" s="4" t="n"/>
      <c r="Z848" s="4" t="n"/>
      <c r="AA848" s="4" t="n"/>
      <c r="AB848" s="4" t="n"/>
      <c r="AC848" s="4" t="n"/>
      <c r="AD848" s="4" t="n"/>
      <c r="AE848" s="4" t="n"/>
      <c r="AF848" s="4" t="n"/>
      <c r="AG848" s="4" t="n"/>
    </row>
    <row r="849">
      <c r="A849" s="4" t="n"/>
      <c r="B849" s="4" t="n"/>
      <c r="C849" s="4" t="n"/>
      <c r="D849" s="4" t="n"/>
      <c r="E849" s="4" t="n"/>
      <c r="F849" s="4" t="n"/>
      <c r="G849" s="4" t="n"/>
      <c r="H849" s="4" t="n"/>
      <c r="I849" s="4" t="n"/>
      <c r="J849" s="4" t="n"/>
      <c r="K849" s="4" t="n"/>
      <c r="L849" s="4" t="n"/>
      <c r="M849" s="4" t="n"/>
      <c r="N849" s="4" t="n"/>
      <c r="O849" s="4" t="n"/>
      <c r="P849" s="4" t="n"/>
      <c r="Q849" s="4" t="n"/>
      <c r="R849" s="4" t="n"/>
      <c r="S849" s="4" t="n"/>
      <c r="T849" s="4" t="n"/>
      <c r="U849" s="4" t="n"/>
      <c r="V849" s="4" t="n"/>
      <c r="W849" s="4" t="n"/>
      <c r="X849" s="4" t="n"/>
      <c r="Y849" s="4" t="n"/>
      <c r="Z849" s="4" t="n"/>
      <c r="AA849" s="4" t="n"/>
      <c r="AB849" s="4" t="n"/>
      <c r="AC849" s="4" t="n"/>
      <c r="AD849" s="4" t="n"/>
      <c r="AE849" s="4" t="n"/>
      <c r="AF849" s="4" t="n"/>
      <c r="AG849" s="4" t="n"/>
    </row>
    <row r="850">
      <c r="A850" s="4" t="n"/>
      <c r="B850" s="4" t="n"/>
      <c r="C850" s="4" t="n"/>
      <c r="D850" s="4" t="n"/>
      <c r="E850" s="4" t="n"/>
      <c r="F850" s="4" t="n"/>
      <c r="G850" s="4" t="n"/>
      <c r="H850" s="4" t="n"/>
      <c r="I850" s="4" t="n"/>
      <c r="J850" s="4" t="n"/>
      <c r="K850" s="4" t="n"/>
      <c r="L850" s="4" t="n"/>
      <c r="M850" s="4" t="n"/>
      <c r="N850" s="4" t="n"/>
      <c r="O850" s="4" t="n"/>
      <c r="P850" s="4" t="n"/>
      <c r="Q850" s="4" t="n"/>
      <c r="R850" s="4" t="n"/>
      <c r="S850" s="4" t="n"/>
      <c r="T850" s="4" t="n"/>
      <c r="U850" s="4" t="n"/>
      <c r="V850" s="4" t="n"/>
      <c r="W850" s="4" t="n"/>
      <c r="X850" s="4" t="n"/>
      <c r="Y850" s="4" t="n"/>
      <c r="Z850" s="4" t="n"/>
      <c r="AA850" s="4" t="n"/>
      <c r="AB850" s="4" t="n"/>
      <c r="AC850" s="4" t="n"/>
      <c r="AD850" s="4" t="n"/>
      <c r="AE850" s="4" t="n"/>
      <c r="AF850" s="4" t="n"/>
      <c r="AG850" s="4" t="n"/>
    </row>
    <row r="851">
      <c r="A851" s="4" t="n"/>
      <c r="B851" s="4" t="n"/>
      <c r="C851" s="4" t="n"/>
      <c r="D851" s="4" t="n"/>
      <c r="E851" s="4" t="n"/>
      <c r="F851" s="4" t="n"/>
      <c r="G851" s="4" t="n"/>
      <c r="H851" s="4" t="n"/>
      <c r="I851" s="4" t="n"/>
      <c r="J851" s="4" t="n"/>
      <c r="K851" s="4" t="n"/>
      <c r="L851" s="4" t="n"/>
      <c r="M851" s="4" t="n"/>
      <c r="N851" s="4" t="n"/>
      <c r="O851" s="4" t="n"/>
      <c r="P851" s="4" t="n"/>
      <c r="Q851" s="4" t="n"/>
      <c r="R851" s="4" t="n"/>
      <c r="S851" s="4" t="n"/>
      <c r="T851" s="4" t="n"/>
      <c r="U851" s="4" t="n"/>
      <c r="V851" s="4" t="n"/>
      <c r="W851" s="4" t="n"/>
      <c r="X851" s="4" t="n"/>
      <c r="Y851" s="4" t="n"/>
      <c r="Z851" s="4" t="n"/>
      <c r="AA851" s="4" t="n"/>
      <c r="AB851" s="4" t="n"/>
      <c r="AC851" s="4" t="n"/>
      <c r="AD851" s="4" t="n"/>
      <c r="AE851" s="4" t="n"/>
      <c r="AF851" s="4" t="n"/>
      <c r="AG851" s="4" t="n"/>
    </row>
    <row r="852">
      <c r="A852" s="4" t="n"/>
      <c r="B852" s="4" t="n"/>
      <c r="C852" s="4" t="n"/>
      <c r="D852" s="4" t="n"/>
      <c r="E852" s="4" t="n"/>
      <c r="F852" s="4" t="n"/>
      <c r="G852" s="4" t="n"/>
      <c r="H852" s="4" t="n"/>
      <c r="I852" s="4" t="n"/>
      <c r="J852" s="4" t="n"/>
      <c r="K852" s="4" t="n"/>
      <c r="L852" s="4" t="n"/>
      <c r="M852" s="4" t="n"/>
      <c r="N852" s="4" t="n"/>
      <c r="O852" s="4" t="n"/>
      <c r="P852" s="4" t="n"/>
      <c r="Q852" s="4" t="n"/>
      <c r="R852" s="4" t="n"/>
      <c r="S852" s="4" t="n"/>
      <c r="T852" s="4" t="n"/>
      <c r="U852" s="4" t="n"/>
      <c r="V852" s="4" t="n"/>
      <c r="W852" s="4" t="n"/>
      <c r="X852" s="4" t="n"/>
      <c r="Y852" s="4" t="n"/>
      <c r="Z852" s="4" t="n"/>
      <c r="AA852" s="4" t="n"/>
      <c r="AB852" s="4" t="n"/>
      <c r="AC852" s="4" t="n"/>
      <c r="AD852" s="4" t="n"/>
      <c r="AE852" s="4" t="n"/>
      <c r="AF852" s="4" t="n"/>
      <c r="AG852" s="4" t="n"/>
    </row>
    <row r="853">
      <c r="A853" s="4" t="n"/>
      <c r="B853" s="4" t="n"/>
      <c r="C853" s="4" t="n"/>
      <c r="D853" s="4" t="n"/>
      <c r="E853" s="4" t="n"/>
      <c r="F853" s="4" t="n"/>
      <c r="G853" s="4" t="n"/>
      <c r="H853" s="4" t="n"/>
      <c r="I853" s="4" t="n"/>
      <c r="J853" s="4" t="n"/>
      <c r="K853" s="4" t="n"/>
      <c r="L853" s="4" t="n"/>
      <c r="M853" s="4" t="n"/>
      <c r="N853" s="4" t="n"/>
      <c r="O853" s="4" t="n"/>
      <c r="P853" s="4" t="n"/>
      <c r="Q853" s="4" t="n"/>
      <c r="R853" s="4" t="n"/>
      <c r="S853" s="4" t="n"/>
      <c r="T853" s="4" t="n"/>
      <c r="U853" s="4" t="n"/>
      <c r="V853" s="4" t="n"/>
      <c r="W853" s="4" t="n"/>
      <c r="X853" s="4" t="n"/>
      <c r="Y853" s="4" t="n"/>
      <c r="Z853" s="4" t="n"/>
      <c r="AA853" s="4" t="n"/>
      <c r="AB853" s="4" t="n"/>
      <c r="AC853" s="4" t="n"/>
      <c r="AD853" s="4" t="n"/>
      <c r="AE853" s="4" t="n"/>
      <c r="AF853" s="4" t="n"/>
      <c r="AG853" s="4" t="n"/>
    </row>
    <row r="854">
      <c r="A854" s="4" t="n"/>
      <c r="B854" s="4" t="n"/>
      <c r="C854" s="4" t="n"/>
      <c r="D854" s="4" t="n"/>
      <c r="E854" s="4" t="n"/>
      <c r="F854" s="4" t="n"/>
      <c r="G854" s="4" t="n"/>
      <c r="H854" s="4" t="n"/>
      <c r="I854" s="4" t="n"/>
      <c r="J854" s="4" t="n"/>
      <c r="K854" s="4" t="n"/>
      <c r="L854" s="4" t="n"/>
      <c r="M854" s="4" t="n"/>
      <c r="N854" s="4" t="n"/>
      <c r="O854" s="4" t="n"/>
      <c r="P854" s="4" t="n"/>
      <c r="Q854" s="4" t="n"/>
      <c r="R854" s="4" t="n"/>
      <c r="S854" s="4" t="n"/>
      <c r="T854" s="4" t="n"/>
      <c r="U854" s="4" t="n"/>
      <c r="V854" s="4" t="n"/>
      <c r="W854" s="4" t="n"/>
      <c r="X854" s="4" t="n"/>
      <c r="Y854" s="4" t="n"/>
      <c r="Z854" s="4" t="n"/>
      <c r="AA854" s="4" t="n"/>
      <c r="AB854" s="4" t="n"/>
      <c r="AC854" s="4" t="n"/>
      <c r="AD854" s="4" t="n"/>
      <c r="AE854" s="4" t="n"/>
      <c r="AF854" s="4" t="n"/>
      <c r="AG854" s="4" t="n"/>
    </row>
    <row r="855">
      <c r="A855" s="4" t="n"/>
      <c r="B855" s="4" t="n"/>
      <c r="C855" s="4" t="n"/>
      <c r="D855" s="4" t="n"/>
      <c r="E855" s="4" t="n"/>
      <c r="F855" s="4" t="n"/>
      <c r="G855" s="4" t="n"/>
      <c r="H855" s="4" t="n"/>
      <c r="I855" s="4" t="n"/>
      <c r="J855" s="4" t="n"/>
      <c r="K855" s="4" t="n"/>
      <c r="L855" s="4" t="n"/>
      <c r="M855" s="4" t="n"/>
      <c r="N855" s="4" t="n"/>
      <c r="O855" s="4" t="n"/>
      <c r="P855" s="4" t="n"/>
      <c r="Q855" s="4" t="n"/>
      <c r="R855" s="4" t="n"/>
      <c r="S855" s="4" t="n"/>
      <c r="T855" s="4" t="n"/>
      <c r="U855" s="4" t="n"/>
      <c r="V855" s="4" t="n"/>
      <c r="W855" s="4" t="n"/>
      <c r="X855" s="4" t="n"/>
      <c r="Y855" s="4" t="n"/>
      <c r="Z855" s="4" t="n"/>
      <c r="AA855" s="4" t="n"/>
      <c r="AB855" s="4" t="n"/>
      <c r="AC855" s="4" t="n"/>
      <c r="AD855" s="4" t="n"/>
      <c r="AE855" s="4" t="n"/>
      <c r="AF855" s="4" t="n"/>
      <c r="AG855" s="4" t="n"/>
    </row>
    <row r="856">
      <c r="A856" s="4" t="n"/>
      <c r="B856" s="4" t="n"/>
      <c r="C856" s="4" t="n"/>
      <c r="D856" s="4" t="n"/>
      <c r="E856" s="4" t="n"/>
      <c r="F856" s="4" t="n"/>
      <c r="G856" s="4" t="n"/>
      <c r="H856" s="4" t="n"/>
      <c r="I856" s="4" t="n"/>
      <c r="J856" s="4" t="n"/>
      <c r="K856" s="4" t="n"/>
      <c r="L856" s="4" t="n"/>
      <c r="M856" s="4" t="n"/>
      <c r="N856" s="4" t="n"/>
      <c r="O856" s="4" t="n"/>
      <c r="P856" s="4" t="n"/>
      <c r="Q856" s="4" t="n"/>
      <c r="R856" s="4" t="n"/>
      <c r="S856" s="4" t="n"/>
      <c r="T856" s="4" t="n"/>
      <c r="U856" s="4" t="n"/>
      <c r="V856" s="4" t="n"/>
      <c r="W856" s="4" t="n"/>
      <c r="X856" s="4" t="n"/>
      <c r="Y856" s="4" t="n"/>
      <c r="Z856" s="4" t="n"/>
      <c r="AA856" s="4" t="n"/>
      <c r="AB856" s="4" t="n"/>
      <c r="AC856" s="4" t="n"/>
      <c r="AD856" s="4" t="n"/>
      <c r="AE856" s="4" t="n"/>
      <c r="AF856" s="4" t="n"/>
      <c r="AG856" s="4" t="n"/>
    </row>
    <row r="857">
      <c r="A857" s="4" t="n"/>
      <c r="B857" s="4" t="n"/>
      <c r="C857" s="4" t="n"/>
      <c r="D857" s="4" t="n"/>
      <c r="E857" s="4" t="n"/>
      <c r="F857" s="4" t="n"/>
      <c r="G857" s="4" t="n"/>
      <c r="H857" s="4" t="n"/>
      <c r="I857" s="4" t="n"/>
      <c r="J857" s="4" t="n"/>
      <c r="K857" s="4" t="n"/>
      <c r="L857" s="4" t="n"/>
      <c r="M857" s="4" t="n"/>
      <c r="N857" s="4" t="n"/>
      <c r="O857" s="4" t="n"/>
      <c r="P857" s="4" t="n"/>
      <c r="Q857" s="4" t="n"/>
      <c r="R857" s="4" t="n"/>
      <c r="S857" s="4" t="n"/>
      <c r="T857" s="4" t="n"/>
      <c r="U857" s="4" t="n"/>
      <c r="V857" s="4" t="n"/>
      <c r="W857" s="4" t="n"/>
      <c r="X857" s="4" t="n"/>
      <c r="Y857" s="4" t="n"/>
      <c r="Z857" s="4" t="n"/>
      <c r="AA857" s="4" t="n"/>
      <c r="AB857" s="4" t="n"/>
      <c r="AC857" s="4" t="n"/>
      <c r="AD857" s="4" t="n"/>
      <c r="AE857" s="4" t="n"/>
      <c r="AF857" s="4" t="n"/>
      <c r="AG857" s="4" t="n"/>
    </row>
    <row r="858">
      <c r="A858" s="4" t="n"/>
      <c r="B858" s="4" t="n"/>
      <c r="C858" s="4" t="n"/>
      <c r="D858" s="4" t="n"/>
      <c r="E858" s="4" t="n"/>
      <c r="F858" s="4" t="n"/>
      <c r="G858" s="4" t="n"/>
      <c r="H858" s="4" t="n"/>
      <c r="I858" s="4" t="n"/>
      <c r="J858" s="4" t="n"/>
      <c r="K858" s="4" t="n"/>
      <c r="L858" s="4" t="n"/>
      <c r="M858" s="4" t="n"/>
      <c r="N858" s="4" t="n"/>
      <c r="O858" s="4" t="n"/>
      <c r="P858" s="4" t="n"/>
      <c r="Q858" s="4" t="n"/>
      <c r="R858" s="4" t="n"/>
      <c r="S858" s="4" t="n"/>
      <c r="T858" s="4" t="n"/>
      <c r="U858" s="4" t="n"/>
      <c r="V858" s="4" t="n"/>
      <c r="W858" s="4" t="n"/>
      <c r="X858" s="4" t="n"/>
      <c r="Y858" s="4" t="n"/>
      <c r="Z858" s="4" t="n"/>
      <c r="AA858" s="4" t="n"/>
      <c r="AB858" s="4" t="n"/>
      <c r="AC858" s="4" t="n"/>
      <c r="AD858" s="4" t="n"/>
      <c r="AE858" s="4" t="n"/>
      <c r="AF858" s="4" t="n"/>
      <c r="AG858" s="4" t="n"/>
    </row>
    <row r="859">
      <c r="A859" s="4" t="n"/>
      <c r="B859" s="4" t="n"/>
      <c r="C859" s="4" t="n"/>
      <c r="D859" s="4" t="n"/>
      <c r="E859" s="4" t="n"/>
      <c r="F859" s="4" t="n"/>
      <c r="G859" s="4" t="n"/>
      <c r="H859" s="4" t="n"/>
      <c r="I859" s="4" t="n"/>
      <c r="J859" s="4" t="n"/>
      <c r="K859" s="4" t="n"/>
      <c r="L859" s="4" t="n"/>
      <c r="M859" s="4" t="n"/>
      <c r="N859" s="4" t="n"/>
      <c r="O859" s="4" t="n"/>
      <c r="P859" s="4" t="n"/>
      <c r="Q859" s="4" t="n"/>
      <c r="R859" s="4" t="n"/>
      <c r="S859" s="4" t="n"/>
      <c r="T859" s="4" t="n"/>
      <c r="U859" s="4" t="n"/>
      <c r="V859" s="4" t="n"/>
      <c r="W859" s="4" t="n"/>
      <c r="X859" s="4" t="n"/>
      <c r="Y859" s="4" t="n"/>
      <c r="Z859" s="4" t="n"/>
      <c r="AA859" s="4" t="n"/>
      <c r="AB859" s="4" t="n"/>
      <c r="AC859" s="4" t="n"/>
      <c r="AD859" s="4" t="n"/>
      <c r="AE859" s="4" t="n"/>
      <c r="AF859" s="4" t="n"/>
      <c r="AG859" s="4" t="n"/>
    </row>
    <row r="860">
      <c r="A860" s="4" t="n"/>
      <c r="B860" s="4" t="n"/>
      <c r="C860" s="4" t="n"/>
      <c r="D860" s="4" t="n"/>
      <c r="E860" s="4" t="n"/>
      <c r="F860" s="4" t="n"/>
      <c r="G860" s="4" t="n"/>
      <c r="H860" s="4" t="n"/>
      <c r="I860" s="4" t="n"/>
      <c r="J860" s="4" t="n"/>
      <c r="K860" s="4" t="n"/>
      <c r="L860" s="4" t="n"/>
      <c r="M860" s="4" t="n"/>
      <c r="N860" s="4" t="n"/>
      <c r="O860" s="4" t="n"/>
      <c r="P860" s="4" t="n"/>
      <c r="Q860" s="4" t="n"/>
      <c r="R860" s="4" t="n"/>
      <c r="S860" s="4" t="n"/>
      <c r="T860" s="4" t="n"/>
      <c r="U860" s="4" t="n"/>
      <c r="V860" s="4" t="n"/>
      <c r="W860" s="4" t="n"/>
      <c r="X860" s="4" t="n"/>
      <c r="Y860" s="4" t="n"/>
      <c r="Z860" s="4" t="n"/>
      <c r="AA860" s="4" t="n"/>
      <c r="AB860" s="4" t="n"/>
      <c r="AC860" s="4" t="n"/>
      <c r="AD860" s="4" t="n"/>
      <c r="AE860" s="4" t="n"/>
      <c r="AF860" s="4" t="n"/>
      <c r="AG860" s="4" t="n"/>
    </row>
    <row r="861">
      <c r="A861" s="4" t="n"/>
      <c r="B861" s="4" t="n"/>
      <c r="C861" s="4" t="n"/>
      <c r="D861" s="4" t="n"/>
      <c r="E861" s="4" t="n"/>
      <c r="F861" s="4" t="n"/>
      <c r="G861" s="4" t="n"/>
      <c r="H861" s="4" t="n"/>
      <c r="I861" s="4" t="n"/>
      <c r="J861" s="4" t="n"/>
      <c r="K861" s="4" t="n"/>
      <c r="L861" s="4" t="n"/>
      <c r="M861" s="4" t="n"/>
      <c r="N861" s="4" t="n"/>
      <c r="O861" s="4" t="n"/>
      <c r="P861" s="4" t="n"/>
      <c r="Q861" s="4" t="n"/>
      <c r="R861" s="4" t="n"/>
      <c r="S861" s="4" t="n"/>
      <c r="T861" s="4" t="n"/>
      <c r="U861" s="4" t="n"/>
      <c r="V861" s="4" t="n"/>
      <c r="W861" s="4" t="n"/>
      <c r="X861" s="4" t="n"/>
      <c r="Y861" s="4" t="n"/>
      <c r="Z861" s="4" t="n"/>
      <c r="AA861" s="4" t="n"/>
      <c r="AB861" s="4" t="n"/>
      <c r="AC861" s="4" t="n"/>
      <c r="AD861" s="4" t="n"/>
      <c r="AE861" s="4" t="n"/>
      <c r="AF861" s="4" t="n"/>
      <c r="AG861" s="4" t="n"/>
    </row>
    <row r="862">
      <c r="A862" s="4" t="n"/>
      <c r="B862" s="4" t="n"/>
      <c r="C862" s="4" t="n"/>
      <c r="D862" s="4" t="n"/>
      <c r="E862" s="4" t="n"/>
      <c r="F862" s="4" t="n"/>
      <c r="G862" s="4" t="n"/>
      <c r="H862" s="4" t="n"/>
      <c r="I862" s="4" t="n"/>
      <c r="J862" s="4" t="n"/>
      <c r="K862" s="4" t="n"/>
      <c r="L862" s="4" t="n"/>
      <c r="M862" s="4" t="n"/>
      <c r="N862" s="4" t="n"/>
      <c r="O862" s="4" t="n"/>
      <c r="P862" s="4" t="n"/>
      <c r="Q862" s="4" t="n"/>
      <c r="R862" s="4" t="n"/>
      <c r="S862" s="4" t="n"/>
      <c r="T862" s="4" t="n"/>
      <c r="U862" s="4" t="n"/>
      <c r="V862" s="4" t="n"/>
      <c r="W862" s="4" t="n"/>
      <c r="X862" s="4" t="n"/>
      <c r="Y862" s="4" t="n"/>
      <c r="Z862" s="4" t="n"/>
      <c r="AA862" s="4" t="n"/>
      <c r="AB862" s="4" t="n"/>
      <c r="AC862" s="4" t="n"/>
      <c r="AD862" s="4" t="n"/>
      <c r="AE862" s="4" t="n"/>
      <c r="AF862" s="4" t="n"/>
      <c r="AG862" s="4" t="n"/>
    </row>
    <row r="863">
      <c r="A863" s="4" t="n"/>
      <c r="B863" s="4" t="n"/>
      <c r="C863" s="4" t="n"/>
      <c r="D863" s="4" t="n"/>
      <c r="E863" s="4" t="n"/>
      <c r="F863" s="4" t="n"/>
      <c r="G863" s="4" t="n"/>
      <c r="H863" s="4" t="n"/>
      <c r="I863" s="4" t="n"/>
      <c r="J863" s="4" t="n"/>
      <c r="K863" s="4" t="n"/>
      <c r="L863" s="4" t="n"/>
      <c r="M863" s="4" t="n"/>
      <c r="N863" s="4" t="n"/>
      <c r="O863" s="4" t="n"/>
      <c r="P863" s="4" t="n"/>
      <c r="Q863" s="4" t="n"/>
      <c r="R863" s="4" t="n"/>
      <c r="S863" s="4" t="n"/>
      <c r="T863" s="4" t="n"/>
      <c r="U863" s="4" t="n"/>
      <c r="V863" s="4" t="n"/>
      <c r="W863" s="4" t="n"/>
      <c r="X863" s="4" t="n"/>
      <c r="Y863" s="4" t="n"/>
      <c r="Z863" s="4" t="n"/>
      <c r="AA863" s="4" t="n"/>
      <c r="AB863" s="4" t="n"/>
      <c r="AC863" s="4" t="n"/>
      <c r="AD863" s="4" t="n"/>
      <c r="AE863" s="4" t="n"/>
      <c r="AF863" s="4" t="n"/>
      <c r="AG863" s="4" t="n"/>
    </row>
    <row r="864">
      <c r="A864" s="4" t="n"/>
      <c r="B864" s="4" t="n"/>
      <c r="C864" s="4" t="n"/>
      <c r="D864" s="4" t="n"/>
      <c r="E864" s="4" t="n"/>
      <c r="F864" s="4" t="n"/>
      <c r="G864" s="4" t="n"/>
      <c r="H864" s="4" t="n"/>
      <c r="I864" s="4" t="n"/>
      <c r="J864" s="4" t="n"/>
      <c r="K864" s="4" t="n"/>
      <c r="L864" s="4" t="n"/>
      <c r="M864" s="4" t="n"/>
      <c r="N864" s="4" t="n"/>
      <c r="O864" s="4" t="n"/>
      <c r="P864" s="4" t="n"/>
      <c r="Q864" s="4" t="n"/>
      <c r="R864" s="4" t="n"/>
      <c r="S864" s="4" t="n"/>
      <c r="T864" s="4" t="n"/>
      <c r="U864" s="4" t="n"/>
      <c r="V864" s="4" t="n"/>
      <c r="W864" s="4" t="n"/>
      <c r="X864" s="4" t="n"/>
      <c r="Y864" s="4" t="n"/>
      <c r="Z864" s="4" t="n"/>
      <c r="AA864" s="4" t="n"/>
      <c r="AB864" s="4" t="n"/>
      <c r="AC864" s="4" t="n"/>
      <c r="AD864" s="4" t="n"/>
      <c r="AE864" s="4" t="n"/>
      <c r="AF864" s="4" t="n"/>
      <c r="AG864" s="4" t="n"/>
    </row>
    <row r="865">
      <c r="A865" s="4" t="n"/>
      <c r="B865" s="4" t="n"/>
      <c r="C865" s="4" t="n"/>
      <c r="D865" s="4" t="n"/>
      <c r="E865" s="4" t="n"/>
      <c r="F865" s="4" t="n"/>
      <c r="G865" s="4" t="n"/>
      <c r="H865" s="4" t="n"/>
      <c r="I865" s="4" t="n"/>
      <c r="J865" s="4" t="n"/>
      <c r="K865" s="4" t="n"/>
      <c r="L865" s="4" t="n"/>
      <c r="M865" s="4" t="n"/>
      <c r="N865" s="4" t="n"/>
      <c r="O865" s="4" t="n"/>
      <c r="P865" s="4" t="n"/>
      <c r="Q865" s="4" t="n"/>
      <c r="R865" s="4" t="n"/>
      <c r="S865" s="4" t="n"/>
      <c r="T865" s="4" t="n"/>
      <c r="U865" s="4" t="n"/>
      <c r="V865" s="4" t="n"/>
      <c r="W865" s="4" t="n"/>
      <c r="X865" s="4" t="n"/>
      <c r="Y865" s="4" t="n"/>
      <c r="Z865" s="4" t="n"/>
      <c r="AA865" s="4" t="n"/>
      <c r="AB865" s="4" t="n"/>
      <c r="AC865" s="4" t="n"/>
      <c r="AD865" s="4" t="n"/>
      <c r="AE865" s="4" t="n"/>
      <c r="AF865" s="4" t="n"/>
      <c r="AG865" s="4" t="n"/>
    </row>
    <row r="866">
      <c r="A866" s="4" t="n"/>
      <c r="B866" s="4" t="n"/>
      <c r="C866" s="4" t="n"/>
      <c r="D866" s="4" t="n"/>
      <c r="E866" s="4" t="n"/>
      <c r="F866" s="4" t="n"/>
      <c r="G866" s="4" t="n"/>
      <c r="H866" s="4" t="n"/>
      <c r="I866" s="4" t="n"/>
      <c r="J866" s="4" t="n"/>
      <c r="K866" s="4" t="n"/>
      <c r="L866" s="4" t="n"/>
      <c r="M866" s="4" t="n"/>
      <c r="N866" s="4" t="n"/>
      <c r="O866" s="4" t="n"/>
      <c r="P866" s="4" t="n"/>
      <c r="Q866" s="4" t="n"/>
      <c r="R866" s="4" t="n"/>
      <c r="S866" s="4" t="n"/>
      <c r="T866" s="4" t="n"/>
      <c r="U866" s="4" t="n"/>
      <c r="V866" s="4" t="n"/>
      <c r="W866" s="4" t="n"/>
      <c r="X866" s="4" t="n"/>
      <c r="Y866" s="4" t="n"/>
      <c r="Z866" s="4" t="n"/>
      <c r="AA866" s="4" t="n"/>
      <c r="AB866" s="4" t="n"/>
      <c r="AC866" s="4" t="n"/>
      <c r="AD866" s="4" t="n"/>
      <c r="AE866" s="4" t="n"/>
      <c r="AF866" s="4" t="n"/>
      <c r="AG866" s="4" t="n"/>
    </row>
    <row r="867">
      <c r="A867" s="4" t="n"/>
      <c r="B867" s="4" t="n"/>
      <c r="C867" s="4" t="n"/>
      <c r="D867" s="4" t="n"/>
      <c r="E867" s="4" t="n"/>
      <c r="F867" s="4" t="n"/>
      <c r="G867" s="4" t="n"/>
      <c r="H867" s="4" t="n"/>
      <c r="I867" s="4" t="n"/>
      <c r="J867" s="4" t="n"/>
      <c r="K867" s="4" t="n"/>
      <c r="L867" s="4" t="n"/>
      <c r="M867" s="4" t="n"/>
      <c r="N867" s="4" t="n"/>
      <c r="O867" s="4" t="n"/>
      <c r="P867" s="4" t="n"/>
      <c r="Q867" s="4" t="n"/>
      <c r="R867" s="4" t="n"/>
      <c r="S867" s="4" t="n"/>
      <c r="T867" s="4" t="n"/>
      <c r="U867" s="4" t="n"/>
      <c r="V867" s="4" t="n"/>
      <c r="W867" s="4" t="n"/>
      <c r="X867" s="4" t="n"/>
      <c r="Y867" s="4" t="n"/>
      <c r="Z867" s="4" t="n"/>
      <c r="AA867" s="4" t="n"/>
      <c r="AB867" s="4" t="n"/>
      <c r="AC867" s="4" t="n"/>
      <c r="AD867" s="4" t="n"/>
      <c r="AE867" s="4" t="n"/>
      <c r="AF867" s="4" t="n"/>
      <c r="AG867" s="4" t="n"/>
    </row>
    <row r="868">
      <c r="A868" s="4" t="n"/>
      <c r="B868" s="4" t="n"/>
      <c r="C868" s="4" t="n"/>
      <c r="D868" s="4" t="n"/>
      <c r="E868" s="4" t="n"/>
      <c r="F868" s="4" t="n"/>
      <c r="G868" s="4" t="n"/>
      <c r="H868" s="4" t="n"/>
      <c r="I868" s="4" t="n"/>
      <c r="J868" s="4" t="n"/>
      <c r="K868" s="4" t="n"/>
      <c r="L868" s="4" t="n"/>
      <c r="M868" s="4" t="n"/>
      <c r="N868" s="4" t="n"/>
      <c r="O868" s="4" t="n"/>
      <c r="P868" s="4" t="n"/>
      <c r="Q868" s="4" t="n"/>
      <c r="R868" s="4" t="n"/>
      <c r="S868" s="4" t="n"/>
      <c r="T868" s="4" t="n"/>
      <c r="U868" s="4" t="n"/>
      <c r="V868" s="4" t="n"/>
      <c r="W868" s="4" t="n"/>
      <c r="X868" s="4" t="n"/>
      <c r="Y868" s="4" t="n"/>
      <c r="Z868" s="4" t="n"/>
      <c r="AA868" s="4" t="n"/>
      <c r="AB868" s="4" t="n"/>
      <c r="AC868" s="4" t="n"/>
      <c r="AD868" s="4" t="n"/>
      <c r="AE868" s="4" t="n"/>
      <c r="AF868" s="4" t="n"/>
      <c r="AG868" s="4" t="n"/>
    </row>
    <row r="869">
      <c r="A869" s="4" t="n"/>
      <c r="B869" s="4" t="n"/>
      <c r="C869" s="4" t="n"/>
      <c r="D869" s="4" t="n"/>
      <c r="E869" s="4" t="n"/>
      <c r="F869" s="4" t="n"/>
      <c r="G869" s="4" t="n"/>
      <c r="H869" s="4" t="n"/>
      <c r="I869" s="4" t="n"/>
      <c r="J869" s="4" t="n"/>
      <c r="K869" s="4" t="n"/>
      <c r="L869" s="4" t="n"/>
      <c r="M869" s="4" t="n"/>
      <c r="N869" s="4" t="n"/>
      <c r="O869" s="4" t="n"/>
      <c r="P869" s="4" t="n"/>
      <c r="Q869" s="4" t="n"/>
      <c r="R869" s="4" t="n"/>
      <c r="S869" s="4" t="n"/>
      <c r="T869" s="4" t="n"/>
      <c r="U869" s="4" t="n"/>
      <c r="V869" s="4" t="n"/>
      <c r="W869" s="4" t="n"/>
      <c r="X869" s="4" t="n"/>
      <c r="Y869" s="4" t="n"/>
      <c r="Z869" s="4" t="n"/>
      <c r="AA869" s="4" t="n"/>
      <c r="AB869" s="4" t="n"/>
      <c r="AC869" s="4" t="n"/>
      <c r="AD869" s="4" t="n"/>
      <c r="AE869" s="4" t="n"/>
      <c r="AF869" s="4" t="n"/>
      <c r="AG869" s="4" t="n"/>
    </row>
    <row r="870">
      <c r="A870" s="4" t="n"/>
      <c r="B870" s="4" t="n"/>
      <c r="C870" s="4" t="n"/>
      <c r="D870" s="4" t="n"/>
      <c r="E870" s="4" t="n"/>
      <c r="F870" s="4" t="n"/>
      <c r="G870" s="4" t="n"/>
      <c r="H870" s="4" t="n"/>
      <c r="I870" s="4" t="n"/>
      <c r="J870" s="4" t="n"/>
      <c r="K870" s="4" t="n"/>
      <c r="L870" s="4" t="n"/>
      <c r="M870" s="4" t="n"/>
      <c r="N870" s="4" t="n"/>
      <c r="O870" s="4" t="n"/>
      <c r="P870" s="4" t="n"/>
      <c r="Q870" s="4" t="n"/>
      <c r="R870" s="4" t="n"/>
      <c r="S870" s="4" t="n"/>
      <c r="T870" s="4" t="n"/>
      <c r="U870" s="4" t="n"/>
      <c r="V870" s="4" t="n"/>
      <c r="W870" s="4" t="n"/>
      <c r="X870" s="4" t="n"/>
      <c r="Y870" s="4" t="n"/>
      <c r="Z870" s="4" t="n"/>
      <c r="AA870" s="4" t="n"/>
      <c r="AB870" s="4" t="n"/>
      <c r="AC870" s="4" t="n"/>
      <c r="AD870" s="4" t="n"/>
      <c r="AE870" s="4" t="n"/>
      <c r="AF870" s="4" t="n"/>
      <c r="AG870" s="4" t="n"/>
    </row>
    <row r="871">
      <c r="A871" s="4" t="n"/>
      <c r="B871" s="4" t="n"/>
      <c r="C871" s="4" t="n"/>
      <c r="D871" s="4" t="n"/>
      <c r="E871" s="4" t="n"/>
      <c r="F871" s="4" t="n"/>
      <c r="G871" s="4" t="n"/>
      <c r="H871" s="4" t="n"/>
      <c r="I871" s="4" t="n"/>
      <c r="J871" s="4" t="n"/>
      <c r="K871" s="4" t="n"/>
      <c r="L871" s="4" t="n"/>
      <c r="M871" s="4" t="n"/>
      <c r="N871" s="4" t="n"/>
      <c r="O871" s="4" t="n"/>
      <c r="P871" s="4" t="n"/>
      <c r="Q871" s="4" t="n"/>
      <c r="R871" s="4" t="n"/>
      <c r="S871" s="4" t="n"/>
      <c r="T871" s="4" t="n"/>
      <c r="U871" s="4" t="n"/>
      <c r="V871" s="4" t="n"/>
      <c r="W871" s="4" t="n"/>
      <c r="X871" s="4" t="n"/>
      <c r="Y871" s="4" t="n"/>
      <c r="Z871" s="4" t="n"/>
      <c r="AA871" s="4" t="n"/>
      <c r="AB871" s="4" t="n"/>
      <c r="AC871" s="4" t="n"/>
      <c r="AD871" s="4" t="n"/>
      <c r="AE871" s="4" t="n"/>
      <c r="AF871" s="4" t="n"/>
      <c r="AG871" s="4" t="n"/>
    </row>
    <row r="872">
      <c r="A872" s="4" t="n"/>
      <c r="B872" s="4" t="n"/>
      <c r="C872" s="4" t="n"/>
      <c r="D872" s="4" t="n"/>
      <c r="E872" s="4" t="n"/>
      <c r="F872" s="4" t="n"/>
      <c r="G872" s="4" t="n"/>
      <c r="H872" s="4" t="n"/>
      <c r="I872" s="4" t="n"/>
      <c r="J872" s="4" t="n"/>
      <c r="K872" s="4" t="n"/>
      <c r="L872" s="4" t="n"/>
      <c r="M872" s="4" t="n"/>
      <c r="N872" s="4" t="n"/>
      <c r="O872" s="4" t="n"/>
      <c r="P872" s="4" t="n"/>
      <c r="Q872" s="4" t="n"/>
      <c r="R872" s="4" t="n"/>
      <c r="S872" s="4" t="n"/>
      <c r="T872" s="4" t="n"/>
      <c r="U872" s="4" t="n"/>
      <c r="V872" s="4" t="n"/>
      <c r="W872" s="4" t="n"/>
      <c r="X872" s="4" t="n"/>
      <c r="Y872" s="4" t="n"/>
      <c r="Z872" s="4" t="n"/>
      <c r="AA872" s="4" t="n"/>
      <c r="AB872" s="4" t="n"/>
      <c r="AC872" s="4" t="n"/>
      <c r="AD872" s="4" t="n"/>
      <c r="AE872" s="4" t="n"/>
      <c r="AF872" s="4" t="n"/>
      <c r="AG872" s="4" t="n"/>
    </row>
    <row r="873">
      <c r="A873" s="4" t="n"/>
      <c r="B873" s="4" t="n"/>
      <c r="C873" s="4" t="n"/>
      <c r="D873" s="4" t="n"/>
      <c r="E873" s="4" t="n"/>
      <c r="F873" s="4" t="n"/>
      <c r="G873" s="4" t="n"/>
      <c r="H873" s="4" t="n"/>
      <c r="I873" s="4" t="n"/>
      <c r="J873" s="4" t="n"/>
      <c r="K873" s="4" t="n"/>
      <c r="L873" s="4" t="n"/>
      <c r="M873" s="4" t="n"/>
      <c r="N873" s="4" t="n"/>
      <c r="O873" s="4" t="n"/>
      <c r="P873" s="4" t="n"/>
      <c r="Q873" s="4" t="n"/>
      <c r="R873" s="4" t="n"/>
      <c r="S873" s="4" t="n"/>
      <c r="T873" s="4" t="n"/>
      <c r="U873" s="4" t="n"/>
      <c r="V873" s="4" t="n"/>
      <c r="W873" s="4" t="n"/>
      <c r="X873" s="4" t="n"/>
      <c r="Y873" s="4" t="n"/>
      <c r="Z873" s="4" t="n"/>
      <c r="AA873" s="4" t="n"/>
      <c r="AB873" s="4" t="n"/>
      <c r="AC873" s="4" t="n"/>
      <c r="AD873" s="4" t="n"/>
      <c r="AE873" s="4" t="n"/>
      <c r="AF873" s="4" t="n"/>
      <c r="AG873" s="4" t="n"/>
    </row>
    <row r="874">
      <c r="A874" s="4" t="n"/>
      <c r="B874" s="4" t="n"/>
      <c r="C874" s="4" t="n"/>
      <c r="D874" s="4" t="n"/>
      <c r="E874" s="4" t="n"/>
      <c r="F874" s="4" t="n"/>
      <c r="G874" s="4" t="n"/>
      <c r="H874" s="4" t="n"/>
      <c r="I874" s="4" t="n"/>
      <c r="J874" s="4" t="n"/>
      <c r="K874" s="4" t="n"/>
      <c r="L874" s="4" t="n"/>
      <c r="M874" s="4" t="n"/>
      <c r="N874" s="4" t="n"/>
      <c r="O874" s="4" t="n"/>
      <c r="P874" s="4" t="n"/>
      <c r="Q874" s="4" t="n"/>
      <c r="R874" s="4" t="n"/>
      <c r="S874" s="4" t="n"/>
      <c r="T874" s="4" t="n"/>
      <c r="U874" s="4" t="n"/>
      <c r="V874" s="4" t="n"/>
      <c r="W874" s="4" t="n"/>
      <c r="X874" s="4" t="n"/>
      <c r="Y874" s="4" t="n"/>
      <c r="Z874" s="4" t="n"/>
      <c r="AA874" s="4" t="n"/>
      <c r="AB874" s="4" t="n"/>
      <c r="AC874" s="4" t="n"/>
      <c r="AD874" s="4" t="n"/>
      <c r="AE874" s="4" t="n"/>
      <c r="AF874" s="4" t="n"/>
      <c r="AG874" s="4" t="n"/>
    </row>
    <row r="875">
      <c r="A875" s="4" t="n"/>
      <c r="B875" s="4" t="n"/>
      <c r="C875" s="4" t="n"/>
      <c r="D875" s="4" t="n"/>
      <c r="E875" s="4" t="n"/>
      <c r="F875" s="4" t="n"/>
      <c r="G875" s="4" t="n"/>
      <c r="H875" s="4" t="n"/>
      <c r="I875" s="4" t="n"/>
      <c r="J875" s="4" t="n"/>
      <c r="K875" s="4" t="n"/>
      <c r="L875" s="4" t="n"/>
      <c r="M875" s="4" t="n"/>
      <c r="N875" s="4" t="n"/>
      <c r="O875" s="4" t="n"/>
      <c r="P875" s="4" t="n"/>
      <c r="Q875" s="4" t="n"/>
      <c r="R875" s="4" t="n"/>
      <c r="S875" s="4" t="n"/>
      <c r="T875" s="4" t="n"/>
      <c r="U875" s="4" t="n"/>
      <c r="V875" s="4" t="n"/>
      <c r="W875" s="4" t="n"/>
      <c r="X875" s="4" t="n"/>
      <c r="Y875" s="4" t="n"/>
      <c r="Z875" s="4" t="n"/>
      <c r="AA875" s="4" t="n"/>
      <c r="AB875" s="4" t="n"/>
      <c r="AC875" s="4" t="n"/>
      <c r="AD875" s="4" t="n"/>
      <c r="AE875" s="4" t="n"/>
      <c r="AF875" s="4" t="n"/>
      <c r="AG875" s="4" t="n"/>
    </row>
    <row r="876">
      <c r="A876" s="4" t="n"/>
      <c r="B876" s="4" t="n"/>
      <c r="C876" s="4" t="n"/>
      <c r="D876" s="4" t="n"/>
      <c r="E876" s="4" t="n"/>
      <c r="F876" s="4" t="n"/>
      <c r="G876" s="4" t="n"/>
      <c r="H876" s="4" t="n"/>
      <c r="I876" s="4" t="n"/>
      <c r="J876" s="4" t="n"/>
      <c r="K876" s="4" t="n"/>
      <c r="L876" s="4" t="n"/>
      <c r="M876" s="4" t="n"/>
      <c r="N876" s="4" t="n"/>
      <c r="O876" s="4" t="n"/>
      <c r="P876" s="4" t="n"/>
      <c r="Q876" s="4" t="n"/>
      <c r="R876" s="4" t="n"/>
      <c r="S876" s="4" t="n"/>
      <c r="T876" s="4" t="n"/>
      <c r="U876" s="4" t="n"/>
      <c r="V876" s="4" t="n"/>
      <c r="W876" s="4" t="n"/>
      <c r="X876" s="4" t="n"/>
      <c r="Y876" s="4" t="n"/>
      <c r="Z876" s="4" t="n"/>
      <c r="AA876" s="4" t="n"/>
      <c r="AB876" s="4" t="n"/>
      <c r="AC876" s="4" t="n"/>
      <c r="AD876" s="4" t="n"/>
      <c r="AE876" s="4" t="n"/>
      <c r="AF876" s="4" t="n"/>
      <c r="AG876" s="4" t="n"/>
    </row>
    <row r="877">
      <c r="A877" s="4" t="n"/>
      <c r="B877" s="4" t="n"/>
      <c r="C877" s="4" t="n"/>
      <c r="D877" s="4" t="n"/>
      <c r="E877" s="4" t="n"/>
      <c r="F877" s="4" t="n"/>
      <c r="G877" s="4" t="n"/>
      <c r="H877" s="4" t="n"/>
      <c r="I877" s="4" t="n"/>
      <c r="J877" s="4" t="n"/>
      <c r="K877" s="4" t="n"/>
      <c r="L877" s="4" t="n"/>
      <c r="M877" s="4" t="n"/>
      <c r="N877" s="4" t="n"/>
      <c r="O877" s="4" t="n"/>
      <c r="P877" s="4" t="n"/>
      <c r="Q877" s="4" t="n"/>
      <c r="R877" s="4" t="n"/>
      <c r="S877" s="4" t="n"/>
      <c r="T877" s="4" t="n"/>
      <c r="U877" s="4" t="n"/>
      <c r="V877" s="4" t="n"/>
      <c r="W877" s="4" t="n"/>
      <c r="X877" s="4" t="n"/>
      <c r="Y877" s="4" t="n"/>
      <c r="Z877" s="4" t="n"/>
      <c r="AA877" s="4" t="n"/>
      <c r="AB877" s="4" t="n"/>
      <c r="AC877" s="4" t="n"/>
      <c r="AD877" s="4" t="n"/>
      <c r="AE877" s="4" t="n"/>
      <c r="AF877" s="4" t="n"/>
      <c r="AG877" s="4" t="n"/>
    </row>
    <row r="878">
      <c r="A878" s="4" t="n"/>
      <c r="B878" s="4" t="n"/>
      <c r="C878" s="4" t="n"/>
      <c r="D878" s="4" t="n"/>
      <c r="E878" s="4" t="n"/>
      <c r="F878" s="4" t="n"/>
      <c r="G878" s="4" t="n"/>
      <c r="H878" s="4" t="n"/>
      <c r="I878" s="4" t="n"/>
      <c r="J878" s="4" t="n"/>
      <c r="K878" s="4" t="n"/>
      <c r="L878" s="4" t="n"/>
      <c r="M878" s="4" t="n"/>
      <c r="N878" s="4" t="n"/>
      <c r="O878" s="4" t="n"/>
      <c r="P878" s="4" t="n"/>
      <c r="Q878" s="4" t="n"/>
      <c r="R878" s="4" t="n"/>
      <c r="S878" s="4" t="n"/>
      <c r="T878" s="4" t="n"/>
      <c r="U878" s="4" t="n"/>
      <c r="V878" s="4" t="n"/>
      <c r="W878" s="4" t="n"/>
      <c r="X878" s="4" t="n"/>
      <c r="Y878" s="4" t="n"/>
      <c r="Z878" s="4" t="n"/>
      <c r="AA878" s="4" t="n"/>
      <c r="AB878" s="4" t="n"/>
      <c r="AC878" s="4" t="n"/>
      <c r="AD878" s="4" t="n"/>
      <c r="AE878" s="4" t="n"/>
      <c r="AF878" s="4" t="n"/>
      <c r="AG878" s="4" t="n"/>
    </row>
    <row r="879">
      <c r="A879" s="4" t="n"/>
      <c r="B879" s="4" t="n"/>
      <c r="C879" s="4" t="n"/>
      <c r="D879" s="4" t="n"/>
      <c r="E879" s="4" t="n"/>
      <c r="F879" s="4" t="n"/>
      <c r="G879" s="4" t="n"/>
      <c r="H879" s="4" t="n"/>
      <c r="I879" s="4" t="n"/>
      <c r="J879" s="4" t="n"/>
      <c r="K879" s="4" t="n"/>
      <c r="L879" s="4" t="n"/>
      <c r="M879" s="4" t="n"/>
      <c r="N879" s="4" t="n"/>
      <c r="O879" s="4" t="n"/>
      <c r="P879" s="4" t="n"/>
      <c r="Q879" s="4" t="n"/>
      <c r="R879" s="4" t="n"/>
      <c r="S879" s="4" t="n"/>
      <c r="T879" s="4" t="n"/>
      <c r="U879" s="4" t="n"/>
      <c r="V879" s="4" t="n"/>
      <c r="W879" s="4" t="n"/>
      <c r="X879" s="4" t="n"/>
      <c r="Y879" s="4" t="n"/>
      <c r="Z879" s="4" t="n"/>
      <c r="AA879" s="4" t="n"/>
      <c r="AB879" s="4" t="n"/>
      <c r="AC879" s="4" t="n"/>
      <c r="AD879" s="4" t="n"/>
      <c r="AE879" s="4" t="n"/>
      <c r="AF879" s="4" t="n"/>
      <c r="AG879" s="4" t="n"/>
    </row>
    <row r="880">
      <c r="A880" s="4" t="n"/>
      <c r="B880" s="4" t="n"/>
      <c r="C880" s="4" t="n"/>
      <c r="D880" s="4" t="n"/>
      <c r="E880" s="4" t="n"/>
      <c r="F880" s="4" t="n"/>
      <c r="G880" s="4" t="n"/>
      <c r="H880" s="4" t="n"/>
      <c r="I880" s="4" t="n"/>
      <c r="J880" s="4" t="n"/>
      <c r="K880" s="4" t="n"/>
      <c r="L880" s="4" t="n"/>
      <c r="M880" s="4" t="n"/>
      <c r="N880" s="4" t="n"/>
      <c r="O880" s="4" t="n"/>
      <c r="P880" s="4" t="n"/>
      <c r="Q880" s="4" t="n"/>
      <c r="R880" s="4" t="n"/>
      <c r="S880" s="4" t="n"/>
      <c r="T880" s="4" t="n"/>
      <c r="U880" s="4" t="n"/>
      <c r="V880" s="4" t="n"/>
      <c r="W880" s="4" t="n"/>
      <c r="X880" s="4" t="n"/>
      <c r="Y880" s="4" t="n"/>
      <c r="Z880" s="4" t="n"/>
      <c r="AA880" s="4" t="n"/>
      <c r="AB880" s="4" t="n"/>
      <c r="AC880" s="4" t="n"/>
      <c r="AD880" s="4" t="n"/>
      <c r="AE880" s="4" t="n"/>
      <c r="AF880" s="4" t="n"/>
      <c r="AG880" s="4" t="n"/>
    </row>
    <row r="881">
      <c r="A881" s="4" t="n"/>
      <c r="B881" s="4" t="n"/>
      <c r="C881" s="4" t="n"/>
      <c r="D881" s="4" t="n"/>
      <c r="E881" s="4" t="n"/>
      <c r="F881" s="4" t="n"/>
      <c r="G881" s="4" t="n"/>
      <c r="H881" s="4" t="n"/>
      <c r="I881" s="4" t="n"/>
      <c r="J881" s="4" t="n"/>
      <c r="K881" s="4" t="n"/>
      <c r="L881" s="4" t="n"/>
      <c r="M881" s="4" t="n"/>
      <c r="N881" s="4" t="n"/>
      <c r="O881" s="4" t="n"/>
      <c r="P881" s="4" t="n"/>
      <c r="Q881" s="4" t="n"/>
      <c r="R881" s="4" t="n"/>
      <c r="S881" s="4" t="n"/>
      <c r="T881" s="4" t="n"/>
      <c r="U881" s="4" t="n"/>
      <c r="V881" s="4" t="n"/>
      <c r="W881" s="4" t="n"/>
      <c r="X881" s="4" t="n"/>
      <c r="Y881" s="4" t="n"/>
      <c r="Z881" s="4" t="n"/>
      <c r="AA881" s="4" t="n"/>
      <c r="AB881" s="4" t="n"/>
      <c r="AC881" s="4" t="n"/>
      <c r="AD881" s="4" t="n"/>
      <c r="AE881" s="4" t="n"/>
      <c r="AF881" s="4" t="n"/>
      <c r="AG881" s="4" t="n"/>
    </row>
    <row r="882">
      <c r="A882" s="4" t="n"/>
      <c r="B882" s="4" t="n"/>
      <c r="C882" s="4" t="n"/>
      <c r="D882" s="4" t="n"/>
      <c r="E882" s="4" t="n"/>
      <c r="F882" s="4" t="n"/>
      <c r="G882" s="4" t="n"/>
      <c r="H882" s="4" t="n"/>
      <c r="I882" s="4" t="n"/>
      <c r="J882" s="4" t="n"/>
      <c r="K882" s="4" t="n"/>
      <c r="L882" s="4" t="n"/>
      <c r="M882" s="4" t="n"/>
      <c r="N882" s="4" t="n"/>
      <c r="O882" s="4" t="n"/>
      <c r="P882" s="4" t="n"/>
      <c r="Q882" s="4" t="n"/>
      <c r="R882" s="4" t="n"/>
      <c r="S882" s="4" t="n"/>
      <c r="T882" s="4" t="n"/>
      <c r="U882" s="4" t="n"/>
      <c r="V882" s="4" t="n"/>
      <c r="W882" s="4" t="n"/>
      <c r="X882" s="4" t="n"/>
      <c r="Y882" s="4" t="n"/>
      <c r="Z882" s="4" t="n"/>
      <c r="AA882" s="4" t="n"/>
      <c r="AB882" s="4" t="n"/>
      <c r="AC882" s="4" t="n"/>
      <c r="AD882" s="4" t="n"/>
      <c r="AE882" s="4" t="n"/>
      <c r="AF882" s="4" t="n"/>
      <c r="AG882" s="4" t="n"/>
    </row>
    <row r="883">
      <c r="A883" s="4" t="n"/>
      <c r="B883" s="4" t="n"/>
      <c r="C883" s="4" t="n"/>
      <c r="D883" s="4" t="n"/>
      <c r="E883" s="4" t="n"/>
      <c r="F883" s="4" t="n"/>
      <c r="G883" s="4" t="n"/>
      <c r="H883" s="4" t="n"/>
      <c r="I883" s="4" t="n"/>
      <c r="J883" s="4" t="n"/>
      <c r="K883" s="4" t="n"/>
      <c r="L883" s="4" t="n"/>
      <c r="M883" s="4" t="n"/>
      <c r="N883" s="4" t="n"/>
      <c r="O883" s="4" t="n"/>
      <c r="P883" s="4" t="n"/>
      <c r="Q883" s="4" t="n"/>
      <c r="R883" s="4" t="n"/>
      <c r="S883" s="4" t="n"/>
      <c r="T883" s="4" t="n"/>
      <c r="U883" s="4" t="n"/>
      <c r="V883" s="4" t="n"/>
      <c r="W883" s="4" t="n"/>
      <c r="X883" s="4" t="n"/>
      <c r="Y883" s="4" t="n"/>
      <c r="Z883" s="4" t="n"/>
      <c r="AA883" s="4" t="n"/>
      <c r="AB883" s="4" t="n"/>
      <c r="AC883" s="4" t="n"/>
      <c r="AD883" s="4" t="n"/>
      <c r="AE883" s="4" t="n"/>
      <c r="AF883" s="4" t="n"/>
      <c r="AG883" s="4" t="n"/>
    </row>
    <row r="884">
      <c r="A884" s="4" t="n"/>
      <c r="B884" s="4" t="n"/>
      <c r="C884" s="4" t="n"/>
      <c r="D884" s="4" t="n"/>
      <c r="E884" s="4" t="n"/>
      <c r="F884" s="4" t="n"/>
      <c r="G884" s="4" t="n"/>
      <c r="H884" s="4" t="n"/>
      <c r="I884" s="4" t="n"/>
      <c r="J884" s="4" t="n"/>
      <c r="K884" s="4" t="n"/>
      <c r="L884" s="4" t="n"/>
      <c r="M884" s="4" t="n"/>
      <c r="N884" s="4" t="n"/>
      <c r="O884" s="4" t="n"/>
      <c r="P884" s="4" t="n"/>
      <c r="Q884" s="4" t="n"/>
      <c r="R884" s="4" t="n"/>
      <c r="S884" s="4" t="n"/>
      <c r="T884" s="4" t="n"/>
      <c r="U884" s="4" t="n"/>
      <c r="V884" s="4" t="n"/>
      <c r="W884" s="4" t="n"/>
      <c r="X884" s="4" t="n"/>
      <c r="Y884" s="4" t="n"/>
      <c r="Z884" s="4" t="n"/>
      <c r="AA884" s="4" t="n"/>
      <c r="AB884" s="4" t="n"/>
      <c r="AC884" s="4" t="n"/>
      <c r="AD884" s="4" t="n"/>
      <c r="AE884" s="4" t="n"/>
      <c r="AF884" s="4" t="n"/>
      <c r="AG884" s="4" t="n"/>
    </row>
    <row r="885">
      <c r="A885" s="4" t="n"/>
      <c r="B885" s="4" t="n"/>
      <c r="C885" s="4" t="n"/>
      <c r="D885" s="4" t="n"/>
      <c r="E885" s="4" t="n"/>
      <c r="F885" s="4" t="n"/>
      <c r="G885" s="4" t="n"/>
      <c r="H885" s="4" t="n"/>
      <c r="I885" s="4" t="n"/>
      <c r="J885" s="4" t="n"/>
      <c r="K885" s="4" t="n"/>
      <c r="L885" s="4" t="n"/>
      <c r="M885" s="4" t="n"/>
      <c r="N885" s="4" t="n"/>
      <c r="O885" s="4" t="n"/>
      <c r="P885" s="4" t="n"/>
      <c r="Q885" s="4" t="n"/>
      <c r="R885" s="4" t="n"/>
      <c r="S885" s="4" t="n"/>
      <c r="T885" s="4" t="n"/>
      <c r="U885" s="4" t="n"/>
      <c r="V885" s="4" t="n"/>
      <c r="W885" s="4" t="n"/>
      <c r="X885" s="4" t="n"/>
      <c r="Y885" s="4" t="n"/>
      <c r="Z885" s="4" t="n"/>
      <c r="AA885" s="4" t="n"/>
      <c r="AB885" s="4" t="n"/>
      <c r="AC885" s="4" t="n"/>
      <c r="AD885" s="4" t="n"/>
      <c r="AE885" s="4" t="n"/>
      <c r="AF885" s="4" t="n"/>
      <c r="AG885" s="4" t="n"/>
    </row>
    <row r="886">
      <c r="A886" s="4" t="n"/>
      <c r="B886" s="4" t="n"/>
      <c r="C886" s="4" t="n"/>
      <c r="D886" s="4" t="n"/>
      <c r="E886" s="4" t="n"/>
      <c r="F886" s="4" t="n"/>
      <c r="G886" s="4" t="n"/>
      <c r="H886" s="4" t="n"/>
      <c r="I886" s="4" t="n"/>
      <c r="J886" s="4" t="n"/>
      <c r="K886" s="4" t="n"/>
      <c r="L886" s="4" t="n"/>
      <c r="M886" s="4" t="n"/>
      <c r="N886" s="4" t="n"/>
      <c r="O886" s="4" t="n"/>
      <c r="P886" s="4" t="n"/>
      <c r="Q886" s="4" t="n"/>
      <c r="R886" s="4" t="n"/>
      <c r="S886" s="4" t="n"/>
      <c r="T886" s="4" t="n"/>
      <c r="U886" s="4" t="n"/>
      <c r="V886" s="4" t="n"/>
      <c r="W886" s="4" t="n"/>
      <c r="X886" s="4" t="n"/>
      <c r="Y886" s="4" t="n"/>
      <c r="Z886" s="4" t="n"/>
      <c r="AA886" s="4" t="n"/>
      <c r="AB886" s="4" t="n"/>
      <c r="AC886" s="4" t="n"/>
      <c r="AD886" s="4" t="n"/>
      <c r="AE886" s="4" t="n"/>
      <c r="AF886" s="4" t="n"/>
      <c r="AG886" s="4" t="n"/>
    </row>
    <row r="887">
      <c r="A887" s="4" t="n"/>
      <c r="B887" s="4" t="n"/>
      <c r="C887" s="4" t="n"/>
      <c r="D887" s="4" t="n"/>
      <c r="E887" s="4" t="n"/>
      <c r="F887" s="4" t="n"/>
      <c r="G887" s="4" t="n"/>
      <c r="H887" s="4" t="n"/>
      <c r="I887" s="4" t="n"/>
      <c r="J887" s="4" t="n"/>
      <c r="K887" s="4" t="n"/>
      <c r="L887" s="4" t="n"/>
      <c r="M887" s="4" t="n"/>
      <c r="N887" s="4" t="n"/>
      <c r="O887" s="4" t="n"/>
      <c r="P887" s="4" t="n"/>
      <c r="Q887" s="4" t="n"/>
      <c r="R887" s="4" t="n"/>
      <c r="S887" s="4" t="n"/>
      <c r="T887" s="4" t="n"/>
      <c r="U887" s="4" t="n"/>
      <c r="V887" s="4" t="n"/>
      <c r="W887" s="4" t="n"/>
      <c r="X887" s="4" t="n"/>
      <c r="Y887" s="4" t="n"/>
      <c r="Z887" s="4" t="n"/>
      <c r="AA887" s="4" t="n"/>
      <c r="AB887" s="4" t="n"/>
      <c r="AC887" s="4" t="n"/>
      <c r="AD887" s="4" t="n"/>
      <c r="AE887" s="4" t="n"/>
      <c r="AF887" s="4" t="n"/>
      <c r="AG887" s="4" t="n"/>
    </row>
    <row r="888">
      <c r="A888" s="4" t="n"/>
      <c r="B888" s="4" t="n"/>
      <c r="C888" s="4" t="n"/>
      <c r="D888" s="4" t="n"/>
      <c r="E888" s="4" t="n"/>
      <c r="F888" s="4" t="n"/>
      <c r="G888" s="4" t="n"/>
      <c r="H888" s="4" t="n"/>
      <c r="I888" s="4" t="n"/>
      <c r="J888" s="4" t="n"/>
      <c r="K888" s="4" t="n"/>
      <c r="L888" s="4" t="n"/>
      <c r="M888" s="4" t="n"/>
      <c r="N888" s="4" t="n"/>
      <c r="O888" s="4" t="n"/>
      <c r="P888" s="4" t="n"/>
      <c r="Q888" s="4" t="n"/>
      <c r="R888" s="4" t="n"/>
      <c r="S888" s="4" t="n"/>
      <c r="T888" s="4" t="n"/>
      <c r="U888" s="4" t="n"/>
      <c r="V888" s="4" t="n"/>
      <c r="W888" s="4" t="n"/>
      <c r="X888" s="4" t="n"/>
      <c r="Y888" s="4" t="n"/>
      <c r="Z888" s="4" t="n"/>
      <c r="AA888" s="4" t="n"/>
      <c r="AB888" s="4" t="n"/>
      <c r="AC888" s="4" t="n"/>
      <c r="AD888" s="4" t="n"/>
      <c r="AE888" s="4" t="n"/>
      <c r="AF888" s="4" t="n"/>
      <c r="AG888" s="4" t="n"/>
    </row>
    <row r="889">
      <c r="A889" s="4" t="n"/>
      <c r="B889" s="4" t="n"/>
      <c r="C889" s="4" t="n"/>
      <c r="D889" s="4" t="n"/>
      <c r="E889" s="4" t="n"/>
      <c r="F889" s="4" t="n"/>
      <c r="G889" s="4" t="n"/>
      <c r="H889" s="4" t="n"/>
      <c r="I889" s="4" t="n"/>
      <c r="J889" s="4" t="n"/>
      <c r="K889" s="4" t="n"/>
      <c r="L889" s="4" t="n"/>
      <c r="M889" s="4" t="n"/>
      <c r="N889" s="4" t="n"/>
      <c r="O889" s="4" t="n"/>
      <c r="P889" s="4" t="n"/>
      <c r="Q889" s="4" t="n"/>
      <c r="R889" s="4" t="n"/>
      <c r="S889" s="4" t="n"/>
      <c r="T889" s="4" t="n"/>
      <c r="U889" s="4" t="n"/>
      <c r="V889" s="4" t="n"/>
      <c r="W889" s="4" t="n"/>
      <c r="X889" s="4" t="n"/>
      <c r="Y889" s="4" t="n"/>
      <c r="Z889" s="4" t="n"/>
      <c r="AA889" s="4" t="n"/>
      <c r="AB889" s="4" t="n"/>
      <c r="AC889" s="4" t="n"/>
      <c r="AD889" s="4" t="n"/>
      <c r="AE889" s="4" t="n"/>
      <c r="AF889" s="4" t="n"/>
      <c r="AG889" s="4" t="n"/>
    </row>
    <row r="890">
      <c r="A890" s="4" t="n"/>
      <c r="B890" s="4" t="n"/>
      <c r="C890" s="4" t="n"/>
      <c r="D890" s="4" t="n"/>
      <c r="E890" s="4" t="n"/>
      <c r="F890" s="4" t="n"/>
      <c r="G890" s="4" t="n"/>
      <c r="H890" s="4" t="n"/>
      <c r="I890" s="4" t="n"/>
      <c r="J890" s="4" t="n"/>
      <c r="K890" s="4" t="n"/>
      <c r="L890" s="4" t="n"/>
      <c r="M890" s="4" t="n"/>
      <c r="N890" s="4" t="n"/>
      <c r="O890" s="4" t="n"/>
      <c r="P890" s="4" t="n"/>
      <c r="Q890" s="4" t="n"/>
      <c r="R890" s="4" t="n"/>
      <c r="S890" s="4" t="n"/>
      <c r="T890" s="4" t="n"/>
      <c r="U890" s="4" t="n"/>
      <c r="V890" s="4" t="n"/>
      <c r="W890" s="4" t="n"/>
      <c r="X890" s="4" t="n"/>
      <c r="Y890" s="4" t="n"/>
      <c r="Z890" s="4" t="n"/>
      <c r="AA890" s="4" t="n"/>
      <c r="AB890" s="4" t="n"/>
      <c r="AC890" s="4" t="n"/>
      <c r="AD890" s="4" t="n"/>
      <c r="AE890" s="4" t="n"/>
      <c r="AF890" s="4" t="n"/>
      <c r="AG890" s="4" t="n"/>
    </row>
    <row r="891">
      <c r="A891" s="4" t="n"/>
      <c r="B891" s="4" t="n"/>
      <c r="C891" s="4" t="n"/>
      <c r="D891" s="4" t="n"/>
      <c r="E891" s="4" t="n"/>
      <c r="F891" s="4" t="n"/>
      <c r="G891" s="4" t="n"/>
      <c r="H891" s="4" t="n"/>
      <c r="I891" s="4" t="n"/>
      <c r="J891" s="4" t="n"/>
      <c r="K891" s="4" t="n"/>
      <c r="L891" s="4" t="n"/>
      <c r="M891" s="4" t="n"/>
      <c r="N891" s="4" t="n"/>
      <c r="O891" s="4" t="n"/>
      <c r="P891" s="4" t="n"/>
      <c r="Q891" s="4" t="n"/>
      <c r="R891" s="4" t="n"/>
      <c r="S891" s="4" t="n"/>
      <c r="T891" s="4" t="n"/>
      <c r="U891" s="4" t="n"/>
      <c r="V891" s="4" t="n"/>
      <c r="W891" s="4" t="n"/>
      <c r="X891" s="4" t="n"/>
      <c r="Y891" s="4" t="n"/>
      <c r="Z891" s="4" t="n"/>
      <c r="AA891" s="4" t="n"/>
      <c r="AB891" s="4" t="n"/>
      <c r="AC891" s="4" t="n"/>
      <c r="AD891" s="4" t="n"/>
      <c r="AE891" s="4" t="n"/>
      <c r="AF891" s="4" t="n"/>
      <c r="AG891" s="4" t="n"/>
    </row>
    <row r="892">
      <c r="A892" s="4" t="n"/>
      <c r="B892" s="4" t="n"/>
      <c r="C892" s="4" t="n"/>
      <c r="D892" s="4" t="n"/>
      <c r="E892" s="4" t="n"/>
      <c r="F892" s="4" t="n"/>
      <c r="G892" s="4" t="n"/>
      <c r="H892" s="4" t="n"/>
      <c r="I892" s="4" t="n"/>
      <c r="J892" s="4" t="n"/>
      <c r="K892" s="4" t="n"/>
      <c r="L892" s="4" t="n"/>
      <c r="M892" s="4" t="n"/>
      <c r="N892" s="4" t="n"/>
      <c r="O892" s="4" t="n"/>
      <c r="P892" s="4" t="n"/>
      <c r="Q892" s="4" t="n"/>
      <c r="R892" s="4" t="n"/>
      <c r="S892" s="4" t="n"/>
      <c r="T892" s="4" t="n"/>
      <c r="U892" s="4" t="n"/>
      <c r="V892" s="4" t="n"/>
      <c r="W892" s="4" t="n"/>
      <c r="X892" s="4" t="n"/>
      <c r="Y892" s="4" t="n"/>
      <c r="Z892" s="4" t="n"/>
      <c r="AA892" s="4" t="n"/>
      <c r="AB892" s="4" t="n"/>
      <c r="AC892" s="4" t="n"/>
      <c r="AD892" s="4" t="n"/>
      <c r="AE892" s="4" t="n"/>
      <c r="AF892" s="4" t="n"/>
      <c r="AG892" s="4" t="n"/>
    </row>
    <row r="893">
      <c r="A893" s="4" t="n"/>
      <c r="B893" s="4" t="n"/>
      <c r="C893" s="4" t="n"/>
      <c r="D893" s="4" t="n"/>
      <c r="E893" s="4" t="n"/>
      <c r="F893" s="4" t="n"/>
      <c r="G893" s="4" t="n"/>
      <c r="H893" s="4" t="n"/>
      <c r="I893" s="4" t="n"/>
      <c r="J893" s="4" t="n"/>
      <c r="K893" s="4" t="n"/>
      <c r="L893" s="4" t="n"/>
      <c r="M893" s="4" t="n"/>
      <c r="N893" s="4" t="n"/>
      <c r="O893" s="4" t="n"/>
      <c r="P893" s="4" t="n"/>
      <c r="Q893" s="4" t="n"/>
      <c r="R893" s="4" t="n"/>
      <c r="S893" s="4" t="n"/>
      <c r="T893" s="4" t="n"/>
      <c r="U893" s="4" t="n"/>
      <c r="V893" s="4" t="n"/>
      <c r="W893" s="4" t="n"/>
      <c r="X893" s="4" t="n"/>
      <c r="Y893" s="4" t="n"/>
      <c r="Z893" s="4" t="n"/>
      <c r="AA893" s="4" t="n"/>
      <c r="AB893" s="4" t="n"/>
      <c r="AC893" s="4" t="n"/>
      <c r="AD893" s="4" t="n"/>
      <c r="AE893" s="4" t="n"/>
      <c r="AF893" s="4" t="n"/>
      <c r="AG893" s="4" t="n"/>
    </row>
    <row r="894">
      <c r="A894" s="4" t="n"/>
      <c r="B894" s="4" t="n"/>
      <c r="C894" s="4" t="n"/>
      <c r="D894" s="4" t="n"/>
      <c r="E894" s="4" t="n"/>
      <c r="F894" s="4" t="n"/>
      <c r="G894" s="4" t="n"/>
      <c r="H894" s="4" t="n"/>
      <c r="I894" s="4" t="n"/>
      <c r="J894" s="4" t="n"/>
      <c r="K894" s="4" t="n"/>
      <c r="L894" s="4" t="n"/>
      <c r="M894" s="4" t="n"/>
      <c r="N894" s="4" t="n"/>
      <c r="O894" s="4" t="n"/>
      <c r="P894" s="4" t="n"/>
      <c r="Q894" s="4" t="n"/>
      <c r="R894" s="4" t="n"/>
      <c r="S894" s="4" t="n"/>
      <c r="T894" s="4" t="n"/>
      <c r="U894" s="4" t="n"/>
      <c r="V894" s="4" t="n"/>
      <c r="W894" s="4" t="n"/>
      <c r="X894" s="4" t="n"/>
      <c r="Y894" s="4" t="n"/>
      <c r="Z894" s="4" t="n"/>
      <c r="AA894" s="4" t="n"/>
      <c r="AB894" s="4" t="n"/>
      <c r="AC894" s="4" t="n"/>
      <c r="AD894" s="4" t="n"/>
      <c r="AE894" s="4" t="n"/>
      <c r="AF894" s="4" t="n"/>
      <c r="AG894" s="4" t="n"/>
    </row>
    <row r="895">
      <c r="A895" s="4" t="n"/>
      <c r="B895" s="4" t="n"/>
      <c r="C895" s="4" t="n"/>
      <c r="D895" s="4" t="n"/>
      <c r="E895" s="4" t="n"/>
      <c r="F895" s="4" t="n"/>
      <c r="G895" s="4" t="n"/>
      <c r="H895" s="4" t="n"/>
      <c r="I895" s="4" t="n"/>
      <c r="J895" s="4" t="n"/>
      <c r="K895" s="4" t="n"/>
      <c r="L895" s="4" t="n"/>
      <c r="M895" s="4" t="n"/>
      <c r="N895" s="4" t="n"/>
      <c r="O895" s="4" t="n"/>
      <c r="P895" s="4" t="n"/>
      <c r="Q895" s="4" t="n"/>
      <c r="R895" s="4" t="n"/>
      <c r="S895" s="4" t="n"/>
      <c r="T895" s="4" t="n"/>
      <c r="U895" s="4" t="n"/>
      <c r="V895" s="4" t="n"/>
      <c r="W895" s="4" t="n"/>
      <c r="X895" s="4" t="n"/>
      <c r="Y895" s="4" t="n"/>
      <c r="Z895" s="4" t="n"/>
      <c r="AA895" s="4" t="n"/>
      <c r="AB895" s="4" t="n"/>
      <c r="AC895" s="4" t="n"/>
      <c r="AD895" s="4" t="n"/>
      <c r="AE895" s="4" t="n"/>
      <c r="AF895" s="4" t="n"/>
      <c r="AG895" s="4" t="n"/>
    </row>
    <row r="896">
      <c r="A896" s="4" t="n"/>
      <c r="B896" s="4" t="n"/>
      <c r="C896" s="4" t="n"/>
      <c r="D896" s="4" t="n"/>
      <c r="E896" s="4" t="n"/>
      <c r="F896" s="4" t="n"/>
      <c r="G896" s="4" t="n"/>
      <c r="H896" s="4" t="n"/>
      <c r="I896" s="4" t="n"/>
      <c r="J896" s="4" t="n"/>
      <c r="K896" s="4" t="n"/>
      <c r="L896" s="4" t="n"/>
      <c r="M896" s="4" t="n"/>
      <c r="N896" s="4" t="n"/>
      <c r="O896" s="4" t="n"/>
      <c r="P896" s="4" t="n"/>
      <c r="Q896" s="4" t="n"/>
      <c r="R896" s="4" t="n"/>
      <c r="S896" s="4" t="n"/>
      <c r="T896" s="4" t="n"/>
      <c r="U896" s="4" t="n"/>
      <c r="V896" s="4" t="n"/>
      <c r="W896" s="4" t="n"/>
      <c r="X896" s="4" t="n"/>
      <c r="Y896" s="4" t="n"/>
      <c r="Z896" s="4" t="n"/>
      <c r="AA896" s="4" t="n"/>
      <c r="AB896" s="4" t="n"/>
      <c r="AC896" s="4" t="n"/>
      <c r="AD896" s="4" t="n"/>
      <c r="AE896" s="4" t="n"/>
      <c r="AF896" s="4" t="n"/>
      <c r="AG896" s="4" t="n"/>
    </row>
    <row r="897">
      <c r="A897" s="4" t="n"/>
      <c r="B897" s="4" t="n"/>
      <c r="C897" s="4" t="n"/>
      <c r="D897" s="4" t="n"/>
      <c r="E897" s="4" t="n"/>
      <c r="F897" s="4" t="n"/>
      <c r="G897" s="4" t="n"/>
      <c r="H897" s="4" t="n"/>
      <c r="I897" s="4" t="n"/>
      <c r="J897" s="4" t="n"/>
      <c r="K897" s="4" t="n"/>
      <c r="L897" s="4" t="n"/>
      <c r="M897" s="4" t="n"/>
      <c r="N897" s="4" t="n"/>
      <c r="O897" s="4" t="n"/>
      <c r="P897" s="4" t="n"/>
      <c r="Q897" s="4" t="n"/>
      <c r="R897" s="4" t="n"/>
      <c r="S897" s="4" t="n"/>
      <c r="T897" s="4" t="n"/>
      <c r="U897" s="4" t="n"/>
      <c r="V897" s="4" t="n"/>
      <c r="W897" s="4" t="n"/>
      <c r="X897" s="4" t="n"/>
      <c r="Y897" s="4" t="n"/>
      <c r="Z897" s="4" t="n"/>
      <c r="AA897" s="4" t="n"/>
      <c r="AB897" s="4" t="n"/>
      <c r="AC897" s="4" t="n"/>
      <c r="AD897" s="4" t="n"/>
      <c r="AE897" s="4" t="n"/>
      <c r="AF897" s="4" t="n"/>
      <c r="AG897" s="4" t="n"/>
    </row>
    <row r="898">
      <c r="A898" s="4" t="n"/>
      <c r="B898" s="4" t="n"/>
      <c r="C898" s="4" t="n"/>
      <c r="D898" s="4" t="n"/>
      <c r="E898" s="4" t="n"/>
      <c r="F898" s="4" t="n"/>
      <c r="G898" s="4" t="n"/>
      <c r="H898" s="4" t="n"/>
      <c r="I898" s="4" t="n"/>
      <c r="J898" s="4" t="n"/>
      <c r="K898" s="4" t="n"/>
      <c r="L898" s="4" t="n"/>
      <c r="M898" s="4" t="n"/>
      <c r="N898" s="4" t="n"/>
      <c r="O898" s="4" t="n"/>
      <c r="P898" s="4" t="n"/>
      <c r="Q898" s="4" t="n"/>
      <c r="R898" s="4" t="n"/>
      <c r="S898" s="4" t="n"/>
      <c r="T898" s="4" t="n"/>
      <c r="U898" s="4" t="n"/>
      <c r="V898" s="4" t="n"/>
      <c r="W898" s="4" t="n"/>
      <c r="X898" s="4" t="n"/>
      <c r="Y898" s="4" t="n"/>
      <c r="Z898" s="4" t="n"/>
      <c r="AA898" s="4" t="n"/>
      <c r="AB898" s="4" t="n"/>
      <c r="AC898" s="4" t="n"/>
      <c r="AD898" s="4" t="n"/>
      <c r="AE898" s="4" t="n"/>
      <c r="AF898" s="4" t="n"/>
      <c r="AG898" s="4" t="n"/>
    </row>
    <row r="899">
      <c r="A899" s="4" t="n"/>
      <c r="B899" s="4" t="n"/>
      <c r="C899" s="4" t="n"/>
      <c r="D899" s="4" t="n"/>
      <c r="E899" s="4" t="n"/>
      <c r="F899" s="4" t="n"/>
      <c r="G899" s="4" t="n"/>
      <c r="H899" s="4" t="n"/>
      <c r="I899" s="4" t="n"/>
      <c r="J899" s="4" t="n"/>
      <c r="K899" s="4" t="n"/>
      <c r="L899" s="4" t="n"/>
      <c r="M899" s="4" t="n"/>
      <c r="N899" s="4" t="n"/>
      <c r="O899" s="4" t="n"/>
      <c r="P899" s="4" t="n"/>
      <c r="Q899" s="4" t="n"/>
      <c r="R899" s="4" t="n"/>
      <c r="S899" s="4" t="n"/>
      <c r="T899" s="4" t="n"/>
      <c r="U899" s="4" t="n"/>
      <c r="V899" s="4" t="n"/>
      <c r="W899" s="4" t="n"/>
      <c r="X899" s="4" t="n"/>
      <c r="Y899" s="4" t="n"/>
      <c r="Z899" s="4" t="n"/>
      <c r="AA899" s="4" t="n"/>
      <c r="AB899" s="4" t="n"/>
      <c r="AC899" s="4" t="n"/>
      <c r="AD899" s="4" t="n"/>
      <c r="AE899" s="4" t="n"/>
      <c r="AF899" s="4" t="n"/>
      <c r="AG899" s="4" t="n"/>
    </row>
    <row r="900">
      <c r="A900" s="4" t="n"/>
      <c r="B900" s="4" t="n"/>
      <c r="C900" s="4" t="n"/>
      <c r="D900" s="4" t="n"/>
      <c r="E900" s="4" t="n"/>
      <c r="F900" s="4" t="n"/>
      <c r="G900" s="4" t="n"/>
      <c r="H900" s="4" t="n"/>
      <c r="I900" s="4" t="n"/>
      <c r="J900" s="4" t="n"/>
      <c r="K900" s="4" t="n"/>
      <c r="L900" s="4" t="n"/>
      <c r="M900" s="4" t="n"/>
      <c r="N900" s="4" t="n"/>
      <c r="O900" s="4" t="n"/>
      <c r="P900" s="4" t="n"/>
      <c r="Q900" s="4" t="n"/>
      <c r="R900" s="4" t="n"/>
      <c r="S900" s="4" t="n"/>
      <c r="T900" s="4" t="n"/>
      <c r="U900" s="4" t="n"/>
      <c r="V900" s="4" t="n"/>
      <c r="W900" s="4" t="n"/>
      <c r="X900" s="4" t="n"/>
      <c r="Y900" s="4" t="n"/>
      <c r="Z900" s="4" t="n"/>
      <c r="AA900" s="4" t="n"/>
      <c r="AB900" s="4" t="n"/>
      <c r="AC900" s="4" t="n"/>
      <c r="AD900" s="4" t="n"/>
      <c r="AE900" s="4" t="n"/>
      <c r="AF900" s="4" t="n"/>
      <c r="AG900" s="4" t="n"/>
    </row>
    <row r="901">
      <c r="A901" s="4" t="n"/>
      <c r="B901" s="4" t="n"/>
      <c r="C901" s="4" t="n"/>
      <c r="D901" s="4" t="n"/>
      <c r="E901" s="4" t="n"/>
      <c r="F901" s="4" t="n"/>
      <c r="G901" s="4" t="n"/>
      <c r="H901" s="4" t="n"/>
      <c r="I901" s="4" t="n"/>
      <c r="J901" s="4" t="n"/>
      <c r="K901" s="4" t="n"/>
      <c r="L901" s="4" t="n"/>
      <c r="M901" s="4" t="n"/>
      <c r="N901" s="4" t="n"/>
      <c r="O901" s="4" t="n"/>
      <c r="P901" s="4" t="n"/>
      <c r="Q901" s="4" t="n"/>
      <c r="R901" s="4" t="n"/>
      <c r="S901" s="4" t="n"/>
      <c r="T901" s="4" t="n"/>
      <c r="U901" s="4" t="n"/>
      <c r="V901" s="4" t="n"/>
      <c r="W901" s="4" t="n"/>
      <c r="X901" s="4" t="n"/>
      <c r="Y901" s="4" t="n"/>
      <c r="Z901" s="4" t="n"/>
      <c r="AA901" s="4" t="n"/>
      <c r="AB901" s="4" t="n"/>
      <c r="AC901" s="4" t="n"/>
      <c r="AD901" s="4" t="n"/>
      <c r="AE901" s="4" t="n"/>
      <c r="AF901" s="4" t="n"/>
      <c r="AG901" s="4" t="n"/>
    </row>
    <row r="902">
      <c r="A902" s="4" t="n"/>
      <c r="B902" s="4" t="n"/>
      <c r="C902" s="4" t="n"/>
      <c r="D902" s="4" t="n"/>
      <c r="E902" s="4" t="n"/>
      <c r="F902" s="4" t="n"/>
      <c r="G902" s="4" t="n"/>
      <c r="H902" s="4" t="n"/>
      <c r="I902" s="4" t="n"/>
      <c r="J902" s="4" t="n"/>
      <c r="K902" s="4" t="n"/>
      <c r="L902" s="4" t="n"/>
      <c r="M902" s="4" t="n"/>
      <c r="N902" s="4" t="n"/>
      <c r="O902" s="4" t="n"/>
      <c r="P902" s="4" t="n"/>
      <c r="Q902" s="4" t="n"/>
      <c r="R902" s="4" t="n"/>
      <c r="S902" s="4" t="n"/>
      <c r="T902" s="4" t="n"/>
      <c r="U902" s="4" t="n"/>
      <c r="V902" s="4" t="n"/>
      <c r="W902" s="4" t="n"/>
      <c r="X902" s="4" t="n"/>
      <c r="Y902" s="4" t="n"/>
      <c r="Z902" s="4" t="n"/>
      <c r="AA902" s="4" t="n"/>
      <c r="AB902" s="4" t="n"/>
      <c r="AC902" s="4" t="n"/>
      <c r="AD902" s="4" t="n"/>
      <c r="AE902" s="4" t="n"/>
      <c r="AF902" s="4" t="n"/>
      <c r="AG902" s="4" t="n"/>
    </row>
    <row r="903">
      <c r="A903" s="4" t="n"/>
      <c r="B903" s="4" t="n"/>
      <c r="C903" s="4" t="n"/>
      <c r="D903" s="4" t="n"/>
      <c r="E903" s="4" t="n"/>
      <c r="F903" s="4" t="n"/>
      <c r="G903" s="4" t="n"/>
      <c r="H903" s="4" t="n"/>
      <c r="I903" s="4" t="n"/>
      <c r="J903" s="4" t="n"/>
      <c r="K903" s="4" t="n"/>
      <c r="L903" s="4" t="n"/>
      <c r="M903" s="4" t="n"/>
      <c r="N903" s="4" t="n"/>
      <c r="O903" s="4" t="n"/>
      <c r="P903" s="4" t="n"/>
      <c r="Q903" s="4" t="n"/>
      <c r="R903" s="4" t="n"/>
      <c r="S903" s="4" t="n"/>
      <c r="T903" s="4" t="n"/>
      <c r="U903" s="4" t="n"/>
      <c r="V903" s="4" t="n"/>
      <c r="W903" s="4" t="n"/>
      <c r="X903" s="4" t="n"/>
      <c r="Y903" s="4" t="n"/>
      <c r="Z903" s="4" t="n"/>
      <c r="AA903" s="4" t="n"/>
      <c r="AB903" s="4" t="n"/>
      <c r="AC903" s="4" t="n"/>
      <c r="AD903" s="4" t="n"/>
      <c r="AE903" s="4" t="n"/>
      <c r="AF903" s="4" t="n"/>
      <c r="AG903" s="4" t="n"/>
    </row>
    <row r="904">
      <c r="A904" s="4" t="n"/>
      <c r="B904" s="4" t="n"/>
      <c r="C904" s="4" t="n"/>
      <c r="D904" s="4" t="n"/>
      <c r="E904" s="4" t="n"/>
      <c r="F904" s="4" t="n"/>
      <c r="G904" s="4" t="n"/>
      <c r="H904" s="4" t="n"/>
      <c r="I904" s="4" t="n"/>
      <c r="J904" s="4" t="n"/>
      <c r="K904" s="4" t="n"/>
      <c r="L904" s="4" t="n"/>
      <c r="M904" s="4" t="n"/>
      <c r="N904" s="4" t="n"/>
      <c r="O904" s="4" t="n"/>
      <c r="P904" s="4" t="n"/>
      <c r="Q904" s="4" t="n"/>
      <c r="R904" s="4" t="n"/>
      <c r="S904" s="4" t="n"/>
      <c r="T904" s="4" t="n"/>
      <c r="U904" s="4" t="n"/>
      <c r="V904" s="4" t="n"/>
      <c r="W904" s="4" t="n"/>
      <c r="X904" s="4" t="n"/>
      <c r="Y904" s="4" t="n"/>
      <c r="Z904" s="4" t="n"/>
      <c r="AA904" s="4" t="n"/>
      <c r="AB904" s="4" t="n"/>
      <c r="AC904" s="4" t="n"/>
      <c r="AD904" s="4" t="n"/>
      <c r="AE904" s="4" t="n"/>
      <c r="AF904" s="4" t="n"/>
      <c r="AG904" s="4" t="n"/>
    </row>
    <row r="905">
      <c r="A905" s="4" t="n"/>
      <c r="B905" s="4" t="n"/>
      <c r="C905" s="4" t="n"/>
      <c r="D905" s="4" t="n"/>
      <c r="E905" s="4" t="n"/>
      <c r="F905" s="4" t="n"/>
      <c r="G905" s="4" t="n"/>
      <c r="H905" s="4" t="n"/>
      <c r="I905" s="4" t="n"/>
      <c r="J905" s="4" t="n"/>
      <c r="K905" s="4" t="n"/>
      <c r="L905" s="4" t="n"/>
      <c r="M905" s="4" t="n"/>
      <c r="N905" s="4" t="n"/>
      <c r="O905" s="4" t="n"/>
      <c r="P905" s="4" t="n"/>
      <c r="Q905" s="4" t="n"/>
      <c r="R905" s="4" t="n"/>
      <c r="S905" s="4" t="n"/>
      <c r="T905" s="4" t="n"/>
      <c r="U905" s="4" t="n"/>
      <c r="V905" s="4" t="n"/>
      <c r="W905" s="4" t="n"/>
      <c r="X905" s="4" t="n"/>
      <c r="Y905" s="4" t="n"/>
      <c r="Z905" s="4" t="n"/>
      <c r="AA905" s="4" t="n"/>
      <c r="AB905" s="4" t="n"/>
      <c r="AC905" s="4" t="n"/>
      <c r="AD905" s="4" t="n"/>
      <c r="AE905" s="4" t="n"/>
      <c r="AF905" s="4" t="n"/>
      <c r="AG905" s="4" t="n"/>
    </row>
    <row r="906">
      <c r="A906" s="4" t="n"/>
      <c r="B906" s="4" t="n"/>
      <c r="C906" s="4" t="n"/>
      <c r="D906" s="4" t="n"/>
      <c r="E906" s="4" t="n"/>
      <c r="F906" s="4" t="n"/>
      <c r="G906" s="4" t="n"/>
      <c r="H906" s="4" t="n"/>
      <c r="I906" s="4" t="n"/>
      <c r="J906" s="4" t="n"/>
      <c r="K906" s="4" t="n"/>
      <c r="L906" s="4" t="n"/>
      <c r="M906" s="4" t="n"/>
      <c r="N906" s="4" t="n"/>
      <c r="O906" s="4" t="n"/>
      <c r="P906" s="4" t="n"/>
      <c r="Q906" s="4" t="n"/>
      <c r="R906" s="4" t="n"/>
      <c r="S906" s="4" t="n"/>
      <c r="T906" s="4" t="n"/>
      <c r="U906" s="4" t="n"/>
      <c r="V906" s="4" t="n"/>
      <c r="W906" s="4" t="n"/>
      <c r="X906" s="4" t="n"/>
      <c r="Y906" s="4" t="n"/>
      <c r="Z906" s="4" t="n"/>
      <c r="AA906" s="4" t="n"/>
      <c r="AB906" s="4" t="n"/>
      <c r="AC906" s="4" t="n"/>
      <c r="AD906" s="4" t="n"/>
      <c r="AE906" s="4" t="n"/>
      <c r="AF906" s="4" t="n"/>
      <c r="AG906" s="4" t="n"/>
    </row>
    <row r="907">
      <c r="A907" s="4" t="n"/>
      <c r="B907" s="4" t="n"/>
      <c r="C907" s="4" t="n"/>
      <c r="D907" s="4" t="n"/>
      <c r="E907" s="4" t="n"/>
      <c r="F907" s="4" t="n"/>
      <c r="G907" s="4" t="n"/>
      <c r="H907" s="4" t="n"/>
      <c r="I907" s="4" t="n"/>
      <c r="J907" s="4" t="n"/>
      <c r="K907" s="4" t="n"/>
      <c r="L907" s="4" t="n"/>
      <c r="M907" s="4" t="n"/>
      <c r="N907" s="4" t="n"/>
      <c r="O907" s="4" t="n"/>
      <c r="P907" s="4" t="n"/>
      <c r="Q907" s="4" t="n"/>
      <c r="R907" s="4" t="n"/>
      <c r="S907" s="4" t="n"/>
      <c r="T907" s="4" t="n"/>
      <c r="U907" s="4" t="n"/>
      <c r="V907" s="4" t="n"/>
      <c r="W907" s="4" t="n"/>
      <c r="X907" s="4" t="n"/>
      <c r="Y907" s="4" t="n"/>
      <c r="Z907" s="4" t="n"/>
      <c r="AA907" s="4" t="n"/>
      <c r="AB907" s="4" t="n"/>
      <c r="AC907" s="4" t="n"/>
      <c r="AD907" s="4" t="n"/>
      <c r="AE907" s="4" t="n"/>
      <c r="AF907" s="4" t="n"/>
      <c r="AG907" s="4" t="n"/>
    </row>
    <row r="908">
      <c r="A908" s="4" t="n"/>
      <c r="B908" s="4" t="n"/>
      <c r="C908" s="4" t="n"/>
      <c r="D908" s="4" t="n"/>
      <c r="E908" s="4" t="n"/>
      <c r="F908" s="4" t="n"/>
      <c r="G908" s="4" t="n"/>
      <c r="H908" s="4" t="n"/>
      <c r="I908" s="4" t="n"/>
      <c r="J908" s="4" t="n"/>
      <c r="K908" s="4" t="n"/>
      <c r="L908" s="4" t="n"/>
      <c r="M908" s="4" t="n"/>
      <c r="N908" s="4" t="n"/>
      <c r="O908" s="4" t="n"/>
      <c r="P908" s="4" t="n"/>
      <c r="Q908" s="4" t="n"/>
      <c r="R908" s="4" t="n"/>
      <c r="S908" s="4" t="n"/>
      <c r="T908" s="4" t="n"/>
      <c r="U908" s="4" t="n"/>
      <c r="V908" s="4" t="n"/>
      <c r="W908" s="4" t="n"/>
      <c r="X908" s="4" t="n"/>
      <c r="Y908" s="4" t="n"/>
      <c r="Z908" s="4" t="n"/>
      <c r="AA908" s="4" t="n"/>
      <c r="AB908" s="4" t="n"/>
      <c r="AC908" s="4" t="n"/>
      <c r="AD908" s="4" t="n"/>
      <c r="AE908" s="4" t="n"/>
      <c r="AF908" s="4" t="n"/>
      <c r="AG908" s="4" t="n"/>
    </row>
    <row r="909">
      <c r="A909" s="4" t="n"/>
      <c r="B909" s="4" t="n"/>
      <c r="C909" s="4" t="n"/>
      <c r="D909" s="4" t="n"/>
      <c r="E909" s="4" t="n"/>
      <c r="F909" s="4" t="n"/>
      <c r="G909" s="4" t="n"/>
      <c r="H909" s="4" t="n"/>
      <c r="I909" s="4" t="n"/>
      <c r="J909" s="4" t="n"/>
      <c r="K909" s="4" t="n"/>
      <c r="L909" s="4" t="n"/>
      <c r="M909" s="4" t="n"/>
      <c r="N909" s="4" t="n"/>
      <c r="O909" s="4" t="n"/>
      <c r="P909" s="4" t="n"/>
      <c r="Q909" s="4" t="n"/>
      <c r="R909" s="4" t="n"/>
      <c r="S909" s="4" t="n"/>
      <c r="T909" s="4" t="n"/>
      <c r="U909" s="4" t="n"/>
      <c r="V909" s="4" t="n"/>
      <c r="W909" s="4" t="n"/>
      <c r="X909" s="4" t="n"/>
      <c r="Y909" s="4" t="n"/>
      <c r="Z909" s="4" t="n"/>
      <c r="AA909" s="4" t="n"/>
      <c r="AB909" s="4" t="n"/>
      <c r="AC909" s="4" t="n"/>
      <c r="AD909" s="4" t="n"/>
      <c r="AE909" s="4" t="n"/>
      <c r="AF909" s="4" t="n"/>
      <c r="AG909" s="4" t="n"/>
    </row>
    <row r="910">
      <c r="A910" s="4" t="n"/>
      <c r="B910" s="4" t="n"/>
      <c r="C910" s="4" t="n"/>
      <c r="D910" s="4" t="n"/>
      <c r="E910" s="4" t="n"/>
      <c r="F910" s="4" t="n"/>
      <c r="G910" s="4" t="n"/>
      <c r="H910" s="4" t="n"/>
      <c r="I910" s="4" t="n"/>
      <c r="J910" s="4" t="n"/>
      <c r="K910" s="4" t="n"/>
      <c r="L910" s="4" t="n"/>
      <c r="M910" s="4" t="n"/>
      <c r="N910" s="4" t="n"/>
      <c r="O910" s="4" t="n"/>
      <c r="P910" s="4" t="n"/>
      <c r="Q910" s="4" t="n"/>
      <c r="R910" s="4" t="n"/>
      <c r="S910" s="4" t="n"/>
      <c r="T910" s="4" t="n"/>
      <c r="U910" s="4" t="n"/>
      <c r="V910" s="4" t="n"/>
      <c r="W910" s="4" t="n"/>
      <c r="X910" s="4" t="n"/>
      <c r="Y910" s="4" t="n"/>
      <c r="Z910" s="4" t="n"/>
      <c r="AA910" s="4" t="n"/>
      <c r="AB910" s="4" t="n"/>
      <c r="AC910" s="4" t="n"/>
      <c r="AD910" s="4" t="n"/>
      <c r="AE910" s="4" t="n"/>
      <c r="AF910" s="4" t="n"/>
      <c r="AG910" s="4" t="n"/>
    </row>
    <row r="911">
      <c r="A911" s="4" t="n"/>
      <c r="B911" s="4" t="n"/>
      <c r="C911" s="4" t="n"/>
      <c r="D911" s="4" t="n"/>
      <c r="E911" s="4" t="n"/>
      <c r="F911" s="4" t="n"/>
      <c r="G911" s="4" t="n"/>
      <c r="H911" s="4" t="n"/>
      <c r="I911" s="4" t="n"/>
      <c r="J911" s="4" t="n"/>
      <c r="K911" s="4" t="n"/>
      <c r="L911" s="4" t="n"/>
      <c r="M911" s="4" t="n"/>
      <c r="N911" s="4" t="n"/>
      <c r="O911" s="4" t="n"/>
      <c r="P911" s="4" t="n"/>
      <c r="Q911" s="4" t="n"/>
      <c r="R911" s="4" t="n"/>
      <c r="S911" s="4" t="n"/>
      <c r="T911" s="4" t="n"/>
      <c r="U911" s="4" t="n"/>
      <c r="V911" s="4" t="n"/>
      <c r="W911" s="4" t="n"/>
      <c r="X911" s="4" t="n"/>
      <c r="Y911" s="4" t="n"/>
      <c r="Z911" s="4" t="n"/>
      <c r="AA911" s="4" t="n"/>
      <c r="AB911" s="4" t="n"/>
      <c r="AC911" s="4" t="n"/>
      <c r="AD911" s="4" t="n"/>
      <c r="AE911" s="4" t="n"/>
      <c r="AF911" s="4" t="n"/>
      <c r="AG911" s="4" t="n"/>
    </row>
    <row r="912">
      <c r="A912" s="4" t="n"/>
      <c r="B912" s="4" t="n"/>
      <c r="C912" s="4" t="n"/>
      <c r="D912" s="4" t="n"/>
      <c r="E912" s="4" t="n"/>
      <c r="F912" s="4" t="n"/>
      <c r="G912" s="4" t="n"/>
      <c r="H912" s="4" t="n"/>
      <c r="I912" s="4" t="n"/>
      <c r="J912" s="4" t="n"/>
      <c r="K912" s="4" t="n"/>
      <c r="L912" s="4" t="n"/>
      <c r="M912" s="4" t="n"/>
      <c r="N912" s="4" t="n"/>
      <c r="O912" s="4" t="n"/>
      <c r="P912" s="4" t="n"/>
      <c r="Q912" s="4" t="n"/>
      <c r="R912" s="4" t="n"/>
      <c r="S912" s="4" t="n"/>
      <c r="T912" s="4" t="n"/>
      <c r="U912" s="4" t="n"/>
      <c r="V912" s="4" t="n"/>
      <c r="W912" s="4" t="n"/>
      <c r="X912" s="4" t="n"/>
      <c r="Y912" s="4" t="n"/>
      <c r="Z912" s="4" t="n"/>
      <c r="AA912" s="4" t="n"/>
      <c r="AB912" s="4" t="n"/>
      <c r="AC912" s="4" t="n"/>
      <c r="AD912" s="4" t="n"/>
      <c r="AE912" s="4" t="n"/>
      <c r="AF912" s="4" t="n"/>
      <c r="AG912" s="4" t="n"/>
    </row>
    <row r="913">
      <c r="A913" s="4" t="n"/>
      <c r="B913" s="4" t="n"/>
      <c r="C913" s="4" t="n"/>
      <c r="D913" s="4" t="n"/>
      <c r="E913" s="4" t="n"/>
      <c r="F913" s="4" t="n"/>
      <c r="G913" s="4" t="n"/>
      <c r="H913" s="4" t="n"/>
      <c r="I913" s="4" t="n"/>
      <c r="J913" s="4" t="n"/>
      <c r="K913" s="4" t="n"/>
      <c r="L913" s="4" t="n"/>
      <c r="M913" s="4" t="n"/>
      <c r="N913" s="4" t="n"/>
      <c r="O913" s="4" t="n"/>
      <c r="P913" s="4" t="n"/>
      <c r="Q913" s="4" t="n"/>
      <c r="R913" s="4" t="n"/>
      <c r="S913" s="4" t="n"/>
      <c r="T913" s="4" t="n"/>
      <c r="U913" s="4" t="n"/>
      <c r="V913" s="4" t="n"/>
      <c r="W913" s="4" t="n"/>
      <c r="X913" s="4" t="n"/>
      <c r="Y913" s="4" t="n"/>
      <c r="Z913" s="4" t="n"/>
      <c r="AA913" s="4" t="n"/>
      <c r="AB913" s="4" t="n"/>
      <c r="AC913" s="4" t="n"/>
      <c r="AD913" s="4" t="n"/>
      <c r="AE913" s="4" t="n"/>
      <c r="AF913" s="4" t="n"/>
      <c r="AG913" s="4" t="n"/>
    </row>
    <row r="914">
      <c r="A914" s="4" t="n"/>
      <c r="B914" s="4" t="n"/>
      <c r="C914" s="4" t="n"/>
      <c r="D914" s="4" t="n"/>
      <c r="E914" s="4" t="n"/>
      <c r="F914" s="4" t="n"/>
      <c r="G914" s="4" t="n"/>
      <c r="H914" s="4" t="n"/>
      <c r="I914" s="4" t="n"/>
      <c r="J914" s="4" t="n"/>
      <c r="K914" s="4" t="n"/>
      <c r="L914" s="4" t="n"/>
      <c r="M914" s="4" t="n"/>
      <c r="N914" s="4" t="n"/>
      <c r="O914" s="4" t="n"/>
      <c r="P914" s="4" t="n"/>
      <c r="Q914" s="4" t="n"/>
      <c r="R914" s="4" t="n"/>
      <c r="S914" s="4" t="n"/>
      <c r="T914" s="4" t="n"/>
      <c r="U914" s="4" t="n"/>
      <c r="V914" s="4" t="n"/>
      <c r="W914" s="4" t="n"/>
      <c r="X914" s="4" t="n"/>
      <c r="Y914" s="4" t="n"/>
      <c r="Z914" s="4" t="n"/>
      <c r="AA914" s="4" t="n"/>
      <c r="AB914" s="4" t="n"/>
      <c r="AC914" s="4" t="n"/>
      <c r="AD914" s="4" t="n"/>
      <c r="AE914" s="4" t="n"/>
      <c r="AF914" s="4" t="n"/>
      <c r="AG914" s="4" t="n"/>
    </row>
    <row r="915">
      <c r="A915" s="4" t="n"/>
      <c r="B915" s="4" t="n"/>
      <c r="C915" s="4" t="n"/>
      <c r="D915" s="4" t="n"/>
      <c r="E915" s="4" t="n"/>
      <c r="F915" s="4" t="n"/>
      <c r="G915" s="4" t="n"/>
      <c r="H915" s="4" t="n"/>
      <c r="I915" s="4" t="n"/>
      <c r="J915" s="4" t="n"/>
      <c r="K915" s="4" t="n"/>
      <c r="L915" s="4" t="n"/>
      <c r="M915" s="4" t="n"/>
      <c r="N915" s="4" t="n"/>
      <c r="O915" s="4" t="n"/>
      <c r="P915" s="4" t="n"/>
      <c r="Q915" s="4" t="n"/>
      <c r="R915" s="4" t="n"/>
      <c r="S915" s="4" t="n"/>
      <c r="T915" s="4" t="n"/>
      <c r="U915" s="4" t="n"/>
      <c r="V915" s="4" t="n"/>
      <c r="W915" s="4" t="n"/>
      <c r="X915" s="4" t="n"/>
      <c r="Y915" s="4" t="n"/>
      <c r="Z915" s="4" t="n"/>
      <c r="AA915" s="4" t="n"/>
      <c r="AB915" s="4" t="n"/>
      <c r="AC915" s="4" t="n"/>
      <c r="AD915" s="4" t="n"/>
      <c r="AE915" s="4" t="n"/>
      <c r="AF915" s="4" t="n"/>
      <c r="AG915" s="4" t="n"/>
    </row>
    <row r="916">
      <c r="A916" s="4" t="n"/>
      <c r="B916" s="4" t="n"/>
      <c r="C916" s="4" t="n"/>
      <c r="D916" s="4" t="n"/>
      <c r="E916" s="4" t="n"/>
      <c r="F916" s="4" t="n"/>
      <c r="G916" s="4" t="n"/>
      <c r="H916" s="4" t="n"/>
      <c r="I916" s="4" t="n"/>
      <c r="J916" s="4" t="n"/>
      <c r="K916" s="4" t="n"/>
      <c r="L916" s="4" t="n"/>
      <c r="M916" s="4" t="n"/>
      <c r="N916" s="4" t="n"/>
      <c r="O916" s="4" t="n"/>
      <c r="P916" s="4" t="n"/>
      <c r="Q916" s="4" t="n"/>
      <c r="R916" s="4" t="n"/>
      <c r="S916" s="4" t="n"/>
      <c r="T916" s="4" t="n"/>
      <c r="U916" s="4" t="n"/>
      <c r="V916" s="4" t="n"/>
      <c r="W916" s="4" t="n"/>
      <c r="X916" s="4" t="n"/>
      <c r="Y916" s="4" t="n"/>
      <c r="Z916" s="4" t="n"/>
      <c r="AA916" s="4" t="n"/>
      <c r="AB916" s="4" t="n"/>
      <c r="AC916" s="4" t="n"/>
      <c r="AD916" s="4" t="n"/>
      <c r="AE916" s="4" t="n"/>
      <c r="AF916" s="4" t="n"/>
      <c r="AG916" s="4" t="n"/>
    </row>
    <row r="917">
      <c r="A917" s="4" t="n"/>
      <c r="B917" s="4" t="n"/>
      <c r="C917" s="4" t="n"/>
      <c r="D917" s="4" t="n"/>
      <c r="E917" s="4" t="n"/>
      <c r="F917" s="4" t="n"/>
      <c r="G917" s="4" t="n"/>
      <c r="H917" s="4" t="n"/>
      <c r="I917" s="4" t="n"/>
      <c r="J917" s="4" t="n"/>
      <c r="K917" s="4" t="n"/>
      <c r="L917" s="4" t="n"/>
      <c r="M917" s="4" t="n"/>
      <c r="N917" s="4" t="n"/>
      <c r="O917" s="4" t="n"/>
      <c r="P917" s="4" t="n"/>
      <c r="Q917" s="4" t="n"/>
      <c r="R917" s="4" t="n"/>
      <c r="S917" s="4" t="n"/>
      <c r="T917" s="4" t="n"/>
      <c r="U917" s="4" t="n"/>
      <c r="V917" s="4" t="n"/>
      <c r="W917" s="4" t="n"/>
      <c r="X917" s="4" t="n"/>
      <c r="Y917" s="4" t="n"/>
      <c r="Z917" s="4" t="n"/>
      <c r="AA917" s="4" t="n"/>
      <c r="AB917" s="4" t="n"/>
      <c r="AC917" s="4" t="n"/>
      <c r="AD917" s="4" t="n"/>
      <c r="AE917" s="4" t="n"/>
      <c r="AF917" s="4" t="n"/>
      <c r="AG917" s="4" t="n"/>
    </row>
    <row r="918">
      <c r="A918" s="4" t="n"/>
      <c r="B918" s="4" t="n"/>
      <c r="C918" s="4" t="n"/>
      <c r="D918" s="4" t="n"/>
      <c r="E918" s="4" t="n"/>
      <c r="F918" s="4" t="n"/>
      <c r="G918" s="4" t="n"/>
      <c r="H918" s="4" t="n"/>
      <c r="I918" s="4" t="n"/>
      <c r="J918" s="4" t="n"/>
      <c r="K918" s="4" t="n"/>
      <c r="L918" s="4" t="n"/>
      <c r="M918" s="4" t="n"/>
      <c r="N918" s="4" t="n"/>
      <c r="O918" s="4" t="n"/>
      <c r="P918" s="4" t="n"/>
      <c r="Q918" s="4" t="n"/>
      <c r="R918" s="4" t="n"/>
      <c r="S918" s="4" t="n"/>
      <c r="T918" s="4" t="n"/>
      <c r="U918" s="4" t="n"/>
      <c r="V918" s="4" t="n"/>
      <c r="W918" s="4" t="n"/>
      <c r="X918" s="4" t="n"/>
      <c r="Y918" s="4" t="n"/>
      <c r="Z918" s="4" t="n"/>
      <c r="AA918" s="4" t="n"/>
      <c r="AB918" s="4" t="n"/>
      <c r="AC918" s="4" t="n"/>
      <c r="AD918" s="4" t="n"/>
      <c r="AE918" s="4" t="n"/>
      <c r="AF918" s="4" t="n"/>
      <c r="AG918" s="4" t="n"/>
    </row>
    <row r="919">
      <c r="A919" s="4" t="n"/>
      <c r="B919" s="4" t="n"/>
      <c r="C919" s="4" t="n"/>
      <c r="D919" s="4" t="n"/>
      <c r="E919" s="4" t="n"/>
      <c r="F919" s="4" t="n"/>
      <c r="G919" s="4" t="n"/>
      <c r="H919" s="4" t="n"/>
      <c r="I919" s="4" t="n"/>
      <c r="J919" s="4" t="n"/>
      <c r="K919" s="4" t="n"/>
      <c r="L919" s="4" t="n"/>
      <c r="M919" s="4" t="n"/>
      <c r="N919" s="4" t="n"/>
      <c r="O919" s="4" t="n"/>
      <c r="P919" s="4" t="n"/>
      <c r="Q919" s="4" t="n"/>
      <c r="R919" s="4" t="n"/>
      <c r="S919" s="4" t="n"/>
      <c r="T919" s="4" t="n"/>
      <c r="U919" s="4" t="n"/>
      <c r="V919" s="4" t="n"/>
      <c r="W919" s="4" t="n"/>
      <c r="X919" s="4" t="n"/>
      <c r="Y919" s="4" t="n"/>
      <c r="Z919" s="4" t="n"/>
      <c r="AA919" s="4" t="n"/>
      <c r="AB919" s="4" t="n"/>
      <c r="AC919" s="4" t="n"/>
      <c r="AD919" s="4" t="n"/>
      <c r="AE919" s="4" t="n"/>
      <c r="AF919" s="4" t="n"/>
      <c r="AG919" s="4" t="n"/>
    </row>
    <row r="920">
      <c r="A920" s="4" t="n"/>
      <c r="B920" s="4" t="n"/>
      <c r="C920" s="4" t="n"/>
      <c r="D920" s="4" t="n"/>
      <c r="E920" s="4" t="n"/>
      <c r="F920" s="4" t="n"/>
      <c r="G920" s="4" t="n"/>
      <c r="H920" s="4" t="n"/>
      <c r="I920" s="4" t="n"/>
      <c r="J920" s="4" t="n"/>
      <c r="K920" s="4" t="n"/>
      <c r="L920" s="4" t="n"/>
      <c r="M920" s="4" t="n"/>
      <c r="N920" s="4" t="n"/>
      <c r="O920" s="4" t="n"/>
      <c r="P920" s="4" t="n"/>
      <c r="Q920" s="4" t="n"/>
      <c r="R920" s="4" t="n"/>
      <c r="S920" s="4" t="n"/>
      <c r="T920" s="4" t="n"/>
      <c r="U920" s="4" t="n"/>
      <c r="V920" s="4" t="n"/>
      <c r="W920" s="4" t="n"/>
      <c r="X920" s="4" t="n"/>
      <c r="Y920" s="4" t="n"/>
      <c r="Z920" s="4" t="n"/>
      <c r="AA920" s="4" t="n"/>
      <c r="AB920" s="4" t="n"/>
      <c r="AC920" s="4" t="n"/>
      <c r="AD920" s="4" t="n"/>
      <c r="AE920" s="4" t="n"/>
      <c r="AF920" s="4" t="n"/>
      <c r="AG920" s="4" t="n"/>
    </row>
    <row r="921">
      <c r="A921" s="4" t="n"/>
      <c r="B921" s="4" t="n"/>
      <c r="C921" s="4" t="n"/>
      <c r="D921" s="4" t="n"/>
      <c r="E921" s="4" t="n"/>
      <c r="F921" s="4" t="n"/>
      <c r="G921" s="4" t="n"/>
      <c r="H921" s="4" t="n"/>
      <c r="I921" s="4" t="n"/>
      <c r="J921" s="4" t="n"/>
      <c r="K921" s="4" t="n"/>
      <c r="L921" s="4" t="n"/>
      <c r="M921" s="4" t="n"/>
      <c r="N921" s="4" t="n"/>
      <c r="O921" s="4" t="n"/>
      <c r="P921" s="4" t="n"/>
      <c r="Q921" s="4" t="n"/>
      <c r="R921" s="4" t="n"/>
      <c r="S921" s="4" t="n"/>
      <c r="T921" s="4" t="n"/>
      <c r="U921" s="4" t="n"/>
      <c r="V921" s="4" t="n"/>
      <c r="W921" s="4" t="n"/>
      <c r="X921" s="4" t="n"/>
      <c r="Y921" s="4" t="n"/>
      <c r="Z921" s="4" t="n"/>
      <c r="AA921" s="4" t="n"/>
      <c r="AB921" s="4" t="n"/>
      <c r="AC921" s="4" t="n"/>
      <c r="AD921" s="4" t="n"/>
      <c r="AE921" s="4" t="n"/>
      <c r="AF921" s="4" t="n"/>
      <c r="AG921" s="4" t="n"/>
    </row>
    <row r="922">
      <c r="A922" s="4" t="n"/>
      <c r="B922" s="4" t="n"/>
      <c r="C922" s="4" t="n"/>
      <c r="D922" s="4" t="n"/>
      <c r="E922" s="4" t="n"/>
      <c r="F922" s="4" t="n"/>
      <c r="G922" s="4" t="n"/>
      <c r="H922" s="4" t="n"/>
      <c r="I922" s="4" t="n"/>
      <c r="J922" s="4" t="n"/>
      <c r="K922" s="4" t="n"/>
      <c r="L922" s="4" t="n"/>
      <c r="M922" s="4" t="n"/>
      <c r="N922" s="4" t="n"/>
      <c r="O922" s="4" t="n"/>
      <c r="P922" s="4" t="n"/>
      <c r="Q922" s="4" t="n"/>
      <c r="R922" s="4" t="n"/>
      <c r="S922" s="4" t="n"/>
      <c r="T922" s="4" t="n"/>
      <c r="U922" s="4" t="n"/>
      <c r="V922" s="4" t="n"/>
      <c r="W922" s="4" t="n"/>
      <c r="X922" s="4" t="n"/>
      <c r="Y922" s="4" t="n"/>
      <c r="Z922" s="4" t="n"/>
      <c r="AA922" s="4" t="n"/>
      <c r="AB922" s="4" t="n"/>
      <c r="AC922" s="4" t="n"/>
      <c r="AD922" s="4" t="n"/>
      <c r="AE922" s="4" t="n"/>
      <c r="AF922" s="4" t="n"/>
      <c r="AG922" s="4" t="n"/>
    </row>
    <row r="923">
      <c r="A923" s="4" t="n"/>
      <c r="B923" s="4" t="n"/>
      <c r="C923" s="4" t="n"/>
      <c r="D923" s="4" t="n"/>
      <c r="E923" s="4" t="n"/>
      <c r="F923" s="4" t="n"/>
      <c r="G923" s="4" t="n"/>
      <c r="H923" s="4" t="n"/>
      <c r="I923" s="4" t="n"/>
      <c r="J923" s="4" t="n"/>
      <c r="K923" s="4" t="n"/>
      <c r="L923" s="4" t="n"/>
      <c r="M923" s="4" t="n"/>
      <c r="N923" s="4" t="n"/>
      <c r="O923" s="4" t="n"/>
      <c r="P923" s="4" t="n"/>
      <c r="Q923" s="4" t="n"/>
      <c r="R923" s="4" t="n"/>
      <c r="S923" s="4" t="n"/>
      <c r="T923" s="4" t="n"/>
      <c r="U923" s="4" t="n"/>
      <c r="V923" s="4" t="n"/>
      <c r="W923" s="4" t="n"/>
      <c r="X923" s="4" t="n"/>
      <c r="Y923" s="4" t="n"/>
      <c r="Z923" s="4" t="n"/>
      <c r="AA923" s="4" t="n"/>
      <c r="AB923" s="4" t="n"/>
      <c r="AC923" s="4" t="n"/>
      <c r="AD923" s="4" t="n"/>
      <c r="AE923" s="4" t="n"/>
      <c r="AF923" s="4" t="n"/>
      <c r="AG923" s="4" t="n"/>
    </row>
    <row r="924">
      <c r="A924" s="4" t="n"/>
      <c r="B924" s="4" t="n"/>
      <c r="C924" s="4" t="n"/>
      <c r="D924" s="4" t="n"/>
      <c r="E924" s="4" t="n"/>
      <c r="F924" s="4" t="n"/>
      <c r="G924" s="4" t="n"/>
      <c r="H924" s="4" t="n"/>
      <c r="I924" s="4" t="n"/>
      <c r="J924" s="4" t="n"/>
      <c r="K924" s="4" t="n"/>
      <c r="L924" s="4" t="n"/>
      <c r="M924" s="4" t="n"/>
      <c r="N924" s="4" t="n"/>
      <c r="O924" s="4" t="n"/>
      <c r="P924" s="4" t="n"/>
      <c r="Q924" s="4" t="n"/>
      <c r="R924" s="4" t="n"/>
      <c r="S924" s="4" t="n"/>
      <c r="T924" s="4" t="n"/>
      <c r="U924" s="4" t="n"/>
      <c r="V924" s="4" t="n"/>
      <c r="W924" s="4" t="n"/>
      <c r="X924" s="4" t="n"/>
      <c r="Y924" s="4" t="n"/>
      <c r="Z924" s="4" t="n"/>
      <c r="AA924" s="4" t="n"/>
      <c r="AB924" s="4" t="n"/>
      <c r="AC924" s="4" t="n"/>
      <c r="AD924" s="4" t="n"/>
      <c r="AE924" s="4" t="n"/>
      <c r="AF924" s="4" t="n"/>
      <c r="AG924" s="4" t="n"/>
    </row>
    <row r="925">
      <c r="A925" s="4" t="n"/>
      <c r="B925" s="4" t="n"/>
      <c r="C925" s="4" t="n"/>
      <c r="D925" s="4" t="n"/>
      <c r="E925" s="4" t="n"/>
      <c r="F925" s="4" t="n"/>
      <c r="G925" s="4" t="n"/>
      <c r="H925" s="4" t="n"/>
      <c r="I925" s="4" t="n"/>
      <c r="J925" s="4" t="n"/>
      <c r="K925" s="4" t="n"/>
      <c r="L925" s="4" t="n"/>
      <c r="M925" s="4" t="n"/>
      <c r="N925" s="4" t="n"/>
      <c r="O925" s="4" t="n"/>
      <c r="P925" s="4" t="n"/>
      <c r="Q925" s="4" t="n"/>
      <c r="R925" s="4" t="n"/>
      <c r="S925" s="4" t="n"/>
      <c r="T925" s="4" t="n"/>
      <c r="U925" s="4" t="n"/>
      <c r="V925" s="4" t="n"/>
      <c r="W925" s="4" t="n"/>
      <c r="X925" s="4" t="n"/>
      <c r="Y925" s="4" t="n"/>
      <c r="Z925" s="4" t="n"/>
      <c r="AA925" s="4" t="n"/>
      <c r="AB925" s="4" t="n"/>
      <c r="AC925" s="4" t="n"/>
      <c r="AD925" s="4" t="n"/>
      <c r="AE925" s="4" t="n"/>
      <c r="AF925" s="4" t="n"/>
      <c r="AG925" s="4" t="n"/>
    </row>
    <row r="926">
      <c r="A926" s="4" t="n"/>
      <c r="B926" s="4" t="n"/>
      <c r="C926" s="4" t="n"/>
      <c r="D926" s="4" t="n"/>
      <c r="E926" s="4" t="n"/>
      <c r="F926" s="4" t="n"/>
      <c r="G926" s="4" t="n"/>
      <c r="H926" s="4" t="n"/>
      <c r="I926" s="4" t="n"/>
      <c r="J926" s="4" t="n"/>
      <c r="K926" s="4" t="n"/>
      <c r="L926" s="4" t="n"/>
      <c r="M926" s="4" t="n"/>
      <c r="N926" s="4" t="n"/>
      <c r="O926" s="4" t="n"/>
      <c r="P926" s="4" t="n"/>
      <c r="Q926" s="4" t="n"/>
      <c r="R926" s="4" t="n"/>
      <c r="S926" s="4" t="n"/>
      <c r="T926" s="4" t="n"/>
      <c r="U926" s="4" t="n"/>
      <c r="V926" s="4" t="n"/>
      <c r="W926" s="4" t="n"/>
      <c r="X926" s="4" t="n"/>
      <c r="Y926" s="4" t="n"/>
      <c r="Z926" s="4" t="n"/>
      <c r="AA926" s="4" t="n"/>
      <c r="AB926" s="4" t="n"/>
      <c r="AC926" s="4" t="n"/>
      <c r="AD926" s="4" t="n"/>
      <c r="AE926" s="4" t="n"/>
      <c r="AF926" s="4" t="n"/>
      <c r="AG926" s="4" t="n"/>
    </row>
    <row r="927">
      <c r="A927" s="4" t="n"/>
      <c r="B927" s="4" t="n"/>
      <c r="C927" s="4" t="n"/>
      <c r="D927" s="4" t="n"/>
      <c r="E927" s="4" t="n"/>
      <c r="F927" s="4" t="n"/>
      <c r="G927" s="4" t="n"/>
      <c r="H927" s="4" t="n"/>
      <c r="I927" s="4" t="n"/>
      <c r="J927" s="4" t="n"/>
      <c r="K927" s="4" t="n"/>
      <c r="L927" s="4" t="n"/>
      <c r="M927" s="4" t="n"/>
      <c r="N927" s="4" t="n"/>
      <c r="O927" s="4" t="n"/>
      <c r="P927" s="4" t="n"/>
      <c r="Q927" s="4" t="n"/>
      <c r="R927" s="4" t="n"/>
      <c r="S927" s="4" t="n"/>
      <c r="T927" s="4" t="n"/>
      <c r="U927" s="4" t="n"/>
      <c r="V927" s="4" t="n"/>
      <c r="W927" s="4" t="n"/>
      <c r="X927" s="4" t="n"/>
      <c r="Y927" s="4" t="n"/>
      <c r="Z927" s="4" t="n"/>
      <c r="AA927" s="4" t="n"/>
      <c r="AB927" s="4" t="n"/>
      <c r="AC927" s="4" t="n"/>
      <c r="AD927" s="4" t="n"/>
      <c r="AE927" s="4" t="n"/>
      <c r="AF927" s="4" t="n"/>
      <c r="AG927" s="4" t="n"/>
    </row>
    <row r="928">
      <c r="A928" s="4" t="n"/>
      <c r="B928" s="4" t="n"/>
      <c r="C928" s="4" t="n"/>
      <c r="D928" s="4" t="n"/>
      <c r="E928" s="4" t="n"/>
      <c r="F928" s="4" t="n"/>
      <c r="G928" s="4" t="n"/>
      <c r="H928" s="4" t="n"/>
      <c r="I928" s="4" t="n"/>
      <c r="J928" s="4" t="n"/>
      <c r="K928" s="4" t="n"/>
      <c r="L928" s="4" t="n"/>
      <c r="M928" s="4" t="n"/>
      <c r="N928" s="4" t="n"/>
      <c r="O928" s="4" t="n"/>
      <c r="P928" s="4" t="n"/>
      <c r="Q928" s="4" t="n"/>
      <c r="R928" s="4" t="n"/>
      <c r="S928" s="4" t="n"/>
      <c r="T928" s="4" t="n"/>
      <c r="U928" s="4" t="n"/>
      <c r="V928" s="4" t="n"/>
      <c r="W928" s="4" t="n"/>
      <c r="X928" s="4" t="n"/>
      <c r="Y928" s="4" t="n"/>
      <c r="Z928" s="4" t="n"/>
      <c r="AA928" s="4" t="n"/>
      <c r="AB928" s="4" t="n"/>
      <c r="AC928" s="4" t="n"/>
      <c r="AD928" s="4" t="n"/>
      <c r="AE928" s="4" t="n"/>
      <c r="AF928" s="4" t="n"/>
      <c r="AG928" s="4" t="n"/>
    </row>
    <row r="929">
      <c r="A929" s="4" t="n"/>
      <c r="B929" s="4" t="n"/>
      <c r="C929" s="4" t="n"/>
      <c r="D929" s="4" t="n"/>
      <c r="E929" s="4" t="n"/>
      <c r="F929" s="4" t="n"/>
      <c r="G929" s="4" t="n"/>
      <c r="H929" s="4" t="n"/>
      <c r="I929" s="4" t="n"/>
      <c r="J929" s="4" t="n"/>
      <c r="K929" s="4" t="n"/>
      <c r="L929" s="4" t="n"/>
      <c r="M929" s="4" t="n"/>
      <c r="N929" s="4" t="n"/>
      <c r="O929" s="4" t="n"/>
      <c r="P929" s="4" t="n"/>
      <c r="Q929" s="4" t="n"/>
      <c r="R929" s="4" t="n"/>
      <c r="S929" s="4" t="n"/>
      <c r="T929" s="4" t="n"/>
      <c r="U929" s="4" t="n"/>
      <c r="V929" s="4" t="n"/>
      <c r="W929" s="4" t="n"/>
      <c r="X929" s="4" t="n"/>
      <c r="Y929" s="4" t="n"/>
      <c r="Z929" s="4" t="n"/>
      <c r="AA929" s="4" t="n"/>
      <c r="AB929" s="4" t="n"/>
      <c r="AC929" s="4" t="n"/>
      <c r="AD929" s="4" t="n"/>
      <c r="AE929" s="4" t="n"/>
      <c r="AF929" s="4" t="n"/>
      <c r="AG929" s="4" t="n"/>
    </row>
    <row r="930">
      <c r="A930" s="4" t="n"/>
      <c r="B930" s="4" t="n"/>
      <c r="C930" s="4" t="n"/>
      <c r="D930" s="4" t="n"/>
      <c r="E930" s="4" t="n"/>
      <c r="F930" s="4" t="n"/>
      <c r="G930" s="4" t="n"/>
      <c r="H930" s="4" t="n"/>
      <c r="I930" s="4" t="n"/>
      <c r="J930" s="4" t="n"/>
      <c r="K930" s="4" t="n"/>
      <c r="L930" s="4" t="n"/>
      <c r="M930" s="4" t="n"/>
      <c r="N930" s="4" t="n"/>
      <c r="O930" s="4" t="n"/>
      <c r="P930" s="4" t="n"/>
      <c r="Q930" s="4" t="n"/>
      <c r="R930" s="4" t="n"/>
      <c r="S930" s="4" t="n"/>
      <c r="T930" s="4" t="n"/>
      <c r="U930" s="4" t="n"/>
      <c r="V930" s="4" t="n"/>
      <c r="W930" s="4" t="n"/>
      <c r="X930" s="4" t="n"/>
      <c r="Y930" s="4" t="n"/>
      <c r="Z930" s="4" t="n"/>
      <c r="AA930" s="4" t="n"/>
      <c r="AB930" s="4" t="n"/>
      <c r="AC930" s="4" t="n"/>
      <c r="AD930" s="4" t="n"/>
      <c r="AE930" s="4" t="n"/>
      <c r="AF930" s="4" t="n"/>
      <c r="AG930" s="4" t="n"/>
    </row>
    <row r="931">
      <c r="A931" s="4" t="n"/>
      <c r="B931" s="4" t="n"/>
      <c r="C931" s="4" t="n"/>
      <c r="D931" s="4" t="n"/>
      <c r="E931" s="4" t="n"/>
      <c r="F931" s="4" t="n"/>
      <c r="G931" s="4" t="n"/>
      <c r="H931" s="4" t="n"/>
      <c r="I931" s="4" t="n"/>
      <c r="J931" s="4" t="n"/>
      <c r="K931" s="4" t="n"/>
      <c r="L931" s="4" t="n"/>
      <c r="M931" s="4" t="n"/>
      <c r="N931" s="4" t="n"/>
      <c r="O931" s="4" t="n"/>
      <c r="P931" s="4" t="n"/>
      <c r="Q931" s="4" t="n"/>
      <c r="R931" s="4" t="n"/>
      <c r="S931" s="4" t="n"/>
      <c r="T931" s="4" t="n"/>
      <c r="U931" s="4" t="n"/>
      <c r="V931" s="4" t="n"/>
      <c r="W931" s="4" t="n"/>
      <c r="X931" s="4" t="n"/>
      <c r="Y931" s="4" t="n"/>
      <c r="Z931" s="4" t="n"/>
      <c r="AA931" s="4" t="n"/>
      <c r="AB931" s="4" t="n"/>
      <c r="AC931" s="4" t="n"/>
      <c r="AD931" s="4" t="n"/>
      <c r="AE931" s="4" t="n"/>
      <c r="AF931" s="4" t="n"/>
      <c r="AG931" s="4" t="n"/>
    </row>
    <row r="932">
      <c r="A932" s="4" t="n"/>
      <c r="B932" s="4" t="n"/>
      <c r="C932" s="4" t="n"/>
      <c r="D932" s="4" t="n"/>
      <c r="E932" s="4" t="n"/>
      <c r="F932" s="4" t="n"/>
      <c r="G932" s="4" t="n"/>
      <c r="H932" s="4" t="n"/>
      <c r="I932" s="4" t="n"/>
      <c r="J932" s="4" t="n"/>
      <c r="K932" s="4" t="n"/>
      <c r="L932" s="4" t="n"/>
      <c r="M932" s="4" t="n"/>
      <c r="N932" s="4" t="n"/>
      <c r="O932" s="4" t="n"/>
      <c r="P932" s="4" t="n"/>
      <c r="Q932" s="4" t="n"/>
      <c r="R932" s="4" t="n"/>
      <c r="S932" s="4" t="n"/>
      <c r="T932" s="4" t="n"/>
      <c r="U932" s="4" t="n"/>
      <c r="V932" s="4" t="n"/>
      <c r="W932" s="4" t="n"/>
      <c r="X932" s="4" t="n"/>
      <c r="Y932" s="4" t="n"/>
      <c r="Z932" s="4" t="n"/>
      <c r="AA932" s="4" t="n"/>
      <c r="AB932" s="4" t="n"/>
      <c r="AC932" s="4" t="n"/>
      <c r="AD932" s="4" t="n"/>
      <c r="AE932" s="4" t="n"/>
      <c r="AF932" s="4" t="n"/>
      <c r="AG932" s="4" t="n"/>
    </row>
    <row r="933">
      <c r="A933" s="4" t="n"/>
      <c r="B933" s="4" t="n"/>
      <c r="C933" s="4" t="n"/>
      <c r="D933" s="4" t="n"/>
      <c r="E933" s="4" t="n"/>
      <c r="F933" s="4" t="n"/>
      <c r="G933" s="4" t="n"/>
      <c r="H933" s="4" t="n"/>
      <c r="I933" s="4" t="n"/>
      <c r="J933" s="4" t="n"/>
      <c r="K933" s="4" t="n"/>
      <c r="L933" s="4" t="n"/>
      <c r="M933" s="4" t="n"/>
      <c r="N933" s="4" t="n"/>
      <c r="O933" s="4" t="n"/>
      <c r="P933" s="4" t="n"/>
      <c r="Q933" s="4" t="n"/>
      <c r="R933" s="4" t="n"/>
      <c r="S933" s="4" t="n"/>
      <c r="T933" s="4" t="n"/>
      <c r="U933" s="4" t="n"/>
      <c r="V933" s="4" t="n"/>
      <c r="W933" s="4" t="n"/>
      <c r="X933" s="4" t="n"/>
      <c r="Y933" s="4" t="n"/>
      <c r="Z933" s="4" t="n"/>
      <c r="AA933" s="4" t="n"/>
      <c r="AB933" s="4" t="n"/>
      <c r="AC933" s="4" t="n"/>
      <c r="AD933" s="4" t="n"/>
      <c r="AE933" s="4" t="n"/>
      <c r="AF933" s="4" t="n"/>
      <c r="AG933" s="4" t="n"/>
    </row>
    <row r="934">
      <c r="A934" s="4" t="n"/>
      <c r="B934" s="4" t="n"/>
      <c r="C934" s="4" t="n"/>
      <c r="D934" s="4" t="n"/>
      <c r="E934" s="4" t="n"/>
      <c r="F934" s="4" t="n"/>
      <c r="G934" s="4" t="n"/>
      <c r="H934" s="4" t="n"/>
      <c r="I934" s="4" t="n"/>
      <c r="J934" s="4" t="n"/>
      <c r="K934" s="4" t="n"/>
      <c r="L934" s="4" t="n"/>
      <c r="M934" s="4" t="n"/>
      <c r="N934" s="4" t="n"/>
      <c r="O934" s="4" t="n"/>
      <c r="P934" s="4" t="n"/>
      <c r="Q934" s="4" t="n"/>
      <c r="R934" s="4" t="n"/>
      <c r="S934" s="4" t="n"/>
      <c r="T934" s="4" t="n"/>
      <c r="U934" s="4" t="n"/>
      <c r="V934" s="4" t="n"/>
      <c r="W934" s="4" t="n"/>
      <c r="X934" s="4" t="n"/>
      <c r="Y934" s="4" t="n"/>
      <c r="Z934" s="4" t="n"/>
      <c r="AA934" s="4" t="n"/>
      <c r="AB934" s="4" t="n"/>
      <c r="AC934" s="4" t="n"/>
      <c r="AD934" s="4" t="n"/>
      <c r="AE934" s="4" t="n"/>
      <c r="AF934" s="4" t="n"/>
      <c r="AG934" s="4" t="n"/>
    </row>
    <row r="935">
      <c r="A935" s="4" t="n"/>
      <c r="B935" s="4" t="n"/>
      <c r="C935" s="4" t="n"/>
      <c r="D935" s="4" t="n"/>
      <c r="E935" s="4" t="n"/>
      <c r="F935" s="4" t="n"/>
      <c r="G935" s="4" t="n"/>
      <c r="H935" s="4" t="n"/>
      <c r="I935" s="4" t="n"/>
      <c r="J935" s="4" t="n"/>
      <c r="K935" s="4" t="n"/>
      <c r="L935" s="4" t="n"/>
      <c r="M935" s="4" t="n"/>
      <c r="N935" s="4" t="n"/>
      <c r="O935" s="4" t="n"/>
      <c r="P935" s="4" t="n"/>
      <c r="Q935" s="4" t="n"/>
      <c r="R935" s="4" t="n"/>
      <c r="S935" s="4" t="n"/>
      <c r="T935" s="4" t="n"/>
      <c r="U935" s="4" t="n"/>
      <c r="V935" s="4" t="n"/>
      <c r="W935" s="4" t="n"/>
      <c r="X935" s="4" t="n"/>
      <c r="Y935" s="4" t="n"/>
      <c r="Z935" s="4" t="n"/>
      <c r="AA935" s="4" t="n"/>
      <c r="AB935" s="4" t="n"/>
      <c r="AC935" s="4" t="n"/>
      <c r="AD935" s="4" t="n"/>
      <c r="AE935" s="4" t="n"/>
      <c r="AF935" s="4" t="n"/>
      <c r="AG935" s="4" t="n"/>
    </row>
    <row r="936">
      <c r="A936" s="4" t="n"/>
      <c r="B936" s="4" t="n"/>
      <c r="C936" s="4" t="n"/>
      <c r="D936" s="4" t="n"/>
      <c r="E936" s="4" t="n"/>
      <c r="F936" s="4" t="n"/>
      <c r="G936" s="4" t="n"/>
      <c r="H936" s="4" t="n"/>
      <c r="I936" s="4" t="n"/>
      <c r="J936" s="4" t="n"/>
      <c r="K936" s="4" t="n"/>
      <c r="L936" s="4" t="n"/>
      <c r="M936" s="4" t="n"/>
      <c r="N936" s="4" t="n"/>
      <c r="O936" s="4" t="n"/>
      <c r="P936" s="4" t="n"/>
      <c r="Q936" s="4" t="n"/>
      <c r="R936" s="4" t="n"/>
      <c r="S936" s="4" t="n"/>
      <c r="T936" s="4" t="n"/>
      <c r="U936" s="4" t="n"/>
      <c r="V936" s="4" t="n"/>
      <c r="W936" s="4" t="n"/>
      <c r="X936" s="4" t="n"/>
      <c r="Y936" s="4" t="n"/>
      <c r="Z936" s="4" t="n"/>
      <c r="AA936" s="4" t="n"/>
      <c r="AB936" s="4" t="n"/>
      <c r="AC936" s="4" t="n"/>
      <c r="AD936" s="4" t="n"/>
      <c r="AE936" s="4" t="n"/>
      <c r="AF936" s="4" t="n"/>
      <c r="AG936" s="4" t="n"/>
    </row>
    <row r="937">
      <c r="A937" s="4" t="n"/>
      <c r="B937" s="4" t="n"/>
      <c r="C937" s="4" t="n"/>
      <c r="D937" s="4" t="n"/>
      <c r="E937" s="4" t="n"/>
      <c r="F937" s="4" t="n"/>
      <c r="G937" s="4" t="n"/>
      <c r="H937" s="4" t="n"/>
      <c r="I937" s="4" t="n"/>
      <c r="J937" s="4" t="n"/>
      <c r="K937" s="4" t="n"/>
      <c r="L937" s="4" t="n"/>
      <c r="M937" s="4" t="n"/>
      <c r="N937" s="4" t="n"/>
      <c r="O937" s="4" t="n"/>
      <c r="P937" s="4" t="n"/>
      <c r="Q937" s="4" t="n"/>
      <c r="R937" s="4" t="n"/>
      <c r="S937" s="4" t="n"/>
      <c r="T937" s="4" t="n"/>
      <c r="U937" s="4" t="n"/>
      <c r="V937" s="4" t="n"/>
      <c r="W937" s="4" t="n"/>
      <c r="X937" s="4" t="n"/>
      <c r="Y937" s="4" t="n"/>
      <c r="Z937" s="4" t="n"/>
      <c r="AA937" s="4" t="n"/>
      <c r="AB937" s="4" t="n"/>
      <c r="AC937" s="4" t="n"/>
      <c r="AD937" s="4" t="n"/>
      <c r="AE937" s="4" t="n"/>
      <c r="AF937" s="4" t="n"/>
      <c r="AG937" s="4" t="n"/>
    </row>
    <row r="938">
      <c r="A938" s="4" t="n"/>
      <c r="B938" s="4" t="n"/>
      <c r="C938" s="4" t="n"/>
      <c r="D938" s="4" t="n"/>
      <c r="E938" s="4" t="n"/>
      <c r="F938" s="4" t="n"/>
      <c r="G938" s="4" t="n"/>
      <c r="H938" s="4" t="n"/>
      <c r="I938" s="4" t="n"/>
      <c r="J938" s="4" t="n"/>
      <c r="K938" s="4" t="n"/>
      <c r="L938" s="4" t="n"/>
      <c r="M938" s="4" t="n"/>
      <c r="N938" s="4" t="n"/>
      <c r="O938" s="4" t="n"/>
      <c r="P938" s="4" t="n"/>
      <c r="Q938" s="4" t="n"/>
      <c r="R938" s="4" t="n"/>
      <c r="S938" s="4" t="n"/>
      <c r="T938" s="4" t="n"/>
      <c r="U938" s="4" t="n"/>
      <c r="V938" s="4" t="n"/>
      <c r="W938" s="4" t="n"/>
      <c r="X938" s="4" t="n"/>
      <c r="Y938" s="4" t="n"/>
      <c r="Z938" s="4" t="n"/>
      <c r="AA938" s="4" t="n"/>
      <c r="AB938" s="4" t="n"/>
      <c r="AC938" s="4" t="n"/>
      <c r="AD938" s="4" t="n"/>
      <c r="AE938" s="4" t="n"/>
      <c r="AF938" s="4" t="n"/>
      <c r="AG938" s="4" t="n"/>
    </row>
    <row r="939">
      <c r="A939" s="4" t="n"/>
      <c r="B939" s="4" t="n"/>
      <c r="C939" s="4" t="n"/>
      <c r="D939" s="4" t="n"/>
      <c r="E939" s="4" t="n"/>
      <c r="F939" s="4" t="n"/>
      <c r="G939" s="4" t="n"/>
      <c r="H939" s="4" t="n"/>
      <c r="I939" s="4" t="n"/>
      <c r="J939" s="4" t="n"/>
      <c r="K939" s="4" t="n"/>
      <c r="L939" s="4" t="n"/>
      <c r="M939" s="4" t="n"/>
      <c r="N939" s="4" t="n"/>
      <c r="O939" s="4" t="n"/>
      <c r="P939" s="4" t="n"/>
      <c r="Q939" s="4" t="n"/>
      <c r="R939" s="4" t="n"/>
      <c r="S939" s="4" t="n"/>
      <c r="T939" s="4" t="n"/>
      <c r="U939" s="4" t="n"/>
      <c r="V939" s="4" t="n"/>
      <c r="W939" s="4" t="n"/>
      <c r="X939" s="4" t="n"/>
      <c r="Y939" s="4" t="n"/>
      <c r="Z939" s="4" t="n"/>
      <c r="AA939" s="4" t="n"/>
      <c r="AB939" s="4" t="n"/>
      <c r="AC939" s="4" t="n"/>
      <c r="AD939" s="4" t="n"/>
      <c r="AE939" s="4" t="n"/>
      <c r="AF939" s="4" t="n"/>
      <c r="AG939" s="4" t="n"/>
    </row>
    <row r="940">
      <c r="A940" s="4" t="n"/>
      <c r="B940" s="4" t="n"/>
      <c r="C940" s="4" t="n"/>
      <c r="D940" s="4" t="n"/>
      <c r="E940" s="4" t="n"/>
      <c r="F940" s="4" t="n"/>
      <c r="G940" s="4" t="n"/>
      <c r="H940" s="4" t="n"/>
      <c r="I940" s="4" t="n"/>
      <c r="J940" s="4" t="n"/>
      <c r="K940" s="4" t="n"/>
      <c r="L940" s="4" t="n"/>
      <c r="M940" s="4" t="n"/>
      <c r="N940" s="4" t="n"/>
      <c r="O940" s="4" t="n"/>
      <c r="P940" s="4" t="n"/>
      <c r="Q940" s="4" t="n"/>
      <c r="R940" s="4" t="n"/>
      <c r="S940" s="4" t="n"/>
      <c r="T940" s="4" t="n"/>
      <c r="U940" s="4" t="n"/>
      <c r="V940" s="4" t="n"/>
      <c r="W940" s="4" t="n"/>
      <c r="X940" s="4" t="n"/>
      <c r="Y940" s="4" t="n"/>
      <c r="Z940" s="4" t="n"/>
      <c r="AA940" s="4" t="n"/>
      <c r="AB940" s="4" t="n"/>
      <c r="AC940" s="4" t="n"/>
      <c r="AD940" s="4" t="n"/>
      <c r="AE940" s="4" t="n"/>
      <c r="AF940" s="4" t="n"/>
      <c r="AG940" s="4" t="n"/>
    </row>
    <row r="941">
      <c r="A941" s="4" t="n"/>
      <c r="B941" s="4" t="n"/>
      <c r="C941" s="4" t="n"/>
      <c r="D941" s="4" t="n"/>
      <c r="E941" s="4" t="n"/>
      <c r="F941" s="4" t="n"/>
      <c r="G941" s="4" t="n"/>
      <c r="H941" s="4" t="n"/>
      <c r="I941" s="4" t="n"/>
      <c r="J941" s="4" t="n"/>
      <c r="K941" s="4" t="n"/>
      <c r="L941" s="4" t="n"/>
      <c r="M941" s="4" t="n"/>
      <c r="N941" s="4" t="n"/>
      <c r="O941" s="4" t="n"/>
      <c r="P941" s="4" t="n"/>
      <c r="Q941" s="4" t="n"/>
      <c r="R941" s="4" t="n"/>
      <c r="S941" s="4" t="n"/>
      <c r="T941" s="4" t="n"/>
      <c r="U941" s="4" t="n"/>
      <c r="V941" s="4" t="n"/>
      <c r="W941" s="4" t="n"/>
      <c r="X941" s="4" t="n"/>
      <c r="Y941" s="4" t="n"/>
      <c r="Z941" s="4" t="n"/>
      <c r="AA941" s="4" t="n"/>
      <c r="AB941" s="4" t="n"/>
      <c r="AC941" s="4" t="n"/>
      <c r="AD941" s="4" t="n"/>
      <c r="AE941" s="4" t="n"/>
      <c r="AF941" s="4" t="n"/>
      <c r="AG941" s="4" t="n"/>
    </row>
    <row r="942">
      <c r="A942" s="4" t="n"/>
      <c r="B942" s="4" t="n"/>
      <c r="C942" s="4" t="n"/>
      <c r="D942" s="4" t="n"/>
      <c r="E942" s="4" t="n"/>
      <c r="F942" s="4" t="n"/>
      <c r="G942" s="4" t="n"/>
      <c r="H942" s="4" t="n"/>
      <c r="I942" s="4" t="n"/>
      <c r="J942" s="4" t="n"/>
      <c r="K942" s="4" t="n"/>
      <c r="L942" s="4" t="n"/>
      <c r="M942" s="4" t="n"/>
      <c r="N942" s="4" t="n"/>
      <c r="O942" s="4" t="n"/>
      <c r="P942" s="4" t="n"/>
      <c r="Q942" s="4" t="n"/>
      <c r="R942" s="4" t="n"/>
      <c r="S942" s="4" t="n"/>
      <c r="T942" s="4" t="n"/>
      <c r="U942" s="4" t="n"/>
      <c r="V942" s="4" t="n"/>
      <c r="W942" s="4" t="n"/>
      <c r="X942" s="4" t="n"/>
      <c r="Y942" s="4" t="n"/>
      <c r="Z942" s="4" t="n"/>
      <c r="AA942" s="4" t="n"/>
      <c r="AB942" s="4" t="n"/>
      <c r="AC942" s="4" t="n"/>
      <c r="AD942" s="4" t="n"/>
      <c r="AE942" s="4" t="n"/>
      <c r="AF942" s="4" t="n"/>
      <c r="AG942" s="4" t="n"/>
    </row>
    <row r="943">
      <c r="A943" s="4" t="n"/>
      <c r="B943" s="4" t="n"/>
      <c r="C943" s="4" t="n"/>
      <c r="D943" s="4" t="n"/>
      <c r="E943" s="4" t="n"/>
      <c r="F943" s="4" t="n"/>
      <c r="G943" s="4" t="n"/>
      <c r="H943" s="4" t="n"/>
      <c r="I943" s="4" t="n"/>
      <c r="J943" s="4" t="n"/>
      <c r="K943" s="4" t="n"/>
      <c r="L943" s="4" t="n"/>
      <c r="M943" s="4" t="n"/>
      <c r="N943" s="4" t="n"/>
      <c r="O943" s="4" t="n"/>
      <c r="P943" s="4" t="n"/>
      <c r="Q943" s="4" t="n"/>
      <c r="R943" s="4" t="n"/>
      <c r="S943" s="4" t="n"/>
      <c r="T943" s="4" t="n"/>
      <c r="U943" s="4" t="n"/>
      <c r="V943" s="4" t="n"/>
      <c r="W943" s="4" t="n"/>
      <c r="X943" s="4" t="n"/>
      <c r="Y943" s="4" t="n"/>
      <c r="Z943" s="4" t="n"/>
      <c r="AA943" s="4" t="n"/>
      <c r="AB943" s="4" t="n"/>
      <c r="AC943" s="4" t="n"/>
      <c r="AD943" s="4" t="n"/>
      <c r="AE943" s="4" t="n"/>
      <c r="AF943" s="4" t="n"/>
      <c r="AG943" s="4" t="n"/>
    </row>
    <row r="944">
      <c r="A944" s="4" t="n"/>
      <c r="B944" s="4" t="n"/>
      <c r="C944" s="4" t="n"/>
      <c r="D944" s="4" t="n"/>
      <c r="E944" s="4" t="n"/>
      <c r="F944" s="4" t="n"/>
      <c r="G944" s="4" t="n"/>
      <c r="H944" s="4" t="n"/>
      <c r="I944" s="4" t="n"/>
      <c r="J944" s="4" t="n"/>
      <c r="K944" s="4" t="n"/>
      <c r="L944" s="4" t="n"/>
      <c r="M944" s="4" t="n"/>
      <c r="N944" s="4" t="n"/>
      <c r="O944" s="4" t="n"/>
      <c r="P944" s="4" t="n"/>
      <c r="Q944" s="4" t="n"/>
      <c r="R944" s="4" t="n"/>
      <c r="S944" s="4" t="n"/>
      <c r="T944" s="4" t="n"/>
      <c r="U944" s="4" t="n"/>
      <c r="V944" s="4" t="n"/>
      <c r="W944" s="4" t="n"/>
      <c r="X944" s="4" t="n"/>
      <c r="Y944" s="4" t="n"/>
      <c r="Z944" s="4" t="n"/>
      <c r="AA944" s="4" t="n"/>
      <c r="AB944" s="4" t="n"/>
      <c r="AC944" s="4" t="n"/>
      <c r="AD944" s="4" t="n"/>
      <c r="AE944" s="4" t="n"/>
      <c r="AF944" s="4" t="n"/>
      <c r="AG944" s="4" t="n"/>
    </row>
    <row r="945">
      <c r="A945" s="4" t="n"/>
      <c r="B945" s="4" t="n"/>
      <c r="C945" s="4" t="n"/>
      <c r="D945" s="4" t="n"/>
      <c r="E945" s="4" t="n"/>
      <c r="F945" s="4" t="n"/>
      <c r="G945" s="4" t="n"/>
      <c r="H945" s="4" t="n"/>
      <c r="I945" s="4" t="n"/>
      <c r="J945" s="4" t="n"/>
      <c r="K945" s="4" t="n"/>
      <c r="L945" s="4" t="n"/>
      <c r="M945" s="4" t="n"/>
      <c r="N945" s="4" t="n"/>
      <c r="O945" s="4" t="n"/>
      <c r="P945" s="4" t="n"/>
      <c r="Q945" s="4" t="n"/>
      <c r="R945" s="4" t="n"/>
      <c r="S945" s="4" t="n"/>
      <c r="T945" s="4" t="n"/>
      <c r="U945" s="4" t="n"/>
      <c r="V945" s="4" t="n"/>
      <c r="W945" s="4" t="n"/>
      <c r="X945" s="4" t="n"/>
      <c r="Y945" s="4" t="n"/>
      <c r="Z945" s="4" t="n"/>
      <c r="AA945" s="4" t="n"/>
      <c r="AB945" s="4" t="n"/>
      <c r="AC945" s="4" t="n"/>
      <c r="AD945" s="4" t="n"/>
      <c r="AE945" s="4" t="n"/>
      <c r="AF945" s="4" t="n"/>
      <c r="AG945" s="4" t="n"/>
    </row>
    <row r="946">
      <c r="A946" s="4" t="n"/>
      <c r="B946" s="4" t="n"/>
      <c r="C946" s="4" t="n"/>
      <c r="D946" s="4" t="n"/>
      <c r="E946" s="4" t="n"/>
      <c r="F946" s="4" t="n"/>
      <c r="G946" s="4" t="n"/>
      <c r="H946" s="4" t="n"/>
      <c r="I946" s="4" t="n"/>
      <c r="J946" s="4" t="n"/>
      <c r="K946" s="4" t="n"/>
      <c r="L946" s="4" t="n"/>
      <c r="M946" s="4" t="n"/>
      <c r="N946" s="4" t="n"/>
      <c r="O946" s="4" t="n"/>
      <c r="P946" s="4" t="n"/>
      <c r="Q946" s="4" t="n"/>
      <c r="R946" s="4" t="n"/>
      <c r="S946" s="4" t="n"/>
      <c r="T946" s="4" t="n"/>
      <c r="U946" s="4" t="n"/>
      <c r="V946" s="4" t="n"/>
      <c r="W946" s="4" t="n"/>
      <c r="X946" s="4" t="n"/>
      <c r="Y946" s="4" t="n"/>
      <c r="Z946" s="4" t="n"/>
      <c r="AA946" s="4" t="n"/>
      <c r="AB946" s="4" t="n"/>
      <c r="AC946" s="4" t="n"/>
      <c r="AD946" s="4" t="n"/>
      <c r="AE946" s="4" t="n"/>
      <c r="AF946" s="4" t="n"/>
      <c r="AG946" s="4" t="n"/>
    </row>
    <row r="947">
      <c r="A947" s="4" t="n"/>
      <c r="B947" s="4" t="n"/>
      <c r="C947" s="4" t="n"/>
      <c r="D947" s="4" t="n"/>
      <c r="E947" s="4" t="n"/>
      <c r="F947" s="4" t="n"/>
      <c r="G947" s="4" t="n"/>
      <c r="H947" s="4" t="n"/>
      <c r="I947" s="4" t="n"/>
      <c r="J947" s="4" t="n"/>
      <c r="K947" s="4" t="n"/>
      <c r="L947" s="4" t="n"/>
      <c r="M947" s="4" t="n"/>
      <c r="N947" s="4" t="n"/>
      <c r="O947" s="4" t="n"/>
      <c r="P947" s="4" t="n"/>
      <c r="Q947" s="4" t="n"/>
      <c r="R947" s="4" t="n"/>
      <c r="S947" s="4" t="n"/>
      <c r="T947" s="4" t="n"/>
      <c r="U947" s="4" t="n"/>
      <c r="V947" s="4" t="n"/>
      <c r="W947" s="4" t="n"/>
      <c r="X947" s="4" t="n"/>
      <c r="Y947" s="4" t="n"/>
      <c r="Z947" s="4" t="n"/>
      <c r="AA947" s="4" t="n"/>
      <c r="AB947" s="4" t="n"/>
      <c r="AC947" s="4" t="n"/>
      <c r="AD947" s="4" t="n"/>
      <c r="AE947" s="4" t="n"/>
      <c r="AF947" s="4" t="n"/>
      <c r="AG947" s="4" t="n"/>
    </row>
    <row r="948">
      <c r="A948" s="4" t="n"/>
      <c r="B948" s="4" t="n"/>
      <c r="C948" s="4" t="n"/>
      <c r="D948" s="4" t="n"/>
      <c r="E948" s="4" t="n"/>
      <c r="F948" s="4" t="n"/>
      <c r="G948" s="4" t="n"/>
      <c r="H948" s="4" t="n"/>
      <c r="I948" s="4" t="n"/>
      <c r="J948" s="4" t="n"/>
      <c r="K948" s="4" t="n"/>
      <c r="L948" s="4" t="n"/>
      <c r="M948" s="4" t="n"/>
      <c r="N948" s="4" t="n"/>
      <c r="O948" s="4" t="n"/>
      <c r="P948" s="4" t="n"/>
      <c r="Q948" s="4" t="n"/>
      <c r="R948" s="4" t="n"/>
      <c r="S948" s="4" t="n"/>
      <c r="T948" s="4" t="n"/>
      <c r="U948" s="4" t="n"/>
      <c r="V948" s="4" t="n"/>
      <c r="W948" s="4" t="n"/>
      <c r="X948" s="4" t="n"/>
      <c r="Y948" s="4" t="n"/>
      <c r="Z948" s="4" t="n"/>
      <c r="AA948" s="4" t="n"/>
      <c r="AB948" s="4" t="n"/>
      <c r="AC948" s="4" t="n"/>
      <c r="AD948" s="4" t="n"/>
      <c r="AE948" s="4" t="n"/>
      <c r="AF948" s="4" t="n"/>
      <c r="AG948" s="4" t="n"/>
    </row>
    <row r="949">
      <c r="A949" s="4" t="n"/>
      <c r="B949" s="4" t="n"/>
      <c r="C949" s="4" t="n"/>
      <c r="D949" s="4" t="n"/>
      <c r="E949" s="4" t="n"/>
      <c r="F949" s="4" t="n"/>
      <c r="G949" s="4" t="n"/>
      <c r="H949" s="4" t="n"/>
      <c r="I949" s="4" t="n"/>
      <c r="J949" s="4" t="n"/>
      <c r="K949" s="4" t="n"/>
      <c r="L949" s="4" t="n"/>
      <c r="M949" s="4" t="n"/>
      <c r="N949" s="4" t="n"/>
      <c r="O949" s="4" t="n"/>
      <c r="P949" s="4" t="n"/>
      <c r="Q949" s="4" t="n"/>
      <c r="R949" s="4" t="n"/>
      <c r="S949" s="4" t="n"/>
      <c r="T949" s="4" t="n"/>
      <c r="U949" s="4" t="n"/>
      <c r="V949" s="4" t="n"/>
      <c r="W949" s="4" t="n"/>
      <c r="X949" s="4" t="n"/>
      <c r="Y949" s="4" t="n"/>
      <c r="Z949" s="4" t="n"/>
      <c r="AA949" s="4" t="n"/>
      <c r="AB949" s="4" t="n"/>
      <c r="AC949" s="4" t="n"/>
      <c r="AD949" s="4" t="n"/>
      <c r="AE949" s="4" t="n"/>
      <c r="AF949" s="4" t="n"/>
      <c r="AG949" s="4" t="n"/>
    </row>
    <row r="950">
      <c r="A950" s="4" t="n"/>
      <c r="B950" s="4" t="n"/>
      <c r="C950" s="4" t="n"/>
      <c r="D950" s="4" t="n"/>
      <c r="E950" s="4" t="n"/>
      <c r="F950" s="4" t="n"/>
      <c r="G950" s="4" t="n"/>
      <c r="H950" s="4" t="n"/>
      <c r="I950" s="4" t="n"/>
      <c r="J950" s="4" t="n"/>
      <c r="K950" s="4" t="n"/>
      <c r="L950" s="4" t="n"/>
      <c r="M950" s="4" t="n"/>
      <c r="N950" s="4" t="n"/>
      <c r="O950" s="4" t="n"/>
      <c r="P950" s="4" t="n"/>
      <c r="Q950" s="4" t="n"/>
      <c r="R950" s="4" t="n"/>
      <c r="S950" s="4" t="n"/>
      <c r="T950" s="4" t="n"/>
      <c r="U950" s="4" t="n"/>
      <c r="V950" s="4" t="n"/>
      <c r="W950" s="4" t="n"/>
      <c r="X950" s="4" t="n"/>
      <c r="Y950" s="4" t="n"/>
      <c r="Z950" s="4" t="n"/>
      <c r="AA950" s="4" t="n"/>
      <c r="AB950" s="4" t="n"/>
      <c r="AC950" s="4" t="n"/>
      <c r="AD950" s="4" t="n"/>
      <c r="AE950" s="4" t="n"/>
      <c r="AF950" s="4" t="n"/>
      <c r="AG950" s="4" t="n"/>
    </row>
    <row r="951">
      <c r="A951" s="4" t="n"/>
      <c r="B951" s="4" t="n"/>
      <c r="C951" s="4" t="n"/>
      <c r="D951" s="4" t="n"/>
      <c r="E951" s="4" t="n"/>
      <c r="F951" s="4" t="n"/>
      <c r="G951" s="4" t="n"/>
      <c r="H951" s="4" t="n"/>
      <c r="I951" s="4" t="n"/>
      <c r="J951" s="4" t="n"/>
      <c r="K951" s="4" t="n"/>
      <c r="L951" s="4" t="n"/>
      <c r="M951" s="4" t="n"/>
      <c r="N951" s="4" t="n"/>
      <c r="O951" s="4" t="n"/>
      <c r="P951" s="4" t="n"/>
      <c r="Q951" s="4" t="n"/>
      <c r="R951" s="4" t="n"/>
      <c r="S951" s="4" t="n"/>
      <c r="T951" s="4" t="n"/>
      <c r="U951" s="4" t="n"/>
      <c r="V951" s="4" t="n"/>
      <c r="W951" s="4" t="n"/>
      <c r="X951" s="4" t="n"/>
      <c r="Y951" s="4" t="n"/>
      <c r="Z951" s="4" t="n"/>
      <c r="AA951" s="4" t="n"/>
      <c r="AB951" s="4" t="n"/>
      <c r="AC951" s="4" t="n"/>
      <c r="AD951" s="4" t="n"/>
      <c r="AE951" s="4" t="n"/>
      <c r="AF951" s="4" t="n"/>
      <c r="AG951" s="4" t="n"/>
    </row>
    <row r="952">
      <c r="A952" s="4" t="n"/>
      <c r="B952" s="4" t="n"/>
      <c r="C952" s="4" t="n"/>
      <c r="D952" s="4" t="n"/>
      <c r="E952" s="4" t="n"/>
      <c r="F952" s="4" t="n"/>
      <c r="G952" s="4" t="n"/>
      <c r="H952" s="4" t="n"/>
      <c r="I952" s="4" t="n"/>
      <c r="J952" s="4" t="n"/>
      <c r="K952" s="4" t="n"/>
      <c r="L952" s="4" t="n"/>
      <c r="M952" s="4" t="n"/>
      <c r="N952" s="4" t="n"/>
      <c r="O952" s="4" t="n"/>
      <c r="P952" s="4" t="n"/>
      <c r="Q952" s="4" t="n"/>
      <c r="R952" s="4" t="n"/>
      <c r="S952" s="4" t="n"/>
      <c r="T952" s="4" t="n"/>
      <c r="U952" s="4" t="n"/>
      <c r="V952" s="4" t="n"/>
      <c r="W952" s="4" t="n"/>
      <c r="X952" s="4" t="n"/>
      <c r="Y952" s="4" t="n"/>
      <c r="Z952" s="4" t="n"/>
      <c r="AA952" s="4" t="n"/>
      <c r="AB952" s="4" t="n"/>
      <c r="AC952" s="4" t="n"/>
      <c r="AD952" s="4" t="n"/>
      <c r="AE952" s="4" t="n"/>
      <c r="AF952" s="4" t="n"/>
      <c r="AG952" s="4" t="n"/>
    </row>
    <row r="953">
      <c r="A953" s="4" t="n"/>
      <c r="B953" s="4" t="n"/>
      <c r="C953" s="4" t="n"/>
      <c r="D953" s="4" t="n"/>
      <c r="E953" s="4" t="n"/>
      <c r="F953" s="4" t="n"/>
      <c r="G953" s="4" t="n"/>
      <c r="H953" s="4" t="n"/>
      <c r="I953" s="4" t="n"/>
      <c r="J953" s="4" t="n"/>
      <c r="K953" s="4" t="n"/>
      <c r="L953" s="4" t="n"/>
      <c r="M953" s="4" t="n"/>
      <c r="N953" s="4" t="n"/>
      <c r="O953" s="4" t="n"/>
      <c r="P953" s="4" t="n"/>
      <c r="Q953" s="4" t="n"/>
      <c r="R953" s="4" t="n"/>
      <c r="S953" s="4" t="n"/>
      <c r="T953" s="4" t="n"/>
      <c r="U953" s="4" t="n"/>
      <c r="V953" s="4" t="n"/>
      <c r="W953" s="4" t="n"/>
      <c r="X953" s="4" t="n"/>
      <c r="Y953" s="4" t="n"/>
      <c r="Z953" s="4" t="n"/>
      <c r="AA953" s="4" t="n"/>
      <c r="AB953" s="4" t="n"/>
      <c r="AC953" s="4" t="n"/>
      <c r="AD953" s="4" t="n"/>
      <c r="AE953" s="4" t="n"/>
      <c r="AF953" s="4" t="n"/>
      <c r="AG953" s="4" t="n"/>
    </row>
    <row r="954">
      <c r="A954" s="4" t="n"/>
      <c r="B954" s="4" t="n"/>
      <c r="C954" s="4" t="n"/>
      <c r="D954" s="4" t="n"/>
      <c r="E954" s="4" t="n"/>
      <c r="F954" s="4" t="n"/>
      <c r="G954" s="4" t="n"/>
      <c r="H954" s="4" t="n"/>
      <c r="I954" s="4" t="n"/>
      <c r="J954" s="4" t="n"/>
      <c r="K954" s="4" t="n"/>
      <c r="L954" s="4" t="n"/>
      <c r="M954" s="4" t="n"/>
      <c r="N954" s="4" t="n"/>
      <c r="O954" s="4" t="n"/>
      <c r="P954" s="4" t="n"/>
      <c r="Q954" s="4" t="n"/>
      <c r="R954" s="4" t="n"/>
      <c r="S954" s="4" t="n"/>
      <c r="T954" s="4" t="n"/>
      <c r="U954" s="4" t="n"/>
      <c r="V954" s="4" t="n"/>
      <c r="W954" s="4" t="n"/>
      <c r="X954" s="4" t="n"/>
      <c r="Y954" s="4" t="n"/>
      <c r="Z954" s="4" t="n"/>
      <c r="AA954" s="4" t="n"/>
      <c r="AB954" s="4" t="n"/>
      <c r="AC954" s="4" t="n"/>
      <c r="AD954" s="4" t="n"/>
      <c r="AE954" s="4" t="n"/>
      <c r="AF954" s="4" t="n"/>
      <c r="AG954" s="4" t="n"/>
    </row>
    <row r="955">
      <c r="A955" s="4" t="n"/>
      <c r="B955" s="4" t="n"/>
      <c r="C955" s="4" t="n"/>
      <c r="D955" s="4" t="n"/>
      <c r="E955" s="4" t="n"/>
      <c r="F955" s="4" t="n"/>
      <c r="G955" s="4" t="n"/>
      <c r="H955" s="4" t="n"/>
      <c r="I955" s="4" t="n"/>
      <c r="J955" s="4" t="n"/>
      <c r="K955" s="4" t="n"/>
      <c r="L955" s="4" t="n"/>
      <c r="M955" s="4" t="n"/>
      <c r="N955" s="4" t="n"/>
      <c r="O955" s="4" t="n"/>
      <c r="P955" s="4" t="n"/>
      <c r="Q955" s="4" t="n"/>
      <c r="R955" s="4" t="n"/>
      <c r="S955" s="4" t="n"/>
      <c r="T955" s="4" t="n"/>
      <c r="U955" s="4" t="n"/>
      <c r="V955" s="4" t="n"/>
      <c r="W955" s="4" t="n"/>
      <c r="X955" s="4" t="n"/>
      <c r="Y955" s="4" t="n"/>
      <c r="Z955" s="4" t="n"/>
      <c r="AA955" s="4" t="n"/>
      <c r="AB955" s="4" t="n"/>
      <c r="AC955" s="4" t="n"/>
      <c r="AD955" s="4" t="n"/>
      <c r="AE955" s="4" t="n"/>
      <c r="AF955" s="4" t="n"/>
      <c r="AG955" s="4" t="n"/>
    </row>
    <row r="956">
      <c r="A956" s="4" t="n"/>
      <c r="B956" s="4" t="n"/>
      <c r="C956" s="4" t="n"/>
      <c r="D956" s="4" t="n"/>
      <c r="E956" s="4" t="n"/>
      <c r="F956" s="4" t="n"/>
      <c r="G956" s="4" t="n"/>
      <c r="H956" s="4" t="n"/>
      <c r="I956" s="4" t="n"/>
      <c r="J956" s="4" t="n"/>
      <c r="K956" s="4" t="n"/>
      <c r="L956" s="4" t="n"/>
      <c r="M956" s="4" t="n"/>
      <c r="N956" s="4" t="n"/>
      <c r="O956" s="4" t="n"/>
      <c r="P956" s="4" t="n"/>
      <c r="Q956" s="4" t="n"/>
      <c r="R956" s="4" t="n"/>
      <c r="S956" s="4" t="n"/>
      <c r="T956" s="4" t="n"/>
      <c r="U956" s="4" t="n"/>
      <c r="V956" s="4" t="n"/>
      <c r="W956" s="4" t="n"/>
      <c r="X956" s="4" t="n"/>
      <c r="Y956" s="4" t="n"/>
      <c r="Z956" s="4" t="n"/>
      <c r="AA956" s="4" t="n"/>
      <c r="AB956" s="4" t="n"/>
      <c r="AC956" s="4" t="n"/>
      <c r="AD956" s="4" t="n"/>
      <c r="AE956" s="4" t="n"/>
      <c r="AF956" s="4" t="n"/>
      <c r="AG956" s="4" t="n"/>
    </row>
    <row r="957">
      <c r="A957" s="4" t="n"/>
      <c r="B957" s="4" t="n"/>
      <c r="C957" s="4" t="n"/>
      <c r="D957" s="4" t="n"/>
      <c r="E957" s="4" t="n"/>
      <c r="F957" s="4" t="n"/>
      <c r="G957" s="4" t="n"/>
      <c r="H957" s="4" t="n"/>
      <c r="I957" s="4" t="n"/>
      <c r="J957" s="4" t="n"/>
      <c r="K957" s="4" t="n"/>
      <c r="L957" s="4" t="n"/>
      <c r="M957" s="4" t="n"/>
      <c r="N957" s="4" t="n"/>
      <c r="O957" s="4" t="n"/>
      <c r="P957" s="4" t="n"/>
      <c r="Q957" s="4" t="n"/>
      <c r="R957" s="4" t="n"/>
      <c r="S957" s="4" t="n"/>
      <c r="T957" s="4" t="n"/>
      <c r="U957" s="4" t="n"/>
      <c r="V957" s="4" t="n"/>
      <c r="W957" s="4" t="n"/>
      <c r="X957" s="4" t="n"/>
      <c r="Y957" s="4" t="n"/>
      <c r="Z957" s="4" t="n"/>
      <c r="AA957" s="4" t="n"/>
      <c r="AB957" s="4" t="n"/>
      <c r="AC957" s="4" t="n"/>
      <c r="AD957" s="4" t="n"/>
      <c r="AE957" s="4" t="n"/>
      <c r="AF957" s="4" t="n"/>
      <c r="AG957" s="4" t="n"/>
    </row>
    <row r="958">
      <c r="A958" s="4" t="n"/>
      <c r="B958" s="4" t="n"/>
      <c r="C958" s="4" t="n"/>
      <c r="D958" s="4" t="n"/>
      <c r="E958" s="4" t="n"/>
      <c r="F958" s="4" t="n"/>
      <c r="G958" s="4" t="n"/>
      <c r="H958" s="4" t="n"/>
      <c r="I958" s="4" t="n"/>
      <c r="J958" s="4" t="n"/>
      <c r="K958" s="4" t="n"/>
      <c r="L958" s="4" t="n"/>
      <c r="M958" s="4" t="n"/>
      <c r="N958" s="4" t="n"/>
      <c r="O958" s="4" t="n"/>
      <c r="P958" s="4" t="n"/>
      <c r="Q958" s="4" t="n"/>
      <c r="R958" s="4" t="n"/>
      <c r="S958" s="4" t="n"/>
      <c r="T958" s="4" t="n"/>
      <c r="U958" s="4" t="n"/>
      <c r="V958" s="4" t="n"/>
      <c r="W958" s="4" t="n"/>
      <c r="X958" s="4" t="n"/>
      <c r="Y958" s="4" t="n"/>
      <c r="Z958" s="4" t="n"/>
      <c r="AA958" s="4" t="n"/>
      <c r="AB958" s="4" t="n"/>
      <c r="AC958" s="4" t="n"/>
      <c r="AD958" s="4" t="n"/>
      <c r="AE958" s="4" t="n"/>
      <c r="AF958" s="4" t="n"/>
      <c r="AG958" s="4" t="n"/>
    </row>
    <row r="959">
      <c r="A959" s="4" t="n"/>
      <c r="B959" s="4" t="n"/>
      <c r="C959" s="4" t="n"/>
      <c r="D959" s="4" t="n"/>
      <c r="E959" s="4" t="n"/>
      <c r="F959" s="4" t="n"/>
      <c r="G959" s="4" t="n"/>
      <c r="H959" s="4" t="n"/>
      <c r="I959" s="4" t="n"/>
      <c r="J959" s="4" t="n"/>
      <c r="K959" s="4" t="n"/>
      <c r="L959" s="4" t="n"/>
      <c r="M959" s="4" t="n"/>
      <c r="N959" s="4" t="n"/>
      <c r="O959" s="4" t="n"/>
      <c r="P959" s="4" t="n"/>
      <c r="Q959" s="4" t="n"/>
      <c r="R959" s="4" t="n"/>
      <c r="S959" s="4" t="n"/>
      <c r="T959" s="4" t="n"/>
      <c r="U959" s="4" t="n"/>
      <c r="V959" s="4" t="n"/>
      <c r="W959" s="4" t="n"/>
      <c r="X959" s="4" t="n"/>
      <c r="Y959" s="4" t="n"/>
      <c r="Z959" s="4" t="n"/>
      <c r="AA959" s="4" t="n"/>
      <c r="AB959" s="4" t="n"/>
      <c r="AC959" s="4" t="n"/>
      <c r="AD959" s="4" t="n"/>
      <c r="AE959" s="4" t="n"/>
      <c r="AF959" s="4" t="n"/>
      <c r="AG959" s="4" t="n"/>
    </row>
    <row r="960">
      <c r="A960" s="4" t="n"/>
      <c r="B960" s="4" t="n"/>
      <c r="C960" s="4" t="n"/>
      <c r="D960" s="4" t="n"/>
      <c r="E960" s="4" t="n"/>
      <c r="F960" s="4" t="n"/>
      <c r="G960" s="4" t="n"/>
      <c r="H960" s="4" t="n"/>
      <c r="I960" s="4" t="n"/>
      <c r="J960" s="4" t="n"/>
      <c r="K960" s="4" t="n"/>
      <c r="L960" s="4" t="n"/>
      <c r="M960" s="4" t="n"/>
      <c r="N960" s="4" t="n"/>
      <c r="O960" s="4" t="n"/>
      <c r="P960" s="4" t="n"/>
      <c r="Q960" s="4" t="n"/>
      <c r="R960" s="4" t="n"/>
      <c r="S960" s="4" t="n"/>
      <c r="T960" s="4" t="n"/>
      <c r="U960" s="4" t="n"/>
      <c r="V960" s="4" t="n"/>
      <c r="W960" s="4" t="n"/>
      <c r="X960" s="4" t="n"/>
      <c r="Y960" s="4" t="n"/>
      <c r="Z960" s="4" t="n"/>
      <c r="AA960" s="4" t="n"/>
      <c r="AB960" s="4" t="n"/>
      <c r="AC960" s="4" t="n"/>
      <c r="AD960" s="4" t="n"/>
      <c r="AE960" s="4" t="n"/>
      <c r="AF960" s="4" t="n"/>
      <c r="AG960" s="4" t="n"/>
    </row>
    <row r="961">
      <c r="A961" s="4" t="n"/>
      <c r="B961" s="4" t="n"/>
      <c r="C961" s="4" t="n"/>
      <c r="D961" s="4" t="n"/>
      <c r="E961" s="4" t="n"/>
      <c r="F961" s="4" t="n"/>
      <c r="G961" s="4" t="n"/>
      <c r="H961" s="4" t="n"/>
      <c r="I961" s="4" t="n"/>
      <c r="J961" s="4" t="n"/>
      <c r="K961" s="4" t="n"/>
      <c r="L961" s="4" t="n"/>
      <c r="M961" s="4" t="n"/>
      <c r="N961" s="4" t="n"/>
      <c r="O961" s="4" t="n"/>
      <c r="P961" s="4" t="n"/>
      <c r="Q961" s="4" t="n"/>
      <c r="R961" s="4" t="n"/>
      <c r="S961" s="4" t="n"/>
      <c r="T961" s="4" t="n"/>
      <c r="U961" s="4" t="n"/>
      <c r="V961" s="4" t="n"/>
      <c r="W961" s="4" t="n"/>
      <c r="X961" s="4" t="n"/>
      <c r="Y961" s="4" t="n"/>
      <c r="Z961" s="4" t="n"/>
      <c r="AA961" s="4" t="n"/>
      <c r="AB961" s="4" t="n"/>
      <c r="AC961" s="4" t="n"/>
      <c r="AD961" s="4" t="n"/>
      <c r="AE961" s="4" t="n"/>
      <c r="AF961" s="4" t="n"/>
      <c r="AG961" s="4" t="n"/>
    </row>
    <row r="962">
      <c r="A962" s="4" t="n"/>
      <c r="B962" s="4" t="n"/>
      <c r="C962" s="4" t="n"/>
      <c r="D962" s="4" t="n"/>
      <c r="E962" s="4" t="n"/>
      <c r="F962" s="4" t="n"/>
      <c r="G962" s="4" t="n"/>
      <c r="H962" s="4" t="n"/>
      <c r="I962" s="4" t="n"/>
      <c r="J962" s="4" t="n"/>
      <c r="K962" s="4" t="n"/>
      <c r="L962" s="4" t="n"/>
      <c r="M962" s="4" t="n"/>
      <c r="N962" s="4" t="n"/>
      <c r="O962" s="4" t="n"/>
      <c r="P962" s="4" t="n"/>
      <c r="Q962" s="4" t="n"/>
      <c r="R962" s="4" t="n"/>
      <c r="S962" s="4" t="n"/>
      <c r="T962" s="4" t="n"/>
      <c r="U962" s="4" t="n"/>
      <c r="V962" s="4" t="n"/>
      <c r="W962" s="4" t="n"/>
      <c r="X962" s="4" t="n"/>
      <c r="Y962" s="4" t="n"/>
      <c r="Z962" s="4" t="n"/>
      <c r="AA962" s="4" t="n"/>
      <c r="AB962" s="4" t="n"/>
      <c r="AC962" s="4" t="n"/>
      <c r="AD962" s="4" t="n"/>
      <c r="AE962" s="4" t="n"/>
      <c r="AF962" s="4" t="n"/>
      <c r="AG962" s="4" t="n"/>
    </row>
    <row r="963">
      <c r="A963" s="4" t="n"/>
      <c r="B963" s="4" t="n"/>
      <c r="C963" s="4" t="n"/>
      <c r="D963" s="4" t="n"/>
      <c r="E963" s="4" t="n"/>
      <c r="F963" s="4" t="n"/>
      <c r="G963" s="4" t="n"/>
      <c r="H963" s="4" t="n"/>
      <c r="I963" s="4" t="n"/>
      <c r="J963" s="4" t="n"/>
      <c r="K963" s="4" t="n"/>
      <c r="L963" s="4" t="n"/>
      <c r="M963" s="4" t="n"/>
      <c r="N963" s="4" t="n"/>
      <c r="O963" s="4" t="n"/>
      <c r="P963" s="4" t="n"/>
      <c r="Q963" s="4" t="n"/>
      <c r="R963" s="4" t="n"/>
      <c r="S963" s="4" t="n"/>
      <c r="T963" s="4" t="n"/>
      <c r="U963" s="4" t="n"/>
      <c r="V963" s="4" t="n"/>
      <c r="W963" s="4" t="n"/>
      <c r="X963" s="4" t="n"/>
      <c r="Y963" s="4" t="n"/>
      <c r="Z963" s="4" t="n"/>
      <c r="AA963" s="4" t="n"/>
      <c r="AB963" s="4" t="n"/>
      <c r="AC963" s="4" t="n"/>
      <c r="AD963" s="4" t="n"/>
      <c r="AE963" s="4" t="n"/>
      <c r="AF963" s="4" t="n"/>
      <c r="AG963" s="4" t="n"/>
    </row>
    <row r="964">
      <c r="A964" s="4" t="n"/>
      <c r="B964" s="4" t="n"/>
      <c r="C964" s="4" t="n"/>
      <c r="D964" s="4" t="n"/>
      <c r="E964" s="4" t="n"/>
      <c r="F964" s="4" t="n"/>
      <c r="G964" s="4" t="n"/>
      <c r="H964" s="4" t="n"/>
      <c r="I964" s="4" t="n"/>
      <c r="J964" s="4" t="n"/>
      <c r="K964" s="4" t="n"/>
      <c r="L964" s="4" t="n"/>
      <c r="M964" s="4" t="n"/>
      <c r="N964" s="4" t="n"/>
      <c r="O964" s="4" t="n"/>
      <c r="P964" s="4" t="n"/>
      <c r="Q964" s="4" t="n"/>
      <c r="R964" s="4" t="n"/>
      <c r="S964" s="4" t="n"/>
      <c r="T964" s="4" t="n"/>
      <c r="U964" s="4" t="n"/>
      <c r="V964" s="4" t="n"/>
      <c r="W964" s="4" t="n"/>
      <c r="X964" s="4" t="n"/>
      <c r="Y964" s="4" t="n"/>
      <c r="Z964" s="4" t="n"/>
      <c r="AA964" s="4" t="n"/>
      <c r="AB964" s="4" t="n"/>
      <c r="AC964" s="4" t="n"/>
      <c r="AD964" s="4" t="n"/>
      <c r="AE964" s="4" t="n"/>
      <c r="AF964" s="4" t="n"/>
      <c r="AG964" s="4" t="n"/>
    </row>
    <row r="965">
      <c r="A965" s="4" t="n"/>
      <c r="B965" s="4" t="n"/>
      <c r="C965" s="4" t="n"/>
      <c r="D965" s="4" t="n"/>
      <c r="E965" s="4" t="n"/>
      <c r="F965" s="4" t="n"/>
      <c r="G965" s="4" t="n"/>
      <c r="H965" s="4" t="n"/>
      <c r="I965" s="4" t="n"/>
      <c r="J965" s="4" t="n"/>
      <c r="K965" s="4" t="n"/>
      <c r="L965" s="4" t="n"/>
      <c r="M965" s="4" t="n"/>
      <c r="N965" s="4" t="n"/>
      <c r="O965" s="4" t="n"/>
      <c r="P965" s="4" t="n"/>
      <c r="Q965" s="4" t="n"/>
      <c r="R965" s="4" t="n"/>
      <c r="S965" s="4" t="n"/>
      <c r="T965" s="4" t="n"/>
      <c r="U965" s="4" t="n"/>
      <c r="V965" s="4" t="n"/>
      <c r="W965" s="4" t="n"/>
      <c r="X965" s="4" t="n"/>
      <c r="Y965" s="4" t="n"/>
      <c r="Z965" s="4" t="n"/>
      <c r="AA965" s="4" t="n"/>
      <c r="AB965" s="4" t="n"/>
      <c r="AC965" s="4" t="n"/>
      <c r="AD965" s="4" t="n"/>
      <c r="AE965" s="4" t="n"/>
      <c r="AF965" s="4" t="n"/>
      <c r="AG965" s="4" t="n"/>
    </row>
    <row r="966">
      <c r="A966" s="4" t="n"/>
      <c r="B966" s="4" t="n"/>
      <c r="C966" s="4" t="n"/>
      <c r="D966" s="4" t="n"/>
      <c r="E966" s="4" t="n"/>
      <c r="F966" s="4" t="n"/>
      <c r="G966" s="4" t="n"/>
      <c r="H966" s="4" t="n"/>
      <c r="I966" s="4" t="n"/>
      <c r="J966" s="4" t="n"/>
      <c r="K966" s="4" t="n"/>
      <c r="L966" s="4" t="n"/>
      <c r="M966" s="4" t="n"/>
      <c r="N966" s="4" t="n"/>
      <c r="O966" s="4" t="n"/>
      <c r="P966" s="4" t="n"/>
      <c r="Q966" s="4" t="n"/>
      <c r="R966" s="4" t="n"/>
      <c r="S966" s="4" t="n"/>
      <c r="T966" s="4" t="n"/>
      <c r="U966" s="4" t="n"/>
      <c r="V966" s="4" t="n"/>
      <c r="W966" s="4" t="n"/>
      <c r="X966" s="4" t="n"/>
      <c r="Y966" s="4" t="n"/>
      <c r="Z966" s="4" t="n"/>
      <c r="AA966" s="4" t="n"/>
      <c r="AB966" s="4" t="n"/>
      <c r="AC966" s="4" t="n"/>
      <c r="AD966" s="4" t="n"/>
      <c r="AE966" s="4" t="n"/>
      <c r="AF966" s="4" t="n"/>
      <c r="AG966" s="4" t="n"/>
    </row>
    <row r="967">
      <c r="A967" s="4" t="n"/>
      <c r="B967" s="4" t="n"/>
      <c r="C967" s="4" t="n"/>
      <c r="D967" s="4" t="n"/>
      <c r="E967" s="4" t="n"/>
      <c r="F967" s="4" t="n"/>
      <c r="G967" s="4" t="n"/>
      <c r="H967" s="4" t="n"/>
      <c r="I967" s="4" t="n"/>
      <c r="J967" s="4" t="n"/>
      <c r="K967" s="4" t="n"/>
      <c r="L967" s="4" t="n"/>
      <c r="M967" s="4" t="n"/>
      <c r="N967" s="4" t="n"/>
      <c r="O967" s="4" t="n"/>
      <c r="P967" s="4" t="n"/>
      <c r="Q967" s="4" t="n"/>
      <c r="R967" s="4" t="n"/>
      <c r="S967" s="4" t="n"/>
      <c r="T967" s="4" t="n"/>
      <c r="U967" s="4" t="n"/>
      <c r="V967" s="4" t="n"/>
      <c r="W967" s="4" t="n"/>
      <c r="X967" s="4" t="n"/>
      <c r="Y967" s="4" t="n"/>
      <c r="Z967" s="4" t="n"/>
      <c r="AA967" s="4" t="n"/>
      <c r="AB967" s="4" t="n"/>
      <c r="AC967" s="4" t="n"/>
      <c r="AD967" s="4" t="n"/>
      <c r="AE967" s="4" t="n"/>
      <c r="AF967" s="4" t="n"/>
      <c r="AG967" s="4" t="n"/>
    </row>
    <row r="968">
      <c r="A968" s="4" t="n"/>
      <c r="B968" s="4" t="n"/>
      <c r="C968" s="4" t="n"/>
      <c r="D968" s="4" t="n"/>
      <c r="E968" s="4" t="n"/>
      <c r="F968" s="4" t="n"/>
      <c r="G968" s="4" t="n"/>
      <c r="H968" s="4" t="n"/>
      <c r="I968" s="4" t="n"/>
      <c r="J968" s="4" t="n"/>
      <c r="K968" s="4" t="n"/>
      <c r="L968" s="4" t="n"/>
      <c r="M968" s="4" t="n"/>
      <c r="N968" s="4" t="n"/>
      <c r="O968" s="4" t="n"/>
      <c r="P968" s="4" t="n"/>
      <c r="Q968" s="4" t="n"/>
      <c r="R968" s="4" t="n"/>
      <c r="S968" s="4" t="n"/>
      <c r="T968" s="4" t="n"/>
      <c r="U968" s="4" t="n"/>
      <c r="V968" s="4" t="n"/>
      <c r="W968" s="4" t="n"/>
      <c r="X968" s="4" t="n"/>
      <c r="Y968" s="4" t="n"/>
      <c r="Z968" s="4" t="n"/>
      <c r="AA968" s="4" t="n"/>
      <c r="AB968" s="4" t="n"/>
      <c r="AC968" s="4" t="n"/>
      <c r="AD968" s="4" t="n"/>
      <c r="AE968" s="4" t="n"/>
      <c r="AF968" s="4" t="n"/>
      <c r="AG968" s="4" t="n"/>
    </row>
    <row r="969">
      <c r="A969" s="4" t="n"/>
      <c r="B969" s="4" t="n"/>
      <c r="C969" s="4" t="n"/>
      <c r="D969" s="4" t="n"/>
      <c r="E969" s="4" t="n"/>
      <c r="F969" s="4" t="n"/>
      <c r="G969" s="4" t="n"/>
      <c r="H969" s="4" t="n"/>
      <c r="I969" s="4" t="n"/>
      <c r="J969" s="4" t="n"/>
      <c r="K969" s="4" t="n"/>
      <c r="L969" s="4" t="n"/>
      <c r="M969" s="4" t="n"/>
      <c r="N969" s="4" t="n"/>
      <c r="O969" s="4" t="n"/>
      <c r="P969" s="4" t="n"/>
      <c r="Q969" s="4" t="n"/>
      <c r="R969" s="4" t="n"/>
      <c r="S969" s="4" t="n"/>
      <c r="T969" s="4" t="n"/>
      <c r="U969" s="4" t="n"/>
      <c r="V969" s="4" t="n"/>
      <c r="W969" s="4" t="n"/>
      <c r="X969" s="4" t="n"/>
      <c r="Y969" s="4" t="n"/>
      <c r="Z969" s="4" t="n"/>
      <c r="AA969" s="4" t="n"/>
      <c r="AB969" s="4" t="n"/>
      <c r="AC969" s="4" t="n"/>
      <c r="AD969" s="4" t="n"/>
      <c r="AE969" s="4" t="n"/>
      <c r="AF969" s="4" t="n"/>
      <c r="AG969" s="4" t="n"/>
    </row>
    <row r="970">
      <c r="A970" s="4" t="n"/>
      <c r="B970" s="4" t="n"/>
      <c r="C970" s="4" t="n"/>
      <c r="D970" s="4" t="n"/>
      <c r="E970" s="4" t="n"/>
      <c r="F970" s="4" t="n"/>
      <c r="G970" s="4" t="n"/>
      <c r="H970" s="4" t="n"/>
      <c r="I970" s="4" t="n"/>
      <c r="J970" s="4" t="n"/>
      <c r="K970" s="4" t="n"/>
      <c r="L970" s="4" t="n"/>
      <c r="M970" s="4" t="n"/>
      <c r="N970" s="4" t="n"/>
      <c r="O970" s="4" t="n"/>
      <c r="P970" s="4" t="n"/>
      <c r="Q970" s="4" t="n"/>
      <c r="R970" s="4" t="n"/>
      <c r="S970" s="4" t="n"/>
      <c r="T970" s="4" t="n"/>
      <c r="U970" s="4" t="n"/>
      <c r="V970" s="4" t="n"/>
      <c r="W970" s="4" t="n"/>
      <c r="X970" s="4" t="n"/>
      <c r="Y970" s="4" t="n"/>
      <c r="Z970" s="4" t="n"/>
      <c r="AA970" s="4" t="n"/>
      <c r="AB970" s="4" t="n"/>
      <c r="AC970" s="4" t="n"/>
      <c r="AD970" s="4" t="n"/>
      <c r="AE970" s="4" t="n"/>
      <c r="AF970" s="4" t="n"/>
      <c r="AG970" s="4" t="n"/>
    </row>
    <row r="971">
      <c r="A971" s="4" t="n"/>
      <c r="B971" s="4" t="n"/>
      <c r="C971" s="4" t="n"/>
      <c r="D971" s="4" t="n"/>
      <c r="E971" s="4" t="n"/>
      <c r="F971" s="4" t="n"/>
      <c r="G971" s="4" t="n"/>
      <c r="H971" s="4" t="n"/>
      <c r="I971" s="4" t="n"/>
      <c r="J971" s="4" t="n"/>
      <c r="K971" s="4" t="n"/>
      <c r="L971" s="4" t="n"/>
      <c r="M971" s="4" t="n"/>
      <c r="N971" s="4" t="n"/>
      <c r="O971" s="4" t="n"/>
      <c r="P971" s="4" t="n"/>
      <c r="Q971" s="4" t="n"/>
      <c r="R971" s="4" t="n"/>
      <c r="S971" s="4" t="n"/>
      <c r="T971" s="4" t="n"/>
      <c r="U971" s="4" t="n"/>
      <c r="V971" s="4" t="n"/>
      <c r="W971" s="4" t="n"/>
      <c r="X971" s="4" t="n"/>
      <c r="Y971" s="4" t="n"/>
      <c r="Z971" s="4" t="n"/>
      <c r="AA971" s="4" t="n"/>
      <c r="AB971" s="4" t="n"/>
      <c r="AC971" s="4" t="n"/>
      <c r="AD971" s="4" t="n"/>
      <c r="AE971" s="4" t="n"/>
      <c r="AF971" s="4" t="n"/>
      <c r="AG971" s="4" t="n"/>
    </row>
    <row r="972">
      <c r="A972" s="4" t="n"/>
      <c r="B972" s="4" t="n"/>
      <c r="C972" s="4" t="n"/>
      <c r="D972" s="4" t="n"/>
      <c r="E972" s="4" t="n"/>
      <c r="F972" s="4" t="n"/>
      <c r="G972" s="4" t="n"/>
      <c r="H972" s="4" t="n"/>
      <c r="I972" s="4" t="n"/>
      <c r="J972" s="4" t="n"/>
      <c r="K972" s="4" t="n"/>
      <c r="L972" s="4" t="n"/>
      <c r="M972" s="4" t="n"/>
      <c r="N972" s="4" t="n"/>
      <c r="O972" s="4" t="n"/>
      <c r="P972" s="4" t="n"/>
      <c r="Q972" s="4" t="n"/>
      <c r="R972" s="4" t="n"/>
      <c r="S972" s="4" t="n"/>
      <c r="T972" s="4" t="n"/>
      <c r="U972" s="4" t="n"/>
      <c r="V972" s="4" t="n"/>
      <c r="W972" s="4" t="n"/>
      <c r="X972" s="4" t="n"/>
      <c r="Y972" s="4" t="n"/>
      <c r="Z972" s="4" t="n"/>
      <c r="AA972" s="4" t="n"/>
      <c r="AB972" s="4" t="n"/>
      <c r="AC972" s="4" t="n"/>
      <c r="AD972" s="4" t="n"/>
      <c r="AE972" s="4" t="n"/>
      <c r="AF972" s="4" t="n"/>
      <c r="AG972" s="4" t="n"/>
    </row>
    <row r="973">
      <c r="A973" s="4" t="n"/>
      <c r="B973" s="4" t="n"/>
      <c r="C973" s="4" t="n"/>
      <c r="D973" s="4" t="n"/>
      <c r="E973" s="4" t="n"/>
      <c r="F973" s="4" t="n"/>
      <c r="G973" s="4" t="n"/>
      <c r="H973" s="4" t="n"/>
      <c r="I973" s="4" t="n"/>
      <c r="J973" s="4" t="n"/>
      <c r="K973" s="4" t="n"/>
      <c r="L973" s="4" t="n"/>
      <c r="M973" s="4" t="n"/>
      <c r="N973" s="4" t="n"/>
      <c r="O973" s="4" t="n"/>
      <c r="P973" s="4" t="n"/>
      <c r="Q973" s="4" t="n"/>
      <c r="R973" s="4" t="n"/>
      <c r="S973" s="4" t="n"/>
      <c r="T973" s="4" t="n"/>
      <c r="U973" s="4" t="n"/>
      <c r="V973" s="4" t="n"/>
      <c r="W973" s="4" t="n"/>
      <c r="X973" s="4" t="n"/>
      <c r="Y973" s="4" t="n"/>
      <c r="Z973" s="4" t="n"/>
      <c r="AA973" s="4" t="n"/>
      <c r="AB973" s="4" t="n"/>
      <c r="AC973" s="4" t="n"/>
      <c r="AD973" s="4" t="n"/>
      <c r="AE973" s="4" t="n"/>
      <c r="AF973" s="4" t="n"/>
      <c r="AG973" s="4" t="n"/>
    </row>
    <row r="974">
      <c r="A974" s="4" t="n"/>
      <c r="B974" s="4" t="n"/>
      <c r="C974" s="4" t="n"/>
      <c r="D974" s="4" t="n"/>
      <c r="E974" s="4" t="n"/>
      <c r="F974" s="4" t="n"/>
      <c r="G974" s="4" t="n"/>
      <c r="H974" s="4" t="n"/>
      <c r="I974" s="4" t="n"/>
      <c r="J974" s="4" t="n"/>
      <c r="K974" s="4" t="n"/>
      <c r="L974" s="4" t="n"/>
      <c r="M974" s="4" t="n"/>
      <c r="N974" s="4" t="n"/>
      <c r="O974" s="4" t="n"/>
      <c r="P974" s="4" t="n"/>
      <c r="Q974" s="4" t="n"/>
      <c r="R974" s="4" t="n"/>
      <c r="S974" s="4" t="n"/>
      <c r="T974" s="4" t="n"/>
      <c r="U974" s="4" t="n"/>
      <c r="V974" s="4" t="n"/>
      <c r="W974" s="4" t="n"/>
      <c r="X974" s="4" t="n"/>
      <c r="Y974" s="4" t="n"/>
      <c r="Z974" s="4" t="n"/>
      <c r="AA974" s="4" t="n"/>
      <c r="AB974" s="4" t="n"/>
      <c r="AC974" s="4" t="n"/>
      <c r="AD974" s="4" t="n"/>
      <c r="AE974" s="4" t="n"/>
      <c r="AF974" s="4" t="n"/>
      <c r="AG974" s="4" t="n"/>
    </row>
    <row r="975">
      <c r="A975" s="4" t="n"/>
      <c r="B975" s="4" t="n"/>
      <c r="C975" s="4" t="n"/>
      <c r="D975" s="4" t="n"/>
      <c r="E975" s="4" t="n"/>
      <c r="F975" s="4" t="n"/>
      <c r="G975" s="4" t="n"/>
      <c r="H975" s="4" t="n"/>
      <c r="I975" s="4" t="n"/>
      <c r="J975" s="4" t="n"/>
      <c r="K975" s="4" t="n"/>
      <c r="L975" s="4" t="n"/>
      <c r="M975" s="4" t="n"/>
      <c r="N975" s="4" t="n"/>
      <c r="O975" s="4" t="n"/>
      <c r="P975" s="4" t="n"/>
      <c r="Q975" s="4" t="n"/>
      <c r="R975" s="4" t="n"/>
      <c r="S975" s="4" t="n"/>
      <c r="T975" s="4" t="n"/>
      <c r="U975" s="4" t="n"/>
      <c r="V975" s="4" t="n"/>
      <c r="W975" s="4" t="n"/>
      <c r="X975" s="4" t="n"/>
      <c r="Y975" s="4" t="n"/>
      <c r="Z975" s="4" t="n"/>
      <c r="AA975" s="4" t="n"/>
      <c r="AB975" s="4" t="n"/>
      <c r="AC975" s="4" t="n"/>
      <c r="AD975" s="4" t="n"/>
      <c r="AE975" s="4" t="n"/>
      <c r="AF975" s="4" t="n"/>
      <c r="AG975" s="4" t="n"/>
    </row>
    <row r="976">
      <c r="A976" s="4" t="n"/>
      <c r="B976" s="4" t="n"/>
      <c r="C976" s="4" t="n"/>
      <c r="D976" s="4" t="n"/>
      <c r="E976" s="4" t="n"/>
      <c r="F976" s="4" t="n"/>
      <c r="G976" s="4" t="n"/>
      <c r="H976" s="4" t="n"/>
      <c r="I976" s="4" t="n"/>
      <c r="J976" s="4" t="n"/>
      <c r="K976" s="4" t="n"/>
      <c r="L976" s="4" t="n"/>
      <c r="M976" s="4" t="n"/>
      <c r="N976" s="4" t="n"/>
      <c r="O976" s="4" t="n"/>
      <c r="P976" s="4" t="n"/>
      <c r="Q976" s="4" t="n"/>
      <c r="R976" s="4" t="n"/>
      <c r="S976" s="4" t="n"/>
      <c r="T976" s="4" t="n"/>
      <c r="U976" s="4" t="n"/>
      <c r="V976" s="4" t="n"/>
      <c r="W976" s="4" t="n"/>
      <c r="X976" s="4" t="n"/>
      <c r="Y976" s="4" t="n"/>
      <c r="Z976" s="4" t="n"/>
      <c r="AA976" s="4" t="n"/>
      <c r="AB976" s="4" t="n"/>
      <c r="AC976" s="4" t="n"/>
      <c r="AD976" s="4" t="n"/>
      <c r="AE976" s="4" t="n"/>
      <c r="AF976" s="4" t="n"/>
      <c r="AG976" s="4" t="n"/>
    </row>
    <row r="977">
      <c r="A977" s="4" t="n"/>
      <c r="B977" s="4" t="n"/>
      <c r="C977" s="4" t="n"/>
      <c r="D977" s="4" t="n"/>
      <c r="E977" s="4" t="n"/>
      <c r="F977" s="4" t="n"/>
      <c r="G977" s="4" t="n"/>
      <c r="H977" s="4" t="n"/>
      <c r="I977" s="4" t="n"/>
      <c r="J977" s="4" t="n"/>
      <c r="K977" s="4" t="n"/>
      <c r="L977" s="4" t="n"/>
      <c r="M977" s="4" t="n"/>
      <c r="N977" s="4" t="n"/>
      <c r="O977" s="4" t="n"/>
      <c r="P977" s="4" t="n"/>
      <c r="Q977" s="4" t="n"/>
      <c r="R977" s="4" t="n"/>
      <c r="S977" s="4" t="n"/>
      <c r="T977" s="4" t="n"/>
      <c r="U977" s="4" t="n"/>
      <c r="V977" s="4" t="n"/>
      <c r="W977" s="4" t="n"/>
      <c r="X977" s="4" t="n"/>
      <c r="Y977" s="4" t="n"/>
      <c r="Z977" s="4" t="n"/>
      <c r="AA977" s="4" t="n"/>
      <c r="AB977" s="4" t="n"/>
      <c r="AC977" s="4" t="n"/>
      <c r="AD977" s="4" t="n"/>
      <c r="AE977" s="4" t="n"/>
      <c r="AF977" s="4" t="n"/>
      <c r="AG977" s="4" t="n"/>
    </row>
    <row r="978">
      <c r="A978" s="4" t="n"/>
      <c r="B978" s="4" t="n"/>
      <c r="C978" s="4" t="n"/>
      <c r="D978" s="4" t="n"/>
      <c r="E978" s="4" t="n"/>
      <c r="F978" s="4" t="n"/>
      <c r="G978" s="4" t="n"/>
      <c r="H978" s="4" t="n"/>
      <c r="I978" s="4" t="n"/>
      <c r="J978" s="4" t="n"/>
      <c r="K978" s="4" t="n"/>
      <c r="L978" s="4" t="n"/>
      <c r="M978" s="4" t="n"/>
      <c r="N978" s="4" t="n"/>
      <c r="O978" s="4" t="n"/>
      <c r="P978" s="4" t="n"/>
      <c r="Q978" s="4" t="n"/>
      <c r="R978" s="4" t="n"/>
      <c r="S978" s="4" t="n"/>
      <c r="T978" s="4" t="n"/>
      <c r="U978" s="4" t="n"/>
      <c r="V978" s="4" t="n"/>
      <c r="W978" s="4" t="n"/>
      <c r="X978" s="4" t="n"/>
      <c r="Y978" s="4" t="n"/>
      <c r="Z978" s="4" t="n"/>
      <c r="AA978" s="4" t="n"/>
      <c r="AB978" s="4" t="n"/>
      <c r="AC978" s="4" t="n"/>
      <c r="AD978" s="4" t="n"/>
      <c r="AE978" s="4" t="n"/>
      <c r="AF978" s="4" t="n"/>
      <c r="AG978" s="4" t="n"/>
    </row>
    <row r="979">
      <c r="A979" s="4" t="n"/>
      <c r="B979" s="4" t="n"/>
      <c r="C979" s="4" t="n"/>
      <c r="D979" s="4" t="n"/>
      <c r="E979" s="4" t="n"/>
      <c r="F979" s="4" t="n"/>
      <c r="G979" s="4" t="n"/>
      <c r="H979" s="4" t="n"/>
      <c r="I979" s="4" t="n"/>
      <c r="J979" s="4" t="n"/>
      <c r="K979" s="4" t="n"/>
      <c r="L979" s="4" t="n"/>
      <c r="M979" s="4" t="n"/>
      <c r="N979" s="4" t="n"/>
      <c r="O979" s="4" t="n"/>
      <c r="P979" s="4" t="n"/>
      <c r="Q979" s="4" t="n"/>
      <c r="R979" s="4" t="n"/>
      <c r="S979" s="4" t="n"/>
      <c r="T979" s="4" t="n"/>
      <c r="U979" s="4" t="n"/>
      <c r="V979" s="4" t="n"/>
      <c r="W979" s="4" t="n"/>
      <c r="X979" s="4" t="n"/>
      <c r="Y979" s="4" t="n"/>
      <c r="Z979" s="4" t="n"/>
      <c r="AA979" s="4" t="n"/>
      <c r="AB979" s="4" t="n"/>
      <c r="AC979" s="4" t="n"/>
      <c r="AD979" s="4" t="n"/>
      <c r="AE979" s="4" t="n"/>
      <c r="AF979" s="4" t="n"/>
      <c r="AG979" s="4" t="n"/>
    </row>
    <row r="980">
      <c r="A980" s="4" t="n"/>
      <c r="B980" s="4" t="n"/>
      <c r="C980" s="4" t="n"/>
      <c r="D980" s="4" t="n"/>
      <c r="E980" s="4" t="n"/>
      <c r="F980" s="4" t="n"/>
      <c r="G980" s="4" t="n"/>
      <c r="H980" s="4" t="n"/>
      <c r="I980" s="4" t="n"/>
      <c r="J980" s="4" t="n"/>
      <c r="K980" s="4" t="n"/>
      <c r="L980" s="4" t="n"/>
      <c r="M980" s="4" t="n"/>
      <c r="N980" s="4" t="n"/>
      <c r="O980" s="4" t="n"/>
      <c r="P980" s="4" t="n"/>
      <c r="Q980" s="4" t="n"/>
      <c r="R980" s="4" t="n"/>
      <c r="S980" s="4" t="n"/>
      <c r="T980" s="4" t="n"/>
      <c r="U980" s="4" t="n"/>
      <c r="V980" s="4" t="n"/>
      <c r="W980" s="4" t="n"/>
      <c r="X980" s="4" t="n"/>
      <c r="Y980" s="4" t="n"/>
      <c r="Z980" s="4" t="n"/>
      <c r="AA980" s="4" t="n"/>
      <c r="AB980" s="4" t="n"/>
      <c r="AC980" s="4" t="n"/>
      <c r="AD980" s="4" t="n"/>
      <c r="AE980" s="4" t="n"/>
      <c r="AF980" s="4" t="n"/>
      <c r="AG980" s="4" t="n"/>
    </row>
    <row r="981">
      <c r="A981" s="4" t="n"/>
      <c r="B981" s="4" t="n"/>
      <c r="C981" s="4" t="n"/>
      <c r="D981" s="4" t="n"/>
      <c r="E981" s="4" t="n"/>
      <c r="F981" s="4" t="n"/>
      <c r="G981" s="4" t="n"/>
      <c r="H981" s="4" t="n"/>
      <c r="I981" s="4" t="n"/>
      <c r="J981" s="4" t="n"/>
      <c r="K981" s="4" t="n"/>
      <c r="L981" s="4" t="n"/>
      <c r="M981" s="4" t="n"/>
      <c r="N981" s="4" t="n"/>
      <c r="O981" s="4" t="n"/>
      <c r="P981" s="4" t="n"/>
      <c r="Q981" s="4" t="n"/>
      <c r="R981" s="4" t="n"/>
      <c r="S981" s="4" t="n"/>
      <c r="T981" s="4" t="n"/>
      <c r="U981" s="4" t="n"/>
      <c r="V981" s="4" t="n"/>
      <c r="W981" s="4" t="n"/>
      <c r="X981" s="4" t="n"/>
      <c r="Y981" s="4" t="n"/>
      <c r="Z981" s="4" t="n"/>
      <c r="AA981" s="4" t="n"/>
      <c r="AB981" s="4" t="n"/>
      <c r="AC981" s="4" t="n"/>
      <c r="AD981" s="4" t="n"/>
      <c r="AE981" s="4" t="n"/>
      <c r="AF981" s="4" t="n"/>
      <c r="AG981" s="4" t="n"/>
    </row>
    <row r="982">
      <c r="A982" s="4" t="n"/>
      <c r="B982" s="4" t="n"/>
      <c r="C982" s="4" t="n"/>
      <c r="D982" s="4" t="n"/>
      <c r="E982" s="4" t="n"/>
      <c r="F982" s="4" t="n"/>
      <c r="G982" s="4" t="n"/>
      <c r="H982" s="4" t="n"/>
      <c r="I982" s="4" t="n"/>
      <c r="J982" s="4" t="n"/>
      <c r="K982" s="4" t="n"/>
      <c r="L982" s="4" t="n"/>
      <c r="M982" s="4" t="n"/>
      <c r="N982" s="4" t="n"/>
      <c r="O982" s="4" t="n"/>
      <c r="P982" s="4" t="n"/>
      <c r="Q982" s="4" t="n"/>
      <c r="R982" s="4" t="n"/>
      <c r="S982" s="4" t="n"/>
      <c r="T982" s="4" t="n"/>
      <c r="U982" s="4" t="n"/>
      <c r="V982" s="4" t="n"/>
      <c r="W982" s="4" t="n"/>
      <c r="X982" s="4" t="n"/>
      <c r="Y982" s="4" t="n"/>
      <c r="Z982" s="4" t="n"/>
      <c r="AA982" s="4" t="n"/>
      <c r="AB982" s="4" t="n"/>
      <c r="AC982" s="4" t="n"/>
      <c r="AD982" s="4" t="n"/>
      <c r="AE982" s="4" t="n"/>
      <c r="AF982" s="4" t="n"/>
      <c r="AG982" s="4" t="n"/>
    </row>
    <row r="983">
      <c r="A983" s="4" t="n"/>
      <c r="B983" s="4" t="n"/>
      <c r="C983" s="4" t="n"/>
      <c r="D983" s="4" t="n"/>
      <c r="E983" s="4" t="n"/>
      <c r="F983" s="4" t="n"/>
      <c r="G983" s="4" t="n"/>
      <c r="H983" s="4" t="n"/>
      <c r="I983" s="4" t="n"/>
      <c r="J983" s="4" t="n"/>
      <c r="K983" s="4" t="n"/>
      <c r="L983" s="4" t="n"/>
      <c r="M983" s="4" t="n"/>
      <c r="N983" s="4" t="n"/>
      <c r="O983" s="4" t="n"/>
      <c r="P983" s="4" t="n"/>
      <c r="Q983" s="4" t="n"/>
      <c r="R983" s="4" t="n"/>
      <c r="S983" s="4" t="n"/>
      <c r="T983" s="4" t="n"/>
      <c r="U983" s="4" t="n"/>
      <c r="V983" s="4" t="n"/>
      <c r="W983" s="4" t="n"/>
      <c r="X983" s="4" t="n"/>
      <c r="Y983" s="4" t="n"/>
      <c r="Z983" s="4" t="n"/>
      <c r="AA983" s="4" t="n"/>
      <c r="AB983" s="4" t="n"/>
      <c r="AC983" s="4" t="n"/>
      <c r="AD983" s="4" t="n"/>
      <c r="AE983" s="4" t="n"/>
      <c r="AF983" s="4" t="n"/>
      <c r="AG983" s="4" t="n"/>
    </row>
    <row r="984">
      <c r="A984" s="4" t="n"/>
      <c r="B984" s="4" t="n"/>
      <c r="C984" s="4" t="n"/>
      <c r="D984" s="4" t="n"/>
      <c r="E984" s="4" t="n"/>
      <c r="F984" s="4" t="n"/>
      <c r="G984" s="4" t="n"/>
      <c r="H984" s="4" t="n"/>
      <c r="I984" s="4" t="n"/>
      <c r="J984" s="4" t="n"/>
      <c r="K984" s="4" t="n"/>
      <c r="L984" s="4" t="n"/>
      <c r="M984" s="4" t="n"/>
      <c r="N984" s="4" t="n"/>
      <c r="O984" s="4" t="n"/>
      <c r="P984" s="4" t="n"/>
      <c r="Q984" s="4" t="n"/>
      <c r="R984" s="4" t="n"/>
      <c r="S984" s="4" t="n"/>
      <c r="T984" s="4" t="n"/>
      <c r="U984" s="4" t="n"/>
      <c r="V984" s="4" t="n"/>
      <c r="W984" s="4" t="n"/>
      <c r="X984" s="4" t="n"/>
      <c r="Y984" s="4" t="n"/>
      <c r="Z984" s="4" t="n"/>
      <c r="AA984" s="4" t="n"/>
      <c r="AB984" s="4" t="n"/>
      <c r="AC984" s="4" t="n"/>
      <c r="AD984" s="4" t="n"/>
      <c r="AE984" s="4" t="n"/>
      <c r="AF984" s="4" t="n"/>
      <c r="AG984" s="4" t="n"/>
    </row>
    <row r="985">
      <c r="A985" s="4" t="n"/>
      <c r="B985" s="4" t="n"/>
      <c r="C985" s="4" t="n"/>
      <c r="D985" s="4" t="n"/>
      <c r="E985" s="4" t="n"/>
      <c r="F985" s="4" t="n"/>
      <c r="G985" s="4" t="n"/>
      <c r="H985" s="4" t="n"/>
      <c r="I985" s="4" t="n"/>
      <c r="J985" s="4" t="n"/>
      <c r="K985" s="4" t="n"/>
      <c r="L985" s="4" t="n"/>
      <c r="M985" s="4" t="n"/>
      <c r="N985" s="4" t="n"/>
      <c r="O985" s="4" t="n"/>
      <c r="P985" s="4" t="n"/>
      <c r="Q985" s="4" t="n"/>
      <c r="R985" s="4" t="n"/>
      <c r="S985" s="4" t="n"/>
      <c r="T985" s="4" t="n"/>
      <c r="U985" s="4" t="n"/>
      <c r="V985" s="4" t="n"/>
      <c r="W985" s="4" t="n"/>
      <c r="X985" s="4" t="n"/>
      <c r="Y985" s="4" t="n"/>
      <c r="Z985" s="4" t="n"/>
      <c r="AA985" s="4" t="n"/>
      <c r="AB985" s="4" t="n"/>
      <c r="AC985" s="4" t="n"/>
      <c r="AD985" s="4" t="n"/>
      <c r="AE985" s="4" t="n"/>
      <c r="AF985" s="4" t="n"/>
      <c r="AG985" s="4" t="n"/>
    </row>
    <row r="986">
      <c r="A986" s="4" t="n"/>
      <c r="B986" s="4" t="n"/>
      <c r="C986" s="4" t="n"/>
      <c r="D986" s="4" t="n"/>
      <c r="E986" s="4" t="n"/>
      <c r="F986" s="4" t="n"/>
      <c r="G986" s="4" t="n"/>
      <c r="H986" s="4" t="n"/>
      <c r="I986" s="4" t="n"/>
      <c r="J986" s="4" t="n"/>
      <c r="K986" s="4" t="n"/>
      <c r="L986" s="4" t="n"/>
      <c r="M986" s="4" t="n"/>
      <c r="N986" s="4" t="n"/>
      <c r="O986" s="4" t="n"/>
      <c r="P986" s="4" t="n"/>
      <c r="Q986" s="4" t="n"/>
      <c r="R986" s="4" t="n"/>
      <c r="S986" s="4" t="n"/>
      <c r="T986" s="4" t="n"/>
      <c r="U986" s="4" t="n"/>
      <c r="V986" s="4" t="n"/>
      <c r="W986" s="4" t="n"/>
      <c r="X986" s="4" t="n"/>
      <c r="Y986" s="4" t="n"/>
      <c r="Z986" s="4" t="n"/>
      <c r="AA986" s="4" t="n"/>
      <c r="AB986" s="4" t="n"/>
      <c r="AC986" s="4" t="n"/>
      <c r="AD986" s="4" t="n"/>
      <c r="AE986" s="4" t="n"/>
      <c r="AF986" s="4" t="n"/>
      <c r="AG986" s="4" t="n"/>
    </row>
    <row r="987">
      <c r="A987" s="4" t="n"/>
      <c r="B987" s="4" t="n"/>
      <c r="C987" s="4" t="n"/>
      <c r="D987" s="4" t="n"/>
      <c r="E987" s="4" t="n"/>
      <c r="F987" s="4" t="n"/>
      <c r="G987" s="4" t="n"/>
      <c r="H987" s="4" t="n"/>
      <c r="I987" s="4" t="n"/>
      <c r="J987" s="4" t="n"/>
      <c r="K987" s="4" t="n"/>
      <c r="L987" s="4" t="n"/>
      <c r="M987" s="4" t="n"/>
      <c r="N987" s="4" t="n"/>
      <c r="O987" s="4" t="n"/>
      <c r="P987" s="4" t="n"/>
      <c r="Q987" s="4" t="n"/>
      <c r="R987" s="4" t="n"/>
      <c r="S987" s="4" t="n"/>
      <c r="T987" s="4" t="n"/>
      <c r="U987" s="4" t="n"/>
      <c r="V987" s="4" t="n"/>
      <c r="W987" s="4" t="n"/>
      <c r="X987" s="4" t="n"/>
      <c r="Y987" s="4" t="n"/>
      <c r="Z987" s="4" t="n"/>
      <c r="AA987" s="4" t="n"/>
      <c r="AB987" s="4" t="n"/>
      <c r="AC987" s="4" t="n"/>
      <c r="AD987" s="4" t="n"/>
      <c r="AE987" s="4" t="n"/>
      <c r="AF987" s="4" t="n"/>
      <c r="AG987" s="4" t="n"/>
    </row>
    <row r="988">
      <c r="A988" s="4" t="n"/>
      <c r="B988" s="4" t="n"/>
      <c r="C988" s="4" t="n"/>
      <c r="D988" s="4" t="n"/>
      <c r="E988" s="4" t="n"/>
      <c r="F988" s="4" t="n"/>
      <c r="G988" s="4" t="n"/>
      <c r="H988" s="4" t="n"/>
      <c r="I988" s="4" t="n"/>
      <c r="J988" s="4" t="n"/>
      <c r="K988" s="4" t="n"/>
      <c r="L988" s="4" t="n"/>
      <c r="M988" s="4" t="n"/>
      <c r="N988" s="4" t="n"/>
      <c r="O988" s="4" t="n"/>
      <c r="P988" s="4" t="n"/>
      <c r="Q988" s="4" t="n"/>
      <c r="R988" s="4" t="n"/>
      <c r="S988" s="4" t="n"/>
      <c r="T988" s="4" t="n"/>
      <c r="U988" s="4" t="n"/>
      <c r="V988" s="4" t="n"/>
      <c r="W988" s="4" t="n"/>
      <c r="X988" s="4" t="n"/>
      <c r="Y988" s="4" t="n"/>
      <c r="Z988" s="4" t="n"/>
      <c r="AA988" s="4" t="n"/>
      <c r="AB988" s="4" t="n"/>
      <c r="AC988" s="4" t="n"/>
      <c r="AD988" s="4" t="n"/>
      <c r="AE988" s="4" t="n"/>
      <c r="AF988" s="4" t="n"/>
      <c r="AG988" s="4" t="n"/>
    </row>
    <row r="989">
      <c r="A989" s="4" t="n"/>
      <c r="B989" s="4" t="n"/>
      <c r="C989" s="4" t="n"/>
      <c r="D989" s="4" t="n"/>
      <c r="E989" s="4" t="n"/>
      <c r="F989" s="4" t="n"/>
      <c r="G989" s="4" t="n"/>
      <c r="H989" s="4" t="n"/>
      <c r="I989" s="4" t="n"/>
      <c r="J989" s="4" t="n"/>
      <c r="K989" s="4" t="n"/>
      <c r="L989" s="4" t="n"/>
      <c r="M989" s="4" t="n"/>
      <c r="N989" s="4" t="n"/>
      <c r="O989" s="4" t="n"/>
      <c r="P989" s="4" t="n"/>
      <c r="Q989" s="4" t="n"/>
      <c r="R989" s="4" t="n"/>
      <c r="S989" s="4" t="n"/>
      <c r="T989" s="4" t="n"/>
      <c r="U989" s="4" t="n"/>
      <c r="V989" s="4" t="n"/>
      <c r="W989" s="4" t="n"/>
      <c r="X989" s="4" t="n"/>
      <c r="Y989" s="4" t="n"/>
      <c r="Z989" s="4" t="n"/>
      <c r="AA989" s="4" t="n"/>
      <c r="AB989" s="4" t="n"/>
      <c r="AC989" s="4" t="n"/>
      <c r="AD989" s="4" t="n"/>
      <c r="AE989" s="4" t="n"/>
      <c r="AF989" s="4" t="n"/>
      <c r="AG989" s="4" t="n"/>
    </row>
    <row r="990">
      <c r="A990" s="4" t="n"/>
      <c r="B990" s="4" t="n"/>
      <c r="C990" s="4" t="n"/>
      <c r="D990" s="4" t="n"/>
      <c r="E990" s="4" t="n"/>
      <c r="F990" s="4" t="n"/>
      <c r="G990" s="4" t="n"/>
      <c r="H990" s="4" t="n"/>
      <c r="I990" s="4" t="n"/>
      <c r="J990" s="4" t="n"/>
      <c r="K990" s="4" t="n"/>
      <c r="L990" s="4" t="n"/>
      <c r="M990" s="4" t="n"/>
      <c r="N990" s="4" t="n"/>
      <c r="O990" s="4" t="n"/>
      <c r="P990" s="4" t="n"/>
      <c r="Q990" s="4" t="n"/>
      <c r="R990" s="4" t="n"/>
      <c r="S990" s="4" t="n"/>
      <c r="T990" s="4" t="n"/>
      <c r="U990" s="4" t="n"/>
      <c r="V990" s="4" t="n"/>
      <c r="W990" s="4" t="n"/>
      <c r="X990" s="4" t="n"/>
      <c r="Y990" s="4" t="n"/>
      <c r="Z990" s="4" t="n"/>
      <c r="AA990" s="4" t="n"/>
      <c r="AB990" s="4" t="n"/>
      <c r="AC990" s="4" t="n"/>
      <c r="AD990" s="4" t="n"/>
      <c r="AE990" s="4" t="n"/>
      <c r="AF990" s="4" t="n"/>
      <c r="AG990" s="4" t="n"/>
    </row>
    <row r="991">
      <c r="A991" s="4" t="n"/>
      <c r="B991" s="4" t="n"/>
      <c r="C991" s="4" t="n"/>
      <c r="D991" s="4" t="n"/>
      <c r="E991" s="4" t="n"/>
      <c r="F991" s="4" t="n"/>
      <c r="G991" s="4" t="n"/>
      <c r="H991" s="4" t="n"/>
      <c r="I991" s="4" t="n"/>
      <c r="J991" s="4" t="n"/>
      <c r="K991" s="4" t="n"/>
      <c r="L991" s="4" t="n"/>
      <c r="M991" s="4" t="n"/>
      <c r="N991" s="4" t="n"/>
      <c r="O991" s="4" t="n"/>
      <c r="P991" s="4" t="n"/>
      <c r="Q991" s="4" t="n"/>
      <c r="R991" s="4" t="n"/>
      <c r="S991" s="4" t="n"/>
      <c r="T991" s="4" t="n"/>
      <c r="U991" s="4" t="n"/>
      <c r="V991" s="4" t="n"/>
      <c r="W991" s="4" t="n"/>
      <c r="X991" s="4" t="n"/>
      <c r="Y991" s="4" t="n"/>
      <c r="Z991" s="4" t="n"/>
      <c r="AA991" s="4" t="n"/>
      <c r="AB991" s="4" t="n"/>
      <c r="AC991" s="4" t="n"/>
      <c r="AD991" s="4" t="n"/>
      <c r="AE991" s="4" t="n"/>
      <c r="AF991" s="4" t="n"/>
      <c r="AG991" s="4" t="n"/>
    </row>
    <row r="992">
      <c r="A992" s="4" t="n"/>
      <c r="B992" s="4" t="n"/>
      <c r="C992" s="4" t="n"/>
      <c r="D992" s="4" t="n"/>
      <c r="E992" s="4" t="n"/>
      <c r="F992" s="4" t="n"/>
      <c r="G992" s="4" t="n"/>
      <c r="H992" s="4" t="n"/>
      <c r="I992" s="4" t="n"/>
      <c r="J992" s="4" t="n"/>
      <c r="K992" s="4" t="n"/>
      <c r="L992" s="4" t="n"/>
      <c r="M992" s="4" t="n"/>
      <c r="N992" s="4" t="n"/>
      <c r="O992" s="4" t="n"/>
      <c r="P992" s="4" t="n"/>
      <c r="Q992" s="4" t="n"/>
      <c r="R992" s="4" t="n"/>
      <c r="S992" s="4" t="n"/>
      <c r="T992" s="4" t="n"/>
      <c r="U992" s="4" t="n"/>
      <c r="V992" s="4" t="n"/>
      <c r="W992" s="4" t="n"/>
      <c r="X992" s="4" t="n"/>
      <c r="Y992" s="4" t="n"/>
      <c r="Z992" s="4" t="n"/>
      <c r="AA992" s="4" t="n"/>
      <c r="AB992" s="4" t="n"/>
      <c r="AC992" s="4" t="n"/>
      <c r="AD992" s="4" t="n"/>
      <c r="AE992" s="4" t="n"/>
      <c r="AF992" s="4" t="n"/>
      <c r="AG992" s="4" t="n"/>
    </row>
    <row r="993">
      <c r="A993" s="4" t="n"/>
      <c r="B993" s="4" t="n"/>
      <c r="C993" s="4" t="n"/>
      <c r="D993" s="4" t="n"/>
      <c r="E993" s="4" t="n"/>
      <c r="F993" s="4" t="n"/>
      <c r="G993" s="4" t="n"/>
      <c r="H993" s="4" t="n"/>
      <c r="I993" s="4" t="n"/>
      <c r="J993" s="4" t="n"/>
      <c r="K993" s="4" t="n"/>
      <c r="L993" s="4" t="n"/>
      <c r="M993" s="4" t="n"/>
      <c r="N993" s="4" t="n"/>
      <c r="O993" s="4" t="n"/>
      <c r="P993" s="4" t="n"/>
      <c r="Q993" s="4" t="n"/>
      <c r="R993" s="4" t="n"/>
      <c r="S993" s="4" t="n"/>
      <c r="T993" s="4" t="n"/>
      <c r="U993" s="4" t="n"/>
      <c r="V993" s="4" t="n"/>
      <c r="W993" s="4" t="n"/>
      <c r="X993" s="4" t="n"/>
      <c r="Y993" s="4" t="n"/>
      <c r="Z993" s="4" t="n"/>
      <c r="AA993" s="4" t="n"/>
      <c r="AB993" s="4" t="n"/>
      <c r="AC993" s="4" t="n"/>
      <c r="AD993" s="4" t="n"/>
      <c r="AE993" s="4" t="n"/>
      <c r="AF993" s="4" t="n"/>
      <c r="AG993" s="4" t="n"/>
    </row>
    <row r="994">
      <c r="A994" s="4" t="n"/>
      <c r="B994" s="4" t="n"/>
      <c r="C994" s="4" t="n"/>
      <c r="D994" s="4" t="n"/>
      <c r="E994" s="4" t="n"/>
      <c r="F994" s="4" t="n"/>
      <c r="G994" s="4" t="n"/>
      <c r="H994" s="4" t="n"/>
      <c r="I994" s="4" t="n"/>
      <c r="J994" s="4" t="n"/>
      <c r="K994" s="4" t="n"/>
      <c r="L994" s="4" t="n"/>
      <c r="M994" s="4" t="n"/>
      <c r="N994" s="4" t="n"/>
      <c r="O994" s="4" t="n"/>
      <c r="P994" s="4" t="n"/>
      <c r="Q994" s="4" t="n"/>
      <c r="R994" s="4" t="n"/>
      <c r="S994" s="4" t="n"/>
      <c r="T994" s="4" t="n"/>
      <c r="U994" s="4" t="n"/>
      <c r="V994" s="4" t="n"/>
      <c r="W994" s="4" t="n"/>
      <c r="X994" s="4" t="n"/>
      <c r="Y994" s="4" t="n"/>
      <c r="Z994" s="4" t="n"/>
      <c r="AA994" s="4" t="n"/>
      <c r="AB994" s="4" t="n"/>
      <c r="AC994" s="4" t="n"/>
      <c r="AD994" s="4" t="n"/>
      <c r="AE994" s="4" t="n"/>
      <c r="AF994" s="4" t="n"/>
      <c r="AG994" s="4" t="n"/>
    </row>
    <row r="995">
      <c r="A995" s="4" t="n"/>
      <c r="B995" s="4" t="n"/>
      <c r="C995" s="4" t="n"/>
      <c r="D995" s="4" t="n"/>
      <c r="E995" s="4" t="n"/>
      <c r="F995" s="4" t="n"/>
      <c r="G995" s="4" t="n"/>
      <c r="H995" s="4" t="n"/>
      <c r="I995" s="4" t="n"/>
      <c r="J995" s="4" t="n"/>
      <c r="K995" s="4" t="n"/>
      <c r="L995" s="4" t="n"/>
      <c r="M995" s="4" t="n"/>
      <c r="N995" s="4" t="n"/>
      <c r="O995" s="4" t="n"/>
      <c r="P995" s="4" t="n"/>
      <c r="Q995" s="4" t="n"/>
      <c r="R995" s="4" t="n"/>
      <c r="S995" s="4" t="n"/>
      <c r="T995" s="4" t="n"/>
      <c r="U995" s="4" t="n"/>
      <c r="V995" s="4" t="n"/>
      <c r="W995" s="4" t="n"/>
      <c r="X995" s="4" t="n"/>
      <c r="Y995" s="4" t="n"/>
      <c r="Z995" s="4" t="n"/>
      <c r="AA995" s="4" t="n"/>
      <c r="AB995" s="4" t="n"/>
      <c r="AC995" s="4" t="n"/>
      <c r="AD995" s="4" t="n"/>
      <c r="AE995" s="4" t="n"/>
      <c r="AF995" s="4" t="n"/>
      <c r="AG995" s="4" t="n"/>
    </row>
    <row r="996">
      <c r="A996" s="4" t="n"/>
      <c r="B996" s="4" t="n"/>
      <c r="C996" s="4" t="n"/>
      <c r="D996" s="4" t="n"/>
      <c r="E996" s="4" t="n"/>
      <c r="F996" s="4" t="n"/>
      <c r="G996" s="4" t="n"/>
      <c r="H996" s="4" t="n"/>
      <c r="I996" s="4" t="n"/>
      <c r="J996" s="4" t="n"/>
      <c r="K996" s="4" t="n"/>
      <c r="L996" s="4" t="n"/>
      <c r="M996" s="4" t="n"/>
      <c r="N996" s="4" t="n"/>
      <c r="O996" s="4" t="n"/>
      <c r="P996" s="4" t="n"/>
      <c r="Q996" s="4" t="n"/>
      <c r="R996" s="4" t="n"/>
      <c r="S996" s="4" t="n"/>
      <c r="T996" s="4" t="n"/>
      <c r="U996" s="4" t="n"/>
      <c r="V996" s="4" t="n"/>
      <c r="W996" s="4" t="n"/>
      <c r="X996" s="4" t="n"/>
      <c r="Y996" s="4" t="n"/>
      <c r="Z996" s="4" t="n"/>
      <c r="AA996" s="4" t="n"/>
      <c r="AB996" s="4" t="n"/>
      <c r="AC996" s="4" t="n"/>
      <c r="AD996" s="4" t="n"/>
      <c r="AE996" s="4" t="n"/>
      <c r="AF996" s="4" t="n"/>
      <c r="AG996" s="4" t="n"/>
    </row>
    <row r="997">
      <c r="A997" s="4" t="n"/>
      <c r="B997" s="4" t="n"/>
      <c r="C997" s="4" t="n"/>
      <c r="D997" s="4" t="n"/>
      <c r="E997" s="4" t="n"/>
      <c r="F997" s="4" t="n"/>
      <c r="G997" s="4" t="n"/>
      <c r="H997" s="4" t="n"/>
      <c r="I997" s="4" t="n"/>
      <c r="J997" s="4" t="n"/>
      <c r="K997" s="4" t="n"/>
      <c r="L997" s="4" t="n"/>
      <c r="M997" s="4" t="n"/>
      <c r="N997" s="4" t="n"/>
      <c r="O997" s="4" t="n"/>
      <c r="P997" s="4" t="n"/>
      <c r="Q997" s="4" t="n"/>
      <c r="R997" s="4" t="n"/>
      <c r="S997" s="4" t="n"/>
      <c r="T997" s="4" t="n"/>
      <c r="U997" s="4" t="n"/>
      <c r="V997" s="4" t="n"/>
      <c r="W997" s="4" t="n"/>
      <c r="X997" s="4" t="n"/>
      <c r="Y997" s="4" t="n"/>
      <c r="Z997" s="4" t="n"/>
      <c r="AA997" s="4" t="n"/>
      <c r="AB997" s="4" t="n"/>
      <c r="AC997" s="4" t="n"/>
      <c r="AD997" s="4" t="n"/>
      <c r="AE997" s="4" t="n"/>
      <c r="AF997" s="4" t="n"/>
      <c r="AG997" s="4" t="n"/>
    </row>
    <row r="998">
      <c r="A998" s="4" t="n"/>
      <c r="B998" s="4" t="n"/>
      <c r="C998" s="4" t="n"/>
      <c r="D998" s="4" t="n"/>
      <c r="E998" s="4" t="n"/>
      <c r="F998" s="4" t="n"/>
      <c r="G998" s="4" t="n"/>
      <c r="H998" s="4" t="n"/>
      <c r="I998" s="4" t="n"/>
      <c r="J998" s="4" t="n"/>
      <c r="K998" s="4" t="n"/>
      <c r="L998" s="4" t="n"/>
      <c r="M998" s="4" t="n"/>
      <c r="N998" s="4" t="n"/>
      <c r="O998" s="4" t="n"/>
      <c r="P998" s="4" t="n"/>
      <c r="Q998" s="4" t="n"/>
      <c r="R998" s="4" t="n"/>
      <c r="S998" s="4" t="n"/>
      <c r="T998" s="4" t="n"/>
      <c r="U998" s="4" t="n"/>
      <c r="V998" s="4" t="n"/>
      <c r="W998" s="4" t="n"/>
      <c r="X998" s="4" t="n"/>
      <c r="Y998" s="4" t="n"/>
      <c r="Z998" s="4" t="n"/>
      <c r="AA998" s="4" t="n"/>
      <c r="AB998" s="4" t="n"/>
      <c r="AC998" s="4" t="n"/>
      <c r="AD998" s="4" t="n"/>
      <c r="AE998" s="4" t="n"/>
      <c r="AF998" s="4" t="n"/>
      <c r="AG998" s="4" t="n"/>
    </row>
    <row r="999">
      <c r="A999" s="4" t="n"/>
      <c r="B999" s="4" t="n"/>
      <c r="C999" s="4" t="n"/>
      <c r="D999" s="4" t="n"/>
      <c r="E999" s="4" t="n"/>
      <c r="F999" s="4" t="n"/>
      <c r="G999" s="4" t="n"/>
      <c r="H999" s="4" t="n"/>
      <c r="I999" s="4" t="n"/>
      <c r="J999" s="4" t="n"/>
      <c r="K999" s="4" t="n"/>
      <c r="L999" s="4" t="n"/>
      <c r="M999" s="4" t="n"/>
      <c r="N999" s="4" t="n"/>
      <c r="O999" s="4" t="n"/>
      <c r="P999" s="4" t="n"/>
      <c r="Q999" s="4" t="n"/>
      <c r="R999" s="4" t="n"/>
      <c r="S999" s="4" t="n"/>
      <c r="T999" s="4" t="n"/>
      <c r="U999" s="4" t="n"/>
      <c r="V999" s="4" t="n"/>
      <c r="W999" s="4" t="n"/>
      <c r="X999" s="4" t="n"/>
      <c r="Y999" s="4" t="n"/>
      <c r="Z999" s="4" t="n"/>
      <c r="AA999" s="4" t="n"/>
      <c r="AB999" s="4" t="n"/>
      <c r="AC999" s="4" t="n"/>
      <c r="AD999" s="4" t="n"/>
      <c r="AE999" s="4" t="n"/>
      <c r="AF999" s="4" t="n"/>
      <c r="AG999" s="4" t="n"/>
    </row>
    <row r="1000">
      <c r="A1000" s="4" t="n"/>
      <c r="B1000" s="4" t="n"/>
      <c r="C1000" s="4" t="n"/>
      <c r="D1000" s="4" t="n"/>
      <c r="E1000" s="4" t="n"/>
      <c r="F1000" s="4" t="n"/>
      <c r="G1000" s="4" t="n"/>
      <c r="H1000" s="4" t="n"/>
      <c r="I1000" s="4" t="n"/>
      <c r="J1000" s="4" t="n"/>
      <c r="K1000" s="4" t="n"/>
      <c r="L1000" s="4" t="n"/>
      <c r="M1000" s="4" t="n"/>
      <c r="N1000" s="4" t="n"/>
      <c r="O1000" s="4" t="n"/>
      <c r="P1000" s="4" t="n"/>
      <c r="Q1000" s="4" t="n"/>
      <c r="R1000" s="4" t="n"/>
      <c r="S1000" s="4" t="n"/>
      <c r="T1000" s="4" t="n"/>
      <c r="U1000" s="4" t="n"/>
      <c r="V1000" s="4" t="n"/>
      <c r="W1000" s="4" t="n"/>
      <c r="X1000" s="4" t="n"/>
      <c r="Y1000" s="4" t="n"/>
      <c r="Z1000" s="4" t="n"/>
      <c r="AA1000" s="4" t="n"/>
      <c r="AB1000" s="4" t="n"/>
      <c r="AC1000" s="4" t="n"/>
      <c r="AD1000" s="4" t="n"/>
      <c r="AE1000" s="4" t="n"/>
      <c r="AF1000" s="4" t="n"/>
      <c r="AG1000" s="4" t="n"/>
    </row>
  </sheetData>
  <mergeCells count="1">
    <mergeCell ref="A3:D3"/>
  </mergeCells>
  <hyperlinks>
    <hyperlink xmlns:r="http://schemas.openxmlformats.org/officeDocument/2006/relationships" ref="A2" r:id="rId1"/>
    <hyperlink xmlns:r="http://schemas.openxmlformats.org/officeDocument/2006/relationships" ref="A61" location="/?id=8-AEO2020&amp;region=0-0&amp;cases=ref2020&amp;start=2018&amp;end=2050&amp;f=A&amp;linechart=ref2020-d112119a.6-8-AEO2020~ref2020-d112119a.74-8-AEO2020~ref2020-d112119a.75-8-AEO2020~ref2020-d112119a.76-8-AEO2020&amp;ctype=linechart&amp;sourcekey=0" r:id="rId2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>
  <sheetPr>
    <tabColor rgb="FF1F497D"/>
    <outlinePr summaryBelow="1" summaryRight="1"/>
    <pageSetUpPr/>
  </sheetPr>
  <dimension ref="A1:AG1000"/>
  <sheetViews>
    <sheetView workbookViewId="0">
      <selection activeCell="J22" sqref="J22"/>
    </sheetView>
  </sheetViews>
  <sheetFormatPr baseColWidth="10" defaultColWidth="12.6640625" defaultRowHeight="15" customHeight="1"/>
  <cols>
    <col width="22.83203125" customWidth="1" min="1" max="1"/>
    <col width="10.6640625" customWidth="1" min="2" max="2"/>
    <col width="10.1640625" customWidth="1" min="3" max="33"/>
  </cols>
  <sheetData>
    <row r="1" ht="32" customHeight="1">
      <c r="A1" s="68" t="inlineStr">
        <is>
          <t>Imported Electricity (MW*hour)</t>
        </is>
      </c>
      <c r="B1" s="77" t="n">
        <v>2019</v>
      </c>
      <c r="C1" s="77" t="n">
        <v>2020</v>
      </c>
      <c r="D1" s="77" t="n">
        <v>2021</v>
      </c>
      <c r="E1" s="77" t="n">
        <v>2022</v>
      </c>
      <c r="F1" s="77" t="n">
        <v>2023</v>
      </c>
      <c r="G1" s="77" t="n">
        <v>2024</v>
      </c>
      <c r="H1" s="77" t="n">
        <v>2025</v>
      </c>
      <c r="I1" s="77" t="n">
        <v>2026</v>
      </c>
      <c r="J1" s="77" t="n">
        <v>2027</v>
      </c>
      <c r="K1" s="77" t="n">
        <v>2028</v>
      </c>
      <c r="L1" s="77" t="n">
        <v>2029</v>
      </c>
      <c r="M1" s="77" t="n">
        <v>2030</v>
      </c>
      <c r="N1" s="77" t="n">
        <v>2031</v>
      </c>
      <c r="O1" s="77" t="n">
        <v>2032</v>
      </c>
      <c r="P1" s="77" t="n">
        <v>2033</v>
      </c>
      <c r="Q1" s="77" t="n">
        <v>2034</v>
      </c>
      <c r="R1" s="77" t="n">
        <v>2035</v>
      </c>
      <c r="S1" s="77" t="n">
        <v>2036</v>
      </c>
      <c r="T1" s="77" t="n">
        <v>2037</v>
      </c>
      <c r="U1" s="77" t="n">
        <v>2038</v>
      </c>
      <c r="V1" s="77" t="n">
        <v>2039</v>
      </c>
      <c r="W1" s="77" t="n">
        <v>2040</v>
      </c>
      <c r="X1" s="77" t="n">
        <v>2041</v>
      </c>
      <c r="Y1" s="77" t="n">
        <v>2042</v>
      </c>
      <c r="Z1" s="77" t="n">
        <v>2043</v>
      </c>
      <c r="AA1" s="77" t="n">
        <v>2044</v>
      </c>
      <c r="AB1" s="77" t="n">
        <v>2045</v>
      </c>
      <c r="AC1" s="77" t="n">
        <v>2046</v>
      </c>
      <c r="AD1" s="77" t="n">
        <v>2047</v>
      </c>
      <c r="AE1" s="77" t="n">
        <v>2048</v>
      </c>
      <c r="AF1" s="77" t="n">
        <v>2049</v>
      </c>
      <c r="AG1" s="77" t="n">
        <v>2050</v>
      </c>
    </row>
    <row r="2">
      <c r="A2" s="8" t="inlineStr">
        <is>
          <t>hard coal</t>
        </is>
      </c>
      <c r="B2" s="10">
        <f>(Calculations!B60*'EIA SEDS data'!AF$6)+('EIA SEDS data'!AF$10*IF(About!$N$12,Calculations!$B114,Calculations!B92))</f>
        <v/>
      </c>
      <c r="C2" s="10">
        <f>(Calculations!C60*'EIA SEDS data'!AG$6)+('EIA SEDS data'!AG$10*IF(About!$N$12,Calculations!$B114,Calculations!C92))</f>
        <v/>
      </c>
      <c r="D2" s="10">
        <f>(Calculations!D60*'EIA SEDS data'!AH$6)+('EIA SEDS data'!AH$10*IF(About!$N$12,Calculations!$B114,Calculations!D92))</f>
        <v/>
      </c>
      <c r="E2" s="10">
        <f>(Calculations!E60*'EIA SEDS data'!AI$6)+('EIA SEDS data'!AI$10*IF(About!$N$12,Calculations!$B114,Calculations!E92))</f>
        <v/>
      </c>
      <c r="F2" s="10">
        <f>(Calculations!F60*'EIA SEDS data'!AJ$6)+('EIA SEDS data'!AJ$10*IF(About!$N$12,Calculations!$B114,Calculations!F92))</f>
        <v/>
      </c>
      <c r="G2" s="10">
        <f>(Calculations!G60*'EIA SEDS data'!AK$6)+('EIA SEDS data'!AK$10*IF(About!$N$12,Calculations!$B114,Calculations!G92))</f>
        <v/>
      </c>
      <c r="H2" s="10">
        <f>(Calculations!H60*'EIA SEDS data'!AL$6)+('EIA SEDS data'!AL$10*IF(About!$N$12,Calculations!$B114,Calculations!H92))</f>
        <v/>
      </c>
      <c r="I2" s="10">
        <f>(Calculations!I60*'EIA SEDS data'!AM$6)+('EIA SEDS data'!AM$10*IF(About!$N$12,Calculations!$B114,Calculations!I92))</f>
        <v/>
      </c>
      <c r="J2" s="10">
        <f>(Calculations!J60*'EIA SEDS data'!AN$6)+('EIA SEDS data'!AN$10*IF(About!$N$12,Calculations!$B114,Calculations!J92))</f>
        <v/>
      </c>
      <c r="K2" s="10">
        <f>(Calculations!K60*'EIA SEDS data'!AO$6)+('EIA SEDS data'!AO$10*IF(About!$N$12,Calculations!$B114,Calculations!K92))</f>
        <v/>
      </c>
      <c r="L2" s="10">
        <f>(Calculations!L60*'EIA SEDS data'!AP$6)+('EIA SEDS data'!AP$10*IF(About!$N$12,Calculations!$B114,Calculations!L92))</f>
        <v/>
      </c>
      <c r="M2" s="10">
        <f>(Calculations!M60*'EIA SEDS data'!AQ$6)+('EIA SEDS data'!AQ$10*IF(About!$N$12,Calculations!$B114,Calculations!M92))</f>
        <v/>
      </c>
      <c r="N2" s="69">
        <f>M2</f>
        <v/>
      </c>
      <c r="O2" s="69">
        <f>N2</f>
        <v/>
      </c>
      <c r="P2" s="69">
        <f>O2</f>
        <v/>
      </c>
      <c r="Q2" s="69">
        <f>P2</f>
        <v/>
      </c>
      <c r="R2" s="69">
        <f>Q2</f>
        <v/>
      </c>
      <c r="S2" s="69">
        <f>R2</f>
        <v/>
      </c>
      <c r="T2" s="69">
        <f>S2</f>
        <v/>
      </c>
      <c r="U2" s="69">
        <f>T2</f>
        <v/>
      </c>
      <c r="V2" s="69">
        <f>U2</f>
        <v/>
      </c>
      <c r="W2" s="69">
        <f>V2</f>
        <v/>
      </c>
      <c r="X2" s="69">
        <f>W2</f>
        <v/>
      </c>
      <c r="Y2" s="69">
        <f>X2</f>
        <v/>
      </c>
      <c r="Z2" s="69">
        <f>Y2</f>
        <v/>
      </c>
      <c r="AA2" s="69">
        <f>Z2</f>
        <v/>
      </c>
      <c r="AB2" s="69">
        <f>AA2</f>
        <v/>
      </c>
      <c r="AC2" s="69">
        <f>AB2</f>
        <v/>
      </c>
      <c r="AD2" s="69">
        <f>AC2</f>
        <v/>
      </c>
      <c r="AE2" s="69">
        <f>AD2</f>
        <v/>
      </c>
      <c r="AF2" s="69">
        <f>AE2</f>
        <v/>
      </c>
      <c r="AG2" s="69">
        <f>AF2</f>
        <v/>
      </c>
    </row>
    <row r="3">
      <c r="A3" s="8" t="inlineStr">
        <is>
          <t>natural gas nonpeaker</t>
        </is>
      </c>
      <c r="B3" s="10">
        <f>(Calculations!B61*'EIA SEDS data'!AF$6)+('EIA SEDS data'!AF$10*IF(About!$N$12,Calculations!$B115,Calculations!B93))</f>
        <v/>
      </c>
      <c r="C3" s="10">
        <f>(Calculations!C61*'EIA SEDS data'!AG$6)+('EIA SEDS data'!AG$10*IF(About!$N$12,Calculations!$B115,Calculations!C93))</f>
        <v/>
      </c>
      <c r="D3" s="10">
        <f>(Calculations!D61*'EIA SEDS data'!AH$6)+('EIA SEDS data'!AH$10*IF(About!$N$12,Calculations!$B115,Calculations!D93))</f>
        <v/>
      </c>
      <c r="E3" s="10">
        <f>(Calculations!E61*'EIA SEDS data'!AI$6)+('EIA SEDS data'!AI$10*IF(About!$N$12,Calculations!$B115,Calculations!E93))</f>
        <v/>
      </c>
      <c r="F3" s="10">
        <f>(Calculations!F61*'EIA SEDS data'!AJ$6)+('EIA SEDS data'!AJ$10*IF(About!$N$12,Calculations!$B115,Calculations!F93))</f>
        <v/>
      </c>
      <c r="G3" s="10">
        <f>(Calculations!G61*'EIA SEDS data'!AK$6)+('EIA SEDS data'!AK$10*IF(About!$N$12,Calculations!$B115,Calculations!G93))</f>
        <v/>
      </c>
      <c r="H3" s="10">
        <f>(Calculations!H61*'EIA SEDS data'!AL$6)+('EIA SEDS data'!AL$10*IF(About!$N$12,Calculations!$B115,Calculations!H93))</f>
        <v/>
      </c>
      <c r="I3" s="10">
        <f>(Calculations!I61*'EIA SEDS data'!AM$6)+('EIA SEDS data'!AM$10*IF(About!$N$12,Calculations!$B115,Calculations!I93))</f>
        <v/>
      </c>
      <c r="J3" s="10">
        <f>(Calculations!J61*'EIA SEDS data'!AN$6)+('EIA SEDS data'!AN$10*IF(About!$N$12,Calculations!$B115,Calculations!J93))</f>
        <v/>
      </c>
      <c r="K3" s="10">
        <f>(Calculations!K61*'EIA SEDS data'!AO$6)+('EIA SEDS data'!AO$10*IF(About!$N$12,Calculations!$B115,Calculations!K93))</f>
        <v/>
      </c>
      <c r="L3" s="10">
        <f>(Calculations!L61*'EIA SEDS data'!AP$6)+('EIA SEDS data'!AP$10*IF(About!$N$12,Calculations!$B115,Calculations!L93))</f>
        <v/>
      </c>
      <c r="M3" s="10">
        <f>(Calculations!M61*'EIA SEDS data'!AQ$6)+('EIA SEDS data'!AQ$10*IF(About!$N$12,Calculations!$B115,Calculations!M93))</f>
        <v/>
      </c>
      <c r="N3" s="69">
        <f>M3</f>
        <v/>
      </c>
      <c r="O3" s="69">
        <f>N3</f>
        <v/>
      </c>
      <c r="P3" s="69">
        <f>O3</f>
        <v/>
      </c>
      <c r="Q3" s="69">
        <f>P3</f>
        <v/>
      </c>
      <c r="R3" s="69">
        <f>Q3</f>
        <v/>
      </c>
      <c r="S3" s="69">
        <f>R3</f>
        <v/>
      </c>
      <c r="T3" s="69">
        <f>S3</f>
        <v/>
      </c>
      <c r="U3" s="69">
        <f>T3</f>
        <v/>
      </c>
      <c r="V3" s="69">
        <f>U3</f>
        <v/>
      </c>
      <c r="W3" s="69">
        <f>V3</f>
        <v/>
      </c>
      <c r="X3" s="69">
        <f>W3</f>
        <v/>
      </c>
      <c r="Y3" s="69">
        <f>X3</f>
        <v/>
      </c>
      <c r="Z3" s="69">
        <f>Y3</f>
        <v/>
      </c>
      <c r="AA3" s="69">
        <f>Z3</f>
        <v/>
      </c>
      <c r="AB3" s="69">
        <f>AA3</f>
        <v/>
      </c>
      <c r="AC3" s="69">
        <f>AB3</f>
        <v/>
      </c>
      <c r="AD3" s="69">
        <f>AC3</f>
        <v/>
      </c>
      <c r="AE3" s="69">
        <f>AD3</f>
        <v/>
      </c>
      <c r="AF3" s="69">
        <f>AE3</f>
        <v/>
      </c>
      <c r="AG3" s="69">
        <f>AF3</f>
        <v/>
      </c>
    </row>
    <row r="4">
      <c r="A4" s="8" t="inlineStr">
        <is>
          <t>nuclear</t>
        </is>
      </c>
      <c r="B4" s="10">
        <f>(Calculations!B62*'EIA SEDS data'!AF$6)+('EIA SEDS data'!AF$10*IF(About!$N$12,Calculations!$B116,Calculations!B94))</f>
        <v/>
      </c>
      <c r="C4" s="10">
        <f>(Calculations!C62*'EIA SEDS data'!AG$6)+('EIA SEDS data'!AG$10*IF(About!$N$12,Calculations!$B116,Calculations!C94))</f>
        <v/>
      </c>
      <c r="D4" s="10">
        <f>(Calculations!D62*'EIA SEDS data'!AH$6)+('EIA SEDS data'!AH$10*IF(About!$N$12,Calculations!$B116,Calculations!D94))</f>
        <v/>
      </c>
      <c r="E4" s="10">
        <f>(Calculations!E62*'EIA SEDS data'!AI$6)+('EIA SEDS data'!AI$10*IF(About!$N$12,Calculations!$B116,Calculations!E94))</f>
        <v/>
      </c>
      <c r="F4" s="10">
        <f>(Calculations!F62*'EIA SEDS data'!AJ$6)+('EIA SEDS data'!AJ$10*IF(About!$N$12,Calculations!$B116,Calculations!F94))</f>
        <v/>
      </c>
      <c r="G4" s="10">
        <f>(Calculations!G62*'EIA SEDS data'!AK$6)+('EIA SEDS data'!AK$10*IF(About!$N$12,Calculations!$B116,Calculations!G94))</f>
        <v/>
      </c>
      <c r="H4" s="10">
        <f>(Calculations!H62*'EIA SEDS data'!AL$6)+('EIA SEDS data'!AL$10*IF(About!$N$12,Calculations!$B116,Calculations!H94))</f>
        <v/>
      </c>
      <c r="I4" s="10">
        <f>(Calculations!I62*'EIA SEDS data'!AM$6)+('EIA SEDS data'!AM$10*IF(About!$N$12,Calculations!$B116,Calculations!I94))</f>
        <v/>
      </c>
      <c r="J4" s="10">
        <f>(Calculations!J62*'EIA SEDS data'!AN$6)+('EIA SEDS data'!AN$10*IF(About!$N$12,Calculations!$B116,Calculations!J94))</f>
        <v/>
      </c>
      <c r="K4" s="10">
        <f>(Calculations!K62*'EIA SEDS data'!AO$6)+('EIA SEDS data'!AO$10*IF(About!$N$12,Calculations!$B116,Calculations!K94))</f>
        <v/>
      </c>
      <c r="L4" s="10">
        <f>(Calculations!L62*'EIA SEDS data'!AP$6)+('EIA SEDS data'!AP$10*IF(About!$N$12,Calculations!$B116,Calculations!L94))</f>
        <v/>
      </c>
      <c r="M4" s="10">
        <f>(Calculations!M62*'EIA SEDS data'!AQ$6)+('EIA SEDS data'!AQ$10*IF(About!$N$12,Calculations!$B116,Calculations!M94))</f>
        <v/>
      </c>
      <c r="N4" s="69">
        <f>M4</f>
        <v/>
      </c>
      <c r="O4" s="69">
        <f>N4</f>
        <v/>
      </c>
      <c r="P4" s="69">
        <f>O4</f>
        <v/>
      </c>
      <c r="Q4" s="69">
        <f>P4</f>
        <v/>
      </c>
      <c r="R4" s="69">
        <f>Q4</f>
        <v/>
      </c>
      <c r="S4" s="69">
        <f>R4</f>
        <v/>
      </c>
      <c r="T4" s="69">
        <f>S4</f>
        <v/>
      </c>
      <c r="U4" s="69">
        <f>T4</f>
        <v/>
      </c>
      <c r="V4" s="69">
        <f>U4</f>
        <v/>
      </c>
      <c r="W4" s="69">
        <f>V4</f>
        <v/>
      </c>
      <c r="X4" s="69">
        <f>W4</f>
        <v/>
      </c>
      <c r="Y4" s="69">
        <f>X4</f>
        <v/>
      </c>
      <c r="Z4" s="69">
        <f>Y4</f>
        <v/>
      </c>
      <c r="AA4" s="69">
        <f>Z4</f>
        <v/>
      </c>
      <c r="AB4" s="69">
        <f>AA4</f>
        <v/>
      </c>
      <c r="AC4" s="69">
        <f>AB4</f>
        <v/>
      </c>
      <c r="AD4" s="69">
        <f>AC4</f>
        <v/>
      </c>
      <c r="AE4" s="69">
        <f>AD4</f>
        <v/>
      </c>
      <c r="AF4" s="69">
        <f>AE4</f>
        <v/>
      </c>
      <c r="AG4" s="69">
        <f>AF4</f>
        <v/>
      </c>
    </row>
    <row r="5">
      <c r="A5" s="8" t="inlineStr">
        <is>
          <t>hydro</t>
        </is>
      </c>
      <c r="B5" s="10">
        <f>(Calculations!B63*'EIA SEDS data'!AF$6)+('EIA SEDS data'!AF$10*IF(About!$N$12,Calculations!$B117,Calculations!B95))</f>
        <v/>
      </c>
      <c r="C5" s="10">
        <f>(Calculations!C63*'EIA SEDS data'!AG$6)+('EIA SEDS data'!AG$10*IF(About!$N$12,Calculations!$B117,Calculations!C95))</f>
        <v/>
      </c>
      <c r="D5" s="10">
        <f>(Calculations!D63*'EIA SEDS data'!AH$6)+('EIA SEDS data'!AH$10*IF(About!$N$12,Calculations!$B117,Calculations!D95))</f>
        <v/>
      </c>
      <c r="E5" s="10">
        <f>(Calculations!E63*'EIA SEDS data'!AI$6)+('EIA SEDS data'!AI$10*IF(About!$N$12,Calculations!$B117,Calculations!E95))</f>
        <v/>
      </c>
      <c r="F5" s="10">
        <f>(Calculations!F63*'EIA SEDS data'!AJ$6)+('EIA SEDS data'!AJ$10*IF(About!$N$12,Calculations!$B117,Calculations!F95))</f>
        <v/>
      </c>
      <c r="G5" s="10">
        <f>(Calculations!G63*'EIA SEDS data'!AK$6)+('EIA SEDS data'!AK$10*IF(About!$N$12,Calculations!$B117,Calculations!G95))</f>
        <v/>
      </c>
      <c r="H5" s="10">
        <f>(Calculations!H63*'EIA SEDS data'!AL$6)+('EIA SEDS data'!AL$10*IF(About!$N$12,Calculations!$B117,Calculations!H95))</f>
        <v/>
      </c>
      <c r="I5" s="10">
        <f>(Calculations!I63*'EIA SEDS data'!AM$6)+('EIA SEDS data'!AM$10*IF(About!$N$12,Calculations!$B117,Calculations!I95))</f>
        <v/>
      </c>
      <c r="J5" s="10">
        <f>(Calculations!J63*'EIA SEDS data'!AN$6)+('EIA SEDS data'!AN$10*IF(About!$N$12,Calculations!$B117,Calculations!J95))</f>
        <v/>
      </c>
      <c r="K5" s="10">
        <f>(Calculations!K63*'EIA SEDS data'!AO$6)+('EIA SEDS data'!AO$10*IF(About!$N$12,Calculations!$B117,Calculations!K95))</f>
        <v/>
      </c>
      <c r="L5" s="10">
        <f>(Calculations!L63*'EIA SEDS data'!AP$6)+('EIA SEDS data'!AP$10*IF(About!$N$12,Calculations!$B117,Calculations!L95))</f>
        <v/>
      </c>
      <c r="M5" s="10">
        <f>(Calculations!M63*'EIA SEDS data'!AQ$6)+('EIA SEDS data'!AQ$10*IF(About!$N$12,Calculations!$B117,Calculations!M95))</f>
        <v/>
      </c>
      <c r="N5" s="69">
        <f>M5</f>
        <v/>
      </c>
      <c r="O5" s="69">
        <f>N5</f>
        <v/>
      </c>
      <c r="P5" s="69">
        <f>O5</f>
        <v/>
      </c>
      <c r="Q5" s="69">
        <f>P5</f>
        <v/>
      </c>
      <c r="R5" s="69">
        <f>Q5</f>
        <v/>
      </c>
      <c r="S5" s="69">
        <f>R5</f>
        <v/>
      </c>
      <c r="T5" s="69">
        <f>S5</f>
        <v/>
      </c>
      <c r="U5" s="69">
        <f>T5</f>
        <v/>
      </c>
      <c r="V5" s="69">
        <f>U5</f>
        <v/>
      </c>
      <c r="W5" s="69">
        <f>V5</f>
        <v/>
      </c>
      <c r="X5" s="69">
        <f>W5</f>
        <v/>
      </c>
      <c r="Y5" s="69">
        <f>X5</f>
        <v/>
      </c>
      <c r="Z5" s="69">
        <f>Y5</f>
        <v/>
      </c>
      <c r="AA5" s="69">
        <f>Z5</f>
        <v/>
      </c>
      <c r="AB5" s="69">
        <f>AA5</f>
        <v/>
      </c>
      <c r="AC5" s="69">
        <f>AB5</f>
        <v/>
      </c>
      <c r="AD5" s="69">
        <f>AC5</f>
        <v/>
      </c>
      <c r="AE5" s="69">
        <f>AD5</f>
        <v/>
      </c>
      <c r="AF5" s="69">
        <f>AE5</f>
        <v/>
      </c>
      <c r="AG5" s="69">
        <f>AF5</f>
        <v/>
      </c>
    </row>
    <row r="6">
      <c r="A6" s="8" t="inlineStr">
        <is>
          <t>onshore wind</t>
        </is>
      </c>
      <c r="B6" s="10">
        <f>(Calculations!B64*'EIA SEDS data'!AF$6)+('EIA SEDS data'!AF$10*IF(About!$N$12,Calculations!$B118,Calculations!B96))</f>
        <v/>
      </c>
      <c r="C6" s="10">
        <f>(Calculations!C64*'EIA SEDS data'!AG$6)+('EIA SEDS data'!AG$10*IF(About!$N$12,Calculations!$B118,Calculations!C96))</f>
        <v/>
      </c>
      <c r="D6" s="10">
        <f>(Calculations!D64*'EIA SEDS data'!AH$6)+('EIA SEDS data'!AH$10*IF(About!$N$12,Calculations!$B118,Calculations!D96))</f>
        <v/>
      </c>
      <c r="E6" s="10">
        <f>(Calculations!E64*'EIA SEDS data'!AI$6)+('EIA SEDS data'!AI$10*IF(About!$N$12,Calculations!$B118,Calculations!E96))</f>
        <v/>
      </c>
      <c r="F6" s="10">
        <f>(Calculations!F64*'EIA SEDS data'!AJ$6)+('EIA SEDS data'!AJ$10*IF(About!$N$12,Calculations!$B118,Calculations!F96))</f>
        <v/>
      </c>
      <c r="G6" s="10">
        <f>(Calculations!G64*'EIA SEDS data'!AK$6)+('EIA SEDS data'!AK$10*IF(About!$N$12,Calculations!$B118,Calculations!G96))</f>
        <v/>
      </c>
      <c r="H6" s="10">
        <f>(Calculations!H64*'EIA SEDS data'!AL$6)+('EIA SEDS data'!AL$10*IF(About!$N$12,Calculations!$B118,Calculations!H96))</f>
        <v/>
      </c>
      <c r="I6" s="10">
        <f>(Calculations!I64*'EIA SEDS data'!AM$6)+('EIA SEDS data'!AM$10*IF(About!$N$12,Calculations!$B118,Calculations!I96))</f>
        <v/>
      </c>
      <c r="J6" s="10">
        <f>(Calculations!J64*'EIA SEDS data'!AN$6)+('EIA SEDS data'!AN$10*IF(About!$N$12,Calculations!$B118,Calculations!J96))</f>
        <v/>
      </c>
      <c r="K6" s="10">
        <f>(Calculations!K64*'EIA SEDS data'!AO$6)+('EIA SEDS data'!AO$10*IF(About!$N$12,Calculations!$B118,Calculations!K96))</f>
        <v/>
      </c>
      <c r="L6" s="10">
        <f>(Calculations!L64*'EIA SEDS data'!AP$6)+('EIA SEDS data'!AP$10*IF(About!$N$12,Calculations!$B118,Calculations!L96))</f>
        <v/>
      </c>
      <c r="M6" s="10">
        <f>(Calculations!M64*'EIA SEDS data'!AQ$6)+('EIA SEDS data'!AQ$10*IF(About!$N$12,Calculations!$B118,Calculations!M96))</f>
        <v/>
      </c>
      <c r="N6" s="69">
        <f>M6</f>
        <v/>
      </c>
      <c r="O6" s="69">
        <f>N6</f>
        <v/>
      </c>
      <c r="P6" s="69">
        <f>O6</f>
        <v/>
      </c>
      <c r="Q6" s="69">
        <f>P6</f>
        <v/>
      </c>
      <c r="R6" s="69">
        <f>Q6</f>
        <v/>
      </c>
      <c r="S6" s="69">
        <f>R6</f>
        <v/>
      </c>
      <c r="T6" s="69">
        <f>S6</f>
        <v/>
      </c>
      <c r="U6" s="69">
        <f>T6</f>
        <v/>
      </c>
      <c r="V6" s="69">
        <f>U6</f>
        <v/>
      </c>
      <c r="W6" s="69">
        <f>V6</f>
        <v/>
      </c>
      <c r="X6" s="69">
        <f>W6</f>
        <v/>
      </c>
      <c r="Y6" s="69">
        <f>X6</f>
        <v/>
      </c>
      <c r="Z6" s="69">
        <f>Y6</f>
        <v/>
      </c>
      <c r="AA6" s="69">
        <f>Z6</f>
        <v/>
      </c>
      <c r="AB6" s="69">
        <f>AA6</f>
        <v/>
      </c>
      <c r="AC6" s="69">
        <f>AB6</f>
        <v/>
      </c>
      <c r="AD6" s="69">
        <f>AC6</f>
        <v/>
      </c>
      <c r="AE6" s="69">
        <f>AD6</f>
        <v/>
      </c>
      <c r="AF6" s="69">
        <f>AE6</f>
        <v/>
      </c>
      <c r="AG6" s="69">
        <f>AF6</f>
        <v/>
      </c>
    </row>
    <row r="7">
      <c r="A7" s="8" t="inlineStr">
        <is>
          <t>solar PV</t>
        </is>
      </c>
      <c r="B7" s="10">
        <f>(Calculations!B65*'EIA SEDS data'!AF$6)+('EIA SEDS data'!AF$10*IF(About!$N$12,Calculations!$B119,Calculations!B97))</f>
        <v/>
      </c>
      <c r="C7" s="10">
        <f>(Calculations!C65*'EIA SEDS data'!AG$6)+('EIA SEDS data'!AG$10*IF(About!$N$12,Calculations!$B119,Calculations!C97))</f>
        <v/>
      </c>
      <c r="D7" s="10">
        <f>(Calculations!D65*'EIA SEDS data'!AH$6)+('EIA SEDS data'!AH$10*IF(About!$N$12,Calculations!$B119,Calculations!D97))</f>
        <v/>
      </c>
      <c r="E7" s="10">
        <f>(Calculations!E65*'EIA SEDS data'!AI$6)+('EIA SEDS data'!AI$10*IF(About!$N$12,Calculations!$B119,Calculations!E97))</f>
        <v/>
      </c>
      <c r="F7" s="10">
        <f>(Calculations!F65*'EIA SEDS data'!AJ$6)+('EIA SEDS data'!AJ$10*IF(About!$N$12,Calculations!$B119,Calculations!F97))</f>
        <v/>
      </c>
      <c r="G7" s="10">
        <f>(Calculations!G65*'EIA SEDS data'!AK$6)+('EIA SEDS data'!AK$10*IF(About!$N$12,Calculations!$B119,Calculations!G97))</f>
        <v/>
      </c>
      <c r="H7" s="10">
        <f>(Calculations!H65*'EIA SEDS data'!AL$6)+('EIA SEDS data'!AL$10*IF(About!$N$12,Calculations!$B119,Calculations!H97))</f>
        <v/>
      </c>
      <c r="I7" s="10">
        <f>(Calculations!I65*'EIA SEDS data'!AM$6)+('EIA SEDS data'!AM$10*IF(About!$N$12,Calculations!$B119,Calculations!I97))</f>
        <v/>
      </c>
      <c r="J7" s="10">
        <f>(Calculations!J65*'EIA SEDS data'!AN$6)+('EIA SEDS data'!AN$10*IF(About!$N$12,Calculations!$B119,Calculations!J97))</f>
        <v/>
      </c>
      <c r="K7" s="10">
        <f>(Calculations!K65*'EIA SEDS data'!AO$6)+('EIA SEDS data'!AO$10*IF(About!$N$12,Calculations!$B119,Calculations!K97))</f>
        <v/>
      </c>
      <c r="L7" s="10">
        <f>(Calculations!L65*'EIA SEDS data'!AP$6)+('EIA SEDS data'!AP$10*IF(About!$N$12,Calculations!$B119,Calculations!L97))</f>
        <v/>
      </c>
      <c r="M7" s="10">
        <f>(Calculations!M65*'EIA SEDS data'!AQ$6)+('EIA SEDS data'!AQ$10*IF(About!$N$12,Calculations!$B119,Calculations!M97))</f>
        <v/>
      </c>
      <c r="N7" s="69">
        <f>M7</f>
        <v/>
      </c>
      <c r="O7" s="69">
        <f>N7</f>
        <v/>
      </c>
      <c r="P7" s="69">
        <f>O7</f>
        <v/>
      </c>
      <c r="Q7" s="69">
        <f>P7</f>
        <v/>
      </c>
      <c r="R7" s="69">
        <f>Q7</f>
        <v/>
      </c>
      <c r="S7" s="69">
        <f>R7</f>
        <v/>
      </c>
      <c r="T7" s="69">
        <f>S7</f>
        <v/>
      </c>
      <c r="U7" s="69">
        <f>T7</f>
        <v/>
      </c>
      <c r="V7" s="69">
        <f>U7</f>
        <v/>
      </c>
      <c r="W7" s="69">
        <f>V7</f>
        <v/>
      </c>
      <c r="X7" s="69">
        <f>W7</f>
        <v/>
      </c>
      <c r="Y7" s="69">
        <f>X7</f>
        <v/>
      </c>
      <c r="Z7" s="69">
        <f>Y7</f>
        <v/>
      </c>
      <c r="AA7" s="69">
        <f>Z7</f>
        <v/>
      </c>
      <c r="AB7" s="69">
        <f>AA7</f>
        <v/>
      </c>
      <c r="AC7" s="69">
        <f>AB7</f>
        <v/>
      </c>
      <c r="AD7" s="69">
        <f>AC7</f>
        <v/>
      </c>
      <c r="AE7" s="69">
        <f>AD7</f>
        <v/>
      </c>
      <c r="AF7" s="69">
        <f>AE7</f>
        <v/>
      </c>
      <c r="AG7" s="69">
        <f>AF7</f>
        <v/>
      </c>
    </row>
    <row r="8">
      <c r="A8" s="8" t="inlineStr">
        <is>
          <t>solar thermal</t>
        </is>
      </c>
      <c r="B8" s="10">
        <f>(Calculations!B66*'EIA SEDS data'!AF$6)+('EIA SEDS data'!AF$10*IF(About!$N$12,Calculations!$B120,Calculations!B98))</f>
        <v/>
      </c>
      <c r="C8" s="10">
        <f>(Calculations!C66*'EIA SEDS data'!AG$6)+('EIA SEDS data'!AG$10*IF(About!$N$12,Calculations!$B120,Calculations!C98))</f>
        <v/>
      </c>
      <c r="D8" s="10">
        <f>(Calculations!D66*'EIA SEDS data'!AH$6)+('EIA SEDS data'!AH$10*IF(About!$N$12,Calculations!$B120,Calculations!D98))</f>
        <v/>
      </c>
      <c r="E8" s="10">
        <f>(Calculations!E66*'EIA SEDS data'!AI$6)+('EIA SEDS data'!AI$10*IF(About!$N$12,Calculations!$B120,Calculations!E98))</f>
        <v/>
      </c>
      <c r="F8" s="10">
        <f>(Calculations!F66*'EIA SEDS data'!AJ$6)+('EIA SEDS data'!AJ$10*IF(About!$N$12,Calculations!$B120,Calculations!F98))</f>
        <v/>
      </c>
      <c r="G8" s="10">
        <f>(Calculations!G66*'EIA SEDS data'!AK$6)+('EIA SEDS data'!AK$10*IF(About!$N$12,Calculations!$B120,Calculations!G98))</f>
        <v/>
      </c>
      <c r="H8" s="10">
        <f>(Calculations!H66*'EIA SEDS data'!AL$6)+('EIA SEDS data'!AL$10*IF(About!$N$12,Calculations!$B120,Calculations!H98))</f>
        <v/>
      </c>
      <c r="I8" s="10">
        <f>(Calculations!I66*'EIA SEDS data'!AM$6)+('EIA SEDS data'!AM$10*IF(About!$N$12,Calculations!$B120,Calculations!I98))</f>
        <v/>
      </c>
      <c r="J8" s="10">
        <f>(Calculations!J66*'EIA SEDS data'!AN$6)+('EIA SEDS data'!AN$10*IF(About!$N$12,Calculations!$B120,Calculations!J98))</f>
        <v/>
      </c>
      <c r="K8" s="10">
        <f>(Calculations!K66*'EIA SEDS data'!AO$6)+('EIA SEDS data'!AO$10*IF(About!$N$12,Calculations!$B120,Calculations!K98))</f>
        <v/>
      </c>
      <c r="L8" s="10">
        <f>(Calculations!L66*'EIA SEDS data'!AP$6)+('EIA SEDS data'!AP$10*IF(About!$N$12,Calculations!$B120,Calculations!L98))</f>
        <v/>
      </c>
      <c r="M8" s="10">
        <f>(Calculations!M66*'EIA SEDS data'!AQ$6)+('EIA SEDS data'!AQ$10*IF(About!$N$12,Calculations!$B120,Calculations!M98))</f>
        <v/>
      </c>
      <c r="N8" s="69">
        <f>M8</f>
        <v/>
      </c>
      <c r="O8" s="69">
        <f>N8</f>
        <v/>
      </c>
      <c r="P8" s="69">
        <f>O8</f>
        <v/>
      </c>
      <c r="Q8" s="69">
        <f>P8</f>
        <v/>
      </c>
      <c r="R8" s="69">
        <f>Q8</f>
        <v/>
      </c>
      <c r="S8" s="69">
        <f>R8</f>
        <v/>
      </c>
      <c r="T8" s="69">
        <f>S8</f>
        <v/>
      </c>
      <c r="U8" s="69">
        <f>T8</f>
        <v/>
      </c>
      <c r="V8" s="69">
        <f>U8</f>
        <v/>
      </c>
      <c r="W8" s="69">
        <f>V8</f>
        <v/>
      </c>
      <c r="X8" s="69">
        <f>W8</f>
        <v/>
      </c>
      <c r="Y8" s="69">
        <f>X8</f>
        <v/>
      </c>
      <c r="Z8" s="69">
        <f>Y8</f>
        <v/>
      </c>
      <c r="AA8" s="69">
        <f>Z8</f>
        <v/>
      </c>
      <c r="AB8" s="69">
        <f>AA8</f>
        <v/>
      </c>
      <c r="AC8" s="69">
        <f>AB8</f>
        <v/>
      </c>
      <c r="AD8" s="69">
        <f>AC8</f>
        <v/>
      </c>
      <c r="AE8" s="69">
        <f>AD8</f>
        <v/>
      </c>
      <c r="AF8" s="69">
        <f>AE8</f>
        <v/>
      </c>
      <c r="AG8" s="69">
        <f>AF8</f>
        <v/>
      </c>
    </row>
    <row r="9">
      <c r="A9" s="8" t="inlineStr">
        <is>
          <t>biomass</t>
        </is>
      </c>
      <c r="B9" s="10">
        <f>(Calculations!B67*'EIA SEDS data'!AF$6)+('EIA SEDS data'!AF$10*IF(About!$N$12,Calculations!$B121,Calculations!B99))</f>
        <v/>
      </c>
      <c r="C9" s="10">
        <f>(Calculations!C67*'EIA SEDS data'!AG$6)+('EIA SEDS data'!AG$10*IF(About!$N$12,Calculations!$B121,Calculations!C99))</f>
        <v/>
      </c>
      <c r="D9" s="10">
        <f>(Calculations!D67*'EIA SEDS data'!AH$6)+('EIA SEDS data'!AH$10*IF(About!$N$12,Calculations!$B121,Calculations!D99))</f>
        <v/>
      </c>
      <c r="E9" s="10">
        <f>(Calculations!E67*'EIA SEDS data'!AI$6)+('EIA SEDS data'!AI$10*IF(About!$N$12,Calculations!$B121,Calculations!E99))</f>
        <v/>
      </c>
      <c r="F9" s="10">
        <f>(Calculations!F67*'EIA SEDS data'!AJ$6)+('EIA SEDS data'!AJ$10*IF(About!$N$12,Calculations!$B121,Calculations!F99))</f>
        <v/>
      </c>
      <c r="G9" s="10">
        <f>(Calculations!G67*'EIA SEDS data'!AK$6)+('EIA SEDS data'!AK$10*IF(About!$N$12,Calculations!$B121,Calculations!G99))</f>
        <v/>
      </c>
      <c r="H9" s="10">
        <f>(Calculations!H67*'EIA SEDS data'!AL$6)+('EIA SEDS data'!AL$10*IF(About!$N$12,Calculations!$B121,Calculations!H99))</f>
        <v/>
      </c>
      <c r="I9" s="10">
        <f>(Calculations!I67*'EIA SEDS data'!AM$6)+('EIA SEDS data'!AM$10*IF(About!$N$12,Calculations!$B121,Calculations!I99))</f>
        <v/>
      </c>
      <c r="J9" s="10">
        <f>(Calculations!J67*'EIA SEDS data'!AN$6)+('EIA SEDS data'!AN$10*IF(About!$N$12,Calculations!$B121,Calculations!J99))</f>
        <v/>
      </c>
      <c r="K9" s="10">
        <f>(Calculations!K67*'EIA SEDS data'!AO$6)+('EIA SEDS data'!AO$10*IF(About!$N$12,Calculations!$B121,Calculations!K99))</f>
        <v/>
      </c>
      <c r="L9" s="10">
        <f>(Calculations!L67*'EIA SEDS data'!AP$6)+('EIA SEDS data'!AP$10*IF(About!$N$12,Calculations!$B121,Calculations!L99))</f>
        <v/>
      </c>
      <c r="M9" s="10">
        <f>(Calculations!M67*'EIA SEDS data'!AQ$6)+('EIA SEDS data'!AQ$10*IF(About!$N$12,Calculations!$B121,Calculations!M99))</f>
        <v/>
      </c>
      <c r="N9" s="69">
        <f>M9</f>
        <v/>
      </c>
      <c r="O9" s="69">
        <f>N9</f>
        <v/>
      </c>
      <c r="P9" s="69">
        <f>O9</f>
        <v/>
      </c>
      <c r="Q9" s="69">
        <f>P9</f>
        <v/>
      </c>
      <c r="R9" s="69">
        <f>Q9</f>
        <v/>
      </c>
      <c r="S9" s="69">
        <f>R9</f>
        <v/>
      </c>
      <c r="T9" s="69">
        <f>S9</f>
        <v/>
      </c>
      <c r="U9" s="69">
        <f>T9</f>
        <v/>
      </c>
      <c r="V9" s="69">
        <f>U9</f>
        <v/>
      </c>
      <c r="W9" s="69">
        <f>V9</f>
        <v/>
      </c>
      <c r="X9" s="69">
        <f>W9</f>
        <v/>
      </c>
      <c r="Y9" s="69">
        <f>X9</f>
        <v/>
      </c>
      <c r="Z9" s="69">
        <f>Y9</f>
        <v/>
      </c>
      <c r="AA9" s="69">
        <f>Z9</f>
        <v/>
      </c>
      <c r="AB9" s="69">
        <f>AA9</f>
        <v/>
      </c>
      <c r="AC9" s="69">
        <f>AB9</f>
        <v/>
      </c>
      <c r="AD9" s="69">
        <f>AC9</f>
        <v/>
      </c>
      <c r="AE9" s="69">
        <f>AD9</f>
        <v/>
      </c>
      <c r="AF9" s="69">
        <f>AE9</f>
        <v/>
      </c>
      <c r="AG9" s="69">
        <f>AF9</f>
        <v/>
      </c>
    </row>
    <row r="10">
      <c r="A10" s="8" t="inlineStr">
        <is>
          <t>geothermal</t>
        </is>
      </c>
      <c r="B10" s="10">
        <f>(Calculations!B68*'EIA SEDS data'!AF$6)+('EIA SEDS data'!AF$10*IF(About!$N$12,Calculations!$B122,Calculations!B100))</f>
        <v/>
      </c>
      <c r="C10" s="10">
        <f>(Calculations!C68*'EIA SEDS data'!AG$6)+('EIA SEDS data'!AG$10*IF(About!$N$12,Calculations!$B122,Calculations!C100))</f>
        <v/>
      </c>
      <c r="D10" s="10">
        <f>(Calculations!D68*'EIA SEDS data'!AH$6)+('EIA SEDS data'!AH$10*IF(About!$N$12,Calculations!$B122,Calculations!D100))</f>
        <v/>
      </c>
      <c r="E10" s="10">
        <f>(Calculations!E68*'EIA SEDS data'!AI$6)+('EIA SEDS data'!AI$10*IF(About!$N$12,Calculations!$B122,Calculations!E100))</f>
        <v/>
      </c>
      <c r="F10" s="10">
        <f>(Calculations!F68*'EIA SEDS data'!AJ$6)+('EIA SEDS data'!AJ$10*IF(About!$N$12,Calculations!$B122,Calculations!F100))</f>
        <v/>
      </c>
      <c r="G10" s="10">
        <f>(Calculations!G68*'EIA SEDS data'!AK$6)+('EIA SEDS data'!AK$10*IF(About!$N$12,Calculations!$B122,Calculations!G100))</f>
        <v/>
      </c>
      <c r="H10" s="10">
        <f>(Calculations!H68*'EIA SEDS data'!AL$6)+('EIA SEDS data'!AL$10*IF(About!$N$12,Calculations!$B122,Calculations!H100))</f>
        <v/>
      </c>
      <c r="I10" s="10">
        <f>(Calculations!I68*'EIA SEDS data'!AM$6)+('EIA SEDS data'!AM$10*IF(About!$N$12,Calculations!$B122,Calculations!I100))</f>
        <v/>
      </c>
      <c r="J10" s="10">
        <f>(Calculations!J68*'EIA SEDS data'!AN$6)+('EIA SEDS data'!AN$10*IF(About!$N$12,Calculations!$B122,Calculations!J100))</f>
        <v/>
      </c>
      <c r="K10" s="10">
        <f>(Calculations!K68*'EIA SEDS data'!AO$6)+('EIA SEDS data'!AO$10*IF(About!$N$12,Calculations!$B122,Calculations!K100))</f>
        <v/>
      </c>
      <c r="L10" s="10">
        <f>(Calculations!L68*'EIA SEDS data'!AP$6)+('EIA SEDS data'!AP$10*IF(About!$N$12,Calculations!$B122,Calculations!L100))</f>
        <v/>
      </c>
      <c r="M10" s="10">
        <f>(Calculations!M68*'EIA SEDS data'!AQ$6)+('EIA SEDS data'!AQ$10*IF(About!$N$12,Calculations!$B122,Calculations!M100))</f>
        <v/>
      </c>
      <c r="N10" s="69">
        <f>M10</f>
        <v/>
      </c>
      <c r="O10" s="69">
        <f>N10</f>
        <v/>
      </c>
      <c r="P10" s="69">
        <f>O10</f>
        <v/>
      </c>
      <c r="Q10" s="69">
        <f>P10</f>
        <v/>
      </c>
      <c r="R10" s="69">
        <f>Q10</f>
        <v/>
      </c>
      <c r="S10" s="69">
        <f>R10</f>
        <v/>
      </c>
      <c r="T10" s="69">
        <f>S10</f>
        <v/>
      </c>
      <c r="U10" s="69">
        <f>T10</f>
        <v/>
      </c>
      <c r="V10" s="69">
        <f>U10</f>
        <v/>
      </c>
      <c r="W10" s="69">
        <f>V10</f>
        <v/>
      </c>
      <c r="X10" s="69">
        <f>W10</f>
        <v/>
      </c>
      <c r="Y10" s="69">
        <f>X10</f>
        <v/>
      </c>
      <c r="Z10" s="69">
        <f>Y10</f>
        <v/>
      </c>
      <c r="AA10" s="69">
        <f>Z10</f>
        <v/>
      </c>
      <c r="AB10" s="69">
        <f>AA10</f>
        <v/>
      </c>
      <c r="AC10" s="69">
        <f>AB10</f>
        <v/>
      </c>
      <c r="AD10" s="69">
        <f>AC10</f>
        <v/>
      </c>
      <c r="AE10" s="69">
        <f>AD10</f>
        <v/>
      </c>
      <c r="AF10" s="69">
        <f>AE10</f>
        <v/>
      </c>
      <c r="AG10" s="69">
        <f>AF10</f>
        <v/>
      </c>
    </row>
    <row r="11">
      <c r="A11" s="8" t="inlineStr">
        <is>
          <t>petroleum</t>
        </is>
      </c>
      <c r="B11" s="10">
        <f>(Calculations!B69*'EIA SEDS data'!AF$6)+('EIA SEDS data'!AF$10*IF(About!$N$12,Calculations!$B123,Calculations!B101))</f>
        <v/>
      </c>
      <c r="C11" s="10">
        <f>(Calculations!C69*'EIA SEDS data'!AG$6)+('EIA SEDS data'!AG$10*IF(About!$N$12,Calculations!$B123,Calculations!C101))</f>
        <v/>
      </c>
      <c r="D11" s="10">
        <f>(Calculations!D69*'EIA SEDS data'!AH$6)+('EIA SEDS data'!AH$10*IF(About!$N$12,Calculations!$B123,Calculations!D101))</f>
        <v/>
      </c>
      <c r="E11" s="10">
        <f>(Calculations!E69*'EIA SEDS data'!AI$6)+('EIA SEDS data'!AI$10*IF(About!$N$12,Calculations!$B123,Calculations!E101))</f>
        <v/>
      </c>
      <c r="F11" s="10">
        <f>(Calculations!F69*'EIA SEDS data'!AJ$6)+('EIA SEDS data'!AJ$10*IF(About!$N$12,Calculations!$B123,Calculations!F101))</f>
        <v/>
      </c>
      <c r="G11" s="10">
        <f>(Calculations!G69*'EIA SEDS data'!AK$6)+('EIA SEDS data'!AK$10*IF(About!$N$12,Calculations!$B123,Calculations!G101))</f>
        <v/>
      </c>
      <c r="H11" s="10">
        <f>(Calculations!H69*'EIA SEDS data'!AL$6)+('EIA SEDS data'!AL$10*IF(About!$N$12,Calculations!$B123,Calculations!H101))</f>
        <v/>
      </c>
      <c r="I11" s="10">
        <f>(Calculations!I69*'EIA SEDS data'!AM$6)+('EIA SEDS data'!AM$10*IF(About!$N$12,Calculations!$B123,Calculations!I101))</f>
        <v/>
      </c>
      <c r="J11" s="10">
        <f>(Calculations!J69*'EIA SEDS data'!AN$6)+('EIA SEDS data'!AN$10*IF(About!$N$12,Calculations!$B123,Calculations!J101))</f>
        <v/>
      </c>
      <c r="K11" s="10">
        <f>(Calculations!K69*'EIA SEDS data'!AO$6)+('EIA SEDS data'!AO$10*IF(About!$N$12,Calculations!$B123,Calculations!K101))</f>
        <v/>
      </c>
      <c r="L11" s="10">
        <f>(Calculations!L69*'EIA SEDS data'!AP$6)+('EIA SEDS data'!AP$10*IF(About!$N$12,Calculations!$B123,Calculations!L101))</f>
        <v/>
      </c>
      <c r="M11" s="10">
        <f>(Calculations!M69*'EIA SEDS data'!AQ$6)+('EIA SEDS data'!AQ$10*IF(About!$N$12,Calculations!$B123,Calculations!M101))</f>
        <v/>
      </c>
      <c r="N11" s="69">
        <f>M11</f>
        <v/>
      </c>
      <c r="O11" s="69">
        <f>N11</f>
        <v/>
      </c>
      <c r="P11" s="69">
        <f>O11</f>
        <v/>
      </c>
      <c r="Q11" s="69">
        <f>P11</f>
        <v/>
      </c>
      <c r="R11" s="69">
        <f>Q11</f>
        <v/>
      </c>
      <c r="S11" s="69">
        <f>R11</f>
        <v/>
      </c>
      <c r="T11" s="69">
        <f>S11</f>
        <v/>
      </c>
      <c r="U11" s="69">
        <f>T11</f>
        <v/>
      </c>
      <c r="V11" s="69">
        <f>U11</f>
        <v/>
      </c>
      <c r="W11" s="69">
        <f>V11</f>
        <v/>
      </c>
      <c r="X11" s="69">
        <f>W11</f>
        <v/>
      </c>
      <c r="Y11" s="69">
        <f>X11</f>
        <v/>
      </c>
      <c r="Z11" s="69">
        <f>Y11</f>
        <v/>
      </c>
      <c r="AA11" s="69">
        <f>Z11</f>
        <v/>
      </c>
      <c r="AB11" s="69">
        <f>AA11</f>
        <v/>
      </c>
      <c r="AC11" s="69">
        <f>AB11</f>
        <v/>
      </c>
      <c r="AD11" s="69">
        <f>AC11</f>
        <v/>
      </c>
      <c r="AE11" s="69">
        <f>AD11</f>
        <v/>
      </c>
      <c r="AF11" s="69">
        <f>AE11</f>
        <v/>
      </c>
      <c r="AG11" s="69">
        <f>AF11</f>
        <v/>
      </c>
    </row>
    <row r="12">
      <c r="A12" s="8" t="inlineStr">
        <is>
          <t>natural gas peaker</t>
        </is>
      </c>
      <c r="B12" s="10">
        <f>(Calculations!B70*'EIA SEDS data'!AF$6)+('EIA SEDS data'!AF$10*IF(About!$N$12,Calculations!$B124,Calculations!B102))</f>
        <v/>
      </c>
      <c r="C12" s="10">
        <f>(Calculations!C70*'EIA SEDS data'!AG$6)+('EIA SEDS data'!AG$10*IF(About!$N$12,Calculations!$B124,Calculations!C102))</f>
        <v/>
      </c>
      <c r="D12" s="10">
        <f>(Calculations!D70*'EIA SEDS data'!AH$6)+('EIA SEDS data'!AH$10*IF(About!$N$12,Calculations!$B124,Calculations!D102))</f>
        <v/>
      </c>
      <c r="E12" s="10">
        <f>(Calculations!E70*'EIA SEDS data'!AI$6)+('EIA SEDS data'!AI$10*IF(About!$N$12,Calculations!$B124,Calculations!E102))</f>
        <v/>
      </c>
      <c r="F12" s="10">
        <f>(Calculations!F70*'EIA SEDS data'!AJ$6)+('EIA SEDS data'!AJ$10*IF(About!$N$12,Calculations!$B124,Calculations!F102))</f>
        <v/>
      </c>
      <c r="G12" s="10">
        <f>(Calculations!G70*'EIA SEDS data'!AK$6)+('EIA SEDS data'!AK$10*IF(About!$N$12,Calculations!$B124,Calculations!G102))</f>
        <v/>
      </c>
      <c r="H12" s="10">
        <f>(Calculations!H70*'EIA SEDS data'!AL$6)+('EIA SEDS data'!AL$10*IF(About!$N$12,Calculations!$B124,Calculations!H102))</f>
        <v/>
      </c>
      <c r="I12" s="10">
        <f>(Calculations!I70*'EIA SEDS data'!AM$6)+('EIA SEDS data'!AM$10*IF(About!$N$12,Calculations!$B124,Calculations!I102))</f>
        <v/>
      </c>
      <c r="J12" s="10">
        <f>(Calculations!J70*'EIA SEDS data'!AN$6)+('EIA SEDS data'!AN$10*IF(About!$N$12,Calculations!$B124,Calculations!J102))</f>
        <v/>
      </c>
      <c r="K12" s="10">
        <f>(Calculations!K70*'EIA SEDS data'!AO$6)+('EIA SEDS data'!AO$10*IF(About!$N$12,Calculations!$B124,Calculations!K102))</f>
        <v/>
      </c>
      <c r="L12" s="10">
        <f>(Calculations!L70*'EIA SEDS data'!AP$6)+('EIA SEDS data'!AP$10*IF(About!$N$12,Calculations!$B124,Calculations!L102))</f>
        <v/>
      </c>
      <c r="M12" s="10">
        <f>(Calculations!M70*'EIA SEDS data'!AQ$6)+('EIA SEDS data'!AQ$10*IF(About!$N$12,Calculations!$B124,Calculations!M102))</f>
        <v/>
      </c>
      <c r="N12" s="69">
        <f>M12</f>
        <v/>
      </c>
      <c r="O12" s="69">
        <f>N12</f>
        <v/>
      </c>
      <c r="P12" s="69">
        <f>O12</f>
        <v/>
      </c>
      <c r="Q12" s="69">
        <f>P12</f>
        <v/>
      </c>
      <c r="R12" s="69">
        <f>Q12</f>
        <v/>
      </c>
      <c r="S12" s="69">
        <f>R12</f>
        <v/>
      </c>
      <c r="T12" s="69">
        <f>S12</f>
        <v/>
      </c>
      <c r="U12" s="69">
        <f>T12</f>
        <v/>
      </c>
      <c r="V12" s="69">
        <f>U12</f>
        <v/>
      </c>
      <c r="W12" s="69">
        <f>V12</f>
        <v/>
      </c>
      <c r="X12" s="69">
        <f>W12</f>
        <v/>
      </c>
      <c r="Y12" s="69">
        <f>X12</f>
        <v/>
      </c>
      <c r="Z12" s="69">
        <f>Y12</f>
        <v/>
      </c>
      <c r="AA12" s="69">
        <f>Z12</f>
        <v/>
      </c>
      <c r="AB12" s="69">
        <f>AA12</f>
        <v/>
      </c>
      <c r="AC12" s="69">
        <f>AB12</f>
        <v/>
      </c>
      <c r="AD12" s="69">
        <f>AC12</f>
        <v/>
      </c>
      <c r="AE12" s="69">
        <f>AD12</f>
        <v/>
      </c>
      <c r="AF12" s="69">
        <f>AE12</f>
        <v/>
      </c>
      <c r="AG12" s="69">
        <f>AF12</f>
        <v/>
      </c>
    </row>
    <row r="13">
      <c r="A13" s="8" t="inlineStr">
        <is>
          <t>lignite</t>
        </is>
      </c>
      <c r="B13" s="10">
        <f>(Calculations!B71*'EIA SEDS data'!AF$6)+('EIA SEDS data'!AF$10*IF(About!$N$12,Calculations!$B125,Calculations!B103))</f>
        <v/>
      </c>
      <c r="C13" s="10">
        <f>(Calculations!C71*'EIA SEDS data'!AG$6)+('EIA SEDS data'!AG$10*IF(About!$N$12,Calculations!$B125,Calculations!C103))</f>
        <v/>
      </c>
      <c r="D13" s="10">
        <f>(Calculations!D71*'EIA SEDS data'!AH$6)+('EIA SEDS data'!AH$10*IF(About!$N$12,Calculations!$B125,Calculations!D103))</f>
        <v/>
      </c>
      <c r="E13" s="10">
        <f>(Calculations!E71*'EIA SEDS data'!AI$6)+('EIA SEDS data'!AI$10*IF(About!$N$12,Calculations!$B125,Calculations!E103))</f>
        <v/>
      </c>
      <c r="F13" s="10">
        <f>(Calculations!F71*'EIA SEDS data'!AJ$6)+('EIA SEDS data'!AJ$10*IF(About!$N$12,Calculations!$B125,Calculations!F103))</f>
        <v/>
      </c>
      <c r="G13" s="10">
        <f>(Calculations!G71*'EIA SEDS data'!AK$6)+('EIA SEDS data'!AK$10*IF(About!$N$12,Calculations!$B125,Calculations!G103))</f>
        <v/>
      </c>
      <c r="H13" s="10">
        <f>(Calculations!H71*'EIA SEDS data'!AL$6)+('EIA SEDS data'!AL$10*IF(About!$N$12,Calculations!$B125,Calculations!H103))</f>
        <v/>
      </c>
      <c r="I13" s="10">
        <f>(Calculations!I71*'EIA SEDS data'!AM$6)+('EIA SEDS data'!AM$10*IF(About!$N$12,Calculations!$B125,Calculations!I103))</f>
        <v/>
      </c>
      <c r="J13" s="10">
        <f>(Calculations!J71*'EIA SEDS data'!AN$6)+('EIA SEDS data'!AN$10*IF(About!$N$12,Calculations!$B125,Calculations!J103))</f>
        <v/>
      </c>
      <c r="K13" s="10">
        <f>(Calculations!K71*'EIA SEDS data'!AO$6)+('EIA SEDS data'!AO$10*IF(About!$N$12,Calculations!$B125,Calculations!K103))</f>
        <v/>
      </c>
      <c r="L13" s="10">
        <f>(Calculations!L71*'EIA SEDS data'!AP$6)+('EIA SEDS data'!AP$10*IF(About!$N$12,Calculations!$B125,Calculations!L103))</f>
        <v/>
      </c>
      <c r="M13" s="10">
        <f>(Calculations!M71*'EIA SEDS data'!AQ$6)+('EIA SEDS data'!AQ$10*IF(About!$N$12,Calculations!$B125,Calculations!M103))</f>
        <v/>
      </c>
      <c r="N13" s="69">
        <f>M13</f>
        <v/>
      </c>
      <c r="O13" s="69">
        <f>N13</f>
        <v/>
      </c>
      <c r="P13" s="69">
        <f>O13</f>
        <v/>
      </c>
      <c r="Q13" s="69">
        <f>P13</f>
        <v/>
      </c>
      <c r="R13" s="69">
        <f>Q13</f>
        <v/>
      </c>
      <c r="S13" s="69">
        <f>R13</f>
        <v/>
      </c>
      <c r="T13" s="69">
        <f>S13</f>
        <v/>
      </c>
      <c r="U13" s="69">
        <f>T13</f>
        <v/>
      </c>
      <c r="V13" s="69">
        <f>U13</f>
        <v/>
      </c>
      <c r="W13" s="69">
        <f>V13</f>
        <v/>
      </c>
      <c r="X13" s="69">
        <f>W13</f>
        <v/>
      </c>
      <c r="Y13" s="69">
        <f>X13</f>
        <v/>
      </c>
      <c r="Z13" s="69">
        <f>Y13</f>
        <v/>
      </c>
      <c r="AA13" s="69">
        <f>Z13</f>
        <v/>
      </c>
      <c r="AB13" s="69">
        <f>AA13</f>
        <v/>
      </c>
      <c r="AC13" s="69">
        <f>AB13</f>
        <v/>
      </c>
      <c r="AD13" s="69">
        <f>AC13</f>
        <v/>
      </c>
      <c r="AE13" s="69">
        <f>AD13</f>
        <v/>
      </c>
      <c r="AF13" s="69">
        <f>AE13</f>
        <v/>
      </c>
      <c r="AG13" s="69">
        <f>AF13</f>
        <v/>
      </c>
    </row>
    <row r="14">
      <c r="A14" s="8" t="inlineStr">
        <is>
          <t>offshore wind</t>
        </is>
      </c>
      <c r="B14" s="10">
        <f>(Calculations!B72*'EIA SEDS data'!AF$6)+('EIA SEDS data'!AF$10*IF(About!$N$12,Calculations!$B126,Calculations!B104))</f>
        <v/>
      </c>
      <c r="C14" s="10">
        <f>(Calculations!C72*'EIA SEDS data'!AG$6)+('EIA SEDS data'!AG$10*IF(About!$N$12,Calculations!$B126,Calculations!C104))</f>
        <v/>
      </c>
      <c r="D14" s="10">
        <f>(Calculations!D72*'EIA SEDS data'!AH$6)+('EIA SEDS data'!AH$10*IF(About!$N$12,Calculations!$B126,Calculations!D104))</f>
        <v/>
      </c>
      <c r="E14" s="10">
        <f>(Calculations!E72*'EIA SEDS data'!AI$6)+('EIA SEDS data'!AI$10*IF(About!$N$12,Calculations!$B126,Calculations!E104))</f>
        <v/>
      </c>
      <c r="F14" s="10">
        <f>(Calculations!F72*'EIA SEDS data'!AJ$6)+('EIA SEDS data'!AJ$10*IF(About!$N$12,Calculations!$B126,Calculations!F104))</f>
        <v/>
      </c>
      <c r="G14" s="10">
        <f>(Calculations!G72*'EIA SEDS data'!AK$6)+('EIA SEDS data'!AK$10*IF(About!$N$12,Calculations!$B126,Calculations!G104))</f>
        <v/>
      </c>
      <c r="H14" s="10">
        <f>(Calculations!H72*'EIA SEDS data'!AL$6)+('EIA SEDS data'!AL$10*IF(About!$N$12,Calculations!$B126,Calculations!H104))</f>
        <v/>
      </c>
      <c r="I14" s="10">
        <f>(Calculations!I72*'EIA SEDS data'!AM$6)+('EIA SEDS data'!AM$10*IF(About!$N$12,Calculations!$B126,Calculations!I104))</f>
        <v/>
      </c>
      <c r="J14" s="10">
        <f>(Calculations!J72*'EIA SEDS data'!AN$6)+('EIA SEDS data'!AN$10*IF(About!$N$12,Calculations!$B126,Calculations!J104))</f>
        <v/>
      </c>
      <c r="K14" s="10">
        <f>(Calculations!K72*'EIA SEDS data'!AO$6)+('EIA SEDS data'!AO$10*IF(About!$N$12,Calculations!$B126,Calculations!K104))</f>
        <v/>
      </c>
      <c r="L14" s="10">
        <f>(Calculations!L72*'EIA SEDS data'!AP$6)+('EIA SEDS data'!AP$10*IF(About!$N$12,Calculations!$B126,Calculations!L104))</f>
        <v/>
      </c>
      <c r="M14" s="10">
        <f>(Calculations!M72*'EIA SEDS data'!AQ$6)+('EIA SEDS data'!AQ$10*IF(About!$N$12,Calculations!$B126,Calculations!M104))</f>
        <v/>
      </c>
      <c r="N14" s="69">
        <f>M14</f>
        <v/>
      </c>
      <c r="O14" s="69">
        <f>N14</f>
        <v/>
      </c>
      <c r="P14" s="69">
        <f>O14</f>
        <v/>
      </c>
      <c r="Q14" s="69">
        <f>P14</f>
        <v/>
      </c>
      <c r="R14" s="69">
        <f>Q14</f>
        <v/>
      </c>
      <c r="S14" s="69">
        <f>R14</f>
        <v/>
      </c>
      <c r="T14" s="69">
        <f>S14</f>
        <v/>
      </c>
      <c r="U14" s="69">
        <f>T14</f>
        <v/>
      </c>
      <c r="V14" s="69">
        <f>U14</f>
        <v/>
      </c>
      <c r="W14" s="69">
        <f>V14</f>
        <v/>
      </c>
      <c r="X14" s="69">
        <f>W14</f>
        <v/>
      </c>
      <c r="Y14" s="69">
        <f>X14</f>
        <v/>
      </c>
      <c r="Z14" s="69">
        <f>Y14</f>
        <v/>
      </c>
      <c r="AA14" s="69">
        <f>Z14</f>
        <v/>
      </c>
      <c r="AB14" s="69">
        <f>AA14</f>
        <v/>
      </c>
      <c r="AC14" s="69">
        <f>AB14</f>
        <v/>
      </c>
      <c r="AD14" s="69">
        <f>AC14</f>
        <v/>
      </c>
      <c r="AE14" s="69">
        <f>AD14</f>
        <v/>
      </c>
      <c r="AF14" s="69">
        <f>AE14</f>
        <v/>
      </c>
      <c r="AG14" s="69">
        <f>AF14</f>
        <v/>
      </c>
    </row>
    <row r="15">
      <c r="A15" s="8" t="inlineStr">
        <is>
          <t>crude oil</t>
        </is>
      </c>
      <c r="B15" s="10">
        <f>(Calculations!B73*'EIA SEDS data'!AF$6)+('EIA SEDS data'!AF$10*IF(About!$N$12,Calculations!$B127,Calculations!B105))</f>
        <v/>
      </c>
      <c r="C15" s="10">
        <f>(Calculations!C73*'EIA SEDS data'!AG$6)+('EIA SEDS data'!AG$10*IF(About!$N$12,Calculations!$B127,Calculations!C105))</f>
        <v/>
      </c>
      <c r="D15" s="10">
        <f>(Calculations!D73*'EIA SEDS data'!AH$6)+('EIA SEDS data'!AH$10*IF(About!$N$12,Calculations!$B127,Calculations!D105))</f>
        <v/>
      </c>
      <c r="E15" s="10">
        <f>(Calculations!E73*'EIA SEDS data'!AI$6)+('EIA SEDS data'!AI$10*IF(About!$N$12,Calculations!$B127,Calculations!E105))</f>
        <v/>
      </c>
      <c r="F15" s="10">
        <f>(Calculations!F73*'EIA SEDS data'!AJ$6)+('EIA SEDS data'!AJ$10*IF(About!$N$12,Calculations!$B127,Calculations!F105))</f>
        <v/>
      </c>
      <c r="G15" s="10">
        <f>(Calculations!G73*'EIA SEDS data'!AK$6)+('EIA SEDS data'!AK$10*IF(About!$N$12,Calculations!$B127,Calculations!G105))</f>
        <v/>
      </c>
      <c r="H15" s="10">
        <f>(Calculations!H73*'EIA SEDS data'!AL$6)+('EIA SEDS data'!AL$10*IF(About!$N$12,Calculations!$B127,Calculations!H105))</f>
        <v/>
      </c>
      <c r="I15" s="10">
        <f>(Calculations!I73*'EIA SEDS data'!AM$6)+('EIA SEDS data'!AM$10*IF(About!$N$12,Calculations!$B127,Calculations!I105))</f>
        <v/>
      </c>
      <c r="J15" s="10">
        <f>(Calculations!J73*'EIA SEDS data'!AN$6)+('EIA SEDS data'!AN$10*IF(About!$N$12,Calculations!$B127,Calculations!J105))</f>
        <v/>
      </c>
      <c r="K15" s="10">
        <f>(Calculations!K73*'EIA SEDS data'!AO$6)+('EIA SEDS data'!AO$10*IF(About!$N$12,Calculations!$B127,Calculations!K105))</f>
        <v/>
      </c>
      <c r="L15" s="10">
        <f>(Calculations!L73*'EIA SEDS data'!AP$6)+('EIA SEDS data'!AP$10*IF(About!$N$12,Calculations!$B127,Calculations!L105))</f>
        <v/>
      </c>
      <c r="M15" s="10">
        <f>(Calculations!M73*'EIA SEDS data'!AQ$6)+('EIA SEDS data'!AQ$10*IF(About!$N$12,Calculations!$B127,Calculations!M105))</f>
        <v/>
      </c>
      <c r="N15" s="69">
        <f>M15</f>
        <v/>
      </c>
      <c r="O15" s="69">
        <f>N15</f>
        <v/>
      </c>
      <c r="P15" s="69">
        <f>O15</f>
        <v/>
      </c>
      <c r="Q15" s="69">
        <f>P15</f>
        <v/>
      </c>
      <c r="R15" s="69">
        <f>Q15</f>
        <v/>
      </c>
      <c r="S15" s="69">
        <f>R15</f>
        <v/>
      </c>
      <c r="T15" s="69">
        <f>S15</f>
        <v/>
      </c>
      <c r="U15" s="69">
        <f>T15</f>
        <v/>
      </c>
      <c r="V15" s="69">
        <f>U15</f>
        <v/>
      </c>
      <c r="W15" s="69">
        <f>V15</f>
        <v/>
      </c>
      <c r="X15" s="69">
        <f>W15</f>
        <v/>
      </c>
      <c r="Y15" s="69">
        <f>X15</f>
        <v/>
      </c>
      <c r="Z15" s="69">
        <f>Y15</f>
        <v/>
      </c>
      <c r="AA15" s="69">
        <f>Z15</f>
        <v/>
      </c>
      <c r="AB15" s="69">
        <f>AA15</f>
        <v/>
      </c>
      <c r="AC15" s="69">
        <f>AB15</f>
        <v/>
      </c>
      <c r="AD15" s="69">
        <f>AC15</f>
        <v/>
      </c>
      <c r="AE15" s="69">
        <f>AD15</f>
        <v/>
      </c>
      <c r="AF15" s="69">
        <f>AE15</f>
        <v/>
      </c>
      <c r="AG15" s="69">
        <f>AF15</f>
        <v/>
      </c>
    </row>
    <row r="16">
      <c r="A16" s="8" t="inlineStr">
        <is>
          <t>heavy or residual fuel oil</t>
        </is>
      </c>
      <c r="B16" s="10">
        <f>(Calculations!B74*'EIA SEDS data'!AF$6)+('EIA SEDS data'!AF$10*IF(About!$N$12,Calculations!$B128,Calculations!B106))</f>
        <v/>
      </c>
      <c r="C16" s="10">
        <f>(Calculations!C74*'EIA SEDS data'!AG$6)+('EIA SEDS data'!AG$10*IF(About!$N$12,Calculations!$B128,Calculations!C106))</f>
        <v/>
      </c>
      <c r="D16" s="10">
        <f>(Calculations!D74*'EIA SEDS data'!AH$6)+('EIA SEDS data'!AH$10*IF(About!$N$12,Calculations!$B128,Calculations!D106))</f>
        <v/>
      </c>
      <c r="E16" s="10">
        <f>(Calculations!E74*'EIA SEDS data'!AI$6)+('EIA SEDS data'!AI$10*IF(About!$N$12,Calculations!$B128,Calculations!E106))</f>
        <v/>
      </c>
      <c r="F16" s="10">
        <f>(Calculations!F74*'EIA SEDS data'!AJ$6)+('EIA SEDS data'!AJ$10*IF(About!$N$12,Calculations!$B128,Calculations!F106))</f>
        <v/>
      </c>
      <c r="G16" s="10">
        <f>(Calculations!G74*'EIA SEDS data'!AK$6)+('EIA SEDS data'!AK$10*IF(About!$N$12,Calculations!$B128,Calculations!G106))</f>
        <v/>
      </c>
      <c r="H16" s="10">
        <f>(Calculations!H74*'EIA SEDS data'!AL$6)+('EIA SEDS data'!AL$10*IF(About!$N$12,Calculations!$B128,Calculations!H106))</f>
        <v/>
      </c>
      <c r="I16" s="10">
        <f>(Calculations!I74*'EIA SEDS data'!AM$6)+('EIA SEDS data'!AM$10*IF(About!$N$12,Calculations!$B128,Calculations!I106))</f>
        <v/>
      </c>
      <c r="J16" s="10">
        <f>(Calculations!J74*'EIA SEDS data'!AN$6)+('EIA SEDS data'!AN$10*IF(About!$N$12,Calculations!$B128,Calculations!J106))</f>
        <v/>
      </c>
      <c r="K16" s="10">
        <f>(Calculations!K74*'EIA SEDS data'!AO$6)+('EIA SEDS data'!AO$10*IF(About!$N$12,Calculations!$B128,Calculations!K106))</f>
        <v/>
      </c>
      <c r="L16" s="10">
        <f>(Calculations!L74*'EIA SEDS data'!AP$6)+('EIA SEDS data'!AP$10*IF(About!$N$12,Calculations!$B128,Calculations!L106))</f>
        <v/>
      </c>
      <c r="M16" s="10">
        <f>(Calculations!M74*'EIA SEDS data'!AQ$6)+('EIA SEDS data'!AQ$10*IF(About!$N$12,Calculations!$B128,Calculations!M106))</f>
        <v/>
      </c>
      <c r="N16" s="69">
        <f>M16</f>
        <v/>
      </c>
      <c r="O16" s="69">
        <f>N16</f>
        <v/>
      </c>
      <c r="P16" s="69">
        <f>O16</f>
        <v/>
      </c>
      <c r="Q16" s="69">
        <f>P16</f>
        <v/>
      </c>
      <c r="R16" s="69">
        <f>Q16</f>
        <v/>
      </c>
      <c r="S16" s="69">
        <f>R16</f>
        <v/>
      </c>
      <c r="T16" s="69">
        <f>S16</f>
        <v/>
      </c>
      <c r="U16" s="69">
        <f>T16</f>
        <v/>
      </c>
      <c r="V16" s="69">
        <f>U16</f>
        <v/>
      </c>
      <c r="W16" s="69">
        <f>V16</f>
        <v/>
      </c>
      <c r="X16" s="69">
        <f>W16</f>
        <v/>
      </c>
      <c r="Y16" s="69">
        <f>X16</f>
        <v/>
      </c>
      <c r="Z16" s="69">
        <f>Y16</f>
        <v/>
      </c>
      <c r="AA16" s="69">
        <f>Z16</f>
        <v/>
      </c>
      <c r="AB16" s="69">
        <f>AA16</f>
        <v/>
      </c>
      <c r="AC16" s="69">
        <f>AB16</f>
        <v/>
      </c>
      <c r="AD16" s="69">
        <f>AC16</f>
        <v/>
      </c>
      <c r="AE16" s="69">
        <f>AD16</f>
        <v/>
      </c>
      <c r="AF16" s="69">
        <f>AE16</f>
        <v/>
      </c>
      <c r="AG16" s="69">
        <f>AF16</f>
        <v/>
      </c>
    </row>
    <row r="17">
      <c r="A17" s="8" t="inlineStr">
        <is>
          <t>municipal solid waste</t>
        </is>
      </c>
      <c r="B17" s="10">
        <f>(Calculations!B75*'EIA SEDS data'!AF$6)+('EIA SEDS data'!AF$10*IF(About!$N$12,Calculations!$B129,Calculations!B107))</f>
        <v/>
      </c>
      <c r="C17" s="10">
        <f>(Calculations!C75*'EIA SEDS data'!AG$6)+('EIA SEDS data'!AG$10*IF(About!$N$12,Calculations!$B129,Calculations!C107))</f>
        <v/>
      </c>
      <c r="D17" s="10">
        <f>(Calculations!D75*'EIA SEDS data'!AH$6)+('EIA SEDS data'!AH$10*IF(About!$N$12,Calculations!$B129,Calculations!D107))</f>
        <v/>
      </c>
      <c r="E17" s="10">
        <f>(Calculations!E75*'EIA SEDS data'!AI$6)+('EIA SEDS data'!AI$10*IF(About!$N$12,Calculations!$B129,Calculations!E107))</f>
        <v/>
      </c>
      <c r="F17" s="10">
        <f>(Calculations!F75*'EIA SEDS data'!AJ$6)+('EIA SEDS data'!AJ$10*IF(About!$N$12,Calculations!$B129,Calculations!F107))</f>
        <v/>
      </c>
      <c r="G17" s="10">
        <f>(Calculations!G75*'EIA SEDS data'!AK$6)+('EIA SEDS data'!AK$10*IF(About!$N$12,Calculations!$B129,Calculations!G107))</f>
        <v/>
      </c>
      <c r="H17" s="10">
        <f>(Calculations!H75*'EIA SEDS data'!AL$6)+('EIA SEDS data'!AL$10*IF(About!$N$12,Calculations!$B129,Calculations!H107))</f>
        <v/>
      </c>
      <c r="I17" s="10">
        <f>(Calculations!I75*'EIA SEDS data'!AM$6)+('EIA SEDS data'!AM$10*IF(About!$N$12,Calculations!$B129,Calculations!I107))</f>
        <v/>
      </c>
      <c r="J17" s="10">
        <f>(Calculations!J75*'EIA SEDS data'!AN$6)+('EIA SEDS data'!AN$10*IF(About!$N$12,Calculations!$B129,Calculations!J107))</f>
        <v/>
      </c>
      <c r="K17" s="10">
        <f>(Calculations!K75*'EIA SEDS data'!AO$6)+('EIA SEDS data'!AO$10*IF(About!$N$12,Calculations!$B129,Calculations!K107))</f>
        <v/>
      </c>
      <c r="L17" s="10">
        <f>(Calculations!L75*'EIA SEDS data'!AP$6)+('EIA SEDS data'!AP$10*IF(About!$N$12,Calculations!$B129,Calculations!L107))</f>
        <v/>
      </c>
      <c r="M17" s="10">
        <f>(Calculations!M75*'EIA SEDS data'!AQ$6)+('EIA SEDS data'!AQ$10*IF(About!$N$12,Calculations!$B129,Calculations!M107))</f>
        <v/>
      </c>
      <c r="N17" s="69">
        <f>M17</f>
        <v/>
      </c>
      <c r="O17" s="69">
        <f>N17</f>
        <v/>
      </c>
      <c r="P17" s="69">
        <f>O17</f>
        <v/>
      </c>
      <c r="Q17" s="69">
        <f>P17</f>
        <v/>
      </c>
      <c r="R17" s="69">
        <f>Q17</f>
        <v/>
      </c>
      <c r="S17" s="69">
        <f>R17</f>
        <v/>
      </c>
      <c r="T17" s="69">
        <f>S17</f>
        <v/>
      </c>
      <c r="U17" s="69">
        <f>T17</f>
        <v/>
      </c>
      <c r="V17" s="69">
        <f>U17</f>
        <v/>
      </c>
      <c r="W17" s="69">
        <f>V17</f>
        <v/>
      </c>
      <c r="X17" s="69">
        <f>W17</f>
        <v/>
      </c>
      <c r="Y17" s="69">
        <f>X17</f>
        <v/>
      </c>
      <c r="Z17" s="69">
        <f>Y17</f>
        <v/>
      </c>
      <c r="AA17" s="69">
        <f>Z17</f>
        <v/>
      </c>
      <c r="AB17" s="69">
        <f>AA17</f>
        <v/>
      </c>
      <c r="AC17" s="69">
        <f>AB17</f>
        <v/>
      </c>
      <c r="AD17" s="69">
        <f>AC17</f>
        <v/>
      </c>
      <c r="AE17" s="69">
        <f>AD17</f>
        <v/>
      </c>
      <c r="AF17" s="69">
        <f>AE17</f>
        <v/>
      </c>
      <c r="AG17" s="69">
        <f>AF17</f>
        <v/>
      </c>
    </row>
    <row r="18">
      <c r="A18" s="8" t="n"/>
    </row>
    <row r="19">
      <c r="A19" s="8" t="n"/>
      <c r="B19" s="70" t="n"/>
      <c r="C19" s="76" t="n"/>
      <c r="D19" s="76" t="n"/>
      <c r="E19" s="76" t="n"/>
      <c r="F19" s="76" t="n"/>
      <c r="G19" s="76" t="n"/>
      <c r="H19" s="76" t="n"/>
      <c r="I19" s="76" t="n"/>
      <c r="J19" s="76" t="n"/>
      <c r="K19" s="76" t="n"/>
      <c r="L19" s="76" t="n"/>
      <c r="M19" s="76" t="n"/>
    </row>
    <row r="20">
      <c r="A20" s="8" t="n"/>
    </row>
    <row r="21" ht="15.75" customHeight="1">
      <c r="A21" s="8" t="n"/>
    </row>
    <row r="22" ht="15.75" customHeight="1">
      <c r="A22" s="8" t="n"/>
    </row>
    <row r="23" ht="15.75" customHeight="1">
      <c r="A23" s="8" t="n"/>
    </row>
    <row r="24" ht="15.75" customHeight="1">
      <c r="A24" s="8" t="n"/>
      <c r="B24" s="8" t="n"/>
      <c r="C24" s="8" t="n"/>
    </row>
    <row r="25" ht="15.75" customHeight="1">
      <c r="A25" s="8" t="n"/>
      <c r="B25" s="8" t="n"/>
      <c r="C25" s="8" t="n"/>
    </row>
    <row r="26" ht="15.75" customHeight="1">
      <c r="A26" s="8" t="n"/>
      <c r="B26" s="8" t="n"/>
      <c r="C26" s="8" t="n"/>
    </row>
    <row r="27" ht="15.75" customHeight="1">
      <c r="A27" s="8" t="n"/>
      <c r="B27" s="8" t="n"/>
      <c r="C27" s="8" t="n"/>
    </row>
    <row r="28" ht="15.75" customHeight="1">
      <c r="A28" s="8" t="n"/>
      <c r="B28" s="8" t="n"/>
      <c r="C28" s="8" t="n"/>
    </row>
    <row r="29" ht="15.75" customHeight="1">
      <c r="A29" s="8" t="n"/>
      <c r="B29" s="8" t="n"/>
      <c r="C29" s="8" t="n"/>
    </row>
    <row r="30" ht="15.75" customHeight="1">
      <c r="A30" s="8" t="n"/>
      <c r="B30" s="8" t="n"/>
      <c r="C30" s="8" t="n"/>
    </row>
    <row r="31" ht="15.75" customHeight="1">
      <c r="A31" s="8" t="n"/>
      <c r="B31" s="8" t="n"/>
      <c r="C31" s="8" t="n"/>
    </row>
    <row r="32" ht="15.75" customHeight="1">
      <c r="A32" s="8" t="n"/>
      <c r="B32" s="8" t="n"/>
      <c r="C32" s="8" t="n"/>
    </row>
    <row r="33" ht="15.75" customHeight="1">
      <c r="A33" s="8" t="n"/>
      <c r="B33" s="8" t="n"/>
      <c r="C33" s="8" t="n"/>
    </row>
    <row r="34" ht="15.75" customHeight="1">
      <c r="A34" s="8" t="n"/>
      <c r="B34" s="8" t="n"/>
      <c r="C34" s="8" t="n"/>
    </row>
    <row r="35" ht="15.75" customHeight="1">
      <c r="A35" s="8" t="n"/>
      <c r="B35" s="8" t="n"/>
      <c r="C35" s="8" t="n"/>
    </row>
    <row r="36" ht="15.75" customHeight="1">
      <c r="A36" s="8" t="n"/>
      <c r="B36" s="8" t="n"/>
      <c r="C36" s="8" t="n"/>
    </row>
    <row r="37" ht="15.75" customHeight="1">
      <c r="A37" s="8" t="n"/>
      <c r="B37" s="8" t="n"/>
      <c r="C37" s="8" t="n"/>
    </row>
    <row r="38" ht="15.75" customHeight="1">
      <c r="A38" s="8" t="n"/>
      <c r="B38" s="8" t="n"/>
      <c r="C38" s="8" t="n"/>
    </row>
    <row r="39" ht="15.75" customHeight="1">
      <c r="A39" s="8" t="n"/>
      <c r="B39" s="8" t="n"/>
      <c r="C39" s="8" t="n"/>
    </row>
    <row r="40" ht="15.75" customHeight="1">
      <c r="A40" s="8" t="n"/>
    </row>
    <row r="41" ht="15.75" customHeight="1">
      <c r="A41" s="8" t="n"/>
    </row>
    <row r="42" ht="15.75" customHeight="1">
      <c r="A42" s="8" t="n"/>
    </row>
    <row r="43" ht="15.75" customHeight="1">
      <c r="A43" s="8" t="n"/>
    </row>
    <row r="44" ht="15.75" customHeight="1">
      <c r="A44" s="8" t="n"/>
    </row>
    <row r="45" ht="15.75" customHeight="1">
      <c r="A45" s="8" t="n"/>
    </row>
    <row r="46" ht="15.75" customHeight="1">
      <c r="A46" s="8" t="n"/>
    </row>
    <row r="47" ht="15.75" customHeight="1">
      <c r="A47" s="8" t="n"/>
    </row>
    <row r="48" ht="15.75" customHeight="1">
      <c r="A48" s="8" t="n"/>
    </row>
    <row r="49" ht="15.75" customHeight="1">
      <c r="A49" s="8" t="n"/>
    </row>
    <row r="50" ht="15.75" customHeight="1">
      <c r="A50" s="8" t="n"/>
    </row>
    <row r="51" ht="15.75" customHeight="1">
      <c r="A51" s="8" t="n"/>
    </row>
    <row r="52" ht="15.75" customHeight="1">
      <c r="A52" s="8" t="n"/>
    </row>
    <row r="53" ht="15.75" customHeight="1">
      <c r="A53" s="8" t="n"/>
    </row>
    <row r="54" ht="15.75" customHeight="1">
      <c r="A54" s="8" t="n"/>
    </row>
    <row r="55" ht="15.75" customHeight="1">
      <c r="A55" s="8" t="n"/>
    </row>
    <row r="56" ht="15.75" customHeight="1">
      <c r="A56" s="8" t="n"/>
    </row>
    <row r="57" ht="15.75" customHeight="1">
      <c r="A57" s="8" t="n"/>
    </row>
    <row r="58" ht="15.75" customHeight="1">
      <c r="A58" s="8" t="n"/>
    </row>
    <row r="59" ht="15.75" customHeight="1">
      <c r="A59" s="8" t="n"/>
    </row>
    <row r="60" ht="15.75" customHeight="1">
      <c r="A60" s="8" t="n"/>
    </row>
    <row r="61" ht="15.75" customHeight="1">
      <c r="A61" s="8" t="n"/>
    </row>
    <row r="62" ht="15.75" customHeight="1">
      <c r="A62" s="8" t="n"/>
    </row>
    <row r="63" ht="15.75" customHeight="1">
      <c r="A63" s="8" t="n"/>
    </row>
    <row r="64" ht="15.75" customHeight="1">
      <c r="A64" s="8" t="n"/>
    </row>
    <row r="65" ht="15.75" customHeight="1">
      <c r="A65" s="8" t="n"/>
    </row>
    <row r="66" ht="15.75" customHeight="1">
      <c r="A66" s="8" t="n"/>
    </row>
    <row r="67" ht="15.75" customHeight="1">
      <c r="A67" s="8" t="n"/>
    </row>
    <row r="68" ht="15.75" customHeight="1">
      <c r="A68" s="8" t="n"/>
    </row>
    <row r="69" ht="15.75" customHeight="1">
      <c r="A69" s="8" t="n"/>
    </row>
    <row r="70" ht="15.75" customHeight="1">
      <c r="A70" s="8" t="n"/>
    </row>
    <row r="71" ht="15.75" customHeight="1">
      <c r="A71" s="8" t="n"/>
    </row>
    <row r="72" ht="15.75" customHeight="1">
      <c r="A72" s="8" t="n"/>
    </row>
    <row r="73" ht="15.75" customHeight="1">
      <c r="A73" s="8" t="n"/>
    </row>
    <row r="74" ht="15.75" customHeight="1">
      <c r="A74" s="8" t="n"/>
    </row>
    <row r="75" ht="15.75" customHeight="1">
      <c r="A75" s="8" t="n"/>
    </row>
    <row r="76" ht="15.75" customHeight="1">
      <c r="A76" s="8" t="n"/>
    </row>
    <row r="77" ht="15.75" customHeight="1">
      <c r="A77" s="8" t="n"/>
    </row>
    <row r="78" ht="15.75" customHeight="1">
      <c r="A78" s="8" t="n"/>
    </row>
    <row r="79" ht="15.75" customHeight="1">
      <c r="A79" s="8" t="n"/>
    </row>
    <row r="80" ht="15.75" customHeight="1">
      <c r="A80" s="8" t="n"/>
    </row>
    <row r="81" ht="15.75" customHeight="1">
      <c r="A81" s="8" t="n"/>
    </row>
    <row r="82" ht="15.75" customHeight="1">
      <c r="A82" s="8" t="n"/>
    </row>
    <row r="83" ht="15.75" customHeight="1">
      <c r="A83" s="8" t="n"/>
    </row>
    <row r="84" ht="15.75" customHeight="1">
      <c r="A84" s="8" t="n"/>
    </row>
    <row r="85" ht="15.75" customHeight="1">
      <c r="A85" s="8" t="n"/>
    </row>
    <row r="86" ht="15.75" customHeight="1">
      <c r="A86" s="8" t="n"/>
    </row>
    <row r="87" ht="15.75" customHeight="1">
      <c r="A87" s="8" t="n"/>
    </row>
    <row r="88" ht="15.75" customHeight="1">
      <c r="A88" s="8" t="n"/>
    </row>
    <row r="89" ht="15.75" customHeight="1">
      <c r="A89" s="8" t="n"/>
    </row>
    <row r="90" ht="15.75" customHeight="1">
      <c r="A90" s="8" t="n"/>
    </row>
    <row r="91" ht="15.75" customHeight="1">
      <c r="A91" s="8" t="n"/>
    </row>
    <row r="92" ht="15.75" customHeight="1">
      <c r="A92" s="8" t="n"/>
    </row>
    <row r="93" ht="15.75" customHeight="1">
      <c r="A93" s="8" t="n"/>
    </row>
    <row r="94" ht="15.75" customHeight="1">
      <c r="A94" s="8" t="n"/>
    </row>
    <row r="95" ht="15.75" customHeight="1">
      <c r="A95" s="8" t="n"/>
    </row>
    <row r="96" ht="15.75" customHeight="1">
      <c r="A96" s="8" t="n"/>
    </row>
    <row r="97" ht="15.75" customHeight="1">
      <c r="A97" s="8" t="n"/>
    </row>
    <row r="98" ht="15.75" customHeight="1">
      <c r="A98" s="8" t="n"/>
    </row>
    <row r="99" ht="15.75" customHeight="1">
      <c r="A99" s="8" t="n"/>
    </row>
    <row r="100" ht="15.75" customHeight="1">
      <c r="A100" s="8" t="n"/>
    </row>
    <row r="101" ht="15.75" customHeight="1">
      <c r="A101" s="8" t="n"/>
    </row>
    <row r="102" ht="15.75" customHeight="1">
      <c r="A102" s="8" t="n"/>
    </row>
    <row r="103" ht="15.75" customHeight="1">
      <c r="A103" s="8" t="n"/>
    </row>
    <row r="104" ht="15.75" customHeight="1">
      <c r="A104" s="8" t="n"/>
    </row>
    <row r="105" ht="15.75" customHeight="1">
      <c r="A105" s="8" t="n"/>
    </row>
    <row r="106" ht="15.75" customHeight="1">
      <c r="A106" s="8" t="n"/>
    </row>
    <row r="107" ht="15.75" customHeight="1">
      <c r="A107" s="8" t="n"/>
    </row>
    <row r="108" ht="15.75" customHeight="1">
      <c r="A108" s="8" t="n"/>
    </row>
    <row r="109" ht="15.75" customHeight="1">
      <c r="A109" s="8" t="n"/>
    </row>
    <row r="110" ht="15.75" customHeight="1">
      <c r="A110" s="8" t="n"/>
    </row>
    <row r="111" ht="15.75" customHeight="1">
      <c r="A111" s="8" t="n"/>
    </row>
    <row r="112" ht="15.75" customHeight="1">
      <c r="A112" s="8" t="n"/>
    </row>
    <row r="113" ht="15.75" customHeight="1">
      <c r="A113" s="8" t="n"/>
    </row>
    <row r="114" ht="15.75" customHeight="1">
      <c r="A114" s="8" t="n"/>
    </row>
    <row r="115" ht="15.75" customHeight="1">
      <c r="A115" s="8" t="n"/>
    </row>
    <row r="116" ht="15.75" customHeight="1">
      <c r="A116" s="8" t="n"/>
    </row>
    <row r="117" ht="15.75" customHeight="1">
      <c r="A117" s="8" t="n"/>
    </row>
    <row r="118" ht="15.75" customHeight="1">
      <c r="A118" s="8" t="n"/>
    </row>
    <row r="119" ht="15.75" customHeight="1">
      <c r="A119" s="8" t="n"/>
    </row>
    <row r="120" ht="15.75" customHeight="1">
      <c r="A120" s="8" t="n"/>
    </row>
    <row r="121" ht="15.75" customHeight="1">
      <c r="A121" s="8" t="n"/>
    </row>
    <row r="122" ht="15.75" customHeight="1">
      <c r="A122" s="8" t="n"/>
    </row>
    <row r="123" ht="15.75" customHeight="1">
      <c r="A123" s="8" t="n"/>
    </row>
    <row r="124" ht="15.75" customHeight="1">
      <c r="A124" s="8" t="n"/>
    </row>
    <row r="125" ht="15.75" customHeight="1">
      <c r="A125" s="8" t="n"/>
    </row>
    <row r="126" ht="15.75" customHeight="1">
      <c r="A126" s="8" t="n"/>
    </row>
    <row r="127" ht="15.75" customHeight="1">
      <c r="A127" s="8" t="n"/>
    </row>
    <row r="128" ht="15.75" customHeight="1">
      <c r="A128" s="8" t="n"/>
    </row>
    <row r="129" ht="15.75" customHeight="1">
      <c r="A129" s="8" t="n"/>
    </row>
    <row r="130" ht="15.75" customHeight="1">
      <c r="A130" s="8" t="n"/>
    </row>
    <row r="131" ht="15.75" customHeight="1">
      <c r="A131" s="8" t="n"/>
    </row>
    <row r="132" ht="15.75" customHeight="1">
      <c r="A132" s="8" t="n"/>
    </row>
    <row r="133" ht="15.75" customHeight="1">
      <c r="A133" s="8" t="n"/>
    </row>
    <row r="134" ht="15.75" customHeight="1">
      <c r="A134" s="8" t="n"/>
    </row>
    <row r="135" ht="15.75" customHeight="1">
      <c r="A135" s="8" t="n"/>
    </row>
    <row r="136" ht="15.75" customHeight="1">
      <c r="A136" s="8" t="n"/>
    </row>
    <row r="137" ht="15.75" customHeight="1">
      <c r="A137" s="8" t="n"/>
    </row>
    <row r="138" ht="15.75" customHeight="1">
      <c r="A138" s="8" t="n"/>
    </row>
    <row r="139" ht="15.75" customHeight="1">
      <c r="A139" s="8" t="n"/>
    </row>
    <row r="140" ht="15.75" customHeight="1">
      <c r="A140" s="8" t="n"/>
    </row>
    <row r="141" ht="15.75" customHeight="1">
      <c r="A141" s="8" t="n"/>
    </row>
    <row r="142" ht="15.75" customHeight="1">
      <c r="A142" s="8" t="n"/>
    </row>
    <row r="143" ht="15.75" customHeight="1">
      <c r="A143" s="8" t="n"/>
    </row>
    <row r="144" ht="15.75" customHeight="1">
      <c r="A144" s="8" t="n"/>
    </row>
    <row r="145" ht="15.75" customHeight="1">
      <c r="A145" s="8" t="n"/>
    </row>
    <row r="146" ht="15.75" customHeight="1">
      <c r="A146" s="8" t="n"/>
    </row>
    <row r="147" ht="15.75" customHeight="1">
      <c r="A147" s="8" t="n"/>
    </row>
    <row r="148" ht="15.75" customHeight="1">
      <c r="A148" s="8" t="n"/>
    </row>
    <row r="149" ht="15.75" customHeight="1">
      <c r="A149" s="8" t="n"/>
    </row>
    <row r="150" ht="15.75" customHeight="1">
      <c r="A150" s="8" t="n"/>
    </row>
    <row r="151" ht="15.75" customHeight="1">
      <c r="A151" s="8" t="n"/>
    </row>
    <row r="152" ht="15.75" customHeight="1">
      <c r="A152" s="8" t="n"/>
    </row>
    <row r="153" ht="15.75" customHeight="1">
      <c r="A153" s="8" t="n"/>
    </row>
    <row r="154" ht="15.75" customHeight="1">
      <c r="A154" s="8" t="n"/>
    </row>
    <row r="155" ht="15.75" customHeight="1">
      <c r="A155" s="8" t="n"/>
    </row>
    <row r="156" ht="15.75" customHeight="1">
      <c r="A156" s="8" t="n"/>
    </row>
    <row r="157" ht="15.75" customHeight="1">
      <c r="A157" s="8" t="n"/>
    </row>
    <row r="158" ht="15.75" customHeight="1">
      <c r="A158" s="8" t="n"/>
    </row>
    <row r="159" ht="15.75" customHeight="1">
      <c r="A159" s="8" t="n"/>
    </row>
    <row r="160" ht="15.75" customHeight="1">
      <c r="A160" s="8" t="n"/>
    </row>
    <row r="161" ht="15.75" customHeight="1">
      <c r="A161" s="8" t="n"/>
    </row>
    <row r="162" ht="15.75" customHeight="1">
      <c r="A162" s="8" t="n"/>
    </row>
    <row r="163" ht="15.75" customHeight="1">
      <c r="A163" s="8" t="n"/>
    </row>
    <row r="164" ht="15.75" customHeight="1">
      <c r="A164" s="8" t="n"/>
    </row>
    <row r="165" ht="15.75" customHeight="1">
      <c r="A165" s="8" t="n"/>
    </row>
    <row r="166" ht="15.75" customHeight="1">
      <c r="A166" s="8" t="n"/>
    </row>
    <row r="167" ht="15.75" customHeight="1">
      <c r="A167" s="8" t="n"/>
    </row>
    <row r="168" ht="15.75" customHeight="1">
      <c r="A168" s="8" t="n"/>
    </row>
    <row r="169" ht="15.75" customHeight="1">
      <c r="A169" s="8" t="n"/>
    </row>
    <row r="170" ht="15.75" customHeight="1">
      <c r="A170" s="8" t="n"/>
    </row>
    <row r="171" ht="15.75" customHeight="1">
      <c r="A171" s="8" t="n"/>
    </row>
    <row r="172" ht="15.75" customHeight="1">
      <c r="A172" s="8" t="n"/>
    </row>
    <row r="173" ht="15.75" customHeight="1">
      <c r="A173" s="8" t="n"/>
    </row>
    <row r="174" ht="15.75" customHeight="1">
      <c r="A174" s="8" t="n"/>
    </row>
    <row r="175" ht="15.75" customHeight="1">
      <c r="A175" s="8" t="n"/>
    </row>
    <row r="176" ht="15.75" customHeight="1">
      <c r="A176" s="8" t="n"/>
    </row>
    <row r="177" ht="15.75" customHeight="1">
      <c r="A177" s="8" t="n"/>
    </row>
    <row r="178" ht="15.75" customHeight="1">
      <c r="A178" s="8" t="n"/>
    </row>
    <row r="179" ht="15.75" customHeight="1">
      <c r="A179" s="8" t="n"/>
    </row>
    <row r="180" ht="15.75" customHeight="1">
      <c r="A180" s="8" t="n"/>
    </row>
    <row r="181" ht="15.75" customHeight="1">
      <c r="A181" s="8" t="n"/>
    </row>
    <row r="182" ht="15.75" customHeight="1">
      <c r="A182" s="8" t="n"/>
    </row>
    <row r="183" ht="15.75" customHeight="1">
      <c r="A183" s="8" t="n"/>
    </row>
    <row r="184" ht="15.75" customHeight="1">
      <c r="A184" s="8" t="n"/>
    </row>
    <row r="185" ht="15.75" customHeight="1">
      <c r="A185" s="8" t="n"/>
    </row>
    <row r="186" ht="15.75" customHeight="1">
      <c r="A186" s="8" t="n"/>
    </row>
    <row r="187" ht="15.75" customHeight="1">
      <c r="A187" s="8" t="n"/>
    </row>
    <row r="188" ht="15.75" customHeight="1">
      <c r="A188" s="8" t="n"/>
    </row>
    <row r="189" ht="15.75" customHeight="1">
      <c r="A189" s="8" t="n"/>
    </row>
    <row r="190" ht="15.75" customHeight="1">
      <c r="A190" s="8" t="n"/>
    </row>
    <row r="191" ht="15.75" customHeight="1">
      <c r="A191" s="8" t="n"/>
    </row>
    <row r="192" ht="15.75" customHeight="1">
      <c r="A192" s="8" t="n"/>
    </row>
    <row r="193" ht="15.75" customHeight="1">
      <c r="A193" s="8" t="n"/>
    </row>
    <row r="194" ht="15.75" customHeight="1">
      <c r="A194" s="8" t="n"/>
    </row>
    <row r="195" ht="15.75" customHeight="1">
      <c r="A195" s="8" t="n"/>
    </row>
    <row r="196" ht="15.75" customHeight="1">
      <c r="A196" s="8" t="n"/>
    </row>
    <row r="197" ht="15.75" customHeight="1">
      <c r="A197" s="8" t="n"/>
    </row>
    <row r="198" ht="15.75" customHeight="1">
      <c r="A198" s="8" t="n"/>
    </row>
    <row r="199" ht="15.75" customHeight="1">
      <c r="A199" s="8" t="n"/>
    </row>
    <row r="200" ht="15.75" customHeight="1">
      <c r="A200" s="8" t="n"/>
    </row>
    <row r="201" ht="15.75" customHeight="1">
      <c r="A201" s="8" t="n"/>
    </row>
    <row r="202" ht="15.75" customHeight="1">
      <c r="A202" s="8" t="n"/>
    </row>
    <row r="203" ht="15.75" customHeight="1">
      <c r="A203" s="8" t="n"/>
    </row>
    <row r="204" ht="15.75" customHeight="1">
      <c r="A204" s="8" t="n"/>
    </row>
    <row r="205" ht="15.75" customHeight="1">
      <c r="A205" s="8" t="n"/>
    </row>
    <row r="206" ht="15.75" customHeight="1">
      <c r="A206" s="8" t="n"/>
    </row>
    <row r="207" ht="15.75" customHeight="1">
      <c r="A207" s="8" t="n"/>
    </row>
    <row r="208" ht="15.75" customHeight="1">
      <c r="A208" s="8" t="n"/>
    </row>
    <row r="209" ht="15.75" customHeight="1">
      <c r="A209" s="8" t="n"/>
    </row>
    <row r="210" ht="15.75" customHeight="1">
      <c r="A210" s="8" t="n"/>
    </row>
    <row r="211" ht="15.75" customHeight="1">
      <c r="A211" s="8" t="n"/>
    </row>
    <row r="212" ht="15.75" customHeight="1">
      <c r="A212" s="8" t="n"/>
    </row>
    <row r="213" ht="15.75" customHeight="1">
      <c r="A213" s="8" t="n"/>
    </row>
    <row r="214" ht="15.75" customHeight="1">
      <c r="A214" s="8" t="n"/>
    </row>
    <row r="215" ht="15.75" customHeight="1">
      <c r="A215" s="8" t="n"/>
    </row>
    <row r="216" ht="15.75" customHeight="1">
      <c r="A216" s="8" t="n"/>
    </row>
    <row r="217" ht="15.75" customHeight="1">
      <c r="A217" s="8" t="n"/>
    </row>
    <row r="218" ht="15.75" customHeight="1">
      <c r="A218" s="8" t="n"/>
    </row>
    <row r="219" ht="15.75" customHeight="1">
      <c r="A219" s="8" t="n"/>
    </row>
    <row r="220" ht="15.75" customHeight="1">
      <c r="A220" s="8" t="n"/>
    </row>
    <row r="221" ht="15.75" customHeight="1">
      <c r="A221" s="8" t="n"/>
    </row>
    <row r="222" ht="15.75" customHeight="1">
      <c r="A222" s="8" t="n"/>
    </row>
    <row r="223" ht="15.75" customHeight="1">
      <c r="A223" s="8" t="n"/>
    </row>
    <row r="224" ht="15.75" customHeight="1">
      <c r="A224" s="8" t="n"/>
    </row>
    <row r="225" ht="15.75" customHeight="1">
      <c r="A225" s="8" t="n"/>
    </row>
    <row r="226" ht="15.75" customHeight="1">
      <c r="A226" s="8" t="n"/>
    </row>
    <row r="227" ht="15.75" customHeight="1">
      <c r="A227" s="8" t="n"/>
    </row>
    <row r="228" ht="15.75" customHeight="1">
      <c r="A228" s="8" t="n"/>
    </row>
    <row r="229" ht="15.75" customHeight="1">
      <c r="A229" s="8" t="n"/>
    </row>
    <row r="230" ht="15.75" customHeight="1">
      <c r="A230" s="8" t="n"/>
    </row>
    <row r="231" ht="15.75" customHeight="1">
      <c r="A231" s="8" t="n"/>
    </row>
    <row r="232" ht="15.75" customHeight="1">
      <c r="A232" s="8" t="n"/>
    </row>
    <row r="233" ht="15.75" customHeight="1">
      <c r="A233" s="8" t="n"/>
    </row>
    <row r="234" ht="15.75" customHeight="1">
      <c r="A234" s="8" t="n"/>
    </row>
    <row r="235" ht="15.75" customHeight="1">
      <c r="A235" s="8" t="n"/>
    </row>
    <row r="236" ht="15.75" customHeight="1">
      <c r="A236" s="8" t="n"/>
    </row>
    <row r="237" ht="15.75" customHeight="1">
      <c r="A237" s="8" t="n"/>
    </row>
    <row r="238" ht="15.75" customHeight="1">
      <c r="A238" s="8" t="n"/>
    </row>
    <row r="239" ht="15.75" customHeight="1">
      <c r="A239" s="8" t="n"/>
    </row>
    <row r="240" ht="15.75" customHeight="1">
      <c r="A240" s="8" t="n"/>
    </row>
    <row r="241" ht="15.75" customHeight="1">
      <c r="A241" s="8" t="n"/>
    </row>
    <row r="242" ht="15.75" customHeight="1">
      <c r="A242" s="8" t="n"/>
    </row>
    <row r="243" ht="15.75" customHeight="1">
      <c r="A243" s="8" t="n"/>
    </row>
    <row r="244" ht="15.75" customHeight="1">
      <c r="A244" s="8" t="n"/>
    </row>
    <row r="245" ht="15.75" customHeight="1">
      <c r="A245" s="8" t="n"/>
    </row>
    <row r="246" ht="15.75" customHeight="1">
      <c r="A246" s="8" t="n"/>
    </row>
    <row r="247" ht="15.75" customHeight="1">
      <c r="A247" s="8" t="n"/>
    </row>
    <row r="248" ht="15.75" customHeight="1">
      <c r="A248" s="8" t="n"/>
    </row>
    <row r="249" ht="15.75" customHeight="1">
      <c r="A249" s="8" t="n"/>
    </row>
    <row r="250" ht="15.75" customHeight="1">
      <c r="A250" s="8" t="n"/>
    </row>
    <row r="251" ht="15.75" customHeight="1">
      <c r="A251" s="8" t="n"/>
    </row>
    <row r="252" ht="15.75" customHeight="1">
      <c r="A252" s="8" t="n"/>
    </row>
    <row r="253" ht="15.75" customHeight="1">
      <c r="A253" s="8" t="n"/>
    </row>
    <row r="254" ht="15.75" customHeight="1">
      <c r="A254" s="8" t="n"/>
    </row>
    <row r="255" ht="15.75" customHeight="1">
      <c r="A255" s="8" t="n"/>
    </row>
    <row r="256" ht="15.75" customHeight="1">
      <c r="A256" s="8" t="n"/>
    </row>
    <row r="257" ht="15.75" customHeight="1">
      <c r="A257" s="8" t="n"/>
    </row>
    <row r="258" ht="15.75" customHeight="1">
      <c r="A258" s="8" t="n"/>
    </row>
    <row r="259" ht="15.75" customHeight="1">
      <c r="A259" s="8" t="n"/>
    </row>
    <row r="260" ht="15.75" customHeight="1">
      <c r="A260" s="8" t="n"/>
    </row>
    <row r="261" ht="15.75" customHeight="1">
      <c r="A261" s="8" t="n"/>
    </row>
    <row r="262" ht="15.75" customHeight="1">
      <c r="A262" s="8" t="n"/>
    </row>
    <row r="263" ht="15.75" customHeight="1">
      <c r="A263" s="8" t="n"/>
    </row>
    <row r="264" ht="15.75" customHeight="1">
      <c r="A264" s="8" t="n"/>
    </row>
    <row r="265" ht="15.75" customHeight="1">
      <c r="A265" s="8" t="n"/>
    </row>
    <row r="266" ht="15.75" customHeight="1">
      <c r="A266" s="8" t="n"/>
    </row>
    <row r="267" ht="15.75" customHeight="1">
      <c r="A267" s="8" t="n"/>
    </row>
    <row r="268" ht="15.75" customHeight="1">
      <c r="A268" s="8" t="n"/>
    </row>
    <row r="269" ht="15.75" customHeight="1">
      <c r="A269" s="8" t="n"/>
    </row>
    <row r="270" ht="15.75" customHeight="1">
      <c r="A270" s="8" t="n"/>
    </row>
    <row r="271" ht="15.75" customHeight="1">
      <c r="A271" s="8" t="n"/>
    </row>
    <row r="272" ht="15.75" customHeight="1">
      <c r="A272" s="8" t="n"/>
    </row>
    <row r="273" ht="15.75" customHeight="1">
      <c r="A273" s="8" t="n"/>
    </row>
    <row r="274" ht="15.75" customHeight="1">
      <c r="A274" s="8" t="n"/>
    </row>
    <row r="275" ht="15.75" customHeight="1">
      <c r="A275" s="8" t="n"/>
    </row>
    <row r="276" ht="15.75" customHeight="1">
      <c r="A276" s="8" t="n"/>
    </row>
    <row r="277" ht="15.75" customHeight="1">
      <c r="A277" s="8" t="n"/>
    </row>
    <row r="278" ht="15.75" customHeight="1">
      <c r="A278" s="8" t="n"/>
    </row>
    <row r="279" ht="15.75" customHeight="1">
      <c r="A279" s="8" t="n"/>
    </row>
    <row r="280" ht="15.75" customHeight="1">
      <c r="A280" s="8" t="n"/>
    </row>
    <row r="281" ht="15.75" customHeight="1">
      <c r="A281" s="8" t="n"/>
    </row>
    <row r="282" ht="15.75" customHeight="1">
      <c r="A282" s="8" t="n"/>
    </row>
    <row r="283" ht="15.75" customHeight="1">
      <c r="A283" s="8" t="n"/>
    </row>
    <row r="284" ht="15.75" customHeight="1">
      <c r="A284" s="8" t="n"/>
    </row>
    <row r="285" ht="15.75" customHeight="1">
      <c r="A285" s="8" t="n"/>
    </row>
    <row r="286" ht="15.75" customHeight="1">
      <c r="A286" s="8" t="n"/>
    </row>
    <row r="287" ht="15.75" customHeight="1">
      <c r="A287" s="8" t="n"/>
    </row>
    <row r="288" ht="15.75" customHeight="1">
      <c r="A288" s="8" t="n"/>
    </row>
    <row r="289" ht="15.75" customHeight="1">
      <c r="A289" s="8" t="n"/>
    </row>
    <row r="290" ht="15.75" customHeight="1">
      <c r="A290" s="8" t="n"/>
    </row>
    <row r="291" ht="15.75" customHeight="1">
      <c r="A291" s="8" t="n"/>
    </row>
    <row r="292" ht="15.75" customHeight="1">
      <c r="A292" s="8" t="n"/>
    </row>
    <row r="293" ht="15.75" customHeight="1">
      <c r="A293" s="8" t="n"/>
    </row>
    <row r="294" ht="15.75" customHeight="1">
      <c r="A294" s="8" t="n"/>
    </row>
    <row r="295" ht="15.75" customHeight="1">
      <c r="A295" s="8" t="n"/>
    </row>
    <row r="296" ht="15.75" customHeight="1">
      <c r="A296" s="8" t="n"/>
    </row>
    <row r="297" ht="15.75" customHeight="1">
      <c r="A297" s="8" t="n"/>
    </row>
    <row r="298" ht="15.75" customHeight="1">
      <c r="A298" s="8" t="n"/>
    </row>
    <row r="299" ht="15.75" customHeight="1">
      <c r="A299" s="8" t="n"/>
    </row>
    <row r="300" ht="15.75" customHeight="1">
      <c r="A300" s="8" t="n"/>
    </row>
    <row r="301" ht="15.75" customHeight="1">
      <c r="A301" s="8" t="n"/>
    </row>
    <row r="302" ht="15.75" customHeight="1">
      <c r="A302" s="8" t="n"/>
    </row>
    <row r="303" ht="15.75" customHeight="1">
      <c r="A303" s="8" t="n"/>
    </row>
    <row r="304" ht="15.75" customHeight="1">
      <c r="A304" s="8" t="n"/>
    </row>
    <row r="305" ht="15.75" customHeight="1">
      <c r="A305" s="8" t="n"/>
    </row>
    <row r="306" ht="15.75" customHeight="1">
      <c r="A306" s="8" t="n"/>
    </row>
    <row r="307" ht="15.75" customHeight="1">
      <c r="A307" s="8" t="n"/>
    </row>
    <row r="308" ht="15.75" customHeight="1">
      <c r="A308" s="8" t="n"/>
    </row>
    <row r="309" ht="15.75" customHeight="1">
      <c r="A309" s="8" t="n"/>
    </row>
    <row r="310" ht="15.75" customHeight="1">
      <c r="A310" s="8" t="n"/>
    </row>
    <row r="311" ht="15.75" customHeight="1">
      <c r="A311" s="8" t="n"/>
    </row>
    <row r="312" ht="15.75" customHeight="1">
      <c r="A312" s="8" t="n"/>
    </row>
    <row r="313" ht="15.75" customHeight="1">
      <c r="A313" s="8" t="n"/>
    </row>
    <row r="314" ht="15.75" customHeight="1">
      <c r="A314" s="8" t="n"/>
    </row>
    <row r="315" ht="15.75" customHeight="1">
      <c r="A315" s="8" t="n"/>
    </row>
    <row r="316" ht="15.75" customHeight="1">
      <c r="A316" s="8" t="n"/>
    </row>
    <row r="317" ht="15.75" customHeight="1">
      <c r="A317" s="8" t="n"/>
    </row>
    <row r="318" ht="15.75" customHeight="1">
      <c r="A318" s="8" t="n"/>
    </row>
    <row r="319" ht="15.75" customHeight="1">
      <c r="A319" s="8" t="n"/>
    </row>
    <row r="320" ht="15.75" customHeight="1">
      <c r="A320" s="8" t="n"/>
    </row>
    <row r="321" ht="15.75" customHeight="1">
      <c r="A321" s="8" t="n"/>
    </row>
    <row r="322" ht="15.75" customHeight="1">
      <c r="A322" s="8" t="n"/>
    </row>
    <row r="323" ht="15.75" customHeight="1">
      <c r="A323" s="8" t="n"/>
    </row>
    <row r="324" ht="15.75" customHeight="1">
      <c r="A324" s="8" t="n"/>
    </row>
    <row r="325" ht="15.75" customHeight="1">
      <c r="A325" s="8" t="n"/>
    </row>
    <row r="326" ht="15.75" customHeight="1">
      <c r="A326" s="8" t="n"/>
    </row>
    <row r="327" ht="15.75" customHeight="1">
      <c r="A327" s="8" t="n"/>
    </row>
    <row r="328" ht="15.75" customHeight="1">
      <c r="A328" s="8" t="n"/>
    </row>
    <row r="329" ht="15.75" customHeight="1">
      <c r="A329" s="8" t="n"/>
    </row>
    <row r="330" ht="15.75" customHeight="1">
      <c r="A330" s="8" t="n"/>
    </row>
    <row r="331" ht="15.75" customHeight="1">
      <c r="A331" s="8" t="n"/>
    </row>
    <row r="332" ht="15.75" customHeight="1">
      <c r="A332" s="8" t="n"/>
    </row>
    <row r="333" ht="15.75" customHeight="1">
      <c r="A333" s="8" t="n"/>
    </row>
    <row r="334" ht="15.75" customHeight="1">
      <c r="A334" s="8" t="n"/>
    </row>
    <row r="335" ht="15.75" customHeight="1">
      <c r="A335" s="8" t="n"/>
    </row>
    <row r="336" ht="15.75" customHeight="1">
      <c r="A336" s="8" t="n"/>
    </row>
    <row r="337" ht="15.75" customHeight="1">
      <c r="A337" s="8" t="n"/>
    </row>
    <row r="338" ht="15.75" customHeight="1">
      <c r="A338" s="8" t="n"/>
    </row>
    <row r="339" ht="15.75" customHeight="1">
      <c r="A339" s="8" t="n"/>
    </row>
    <row r="340" ht="15.75" customHeight="1">
      <c r="A340" s="8" t="n"/>
    </row>
    <row r="341" ht="15.75" customHeight="1">
      <c r="A341" s="8" t="n"/>
    </row>
    <row r="342" ht="15.75" customHeight="1">
      <c r="A342" s="8" t="n"/>
    </row>
    <row r="343" ht="15.75" customHeight="1">
      <c r="A343" s="8" t="n"/>
    </row>
    <row r="344" ht="15.75" customHeight="1">
      <c r="A344" s="8" t="n"/>
    </row>
    <row r="345" ht="15.75" customHeight="1">
      <c r="A345" s="8" t="n"/>
    </row>
    <row r="346" ht="15.75" customHeight="1">
      <c r="A346" s="8" t="n"/>
    </row>
    <row r="347" ht="15.75" customHeight="1">
      <c r="A347" s="8" t="n"/>
    </row>
    <row r="348" ht="15.75" customHeight="1">
      <c r="A348" s="8" t="n"/>
    </row>
    <row r="349" ht="15.75" customHeight="1">
      <c r="A349" s="8" t="n"/>
    </row>
    <row r="350" ht="15.75" customHeight="1">
      <c r="A350" s="8" t="n"/>
    </row>
    <row r="351" ht="15.75" customHeight="1">
      <c r="A351" s="8" t="n"/>
    </row>
    <row r="352" ht="15.75" customHeight="1">
      <c r="A352" s="8" t="n"/>
    </row>
    <row r="353" ht="15.75" customHeight="1">
      <c r="A353" s="8" t="n"/>
    </row>
    <row r="354" ht="15.75" customHeight="1">
      <c r="A354" s="8" t="n"/>
    </row>
    <row r="355" ht="15.75" customHeight="1">
      <c r="A355" s="8" t="n"/>
    </row>
    <row r="356" ht="15.75" customHeight="1">
      <c r="A356" s="8" t="n"/>
    </row>
    <row r="357" ht="15.75" customHeight="1">
      <c r="A357" s="8" t="n"/>
    </row>
    <row r="358" ht="15.75" customHeight="1">
      <c r="A358" s="8" t="n"/>
    </row>
    <row r="359" ht="15.75" customHeight="1">
      <c r="A359" s="8" t="n"/>
    </row>
    <row r="360" ht="15.75" customHeight="1">
      <c r="A360" s="8" t="n"/>
    </row>
    <row r="361" ht="15.75" customHeight="1">
      <c r="A361" s="8" t="n"/>
    </row>
    <row r="362" ht="15.75" customHeight="1">
      <c r="A362" s="8" t="n"/>
    </row>
    <row r="363" ht="15.75" customHeight="1">
      <c r="A363" s="8" t="n"/>
    </row>
    <row r="364" ht="15.75" customHeight="1">
      <c r="A364" s="8" t="n"/>
    </row>
    <row r="365" ht="15.75" customHeight="1">
      <c r="A365" s="8" t="n"/>
    </row>
    <row r="366" ht="15.75" customHeight="1">
      <c r="A366" s="8" t="n"/>
    </row>
    <row r="367" ht="15.75" customHeight="1">
      <c r="A367" s="8" t="n"/>
    </row>
    <row r="368" ht="15.75" customHeight="1">
      <c r="A368" s="8" t="n"/>
    </row>
    <row r="369" ht="15.75" customHeight="1">
      <c r="A369" s="8" t="n"/>
    </row>
    <row r="370" ht="15.75" customHeight="1">
      <c r="A370" s="8" t="n"/>
    </row>
    <row r="371" ht="15.75" customHeight="1">
      <c r="A371" s="8" t="n"/>
    </row>
    <row r="372" ht="15.75" customHeight="1">
      <c r="A372" s="8" t="n"/>
    </row>
    <row r="373" ht="15.75" customHeight="1">
      <c r="A373" s="8" t="n"/>
    </row>
    <row r="374" ht="15.75" customHeight="1">
      <c r="A374" s="8" t="n"/>
    </row>
    <row r="375" ht="15.75" customHeight="1">
      <c r="A375" s="8" t="n"/>
    </row>
    <row r="376" ht="15.75" customHeight="1">
      <c r="A376" s="8" t="n"/>
    </row>
    <row r="377" ht="15.75" customHeight="1">
      <c r="A377" s="8" t="n"/>
    </row>
    <row r="378" ht="15.75" customHeight="1">
      <c r="A378" s="8" t="n"/>
    </row>
    <row r="379" ht="15.75" customHeight="1">
      <c r="A379" s="8" t="n"/>
    </row>
    <row r="380" ht="15.75" customHeight="1">
      <c r="A380" s="8" t="n"/>
    </row>
    <row r="381" ht="15.75" customHeight="1">
      <c r="A381" s="8" t="n"/>
    </row>
    <row r="382" ht="15.75" customHeight="1">
      <c r="A382" s="8" t="n"/>
    </row>
    <row r="383" ht="15.75" customHeight="1">
      <c r="A383" s="8" t="n"/>
    </row>
    <row r="384" ht="15.75" customHeight="1">
      <c r="A384" s="8" t="n"/>
    </row>
    <row r="385" ht="15.75" customHeight="1">
      <c r="A385" s="8" t="n"/>
    </row>
    <row r="386" ht="15.75" customHeight="1">
      <c r="A386" s="8" t="n"/>
    </row>
    <row r="387" ht="15.75" customHeight="1">
      <c r="A387" s="8" t="n"/>
    </row>
    <row r="388" ht="15.75" customHeight="1">
      <c r="A388" s="8" t="n"/>
    </row>
    <row r="389" ht="15.75" customHeight="1">
      <c r="A389" s="8" t="n"/>
    </row>
    <row r="390" ht="15.75" customHeight="1">
      <c r="A390" s="8" t="n"/>
    </row>
    <row r="391" ht="15.75" customHeight="1">
      <c r="A391" s="8" t="n"/>
    </row>
    <row r="392" ht="15.75" customHeight="1">
      <c r="A392" s="8" t="n"/>
    </row>
    <row r="393" ht="15.75" customHeight="1">
      <c r="A393" s="8" t="n"/>
    </row>
    <row r="394" ht="15.75" customHeight="1">
      <c r="A394" s="8" t="n"/>
    </row>
    <row r="395" ht="15.75" customHeight="1">
      <c r="A395" s="8" t="n"/>
    </row>
    <row r="396" ht="15.75" customHeight="1">
      <c r="A396" s="8" t="n"/>
    </row>
    <row r="397" ht="15.75" customHeight="1">
      <c r="A397" s="8" t="n"/>
    </row>
    <row r="398" ht="15.75" customHeight="1">
      <c r="A398" s="8" t="n"/>
    </row>
    <row r="399" ht="15.75" customHeight="1">
      <c r="A399" s="8" t="n"/>
    </row>
    <row r="400" ht="15.75" customHeight="1">
      <c r="A400" s="8" t="n"/>
    </row>
    <row r="401" ht="15.75" customHeight="1">
      <c r="A401" s="8" t="n"/>
    </row>
    <row r="402" ht="15.75" customHeight="1">
      <c r="A402" s="8" t="n"/>
    </row>
    <row r="403" ht="15.75" customHeight="1">
      <c r="A403" s="8" t="n"/>
    </row>
    <row r="404" ht="15.75" customHeight="1">
      <c r="A404" s="8" t="n"/>
    </row>
    <row r="405" ht="15.75" customHeight="1">
      <c r="A405" s="8" t="n"/>
    </row>
    <row r="406" ht="15.75" customHeight="1">
      <c r="A406" s="8" t="n"/>
    </row>
    <row r="407" ht="15.75" customHeight="1">
      <c r="A407" s="8" t="n"/>
    </row>
    <row r="408" ht="15.75" customHeight="1">
      <c r="A408" s="8" t="n"/>
    </row>
    <row r="409" ht="15.75" customHeight="1">
      <c r="A409" s="8" t="n"/>
    </row>
    <row r="410" ht="15.75" customHeight="1">
      <c r="A410" s="8" t="n"/>
    </row>
    <row r="411" ht="15.75" customHeight="1">
      <c r="A411" s="8" t="n"/>
    </row>
    <row r="412" ht="15.75" customHeight="1">
      <c r="A412" s="8" t="n"/>
    </row>
    <row r="413" ht="15.75" customHeight="1">
      <c r="A413" s="8" t="n"/>
    </row>
    <row r="414" ht="15.75" customHeight="1">
      <c r="A414" s="8" t="n"/>
    </row>
    <row r="415" ht="15.75" customHeight="1">
      <c r="A415" s="8" t="n"/>
    </row>
    <row r="416" ht="15.75" customHeight="1">
      <c r="A416" s="8" t="n"/>
    </row>
    <row r="417" ht="15.75" customHeight="1">
      <c r="A417" s="8" t="n"/>
    </row>
    <row r="418" ht="15.75" customHeight="1">
      <c r="A418" s="8" t="n"/>
    </row>
    <row r="419" ht="15.75" customHeight="1">
      <c r="A419" s="8" t="n"/>
    </row>
    <row r="420" ht="15.75" customHeight="1">
      <c r="A420" s="8" t="n"/>
    </row>
    <row r="421" ht="15.75" customHeight="1">
      <c r="A421" s="8" t="n"/>
    </row>
    <row r="422" ht="15.75" customHeight="1">
      <c r="A422" s="8" t="n"/>
    </row>
    <row r="423" ht="15.75" customHeight="1">
      <c r="A423" s="8" t="n"/>
    </row>
    <row r="424" ht="15.75" customHeight="1">
      <c r="A424" s="8" t="n"/>
    </row>
    <row r="425" ht="15.75" customHeight="1">
      <c r="A425" s="8" t="n"/>
    </row>
    <row r="426" ht="15.75" customHeight="1">
      <c r="A426" s="8" t="n"/>
    </row>
    <row r="427" ht="15.75" customHeight="1">
      <c r="A427" s="8" t="n"/>
    </row>
    <row r="428" ht="15.75" customHeight="1">
      <c r="A428" s="8" t="n"/>
    </row>
    <row r="429" ht="15.75" customHeight="1">
      <c r="A429" s="8" t="n"/>
    </row>
    <row r="430" ht="15.75" customHeight="1">
      <c r="A430" s="8" t="n"/>
    </row>
    <row r="431" ht="15.75" customHeight="1">
      <c r="A431" s="8" t="n"/>
    </row>
    <row r="432" ht="15.75" customHeight="1">
      <c r="A432" s="8" t="n"/>
    </row>
    <row r="433" ht="15.75" customHeight="1">
      <c r="A433" s="8" t="n"/>
    </row>
    <row r="434" ht="15.75" customHeight="1">
      <c r="A434" s="8" t="n"/>
    </row>
    <row r="435" ht="15.75" customHeight="1">
      <c r="A435" s="8" t="n"/>
    </row>
    <row r="436" ht="15.75" customHeight="1">
      <c r="A436" s="8" t="n"/>
    </row>
    <row r="437" ht="15.75" customHeight="1">
      <c r="A437" s="8" t="n"/>
    </row>
    <row r="438" ht="15.75" customHeight="1">
      <c r="A438" s="8" t="n"/>
    </row>
    <row r="439" ht="15.75" customHeight="1">
      <c r="A439" s="8" t="n"/>
    </row>
    <row r="440" ht="15.75" customHeight="1">
      <c r="A440" s="8" t="n"/>
    </row>
    <row r="441" ht="15.75" customHeight="1">
      <c r="A441" s="8" t="n"/>
    </row>
    <row r="442" ht="15.75" customHeight="1">
      <c r="A442" s="8" t="n"/>
    </row>
    <row r="443" ht="15.75" customHeight="1">
      <c r="A443" s="8" t="n"/>
    </row>
    <row r="444" ht="15.75" customHeight="1">
      <c r="A444" s="8" t="n"/>
    </row>
    <row r="445" ht="15.75" customHeight="1">
      <c r="A445" s="8" t="n"/>
    </row>
    <row r="446" ht="15.75" customHeight="1">
      <c r="A446" s="8" t="n"/>
    </row>
    <row r="447" ht="15.75" customHeight="1">
      <c r="A447" s="8" t="n"/>
    </row>
    <row r="448" ht="15.75" customHeight="1">
      <c r="A448" s="8" t="n"/>
    </row>
    <row r="449" ht="15.75" customHeight="1">
      <c r="A449" s="8" t="n"/>
    </row>
    <row r="450" ht="15.75" customHeight="1">
      <c r="A450" s="8" t="n"/>
    </row>
    <row r="451" ht="15.75" customHeight="1">
      <c r="A451" s="8" t="n"/>
    </row>
    <row r="452" ht="15.75" customHeight="1">
      <c r="A452" s="8" t="n"/>
    </row>
    <row r="453" ht="15.75" customHeight="1">
      <c r="A453" s="8" t="n"/>
    </row>
    <row r="454" ht="15.75" customHeight="1">
      <c r="A454" s="8" t="n"/>
    </row>
    <row r="455" ht="15.75" customHeight="1">
      <c r="A455" s="8" t="n"/>
    </row>
    <row r="456" ht="15.75" customHeight="1">
      <c r="A456" s="8" t="n"/>
    </row>
    <row r="457" ht="15.75" customHeight="1">
      <c r="A457" s="8" t="n"/>
    </row>
    <row r="458" ht="15.75" customHeight="1">
      <c r="A458" s="8" t="n"/>
    </row>
    <row r="459" ht="15.75" customHeight="1">
      <c r="A459" s="8" t="n"/>
    </row>
    <row r="460" ht="15.75" customHeight="1">
      <c r="A460" s="8" t="n"/>
    </row>
    <row r="461" ht="15.75" customHeight="1">
      <c r="A461" s="8" t="n"/>
    </row>
    <row r="462" ht="15.75" customHeight="1">
      <c r="A462" s="8" t="n"/>
    </row>
    <row r="463" ht="15.75" customHeight="1">
      <c r="A463" s="8" t="n"/>
    </row>
    <row r="464" ht="15.75" customHeight="1">
      <c r="A464" s="8" t="n"/>
    </row>
    <row r="465" ht="15.75" customHeight="1">
      <c r="A465" s="8" t="n"/>
    </row>
    <row r="466" ht="15.75" customHeight="1">
      <c r="A466" s="8" t="n"/>
    </row>
    <row r="467" ht="15.75" customHeight="1">
      <c r="A467" s="8" t="n"/>
    </row>
    <row r="468" ht="15.75" customHeight="1">
      <c r="A468" s="8" t="n"/>
    </row>
    <row r="469" ht="15.75" customHeight="1">
      <c r="A469" s="8" t="n"/>
    </row>
    <row r="470" ht="15.75" customHeight="1">
      <c r="A470" s="8" t="n"/>
    </row>
    <row r="471" ht="15.75" customHeight="1">
      <c r="A471" s="8" t="n"/>
    </row>
    <row r="472" ht="15.75" customHeight="1">
      <c r="A472" s="8" t="n"/>
    </row>
    <row r="473" ht="15.75" customHeight="1">
      <c r="A473" s="8" t="n"/>
    </row>
    <row r="474" ht="15.75" customHeight="1">
      <c r="A474" s="8" t="n"/>
    </row>
    <row r="475" ht="15.75" customHeight="1">
      <c r="A475" s="8" t="n"/>
    </row>
    <row r="476" ht="15.75" customHeight="1">
      <c r="A476" s="8" t="n"/>
    </row>
    <row r="477" ht="15.75" customHeight="1">
      <c r="A477" s="8" t="n"/>
    </row>
    <row r="478" ht="15.75" customHeight="1">
      <c r="A478" s="8" t="n"/>
    </row>
    <row r="479" ht="15.75" customHeight="1">
      <c r="A479" s="8" t="n"/>
    </row>
    <row r="480" ht="15.75" customHeight="1">
      <c r="A480" s="8" t="n"/>
    </row>
    <row r="481" ht="15.75" customHeight="1">
      <c r="A481" s="8" t="n"/>
    </row>
    <row r="482" ht="15.75" customHeight="1">
      <c r="A482" s="8" t="n"/>
    </row>
    <row r="483" ht="15.75" customHeight="1">
      <c r="A483" s="8" t="n"/>
    </row>
    <row r="484" ht="15.75" customHeight="1">
      <c r="A484" s="8" t="n"/>
    </row>
    <row r="485" ht="15.75" customHeight="1">
      <c r="A485" s="8" t="n"/>
    </row>
    <row r="486" ht="15.75" customHeight="1">
      <c r="A486" s="8" t="n"/>
    </row>
    <row r="487" ht="15.75" customHeight="1">
      <c r="A487" s="8" t="n"/>
    </row>
    <row r="488" ht="15.75" customHeight="1">
      <c r="A488" s="8" t="n"/>
    </row>
    <row r="489" ht="15.75" customHeight="1">
      <c r="A489" s="8" t="n"/>
    </row>
    <row r="490" ht="15.75" customHeight="1">
      <c r="A490" s="8" t="n"/>
    </row>
    <row r="491" ht="15.75" customHeight="1">
      <c r="A491" s="8" t="n"/>
    </row>
    <row r="492" ht="15.75" customHeight="1">
      <c r="A492" s="8" t="n"/>
    </row>
    <row r="493" ht="15.75" customHeight="1">
      <c r="A493" s="8" t="n"/>
    </row>
    <row r="494" ht="15.75" customHeight="1">
      <c r="A494" s="8" t="n"/>
    </row>
    <row r="495" ht="15.75" customHeight="1">
      <c r="A495" s="8" t="n"/>
    </row>
    <row r="496" ht="15.75" customHeight="1">
      <c r="A496" s="8" t="n"/>
    </row>
    <row r="497" ht="15.75" customHeight="1">
      <c r="A497" s="8" t="n"/>
    </row>
    <row r="498" ht="15.75" customHeight="1">
      <c r="A498" s="8" t="n"/>
    </row>
    <row r="499" ht="15.75" customHeight="1">
      <c r="A499" s="8" t="n"/>
    </row>
    <row r="500" ht="15.75" customHeight="1">
      <c r="A500" s="8" t="n"/>
    </row>
    <row r="501" ht="15.75" customHeight="1">
      <c r="A501" s="8" t="n"/>
    </row>
    <row r="502" ht="15.75" customHeight="1">
      <c r="A502" s="8" t="n"/>
    </row>
    <row r="503" ht="15.75" customHeight="1">
      <c r="A503" s="8" t="n"/>
    </row>
    <row r="504" ht="15.75" customHeight="1">
      <c r="A504" s="8" t="n"/>
    </row>
    <row r="505" ht="15.75" customHeight="1">
      <c r="A505" s="8" t="n"/>
    </row>
    <row r="506" ht="15.75" customHeight="1">
      <c r="A506" s="8" t="n"/>
    </row>
    <row r="507" ht="15.75" customHeight="1">
      <c r="A507" s="8" t="n"/>
    </row>
    <row r="508" ht="15.75" customHeight="1">
      <c r="A508" s="8" t="n"/>
    </row>
    <row r="509" ht="15.75" customHeight="1">
      <c r="A509" s="8" t="n"/>
    </row>
    <row r="510" ht="15.75" customHeight="1">
      <c r="A510" s="8" t="n"/>
    </row>
    <row r="511" ht="15.75" customHeight="1">
      <c r="A511" s="8" t="n"/>
    </row>
    <row r="512" ht="15.75" customHeight="1">
      <c r="A512" s="8" t="n"/>
    </row>
    <row r="513" ht="15.75" customHeight="1">
      <c r="A513" s="8" t="n"/>
    </row>
    <row r="514" ht="15.75" customHeight="1">
      <c r="A514" s="8" t="n"/>
    </row>
    <row r="515" ht="15.75" customHeight="1">
      <c r="A515" s="8" t="n"/>
    </row>
    <row r="516" ht="15.75" customHeight="1">
      <c r="A516" s="8" t="n"/>
    </row>
    <row r="517" ht="15.75" customHeight="1">
      <c r="A517" s="8" t="n"/>
    </row>
    <row r="518" ht="15.75" customHeight="1">
      <c r="A518" s="8" t="n"/>
    </row>
    <row r="519" ht="15.75" customHeight="1">
      <c r="A519" s="8" t="n"/>
    </row>
    <row r="520" ht="15.75" customHeight="1">
      <c r="A520" s="8" t="n"/>
    </row>
    <row r="521" ht="15.75" customHeight="1">
      <c r="A521" s="8" t="n"/>
    </row>
    <row r="522" ht="15.75" customHeight="1">
      <c r="A522" s="8" t="n"/>
    </row>
    <row r="523" ht="15.75" customHeight="1">
      <c r="A523" s="8" t="n"/>
    </row>
    <row r="524" ht="15.75" customHeight="1">
      <c r="A524" s="8" t="n"/>
    </row>
    <row r="525" ht="15.75" customHeight="1">
      <c r="A525" s="8" t="n"/>
    </row>
    <row r="526" ht="15.75" customHeight="1">
      <c r="A526" s="8" t="n"/>
    </row>
    <row r="527" ht="15.75" customHeight="1">
      <c r="A527" s="8" t="n"/>
    </row>
    <row r="528" ht="15.75" customHeight="1">
      <c r="A528" s="8" t="n"/>
    </row>
    <row r="529" ht="15.75" customHeight="1">
      <c r="A529" s="8" t="n"/>
    </row>
    <row r="530" ht="15.75" customHeight="1">
      <c r="A530" s="8" t="n"/>
    </row>
    <row r="531" ht="15.75" customHeight="1">
      <c r="A531" s="8" t="n"/>
    </row>
    <row r="532" ht="15.75" customHeight="1">
      <c r="A532" s="8" t="n"/>
    </row>
    <row r="533" ht="15.75" customHeight="1">
      <c r="A533" s="8" t="n"/>
    </row>
    <row r="534" ht="15.75" customHeight="1">
      <c r="A534" s="8" t="n"/>
    </row>
    <row r="535" ht="15.75" customHeight="1">
      <c r="A535" s="8" t="n"/>
    </row>
    <row r="536" ht="15.75" customHeight="1">
      <c r="A536" s="8" t="n"/>
    </row>
    <row r="537" ht="15.75" customHeight="1">
      <c r="A537" s="8" t="n"/>
    </row>
    <row r="538" ht="15.75" customHeight="1">
      <c r="A538" s="8" t="n"/>
    </row>
    <row r="539" ht="15.75" customHeight="1">
      <c r="A539" s="8" t="n"/>
    </row>
    <row r="540" ht="15.75" customHeight="1">
      <c r="A540" s="8" t="n"/>
    </row>
    <row r="541" ht="15.75" customHeight="1">
      <c r="A541" s="8" t="n"/>
    </row>
    <row r="542" ht="15.75" customHeight="1">
      <c r="A542" s="8" t="n"/>
    </row>
    <row r="543" ht="15.75" customHeight="1">
      <c r="A543" s="8" t="n"/>
    </row>
    <row r="544" ht="15.75" customHeight="1">
      <c r="A544" s="8" t="n"/>
    </row>
    <row r="545" ht="15.75" customHeight="1">
      <c r="A545" s="8" t="n"/>
    </row>
    <row r="546" ht="15.75" customHeight="1">
      <c r="A546" s="8" t="n"/>
    </row>
    <row r="547" ht="15.75" customHeight="1">
      <c r="A547" s="8" t="n"/>
    </row>
    <row r="548" ht="15.75" customHeight="1">
      <c r="A548" s="8" t="n"/>
    </row>
    <row r="549" ht="15.75" customHeight="1">
      <c r="A549" s="8" t="n"/>
    </row>
    <row r="550" ht="15.75" customHeight="1">
      <c r="A550" s="8" t="n"/>
    </row>
    <row r="551" ht="15.75" customHeight="1">
      <c r="A551" s="8" t="n"/>
    </row>
    <row r="552" ht="15.75" customHeight="1">
      <c r="A552" s="8" t="n"/>
    </row>
    <row r="553" ht="15.75" customHeight="1">
      <c r="A553" s="8" t="n"/>
    </row>
    <row r="554" ht="15.75" customHeight="1">
      <c r="A554" s="8" t="n"/>
    </row>
    <row r="555" ht="15.75" customHeight="1">
      <c r="A555" s="8" t="n"/>
    </row>
    <row r="556" ht="15.75" customHeight="1">
      <c r="A556" s="8" t="n"/>
    </row>
    <row r="557" ht="15.75" customHeight="1">
      <c r="A557" s="8" t="n"/>
    </row>
    <row r="558" ht="15.75" customHeight="1">
      <c r="A558" s="8" t="n"/>
    </row>
    <row r="559" ht="15.75" customHeight="1">
      <c r="A559" s="8" t="n"/>
    </row>
    <row r="560" ht="15.75" customHeight="1">
      <c r="A560" s="8" t="n"/>
    </row>
    <row r="561" ht="15.75" customHeight="1">
      <c r="A561" s="8" t="n"/>
    </row>
    <row r="562" ht="15.75" customHeight="1">
      <c r="A562" s="8" t="n"/>
    </row>
    <row r="563" ht="15.75" customHeight="1">
      <c r="A563" s="8" t="n"/>
    </row>
    <row r="564" ht="15.75" customHeight="1">
      <c r="A564" s="8" t="n"/>
    </row>
    <row r="565" ht="15.75" customHeight="1">
      <c r="A565" s="8" t="n"/>
    </row>
    <row r="566" ht="15.75" customHeight="1">
      <c r="A566" s="8" t="n"/>
    </row>
    <row r="567" ht="15.75" customHeight="1">
      <c r="A567" s="8" t="n"/>
    </row>
    <row r="568" ht="15.75" customHeight="1">
      <c r="A568" s="8" t="n"/>
    </row>
    <row r="569" ht="15.75" customHeight="1">
      <c r="A569" s="8" t="n"/>
    </row>
    <row r="570" ht="15.75" customHeight="1">
      <c r="A570" s="8" t="n"/>
    </row>
    <row r="571" ht="15.75" customHeight="1">
      <c r="A571" s="8" t="n"/>
    </row>
    <row r="572" ht="15.75" customHeight="1">
      <c r="A572" s="8" t="n"/>
    </row>
    <row r="573" ht="15.75" customHeight="1">
      <c r="A573" s="8" t="n"/>
    </row>
    <row r="574" ht="15.75" customHeight="1">
      <c r="A574" s="8" t="n"/>
    </row>
    <row r="575" ht="15.75" customHeight="1">
      <c r="A575" s="8" t="n"/>
    </row>
    <row r="576" ht="15.75" customHeight="1">
      <c r="A576" s="8" t="n"/>
    </row>
    <row r="577" ht="15.75" customHeight="1">
      <c r="A577" s="8" t="n"/>
    </row>
    <row r="578" ht="15.75" customHeight="1">
      <c r="A578" s="8" t="n"/>
    </row>
    <row r="579" ht="15.75" customHeight="1">
      <c r="A579" s="8" t="n"/>
    </row>
    <row r="580" ht="15.75" customHeight="1">
      <c r="A580" s="8" t="n"/>
    </row>
    <row r="581" ht="15.75" customHeight="1">
      <c r="A581" s="8" t="n"/>
    </row>
    <row r="582" ht="15.75" customHeight="1">
      <c r="A582" s="8" t="n"/>
    </row>
    <row r="583" ht="15.75" customHeight="1">
      <c r="A583" s="8" t="n"/>
    </row>
    <row r="584" ht="15.75" customHeight="1">
      <c r="A584" s="8" t="n"/>
    </row>
    <row r="585" ht="15.75" customHeight="1">
      <c r="A585" s="8" t="n"/>
    </row>
    <row r="586" ht="15.75" customHeight="1">
      <c r="A586" s="8" t="n"/>
    </row>
    <row r="587" ht="15.75" customHeight="1">
      <c r="A587" s="8" t="n"/>
    </row>
    <row r="588" ht="15.75" customHeight="1">
      <c r="A588" s="8" t="n"/>
    </row>
    <row r="589" ht="15.75" customHeight="1">
      <c r="A589" s="8" t="n"/>
    </row>
    <row r="590" ht="15.75" customHeight="1">
      <c r="A590" s="8" t="n"/>
    </row>
    <row r="591" ht="15.75" customHeight="1">
      <c r="A591" s="8" t="n"/>
    </row>
    <row r="592" ht="15.75" customHeight="1">
      <c r="A592" s="8" t="n"/>
    </row>
    <row r="593" ht="15.75" customHeight="1">
      <c r="A593" s="8" t="n"/>
    </row>
    <row r="594" ht="15.75" customHeight="1">
      <c r="A594" s="8" t="n"/>
    </row>
    <row r="595" ht="15.75" customHeight="1">
      <c r="A595" s="8" t="n"/>
    </row>
    <row r="596" ht="15.75" customHeight="1">
      <c r="A596" s="8" t="n"/>
    </row>
    <row r="597" ht="15.75" customHeight="1">
      <c r="A597" s="8" t="n"/>
    </row>
    <row r="598" ht="15.75" customHeight="1">
      <c r="A598" s="8" t="n"/>
    </row>
    <row r="599" ht="15.75" customHeight="1">
      <c r="A599" s="8" t="n"/>
    </row>
    <row r="600" ht="15.75" customHeight="1">
      <c r="A600" s="8" t="n"/>
    </row>
    <row r="601" ht="15.75" customHeight="1">
      <c r="A601" s="8" t="n"/>
    </row>
    <row r="602" ht="15.75" customHeight="1">
      <c r="A602" s="8" t="n"/>
    </row>
    <row r="603" ht="15.75" customHeight="1">
      <c r="A603" s="8" t="n"/>
    </row>
    <row r="604" ht="15.75" customHeight="1">
      <c r="A604" s="8" t="n"/>
    </row>
    <row r="605" ht="15.75" customHeight="1">
      <c r="A605" s="8" t="n"/>
    </row>
    <row r="606" ht="15.75" customHeight="1">
      <c r="A606" s="8" t="n"/>
    </row>
    <row r="607" ht="15.75" customHeight="1">
      <c r="A607" s="8" t="n"/>
    </row>
    <row r="608" ht="15.75" customHeight="1">
      <c r="A608" s="8" t="n"/>
    </row>
    <row r="609" ht="15.75" customHeight="1">
      <c r="A609" s="8" t="n"/>
    </row>
    <row r="610" ht="15.75" customHeight="1">
      <c r="A610" s="8" t="n"/>
    </row>
    <row r="611" ht="15.75" customHeight="1">
      <c r="A611" s="8" t="n"/>
    </row>
    <row r="612" ht="15.75" customHeight="1">
      <c r="A612" s="8" t="n"/>
    </row>
    <row r="613" ht="15.75" customHeight="1">
      <c r="A613" s="8" t="n"/>
    </row>
    <row r="614" ht="15.75" customHeight="1">
      <c r="A614" s="8" t="n"/>
    </row>
    <row r="615" ht="15.75" customHeight="1">
      <c r="A615" s="8" t="n"/>
    </row>
    <row r="616" ht="15.75" customHeight="1">
      <c r="A616" s="8" t="n"/>
    </row>
    <row r="617" ht="15.75" customHeight="1">
      <c r="A617" s="8" t="n"/>
    </row>
    <row r="618" ht="15.75" customHeight="1">
      <c r="A618" s="8" t="n"/>
    </row>
    <row r="619" ht="15.75" customHeight="1">
      <c r="A619" s="8" t="n"/>
    </row>
    <row r="620" ht="15.75" customHeight="1">
      <c r="A620" s="8" t="n"/>
    </row>
    <row r="621" ht="15.75" customHeight="1">
      <c r="A621" s="8" t="n"/>
    </row>
    <row r="622" ht="15.75" customHeight="1">
      <c r="A622" s="8" t="n"/>
    </row>
    <row r="623" ht="15.75" customHeight="1">
      <c r="A623" s="8" t="n"/>
    </row>
    <row r="624" ht="15.75" customHeight="1">
      <c r="A624" s="8" t="n"/>
    </row>
    <row r="625" ht="15.75" customHeight="1">
      <c r="A625" s="8" t="n"/>
    </row>
    <row r="626" ht="15.75" customHeight="1">
      <c r="A626" s="8" t="n"/>
    </row>
    <row r="627" ht="15.75" customHeight="1">
      <c r="A627" s="8" t="n"/>
    </row>
    <row r="628" ht="15.75" customHeight="1">
      <c r="A628" s="8" t="n"/>
    </row>
    <row r="629" ht="15.75" customHeight="1">
      <c r="A629" s="8" t="n"/>
    </row>
    <row r="630" ht="15.75" customHeight="1">
      <c r="A630" s="8" t="n"/>
    </row>
    <row r="631" ht="15.75" customHeight="1">
      <c r="A631" s="8" t="n"/>
    </row>
    <row r="632" ht="15.75" customHeight="1">
      <c r="A632" s="8" t="n"/>
    </row>
    <row r="633" ht="15.75" customHeight="1">
      <c r="A633" s="8" t="n"/>
    </row>
    <row r="634" ht="15.75" customHeight="1">
      <c r="A634" s="8" t="n"/>
    </row>
    <row r="635" ht="15.75" customHeight="1">
      <c r="A635" s="8" t="n"/>
    </row>
    <row r="636" ht="15.75" customHeight="1">
      <c r="A636" s="8" t="n"/>
    </row>
    <row r="637" ht="15.75" customHeight="1">
      <c r="A637" s="8" t="n"/>
    </row>
    <row r="638" ht="15.75" customHeight="1">
      <c r="A638" s="8" t="n"/>
    </row>
    <row r="639" ht="15.75" customHeight="1">
      <c r="A639" s="8" t="n"/>
    </row>
    <row r="640" ht="15.75" customHeight="1">
      <c r="A640" s="8" t="n"/>
    </row>
    <row r="641" ht="15.75" customHeight="1">
      <c r="A641" s="8" t="n"/>
    </row>
    <row r="642" ht="15.75" customHeight="1">
      <c r="A642" s="8" t="n"/>
    </row>
    <row r="643" ht="15.75" customHeight="1">
      <c r="A643" s="8" t="n"/>
    </row>
    <row r="644" ht="15.75" customHeight="1">
      <c r="A644" s="8" t="n"/>
    </row>
    <row r="645" ht="15.75" customHeight="1">
      <c r="A645" s="8" t="n"/>
    </row>
    <row r="646" ht="15.75" customHeight="1">
      <c r="A646" s="8" t="n"/>
    </row>
    <row r="647" ht="15.75" customHeight="1">
      <c r="A647" s="8" t="n"/>
    </row>
    <row r="648" ht="15.75" customHeight="1">
      <c r="A648" s="8" t="n"/>
    </row>
    <row r="649" ht="15.75" customHeight="1">
      <c r="A649" s="8" t="n"/>
    </row>
    <row r="650" ht="15.75" customHeight="1">
      <c r="A650" s="8" t="n"/>
    </row>
    <row r="651" ht="15.75" customHeight="1">
      <c r="A651" s="8" t="n"/>
    </row>
    <row r="652" ht="15.75" customHeight="1">
      <c r="A652" s="8" t="n"/>
    </row>
    <row r="653" ht="15.75" customHeight="1">
      <c r="A653" s="8" t="n"/>
    </row>
    <row r="654" ht="15.75" customHeight="1">
      <c r="A654" s="8" t="n"/>
    </row>
    <row r="655" ht="15.75" customHeight="1">
      <c r="A655" s="8" t="n"/>
    </row>
    <row r="656" ht="15.75" customHeight="1">
      <c r="A656" s="8" t="n"/>
    </row>
    <row r="657" ht="15.75" customHeight="1">
      <c r="A657" s="8" t="n"/>
    </row>
    <row r="658" ht="15.75" customHeight="1">
      <c r="A658" s="8" t="n"/>
    </row>
    <row r="659" ht="15.75" customHeight="1">
      <c r="A659" s="8" t="n"/>
    </row>
    <row r="660" ht="15.75" customHeight="1">
      <c r="A660" s="8" t="n"/>
    </row>
    <row r="661" ht="15.75" customHeight="1">
      <c r="A661" s="8" t="n"/>
    </row>
    <row r="662" ht="15.75" customHeight="1">
      <c r="A662" s="8" t="n"/>
    </row>
    <row r="663" ht="15.75" customHeight="1">
      <c r="A663" s="8" t="n"/>
    </row>
    <row r="664" ht="15.75" customHeight="1">
      <c r="A664" s="8" t="n"/>
    </row>
    <row r="665" ht="15.75" customHeight="1">
      <c r="A665" s="8" t="n"/>
    </row>
    <row r="666" ht="15.75" customHeight="1">
      <c r="A666" s="8" t="n"/>
    </row>
    <row r="667" ht="15.75" customHeight="1">
      <c r="A667" s="8" t="n"/>
    </row>
    <row r="668" ht="15.75" customHeight="1">
      <c r="A668" s="8" t="n"/>
    </row>
    <row r="669" ht="15.75" customHeight="1">
      <c r="A669" s="8" t="n"/>
    </row>
    <row r="670" ht="15.75" customHeight="1">
      <c r="A670" s="8" t="n"/>
    </row>
    <row r="671" ht="15.75" customHeight="1">
      <c r="A671" s="8" t="n"/>
    </row>
    <row r="672" ht="15.75" customHeight="1">
      <c r="A672" s="8" t="n"/>
    </row>
    <row r="673" ht="15.75" customHeight="1">
      <c r="A673" s="8" t="n"/>
    </row>
    <row r="674" ht="15.75" customHeight="1">
      <c r="A674" s="8" t="n"/>
    </row>
    <row r="675" ht="15.75" customHeight="1">
      <c r="A675" s="8" t="n"/>
    </row>
    <row r="676" ht="15.75" customHeight="1">
      <c r="A676" s="8" t="n"/>
    </row>
    <row r="677" ht="15.75" customHeight="1">
      <c r="A677" s="8" t="n"/>
    </row>
    <row r="678" ht="15.75" customHeight="1">
      <c r="A678" s="8" t="n"/>
    </row>
    <row r="679" ht="15.75" customHeight="1">
      <c r="A679" s="8" t="n"/>
    </row>
    <row r="680" ht="15.75" customHeight="1">
      <c r="A680" s="8" t="n"/>
    </row>
    <row r="681" ht="15.75" customHeight="1">
      <c r="A681" s="8" t="n"/>
    </row>
    <row r="682" ht="15.75" customHeight="1">
      <c r="A682" s="8" t="n"/>
    </row>
    <row r="683" ht="15.75" customHeight="1">
      <c r="A683" s="8" t="n"/>
    </row>
    <row r="684" ht="15.75" customHeight="1">
      <c r="A684" s="8" t="n"/>
    </row>
    <row r="685" ht="15.75" customHeight="1">
      <c r="A685" s="8" t="n"/>
    </row>
    <row r="686" ht="15.75" customHeight="1">
      <c r="A686" s="8" t="n"/>
    </row>
    <row r="687" ht="15.75" customHeight="1">
      <c r="A687" s="8" t="n"/>
    </row>
    <row r="688" ht="15.75" customHeight="1">
      <c r="A688" s="8" t="n"/>
    </row>
    <row r="689" ht="15.75" customHeight="1">
      <c r="A689" s="8" t="n"/>
    </row>
    <row r="690" ht="15.75" customHeight="1">
      <c r="A690" s="8" t="n"/>
    </row>
    <row r="691" ht="15.75" customHeight="1">
      <c r="A691" s="8" t="n"/>
    </row>
    <row r="692" ht="15.75" customHeight="1">
      <c r="A692" s="8" t="n"/>
    </row>
    <row r="693" ht="15.75" customHeight="1">
      <c r="A693" s="8" t="n"/>
    </row>
    <row r="694" ht="15.75" customHeight="1">
      <c r="A694" s="8" t="n"/>
    </row>
    <row r="695" ht="15.75" customHeight="1">
      <c r="A695" s="8" t="n"/>
    </row>
    <row r="696" ht="15.75" customHeight="1">
      <c r="A696" s="8" t="n"/>
    </row>
    <row r="697" ht="15.75" customHeight="1">
      <c r="A697" s="8" t="n"/>
    </row>
    <row r="698" ht="15.75" customHeight="1">
      <c r="A698" s="8" t="n"/>
    </row>
    <row r="699" ht="15.75" customHeight="1">
      <c r="A699" s="8" t="n"/>
    </row>
    <row r="700" ht="15.75" customHeight="1">
      <c r="A700" s="8" t="n"/>
    </row>
    <row r="701" ht="15.75" customHeight="1">
      <c r="A701" s="8" t="n"/>
    </row>
    <row r="702" ht="15.75" customHeight="1">
      <c r="A702" s="8" t="n"/>
    </row>
    <row r="703" ht="15.75" customHeight="1">
      <c r="A703" s="8" t="n"/>
    </row>
    <row r="704" ht="15.75" customHeight="1">
      <c r="A704" s="8" t="n"/>
    </row>
    <row r="705" ht="15.75" customHeight="1">
      <c r="A705" s="8" t="n"/>
    </row>
    <row r="706" ht="15.75" customHeight="1">
      <c r="A706" s="8" t="n"/>
    </row>
    <row r="707" ht="15.75" customHeight="1">
      <c r="A707" s="8" t="n"/>
    </row>
    <row r="708" ht="15.75" customHeight="1">
      <c r="A708" s="8" t="n"/>
    </row>
    <row r="709" ht="15.75" customHeight="1">
      <c r="A709" s="8" t="n"/>
    </row>
    <row r="710" ht="15.75" customHeight="1">
      <c r="A710" s="8" t="n"/>
    </row>
    <row r="711" ht="15.75" customHeight="1">
      <c r="A711" s="8" t="n"/>
    </row>
    <row r="712" ht="15.75" customHeight="1">
      <c r="A712" s="8" t="n"/>
    </row>
    <row r="713" ht="15.75" customHeight="1">
      <c r="A713" s="8" t="n"/>
    </row>
    <row r="714" ht="15.75" customHeight="1">
      <c r="A714" s="8" t="n"/>
    </row>
    <row r="715" ht="15.75" customHeight="1">
      <c r="A715" s="8" t="n"/>
    </row>
    <row r="716" ht="15.75" customHeight="1">
      <c r="A716" s="8" t="n"/>
    </row>
    <row r="717" ht="15.75" customHeight="1">
      <c r="A717" s="8" t="n"/>
    </row>
    <row r="718" ht="15.75" customHeight="1">
      <c r="A718" s="8" t="n"/>
    </row>
    <row r="719" ht="15.75" customHeight="1">
      <c r="A719" s="8" t="n"/>
    </row>
    <row r="720" ht="15.75" customHeight="1">
      <c r="A720" s="8" t="n"/>
    </row>
    <row r="721" ht="15.75" customHeight="1">
      <c r="A721" s="8" t="n"/>
    </row>
    <row r="722" ht="15.75" customHeight="1">
      <c r="A722" s="8" t="n"/>
    </row>
    <row r="723" ht="15.75" customHeight="1">
      <c r="A723" s="8" t="n"/>
    </row>
    <row r="724" ht="15.75" customHeight="1">
      <c r="A724" s="8" t="n"/>
    </row>
    <row r="725" ht="15.75" customHeight="1">
      <c r="A725" s="8" t="n"/>
    </row>
    <row r="726" ht="15.75" customHeight="1">
      <c r="A726" s="8" t="n"/>
    </row>
    <row r="727" ht="15.75" customHeight="1">
      <c r="A727" s="8" t="n"/>
    </row>
    <row r="728" ht="15.75" customHeight="1">
      <c r="A728" s="8" t="n"/>
    </row>
    <row r="729" ht="15.75" customHeight="1">
      <c r="A729" s="8" t="n"/>
    </row>
    <row r="730" ht="15.75" customHeight="1">
      <c r="A730" s="8" t="n"/>
    </row>
    <row r="731" ht="15.75" customHeight="1">
      <c r="A731" s="8" t="n"/>
    </row>
    <row r="732" ht="15.75" customHeight="1">
      <c r="A732" s="8" t="n"/>
    </row>
    <row r="733" ht="15.75" customHeight="1">
      <c r="A733" s="8" t="n"/>
    </row>
    <row r="734" ht="15.75" customHeight="1">
      <c r="A734" s="8" t="n"/>
    </row>
    <row r="735" ht="15.75" customHeight="1">
      <c r="A735" s="8" t="n"/>
    </row>
    <row r="736" ht="15.75" customHeight="1">
      <c r="A736" s="8" t="n"/>
    </row>
    <row r="737" ht="15.75" customHeight="1">
      <c r="A737" s="8" t="n"/>
    </row>
    <row r="738" ht="15.75" customHeight="1">
      <c r="A738" s="8" t="n"/>
    </row>
    <row r="739" ht="15.75" customHeight="1">
      <c r="A739" s="8" t="n"/>
    </row>
    <row r="740" ht="15.75" customHeight="1">
      <c r="A740" s="8" t="n"/>
    </row>
    <row r="741" ht="15.75" customHeight="1">
      <c r="A741" s="8" t="n"/>
    </row>
    <row r="742" ht="15.75" customHeight="1">
      <c r="A742" s="8" t="n"/>
    </row>
    <row r="743" ht="15.75" customHeight="1">
      <c r="A743" s="8" t="n"/>
    </row>
    <row r="744" ht="15.75" customHeight="1">
      <c r="A744" s="8" t="n"/>
    </row>
    <row r="745" ht="15.75" customHeight="1">
      <c r="A745" s="8" t="n"/>
    </row>
    <row r="746" ht="15.75" customHeight="1">
      <c r="A746" s="8" t="n"/>
    </row>
    <row r="747" ht="15.75" customHeight="1">
      <c r="A747" s="8" t="n"/>
    </row>
    <row r="748" ht="15.75" customHeight="1">
      <c r="A748" s="8" t="n"/>
    </row>
    <row r="749" ht="15.75" customHeight="1">
      <c r="A749" s="8" t="n"/>
    </row>
    <row r="750" ht="15.75" customHeight="1">
      <c r="A750" s="8" t="n"/>
    </row>
    <row r="751" ht="15.75" customHeight="1">
      <c r="A751" s="8" t="n"/>
    </row>
    <row r="752" ht="15.75" customHeight="1">
      <c r="A752" s="8" t="n"/>
    </row>
    <row r="753" ht="15.75" customHeight="1">
      <c r="A753" s="8" t="n"/>
    </row>
    <row r="754" ht="15.75" customHeight="1">
      <c r="A754" s="8" t="n"/>
    </row>
    <row r="755" ht="15.75" customHeight="1">
      <c r="A755" s="8" t="n"/>
    </row>
    <row r="756" ht="15.75" customHeight="1">
      <c r="A756" s="8" t="n"/>
    </row>
    <row r="757" ht="15.75" customHeight="1">
      <c r="A757" s="8" t="n"/>
    </row>
    <row r="758" ht="15.75" customHeight="1">
      <c r="A758" s="8" t="n"/>
    </row>
    <row r="759" ht="15.75" customHeight="1">
      <c r="A759" s="8" t="n"/>
    </row>
    <row r="760" ht="15.75" customHeight="1">
      <c r="A760" s="8" t="n"/>
    </row>
    <row r="761" ht="15.75" customHeight="1">
      <c r="A761" s="8" t="n"/>
    </row>
    <row r="762" ht="15.75" customHeight="1">
      <c r="A762" s="8" t="n"/>
    </row>
    <row r="763" ht="15.75" customHeight="1">
      <c r="A763" s="8" t="n"/>
    </row>
    <row r="764" ht="15.75" customHeight="1">
      <c r="A764" s="8" t="n"/>
    </row>
    <row r="765" ht="15.75" customHeight="1">
      <c r="A765" s="8" t="n"/>
    </row>
    <row r="766" ht="15.75" customHeight="1">
      <c r="A766" s="8" t="n"/>
    </row>
    <row r="767" ht="15.75" customHeight="1">
      <c r="A767" s="8" t="n"/>
    </row>
    <row r="768" ht="15.75" customHeight="1">
      <c r="A768" s="8" t="n"/>
    </row>
    <row r="769" ht="15.75" customHeight="1">
      <c r="A769" s="8" t="n"/>
    </row>
    <row r="770" ht="15.75" customHeight="1">
      <c r="A770" s="8" t="n"/>
    </row>
    <row r="771" ht="15.75" customHeight="1">
      <c r="A771" s="8" t="n"/>
    </row>
    <row r="772" ht="15.75" customHeight="1">
      <c r="A772" s="8" t="n"/>
    </row>
    <row r="773" ht="15.75" customHeight="1">
      <c r="A773" s="8" t="n"/>
    </row>
    <row r="774" ht="15.75" customHeight="1">
      <c r="A774" s="8" t="n"/>
    </row>
    <row r="775" ht="15.75" customHeight="1">
      <c r="A775" s="8" t="n"/>
    </row>
    <row r="776" ht="15.75" customHeight="1">
      <c r="A776" s="8" t="n"/>
    </row>
    <row r="777" ht="15.75" customHeight="1">
      <c r="A777" s="8" t="n"/>
    </row>
    <row r="778" ht="15.75" customHeight="1">
      <c r="A778" s="8" t="n"/>
    </row>
    <row r="779" ht="15.75" customHeight="1">
      <c r="A779" s="8" t="n"/>
    </row>
    <row r="780" ht="15.75" customHeight="1">
      <c r="A780" s="8" t="n"/>
    </row>
    <row r="781" ht="15.75" customHeight="1">
      <c r="A781" s="8" t="n"/>
    </row>
    <row r="782" ht="15.75" customHeight="1">
      <c r="A782" s="8" t="n"/>
    </row>
    <row r="783" ht="15.75" customHeight="1">
      <c r="A783" s="8" t="n"/>
    </row>
    <row r="784" ht="15.75" customHeight="1">
      <c r="A784" s="8" t="n"/>
    </row>
    <row r="785" ht="15.75" customHeight="1">
      <c r="A785" s="8" t="n"/>
    </row>
    <row r="786" ht="15.75" customHeight="1">
      <c r="A786" s="8" t="n"/>
    </row>
    <row r="787" ht="15.75" customHeight="1">
      <c r="A787" s="8" t="n"/>
    </row>
    <row r="788" ht="15.75" customHeight="1">
      <c r="A788" s="8" t="n"/>
    </row>
    <row r="789" ht="15.75" customHeight="1">
      <c r="A789" s="8" t="n"/>
    </row>
    <row r="790" ht="15.75" customHeight="1">
      <c r="A790" s="8" t="n"/>
    </row>
    <row r="791" ht="15.75" customHeight="1">
      <c r="A791" s="8" t="n"/>
    </row>
    <row r="792" ht="15.75" customHeight="1">
      <c r="A792" s="8" t="n"/>
    </row>
    <row r="793" ht="15.75" customHeight="1">
      <c r="A793" s="8" t="n"/>
    </row>
    <row r="794" ht="15.75" customHeight="1">
      <c r="A794" s="8" t="n"/>
    </row>
    <row r="795" ht="15.75" customHeight="1">
      <c r="A795" s="8" t="n"/>
    </row>
    <row r="796" ht="15.75" customHeight="1">
      <c r="A796" s="8" t="n"/>
    </row>
    <row r="797" ht="15.75" customHeight="1">
      <c r="A797" s="8" t="n"/>
    </row>
    <row r="798" ht="15.75" customHeight="1">
      <c r="A798" s="8" t="n"/>
    </row>
    <row r="799" ht="15.75" customHeight="1">
      <c r="A799" s="8" t="n"/>
    </row>
    <row r="800" ht="15.75" customHeight="1">
      <c r="A800" s="8" t="n"/>
    </row>
    <row r="801" ht="15.75" customHeight="1">
      <c r="A801" s="8" t="n"/>
    </row>
    <row r="802" ht="15.75" customHeight="1">
      <c r="A802" s="8" t="n"/>
    </row>
    <row r="803" ht="15.75" customHeight="1">
      <c r="A803" s="8" t="n"/>
    </row>
    <row r="804" ht="15.75" customHeight="1">
      <c r="A804" s="8" t="n"/>
    </row>
    <row r="805" ht="15.75" customHeight="1">
      <c r="A805" s="8" t="n"/>
    </row>
    <row r="806" ht="15.75" customHeight="1">
      <c r="A806" s="8" t="n"/>
    </row>
    <row r="807" ht="15.75" customHeight="1">
      <c r="A807" s="8" t="n"/>
    </row>
    <row r="808" ht="15.75" customHeight="1">
      <c r="A808" s="8" t="n"/>
    </row>
    <row r="809" ht="15.75" customHeight="1">
      <c r="A809" s="8" t="n"/>
    </row>
    <row r="810" ht="15.75" customHeight="1">
      <c r="A810" s="8" t="n"/>
    </row>
    <row r="811" ht="15.75" customHeight="1">
      <c r="A811" s="8" t="n"/>
    </row>
    <row r="812" ht="15.75" customHeight="1">
      <c r="A812" s="8" t="n"/>
    </row>
    <row r="813" ht="15.75" customHeight="1">
      <c r="A813" s="8" t="n"/>
    </row>
    <row r="814" ht="15.75" customHeight="1">
      <c r="A814" s="8" t="n"/>
    </row>
    <row r="815" ht="15.75" customHeight="1">
      <c r="A815" s="8" t="n"/>
    </row>
    <row r="816" ht="15.75" customHeight="1">
      <c r="A816" s="8" t="n"/>
    </row>
    <row r="817" ht="15.75" customHeight="1">
      <c r="A817" s="8" t="n"/>
    </row>
    <row r="818" ht="15.75" customHeight="1">
      <c r="A818" s="8" t="n"/>
    </row>
    <row r="819" ht="15.75" customHeight="1">
      <c r="A819" s="8" t="n"/>
    </row>
    <row r="820" ht="15.75" customHeight="1">
      <c r="A820" s="8" t="n"/>
    </row>
    <row r="821" ht="15.75" customHeight="1">
      <c r="A821" s="8" t="n"/>
    </row>
    <row r="822" ht="15.75" customHeight="1">
      <c r="A822" s="8" t="n"/>
    </row>
    <row r="823" ht="15.75" customHeight="1">
      <c r="A823" s="8" t="n"/>
    </row>
    <row r="824" ht="15.75" customHeight="1">
      <c r="A824" s="8" t="n"/>
    </row>
    <row r="825" ht="15.75" customHeight="1">
      <c r="A825" s="8" t="n"/>
    </row>
    <row r="826" ht="15.75" customHeight="1">
      <c r="A826" s="8" t="n"/>
    </row>
    <row r="827" ht="15.75" customHeight="1">
      <c r="A827" s="8" t="n"/>
    </row>
    <row r="828" ht="15.75" customHeight="1">
      <c r="A828" s="8" t="n"/>
    </row>
    <row r="829" ht="15.75" customHeight="1">
      <c r="A829" s="8" t="n"/>
    </row>
    <row r="830" ht="15.75" customHeight="1">
      <c r="A830" s="8" t="n"/>
    </row>
    <row r="831" ht="15.75" customHeight="1">
      <c r="A831" s="8" t="n"/>
    </row>
    <row r="832" ht="15.75" customHeight="1">
      <c r="A832" s="8" t="n"/>
    </row>
    <row r="833" ht="15.75" customHeight="1">
      <c r="A833" s="8" t="n"/>
    </row>
    <row r="834" ht="15.75" customHeight="1">
      <c r="A834" s="8" t="n"/>
    </row>
    <row r="835" ht="15.75" customHeight="1">
      <c r="A835" s="8" t="n"/>
    </row>
    <row r="836" ht="15.75" customHeight="1">
      <c r="A836" s="8" t="n"/>
    </row>
    <row r="837" ht="15.75" customHeight="1">
      <c r="A837" s="8" t="n"/>
    </row>
    <row r="838" ht="15.75" customHeight="1">
      <c r="A838" s="8" t="n"/>
    </row>
    <row r="839" ht="15.75" customHeight="1">
      <c r="A839" s="8" t="n"/>
    </row>
    <row r="840" ht="15.75" customHeight="1">
      <c r="A840" s="8" t="n"/>
    </row>
    <row r="841" ht="15.75" customHeight="1">
      <c r="A841" s="8" t="n"/>
    </row>
    <row r="842" ht="15.75" customHeight="1">
      <c r="A842" s="8" t="n"/>
    </row>
    <row r="843" ht="15.75" customHeight="1">
      <c r="A843" s="8" t="n"/>
    </row>
    <row r="844" ht="15.75" customHeight="1">
      <c r="A844" s="8" t="n"/>
    </row>
    <row r="845" ht="15.75" customHeight="1">
      <c r="A845" s="8" t="n"/>
    </row>
    <row r="846" ht="15.75" customHeight="1">
      <c r="A846" s="8" t="n"/>
    </row>
    <row r="847" ht="15.75" customHeight="1">
      <c r="A847" s="8" t="n"/>
    </row>
    <row r="848" ht="15.75" customHeight="1">
      <c r="A848" s="8" t="n"/>
    </row>
    <row r="849" ht="15.75" customHeight="1">
      <c r="A849" s="8" t="n"/>
    </row>
    <row r="850" ht="15.75" customHeight="1">
      <c r="A850" s="8" t="n"/>
    </row>
    <row r="851" ht="15.75" customHeight="1">
      <c r="A851" s="8" t="n"/>
    </row>
    <row r="852" ht="15.75" customHeight="1">
      <c r="A852" s="8" t="n"/>
    </row>
    <row r="853" ht="15.75" customHeight="1">
      <c r="A853" s="8" t="n"/>
    </row>
    <row r="854" ht="15.75" customHeight="1">
      <c r="A854" s="8" t="n"/>
    </row>
    <row r="855" ht="15.75" customHeight="1">
      <c r="A855" s="8" t="n"/>
    </row>
    <row r="856" ht="15.75" customHeight="1">
      <c r="A856" s="8" t="n"/>
    </row>
    <row r="857" ht="15.75" customHeight="1">
      <c r="A857" s="8" t="n"/>
    </row>
    <row r="858" ht="15.75" customHeight="1">
      <c r="A858" s="8" t="n"/>
    </row>
    <row r="859" ht="15.75" customHeight="1">
      <c r="A859" s="8" t="n"/>
    </row>
    <row r="860" ht="15.75" customHeight="1">
      <c r="A860" s="8" t="n"/>
    </row>
    <row r="861" ht="15.75" customHeight="1">
      <c r="A861" s="8" t="n"/>
    </row>
    <row r="862" ht="15.75" customHeight="1">
      <c r="A862" s="8" t="n"/>
    </row>
    <row r="863" ht="15.75" customHeight="1">
      <c r="A863" s="8" t="n"/>
    </row>
    <row r="864" ht="15.75" customHeight="1">
      <c r="A864" s="8" t="n"/>
    </row>
    <row r="865" ht="15.75" customHeight="1">
      <c r="A865" s="8" t="n"/>
    </row>
    <row r="866" ht="15.75" customHeight="1">
      <c r="A866" s="8" t="n"/>
    </row>
    <row r="867" ht="15.75" customHeight="1">
      <c r="A867" s="8" t="n"/>
    </row>
    <row r="868" ht="15.75" customHeight="1">
      <c r="A868" s="8" t="n"/>
    </row>
    <row r="869" ht="15.75" customHeight="1">
      <c r="A869" s="8" t="n"/>
    </row>
    <row r="870" ht="15.75" customHeight="1">
      <c r="A870" s="8" t="n"/>
    </row>
    <row r="871" ht="15.75" customHeight="1">
      <c r="A871" s="8" t="n"/>
    </row>
    <row r="872" ht="15.75" customHeight="1">
      <c r="A872" s="8" t="n"/>
    </row>
    <row r="873" ht="15.75" customHeight="1">
      <c r="A873" s="8" t="n"/>
    </row>
    <row r="874" ht="15.75" customHeight="1">
      <c r="A874" s="8" t="n"/>
    </row>
    <row r="875" ht="15.75" customHeight="1">
      <c r="A875" s="8" t="n"/>
    </row>
    <row r="876" ht="15.75" customHeight="1">
      <c r="A876" s="8" t="n"/>
    </row>
    <row r="877" ht="15.75" customHeight="1">
      <c r="A877" s="8" t="n"/>
    </row>
    <row r="878" ht="15.75" customHeight="1">
      <c r="A878" s="8" t="n"/>
    </row>
    <row r="879" ht="15.75" customHeight="1">
      <c r="A879" s="8" t="n"/>
    </row>
    <row r="880" ht="15.75" customHeight="1">
      <c r="A880" s="8" t="n"/>
    </row>
    <row r="881" ht="15.75" customHeight="1">
      <c r="A881" s="8" t="n"/>
    </row>
    <row r="882" ht="15.75" customHeight="1">
      <c r="A882" s="8" t="n"/>
    </row>
    <row r="883" ht="15.75" customHeight="1">
      <c r="A883" s="8" t="n"/>
    </row>
    <row r="884" ht="15.75" customHeight="1">
      <c r="A884" s="8" t="n"/>
    </row>
    <row r="885" ht="15.75" customHeight="1">
      <c r="A885" s="8" t="n"/>
    </row>
    <row r="886" ht="15.75" customHeight="1">
      <c r="A886" s="8" t="n"/>
    </row>
    <row r="887" ht="15.75" customHeight="1">
      <c r="A887" s="8" t="n"/>
    </row>
    <row r="888" ht="15.75" customHeight="1">
      <c r="A888" s="8" t="n"/>
    </row>
    <row r="889" ht="15.75" customHeight="1">
      <c r="A889" s="8" t="n"/>
    </row>
    <row r="890" ht="15.75" customHeight="1">
      <c r="A890" s="8" t="n"/>
    </row>
    <row r="891" ht="15.75" customHeight="1">
      <c r="A891" s="8" t="n"/>
    </row>
    <row r="892" ht="15.75" customHeight="1">
      <c r="A892" s="8" t="n"/>
    </row>
    <row r="893" ht="15.75" customHeight="1">
      <c r="A893" s="8" t="n"/>
    </row>
    <row r="894" ht="15.75" customHeight="1">
      <c r="A894" s="8" t="n"/>
    </row>
    <row r="895" ht="15.75" customHeight="1">
      <c r="A895" s="8" t="n"/>
    </row>
    <row r="896" ht="15.75" customHeight="1">
      <c r="A896" s="8" t="n"/>
    </row>
    <row r="897" ht="15.75" customHeight="1">
      <c r="A897" s="8" t="n"/>
    </row>
    <row r="898" ht="15.75" customHeight="1">
      <c r="A898" s="8" t="n"/>
    </row>
    <row r="899" ht="15.75" customHeight="1">
      <c r="A899" s="8" t="n"/>
    </row>
    <row r="900" ht="15.75" customHeight="1">
      <c r="A900" s="8" t="n"/>
    </row>
    <row r="901" ht="15.75" customHeight="1">
      <c r="A901" s="8" t="n"/>
    </row>
    <row r="902" ht="15.75" customHeight="1">
      <c r="A902" s="8" t="n"/>
    </row>
    <row r="903" ht="15.75" customHeight="1">
      <c r="A903" s="8" t="n"/>
    </row>
    <row r="904" ht="15.75" customHeight="1">
      <c r="A904" s="8" t="n"/>
    </row>
    <row r="905" ht="15.75" customHeight="1">
      <c r="A905" s="8" t="n"/>
    </row>
    <row r="906" ht="15.75" customHeight="1">
      <c r="A906" s="8" t="n"/>
    </row>
    <row r="907" ht="15.75" customHeight="1">
      <c r="A907" s="8" t="n"/>
    </row>
    <row r="908" ht="15.75" customHeight="1">
      <c r="A908" s="8" t="n"/>
    </row>
    <row r="909" ht="15.75" customHeight="1">
      <c r="A909" s="8" t="n"/>
    </row>
    <row r="910" ht="15.75" customHeight="1">
      <c r="A910" s="8" t="n"/>
    </row>
    <row r="911" ht="15.75" customHeight="1">
      <c r="A911" s="8" t="n"/>
    </row>
    <row r="912" ht="15.75" customHeight="1">
      <c r="A912" s="8" t="n"/>
    </row>
    <row r="913" ht="15.75" customHeight="1">
      <c r="A913" s="8" t="n"/>
    </row>
    <row r="914" ht="15.75" customHeight="1">
      <c r="A914" s="8" t="n"/>
    </row>
    <row r="915" ht="15.75" customHeight="1">
      <c r="A915" s="8" t="n"/>
    </row>
    <row r="916" ht="15.75" customHeight="1">
      <c r="A916" s="8" t="n"/>
    </row>
    <row r="917" ht="15.75" customHeight="1">
      <c r="A917" s="8" t="n"/>
    </row>
    <row r="918" ht="15.75" customHeight="1">
      <c r="A918" s="8" t="n"/>
    </row>
    <row r="919" ht="15.75" customHeight="1">
      <c r="A919" s="8" t="n"/>
    </row>
    <row r="920" ht="15.75" customHeight="1">
      <c r="A920" s="8" t="n"/>
    </row>
    <row r="921" ht="15.75" customHeight="1">
      <c r="A921" s="8" t="n"/>
    </row>
    <row r="922" ht="15.75" customHeight="1">
      <c r="A922" s="8" t="n"/>
    </row>
    <row r="923" ht="15.75" customHeight="1">
      <c r="A923" s="8" t="n"/>
    </row>
    <row r="924" ht="15.75" customHeight="1">
      <c r="A924" s="8" t="n"/>
    </row>
    <row r="925" ht="15.75" customHeight="1">
      <c r="A925" s="8" t="n"/>
    </row>
    <row r="926" ht="15.75" customHeight="1">
      <c r="A926" s="8" t="n"/>
    </row>
    <row r="927" ht="15.75" customHeight="1">
      <c r="A927" s="8" t="n"/>
    </row>
    <row r="928" ht="15.75" customHeight="1">
      <c r="A928" s="8" t="n"/>
    </row>
    <row r="929" ht="15.75" customHeight="1">
      <c r="A929" s="8" t="n"/>
    </row>
    <row r="930" ht="15.75" customHeight="1">
      <c r="A930" s="8" t="n"/>
    </row>
    <row r="931" ht="15.75" customHeight="1">
      <c r="A931" s="8" t="n"/>
    </row>
    <row r="932" ht="15.75" customHeight="1">
      <c r="A932" s="8" t="n"/>
    </row>
    <row r="933" ht="15.75" customHeight="1">
      <c r="A933" s="8" t="n"/>
    </row>
    <row r="934" ht="15.75" customHeight="1">
      <c r="A934" s="8" t="n"/>
    </row>
    <row r="935" ht="15.75" customHeight="1">
      <c r="A935" s="8" t="n"/>
    </row>
    <row r="936" ht="15.75" customHeight="1">
      <c r="A936" s="8" t="n"/>
    </row>
    <row r="937" ht="15.75" customHeight="1">
      <c r="A937" s="8" t="n"/>
    </row>
    <row r="938" ht="15.75" customHeight="1">
      <c r="A938" s="8" t="n"/>
    </row>
    <row r="939" ht="15.75" customHeight="1">
      <c r="A939" s="8" t="n"/>
    </row>
    <row r="940" ht="15.75" customHeight="1">
      <c r="A940" s="8" t="n"/>
    </row>
    <row r="941" ht="15.75" customHeight="1">
      <c r="A941" s="8" t="n"/>
    </row>
    <row r="942" ht="15.75" customHeight="1">
      <c r="A942" s="8" t="n"/>
    </row>
    <row r="943" ht="15.75" customHeight="1">
      <c r="A943" s="8" t="n"/>
    </row>
    <row r="944" ht="15.75" customHeight="1">
      <c r="A944" s="8" t="n"/>
    </row>
    <row r="945" ht="15.75" customHeight="1">
      <c r="A945" s="8" t="n"/>
    </row>
    <row r="946" ht="15.75" customHeight="1">
      <c r="A946" s="8" t="n"/>
    </row>
    <row r="947" ht="15.75" customHeight="1">
      <c r="A947" s="8" t="n"/>
    </row>
    <row r="948" ht="15.75" customHeight="1">
      <c r="A948" s="8" t="n"/>
    </row>
    <row r="949" ht="15.75" customHeight="1">
      <c r="A949" s="8" t="n"/>
    </row>
    <row r="950" ht="15.75" customHeight="1">
      <c r="A950" s="8" t="n"/>
    </row>
    <row r="951" ht="15.75" customHeight="1">
      <c r="A951" s="8" t="n"/>
    </row>
    <row r="952" ht="15.75" customHeight="1">
      <c r="A952" s="8" t="n"/>
    </row>
    <row r="953" ht="15.75" customHeight="1">
      <c r="A953" s="8" t="n"/>
    </row>
    <row r="954" ht="15.75" customHeight="1">
      <c r="A954" s="8" t="n"/>
    </row>
    <row r="955" ht="15.75" customHeight="1">
      <c r="A955" s="8" t="n"/>
    </row>
    <row r="956" ht="15.75" customHeight="1">
      <c r="A956" s="8" t="n"/>
    </row>
    <row r="957" ht="15.75" customHeight="1">
      <c r="A957" s="8" t="n"/>
    </row>
    <row r="958" ht="15.75" customHeight="1">
      <c r="A958" s="8" t="n"/>
    </row>
    <row r="959" ht="15.75" customHeight="1">
      <c r="A959" s="8" t="n"/>
    </row>
    <row r="960" ht="15.75" customHeight="1">
      <c r="A960" s="8" t="n"/>
    </row>
    <row r="961" ht="15.75" customHeight="1">
      <c r="A961" s="8" t="n"/>
    </row>
    <row r="962" ht="15.75" customHeight="1">
      <c r="A962" s="8" t="n"/>
    </row>
    <row r="963" ht="15.75" customHeight="1">
      <c r="A963" s="8" t="n"/>
    </row>
    <row r="964" ht="15.75" customHeight="1">
      <c r="A964" s="8" t="n"/>
    </row>
    <row r="965" ht="15.75" customHeight="1">
      <c r="A965" s="8" t="n"/>
    </row>
    <row r="966" ht="15.75" customHeight="1">
      <c r="A966" s="8" t="n"/>
    </row>
    <row r="967" ht="15.75" customHeight="1">
      <c r="A967" s="8" t="n"/>
    </row>
    <row r="968" ht="15.75" customHeight="1">
      <c r="A968" s="8" t="n"/>
    </row>
    <row r="969" ht="15.75" customHeight="1">
      <c r="A969" s="8" t="n"/>
    </row>
    <row r="970" ht="15.75" customHeight="1">
      <c r="A970" s="8" t="n"/>
    </row>
    <row r="971" ht="15.75" customHeight="1">
      <c r="A971" s="8" t="n"/>
    </row>
    <row r="972" ht="15.75" customHeight="1">
      <c r="A972" s="8" t="n"/>
    </row>
    <row r="973" ht="15.75" customHeight="1">
      <c r="A973" s="8" t="n"/>
    </row>
    <row r="974" ht="15.75" customHeight="1">
      <c r="A974" s="8" t="n"/>
    </row>
    <row r="975" ht="15.75" customHeight="1">
      <c r="A975" s="8" t="n"/>
    </row>
    <row r="976" ht="15.75" customHeight="1">
      <c r="A976" s="8" t="n"/>
    </row>
    <row r="977" ht="15.75" customHeight="1">
      <c r="A977" s="8" t="n"/>
    </row>
    <row r="978" ht="15.75" customHeight="1">
      <c r="A978" s="8" t="n"/>
    </row>
    <row r="979" ht="15.75" customHeight="1">
      <c r="A979" s="8" t="n"/>
    </row>
    <row r="980" ht="15.75" customHeight="1">
      <c r="A980" s="8" t="n"/>
    </row>
    <row r="981" ht="15.75" customHeight="1">
      <c r="A981" s="8" t="n"/>
    </row>
    <row r="982" ht="15.75" customHeight="1">
      <c r="A982" s="8" t="n"/>
    </row>
    <row r="983" ht="15.75" customHeight="1">
      <c r="A983" s="8" t="n"/>
    </row>
    <row r="984" ht="15.75" customHeight="1">
      <c r="A984" s="8" t="n"/>
    </row>
    <row r="985" ht="15.75" customHeight="1">
      <c r="A985" s="8" t="n"/>
    </row>
    <row r="986" ht="15.75" customHeight="1">
      <c r="A986" s="8" t="n"/>
    </row>
    <row r="987" ht="15.75" customHeight="1">
      <c r="A987" s="8" t="n"/>
    </row>
    <row r="988" ht="15.75" customHeight="1">
      <c r="A988" s="8" t="n"/>
    </row>
    <row r="989" ht="15.75" customHeight="1">
      <c r="A989" s="8" t="n"/>
    </row>
    <row r="990" ht="15.75" customHeight="1">
      <c r="A990" s="8" t="n"/>
    </row>
    <row r="991" ht="15.75" customHeight="1">
      <c r="A991" s="8" t="n"/>
    </row>
    <row r="992" ht="15.75" customHeight="1">
      <c r="A992" s="8" t="n"/>
    </row>
    <row r="993" ht="15.75" customHeight="1">
      <c r="A993" s="8" t="n"/>
    </row>
    <row r="994" ht="15.75" customHeight="1">
      <c r="A994" s="8" t="n"/>
    </row>
    <row r="995" ht="15.75" customHeight="1">
      <c r="A995" s="8" t="n"/>
    </row>
    <row r="996" ht="15.75" customHeight="1">
      <c r="A996" s="8" t="n"/>
    </row>
    <row r="997" ht="15.75" customHeight="1">
      <c r="A997" s="8" t="n"/>
    </row>
    <row r="998" ht="15.75" customHeight="1">
      <c r="A998" s="8" t="n"/>
    </row>
    <row r="999" ht="15.75" customHeight="1">
      <c r="A999" s="8" t="n"/>
    </row>
    <row r="1000" ht="15.75" customHeight="1">
      <c r="A1000" s="8" t="n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tabColor rgb="FF1F497D"/>
    <outlinePr summaryBelow="1" summaryRight="1"/>
    <pageSetUpPr/>
  </sheetPr>
  <dimension ref="A1:AG2"/>
  <sheetViews>
    <sheetView workbookViewId="0">
      <selection activeCell="A1" sqref="A1"/>
    </sheetView>
  </sheetViews>
  <sheetFormatPr baseColWidth="10" defaultColWidth="12.6640625" defaultRowHeight="15" customHeight="1"/>
  <cols>
    <col width="22.83203125" customWidth="1" min="1" max="1"/>
    <col width="7.6640625" customWidth="1" min="2" max="33"/>
  </cols>
  <sheetData>
    <row r="1" ht="32" customHeight="1">
      <c r="A1" s="71" t="inlineStr">
        <is>
          <t>Exported Electricity (MW*hour)</t>
        </is>
      </c>
      <c r="B1" s="4" t="n">
        <v>2019</v>
      </c>
      <c r="C1" s="4" t="n">
        <v>2020</v>
      </c>
      <c r="D1" s="4" t="n">
        <v>2021</v>
      </c>
      <c r="E1" s="4" t="n">
        <v>2022</v>
      </c>
      <c r="F1" s="4" t="n">
        <v>2023</v>
      </c>
      <c r="G1" s="4" t="n">
        <v>2024</v>
      </c>
      <c r="H1" s="4" t="n">
        <v>2025</v>
      </c>
      <c r="I1" s="4" t="n">
        <v>2026</v>
      </c>
      <c r="J1" s="4" t="n">
        <v>2027</v>
      </c>
      <c r="K1" s="4" t="n">
        <v>2028</v>
      </c>
      <c r="L1" s="4" t="n">
        <v>2029</v>
      </c>
      <c r="M1" s="4" t="n">
        <v>2030</v>
      </c>
      <c r="N1" s="4" t="n">
        <v>2031</v>
      </c>
      <c r="O1" s="4" t="n">
        <v>2032</v>
      </c>
      <c r="P1" s="4" t="n">
        <v>2033</v>
      </c>
      <c r="Q1" s="4" t="n">
        <v>2034</v>
      </c>
      <c r="R1" s="4" t="n">
        <v>2035</v>
      </c>
      <c r="S1" s="4" t="n">
        <v>2036</v>
      </c>
      <c r="T1" s="4" t="n">
        <v>2037</v>
      </c>
      <c r="U1" s="4" t="n">
        <v>2038</v>
      </c>
      <c r="V1" s="4" t="n">
        <v>2039</v>
      </c>
      <c r="W1" s="4" t="n">
        <v>2040</v>
      </c>
      <c r="X1" s="4" t="n">
        <v>2041</v>
      </c>
      <c r="Y1" s="4" t="n">
        <v>2042</v>
      </c>
      <c r="Z1" s="4" t="n">
        <v>2043</v>
      </c>
      <c r="AA1" s="4" t="n">
        <v>2044</v>
      </c>
      <c r="AB1" s="4" t="n">
        <v>2045</v>
      </c>
      <c r="AC1" s="4" t="n">
        <v>2046</v>
      </c>
      <c r="AD1" s="4" t="n">
        <v>2047</v>
      </c>
      <c r="AE1" s="4" t="n">
        <v>2048</v>
      </c>
      <c r="AF1" s="4" t="n">
        <v>2049</v>
      </c>
      <c r="AG1" s="4" t="n">
        <v>2050</v>
      </c>
    </row>
    <row r="2">
      <c r="A2" s="4" t="inlineStr">
        <is>
          <t>Electricity Exports (MWh)</t>
        </is>
      </c>
      <c r="B2" s="4">
        <f>'EIA SEDS data'!AF7+'EIA SEDS data'!AF15</f>
        <v/>
      </c>
      <c r="C2" s="4">
        <f>'EIA SEDS data'!AG7+'EIA SEDS data'!AG15</f>
        <v/>
      </c>
      <c r="D2" s="4">
        <f>'EIA SEDS data'!AH7+'EIA SEDS data'!AH15</f>
        <v/>
      </c>
      <c r="E2" s="4">
        <f>'EIA SEDS data'!AI7+'EIA SEDS data'!AI15</f>
        <v/>
      </c>
      <c r="F2" s="4">
        <f>'EIA SEDS data'!AJ7+'EIA SEDS data'!AJ15</f>
        <v/>
      </c>
      <c r="G2" s="4">
        <f>'EIA SEDS data'!AK7+'EIA SEDS data'!AK15</f>
        <v/>
      </c>
      <c r="H2" s="4">
        <f>'EIA SEDS data'!AL7+'EIA SEDS data'!AL15</f>
        <v/>
      </c>
      <c r="I2" s="4">
        <f>'EIA SEDS data'!AM7+'EIA SEDS data'!AM15</f>
        <v/>
      </c>
      <c r="J2" s="4">
        <f>'EIA SEDS data'!AN7+'EIA SEDS data'!AN15</f>
        <v/>
      </c>
      <c r="K2" s="4">
        <f>'EIA SEDS data'!AO7+'EIA SEDS data'!AO15</f>
        <v/>
      </c>
      <c r="L2" s="4">
        <f>'EIA SEDS data'!AP7+'EIA SEDS data'!AP15</f>
        <v/>
      </c>
      <c r="M2" s="4">
        <f>'EIA SEDS data'!AQ7+'EIA SEDS data'!AQ15</f>
        <v/>
      </c>
      <c r="N2" s="72">
        <f>'EIA SEDS data'!AR7+'EIA SEDS data'!AR15</f>
        <v/>
      </c>
      <c r="O2" s="72">
        <f>'EIA SEDS data'!AS7+'EIA SEDS data'!AS15</f>
        <v/>
      </c>
      <c r="P2" s="72">
        <f>'EIA SEDS data'!AT7+'EIA SEDS data'!AT15</f>
        <v/>
      </c>
      <c r="Q2" s="72">
        <f>'EIA SEDS data'!AU7+'EIA SEDS data'!AU15</f>
        <v/>
      </c>
      <c r="R2" s="72">
        <f>'EIA SEDS data'!AV7+'EIA SEDS data'!AV15</f>
        <v/>
      </c>
      <c r="S2" s="72">
        <f>'EIA SEDS data'!AW7+'EIA SEDS data'!AW15</f>
        <v/>
      </c>
      <c r="T2" s="72">
        <f>'EIA SEDS data'!AX7+'EIA SEDS data'!AX15</f>
        <v/>
      </c>
      <c r="U2" s="72">
        <f>'EIA SEDS data'!AY7+'EIA SEDS data'!AY15</f>
        <v/>
      </c>
      <c r="V2" s="72">
        <f>'EIA SEDS data'!AZ7+'EIA SEDS data'!AZ15</f>
        <v/>
      </c>
      <c r="W2" s="72">
        <f>'EIA SEDS data'!BA7+'EIA SEDS data'!BA15</f>
        <v/>
      </c>
      <c r="X2" s="72">
        <f>'EIA SEDS data'!BB7+'EIA SEDS data'!BB15</f>
        <v/>
      </c>
      <c r="Y2" s="72">
        <f>'EIA SEDS data'!BC7+'EIA SEDS data'!BC15</f>
        <v/>
      </c>
      <c r="Z2" s="72">
        <f>'EIA SEDS data'!BD7+'EIA SEDS data'!BD15</f>
        <v/>
      </c>
      <c r="AA2" s="72">
        <f>'EIA SEDS data'!BE7+'EIA SEDS data'!BE15</f>
        <v/>
      </c>
      <c r="AB2" s="72">
        <f>'EIA SEDS data'!BF7+'EIA SEDS data'!BF15</f>
        <v/>
      </c>
      <c r="AC2" s="72">
        <f>'EIA SEDS data'!BG7+'EIA SEDS data'!BG15</f>
        <v/>
      </c>
      <c r="AD2" s="72">
        <f>'EIA SEDS data'!BH7+'EIA SEDS data'!BH15</f>
        <v/>
      </c>
      <c r="AE2" s="72">
        <f>'EIA SEDS data'!BI7+'EIA SEDS data'!BI15</f>
        <v/>
      </c>
      <c r="AF2" s="72">
        <f>'EIA SEDS data'!BJ7+'EIA SEDS data'!BJ15</f>
        <v/>
      </c>
      <c r="AG2" s="72">
        <f>'EIA SEDS data'!BK7+'EIA SEDS data'!BK15</f>
        <v/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2016-02-04T22:14:05Z</dcterms:created>
  <dcterms:modified xmlns:dcterms="http://purl.org/dc/terms/" xmlns:xsi="http://www.w3.org/2001/XMLSchema-instance" xsi:type="dcterms:W3CDTF">2020-10-24T03:10:23Z</dcterms:modified>
  <cp:lastModifiedBy>Microsoft Office User</cp:lastModifiedBy>
</cp:coreProperties>
</file>