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Olivia Ashmoore\Documents\EPS_Models by Region\RMI\RMI_all_states\CO\trans\BNoEVC\"/>
    </mc:Choice>
  </mc:AlternateContent>
  <xr:revisionPtr revIDLastSave="0" documentId="8_{757660BD-14BD-468D-995D-24E43AF8972C}" xr6:coauthVersionLast="47" xr6:coauthVersionMax="47" xr10:uidLastSave="{00000000-0000-0000-0000-000000000000}"/>
  <bookViews>
    <workbookView xWindow="1560" yWindow="1110" windowWidth="13035" windowHeight="1689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E9" i="9" l="1"/>
  <c r="D2" i="3"/>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<sst xmlns="http://schemas.openxmlformats.org/spreadsheetml/2006/main" count="212" uniqueCount="159">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</sst>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defaultRowHeight="15"/>
  <cols>
    <col min="1" max="1" width="16.5703125" customWidth="1"/>
    <col min="2" max="2" width="31.85546875" customWidth="1"/>
  </cols>
  <sheetData>
    <row r="1" spans="1:7">
      <c r="A1" s="1" t="s">
        <v>41</v>
      </c>
      <c r="B1" s="51" t="s">
        <v>54</v>
      </c>
      <c r="C1" s="52">
        <v>45258</v>
      </c>
      <c r="F1" s="51" t="s">
        <v>49</v>
      </c>
      <c r="G1" s="51" t="s">
        <v>107</v>
      </c>
    </row>
    <row r="2" spans="1:7">
      <c r="B2" t="str">
        <f>LOOKUP(B1,F1:G50,G1:G50)</f>
        <v>CO</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defaultRowHeight="15"/>
  <cols>
    <col min="1" max="1" width="29.140625" customWidth="1"/>
    <col min="2" max="2" width="11" bestFit="1" customWidth="1"/>
  </cols>
  <sheetData>
    <row r="1" spans="1:2">
      <c r="A1" t="s">
        <v>12</v>
      </c>
    </row>
    <row r="2" spans="1:2">
      <c r="A2" t="s">
        <v>14</v>
      </c>
    </row>
    <row r="4" spans="1:2">
      <c r="A4" t="s">
        <v>13</v>
      </c>
      <c r="B4">
        <v>7500000000</v>
      </c>
    </row>
    <row r="5" spans="1:2" ht="30">
      <c r="A5" s="7" t="s">
        <v>15</v>
      </c>
      <c r="B5">
        <f>B4/0.8</f>
        <v>9375000000</v>
      </c>
    </row>
    <row r="6" spans="1:2">
      <c r="A6" s="7" t="s">
        <v>37</v>
      </c>
      <c r="B6">
        <f>B5*About!B17</f>
        <v>7943476215.0791588</v>
      </c>
    </row>
    <row r="8" spans="1:2" ht="30">
      <c r="A8" s="7" t="s">
        <v>16</v>
      </c>
      <c r="B8">
        <v>24443</v>
      </c>
    </row>
    <row r="10" spans="1:2" ht="30">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defaultColWidth="12.5703125" defaultRowHeight="15.75" customHeight="1"/>
  <cols>
    <col min="1" max="1" width="60.7109375" style="10" customWidth="1"/>
    <col min="2" max="2" width="27.42578125" style="10" customWidth="1"/>
    <col min="3" max="3" width="17.85546875" style="10" customWidth="1"/>
    <col min="4" max="4" width="18.140625" style="10" customWidth="1"/>
    <col min="5" max="6" width="16.140625" style="10" customWidth="1"/>
    <col min="7" max="11" width="12.5703125" style="10"/>
    <col min="12" max="12" width="16.42578125" style="10" customWidth="1"/>
    <col min="13" max="16384" width="12.5703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8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5">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30">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defaultRowHeight="15"/>
  <cols>
    <col min="1" max="1" width="45.140625" customWidth="1"/>
    <col min="2" max="2" width="26.4257812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defaultColWidth="8.85546875" defaultRowHeight="12.75"/>
  <cols>
    <col min="1" max="1" width="19.85546875" style="21" customWidth="1"/>
    <col min="2" max="2" width="32.5703125" style="21" customWidth="1"/>
    <col min="3" max="16384" width="8.85546875" style="21"/>
  </cols>
  <sheetData>
    <row r="1" spans="1:4" ht="13.5" thickBot="1">
      <c r="A1" s="36" t="s">
        <v>45</v>
      </c>
      <c r="B1" s="37"/>
    </row>
    <row r="2" spans="1:4">
      <c r="A2" s="38" t="s">
        <v>46</v>
      </c>
      <c r="B2" s="41" t="s">
        <v>105</v>
      </c>
    </row>
    <row r="3" spans="1:4">
      <c r="A3" s="39"/>
      <c r="B3" s="42" t="s">
        <v>47</v>
      </c>
    </row>
    <row r="4" spans="1:4" ht="13.5" thickBot="1">
      <c r="A4" s="40"/>
      <c r="B4" s="42" t="s">
        <v>48</v>
      </c>
    </row>
    <row r="5" spans="1:4">
      <c r="A5" s="26" t="s">
        <v>49</v>
      </c>
      <c r="B5" s="32">
        <v>326</v>
      </c>
      <c r="C5" s="49">
        <v>848</v>
      </c>
    </row>
    <row r="6" spans="1:4" ht="13.5" thickBot="1">
      <c r="A6" s="27"/>
      <c r="B6" s="33">
        <v>35</v>
      </c>
      <c r="C6" s="21">
        <v>574</v>
      </c>
      <c r="D6" s="21">
        <v>239</v>
      </c>
    </row>
    <row r="7" spans="1:4">
      <c r="A7" s="30" t="s">
        <v>50</v>
      </c>
      <c r="B7" s="34">
        <v>62</v>
      </c>
      <c r="C7" s="49">
        <v>115</v>
      </c>
    </row>
    <row r="8" spans="1:4" ht="13.5" thickBot="1">
      <c r="A8" s="31"/>
      <c r="B8" s="35">
        <v>3</v>
      </c>
      <c r="C8" s="21">
        <v>81</v>
      </c>
      <c r="D8" s="21">
        <v>31</v>
      </c>
    </row>
    <row r="9" spans="1:4">
      <c r="A9" s="26" t="s">
        <v>51</v>
      </c>
      <c r="B9" s="32">
        <v>977</v>
      </c>
      <c r="C9" s="49">
        <v>2638</v>
      </c>
    </row>
    <row r="10" spans="1:4" ht="13.5" thickBot="1">
      <c r="A10" s="27"/>
      <c r="B10" s="33">
        <v>9</v>
      </c>
      <c r="C10" s="21">
        <v>2036</v>
      </c>
      <c r="D10" s="21">
        <v>593</v>
      </c>
    </row>
    <row r="11" spans="1:4">
      <c r="A11" s="30" t="s">
        <v>52</v>
      </c>
      <c r="B11" s="34">
        <v>222</v>
      </c>
      <c r="C11" s="49">
        <v>598</v>
      </c>
    </row>
    <row r="12" spans="1:4" ht="13.5" thickBot="1">
      <c r="A12" s="31"/>
      <c r="B12" s="35">
        <v>3</v>
      </c>
      <c r="C12" s="21">
        <v>516</v>
      </c>
      <c r="D12" s="21">
        <v>79</v>
      </c>
    </row>
    <row r="13" spans="1:4">
      <c r="A13" s="26" t="s">
        <v>53</v>
      </c>
      <c r="B13" s="43">
        <v>14616</v>
      </c>
      <c r="C13" s="49">
        <v>43400</v>
      </c>
    </row>
    <row r="14" spans="1:4" ht="13.5" thickBot="1">
      <c r="A14" s="27"/>
      <c r="B14" s="33">
        <v>546</v>
      </c>
      <c r="C14" s="21">
        <v>34359</v>
      </c>
      <c r="D14" s="22">
        <v>8465</v>
      </c>
    </row>
    <row r="15" spans="1:4">
      <c r="A15" s="30" t="s">
        <v>54</v>
      </c>
      <c r="B15" s="44">
        <v>1788</v>
      </c>
      <c r="C15" s="49">
        <v>4411</v>
      </c>
    </row>
    <row r="16" spans="1:4" ht="13.5" thickBot="1">
      <c r="A16" s="31"/>
      <c r="B16" s="35">
        <v>90</v>
      </c>
      <c r="C16" s="21">
        <v>3588</v>
      </c>
      <c r="D16" s="21">
        <v>733</v>
      </c>
    </row>
    <row r="17" spans="1:4">
      <c r="A17" s="26" t="s">
        <v>55</v>
      </c>
      <c r="B17" s="32">
        <v>593</v>
      </c>
      <c r="C17" s="49">
        <v>1638</v>
      </c>
    </row>
    <row r="18" spans="1:4" ht="13.5" thickBot="1">
      <c r="A18" s="27"/>
      <c r="B18" s="33">
        <v>67</v>
      </c>
      <c r="C18" s="21">
        <v>1220</v>
      </c>
      <c r="D18" s="21">
        <v>349</v>
      </c>
    </row>
    <row r="19" spans="1:4">
      <c r="A19" s="30" t="s">
        <v>56</v>
      </c>
      <c r="B19" s="34">
        <v>156</v>
      </c>
      <c r="C19" s="49">
        <v>367</v>
      </c>
    </row>
    <row r="20" spans="1:4" ht="13.5" thickBot="1">
      <c r="A20" s="31"/>
      <c r="B20" s="35">
        <v>5</v>
      </c>
      <c r="C20" s="21">
        <v>257</v>
      </c>
      <c r="D20" s="21">
        <v>105</v>
      </c>
    </row>
    <row r="21" spans="1:4">
      <c r="A21" s="26" t="s">
        <v>57</v>
      </c>
      <c r="B21" s="32">
        <v>300</v>
      </c>
      <c r="C21" s="49">
        <v>970</v>
      </c>
    </row>
    <row r="22" spans="1:4" ht="13.5" thickBot="1">
      <c r="A22" s="27"/>
      <c r="B22" s="33">
        <v>43</v>
      </c>
      <c r="C22" s="21">
        <v>889</v>
      </c>
      <c r="D22" s="21">
        <v>38</v>
      </c>
    </row>
    <row r="23" spans="1:4">
      <c r="A23" s="30" t="s">
        <v>58</v>
      </c>
      <c r="B23" s="44">
        <v>2913</v>
      </c>
      <c r="C23" s="49">
        <v>7802</v>
      </c>
    </row>
    <row r="24" spans="1:4" ht="13.5" thickBot="1">
      <c r="A24" s="31"/>
      <c r="B24" s="35">
        <v>364</v>
      </c>
      <c r="C24" s="21">
        <v>5823</v>
      </c>
      <c r="D24" s="22">
        <v>1615</v>
      </c>
    </row>
    <row r="25" spans="1:4">
      <c r="A25" s="26" t="s">
        <v>59</v>
      </c>
      <c r="B25" s="43">
        <v>1550</v>
      </c>
      <c r="C25" s="49">
        <v>4121</v>
      </c>
    </row>
    <row r="26" spans="1:4" ht="13.5" thickBot="1">
      <c r="A26" s="27"/>
      <c r="B26" s="33">
        <v>230</v>
      </c>
      <c r="C26" s="21">
        <v>3097</v>
      </c>
      <c r="D26" s="21">
        <v>794</v>
      </c>
    </row>
    <row r="27" spans="1:4">
      <c r="A27" s="30" t="s">
        <v>60</v>
      </c>
      <c r="B27" s="34">
        <v>406</v>
      </c>
      <c r="C27" s="49">
        <v>940</v>
      </c>
    </row>
    <row r="28" spans="1:4" ht="13.5" thickBot="1">
      <c r="A28" s="31"/>
      <c r="B28" s="35">
        <v>30</v>
      </c>
      <c r="C28" s="21">
        <v>833</v>
      </c>
      <c r="D28" s="21">
        <v>77</v>
      </c>
    </row>
    <row r="29" spans="1:4">
      <c r="A29" s="26" t="s">
        <v>61</v>
      </c>
      <c r="B29" s="32">
        <v>155</v>
      </c>
      <c r="C29" s="49">
        <v>382</v>
      </c>
    </row>
    <row r="30" spans="1:4" ht="13.5" thickBot="1">
      <c r="A30" s="27"/>
      <c r="B30" s="33">
        <v>10</v>
      </c>
      <c r="C30" s="21">
        <v>285</v>
      </c>
      <c r="D30" s="21">
        <v>87</v>
      </c>
    </row>
    <row r="31" spans="1:4">
      <c r="A31" s="30" t="s">
        <v>62</v>
      </c>
      <c r="B31" s="44">
        <v>1328</v>
      </c>
      <c r="C31" s="49">
        <v>3315</v>
      </c>
    </row>
    <row r="32" spans="1:4" ht="13.5" thickBot="1">
      <c r="A32" s="31"/>
      <c r="B32" s="35">
        <v>50</v>
      </c>
      <c r="C32" s="21">
        <v>2593</v>
      </c>
      <c r="D32" s="21">
        <v>672</v>
      </c>
    </row>
    <row r="33" spans="1:4">
      <c r="A33" s="26" t="s">
        <v>63</v>
      </c>
      <c r="B33" s="32">
        <v>400</v>
      </c>
      <c r="C33" s="49">
        <v>1088</v>
      </c>
    </row>
    <row r="34" spans="1:4" ht="13.5" thickBot="1">
      <c r="A34" s="27"/>
      <c r="B34" s="33">
        <v>8</v>
      </c>
      <c r="C34" s="21">
        <v>743</v>
      </c>
      <c r="D34" s="21">
        <v>337</v>
      </c>
    </row>
    <row r="35" spans="1:4">
      <c r="A35" s="30" t="s">
        <v>64</v>
      </c>
      <c r="B35" s="34">
        <v>305</v>
      </c>
      <c r="C35" s="49">
        <v>659</v>
      </c>
    </row>
    <row r="36" spans="1:4" ht="13.5" thickBot="1">
      <c r="A36" s="31"/>
      <c r="B36" s="35">
        <v>4</v>
      </c>
      <c r="C36" s="21">
        <v>420</v>
      </c>
      <c r="D36" s="21">
        <v>235</v>
      </c>
    </row>
    <row r="37" spans="1:4">
      <c r="A37" s="26" t="s">
        <v>65</v>
      </c>
      <c r="B37" s="32">
        <v>491</v>
      </c>
      <c r="C37" s="49">
        <v>1047</v>
      </c>
    </row>
    <row r="38" spans="1:4" ht="13.5" thickBot="1">
      <c r="A38" s="27"/>
      <c r="B38" s="33">
        <v>14</v>
      </c>
      <c r="C38" s="21">
        <v>878</v>
      </c>
      <c r="D38" s="21">
        <v>155</v>
      </c>
    </row>
    <row r="39" spans="1:4">
      <c r="A39" s="30" t="s">
        <v>66</v>
      </c>
      <c r="B39" s="34">
        <v>252</v>
      </c>
      <c r="C39" s="49">
        <v>616</v>
      </c>
    </row>
    <row r="40" spans="1:4" ht="13.5" thickBot="1">
      <c r="A40" s="31"/>
      <c r="B40" s="35">
        <v>24</v>
      </c>
      <c r="C40" s="21">
        <v>481</v>
      </c>
      <c r="D40" s="21">
        <v>111</v>
      </c>
    </row>
    <row r="41" spans="1:4">
      <c r="A41" s="26" t="s">
        <v>67</v>
      </c>
      <c r="B41" s="32">
        <v>193</v>
      </c>
      <c r="C41" s="49">
        <v>475</v>
      </c>
    </row>
    <row r="42" spans="1:4" ht="13.5" thickBot="1">
      <c r="A42" s="27"/>
      <c r="B42" s="33">
        <v>21</v>
      </c>
      <c r="C42" s="21">
        <v>328</v>
      </c>
      <c r="D42" s="21">
        <v>126</v>
      </c>
    </row>
    <row r="43" spans="1:4">
      <c r="A43" s="30" t="s">
        <v>68</v>
      </c>
      <c r="B43" s="34">
        <v>408</v>
      </c>
      <c r="C43" s="49">
        <v>865</v>
      </c>
    </row>
    <row r="44" spans="1:4" ht="13.5" thickBot="1">
      <c r="A44" s="31"/>
      <c r="B44" s="35">
        <v>25</v>
      </c>
      <c r="C44" s="21">
        <v>663</v>
      </c>
      <c r="D44" s="21">
        <v>177</v>
      </c>
    </row>
    <row r="45" spans="1:4">
      <c r="A45" s="26" t="s">
        <v>69</v>
      </c>
      <c r="B45" s="43">
        <v>1373</v>
      </c>
      <c r="C45" s="49">
        <v>3929</v>
      </c>
    </row>
    <row r="46" spans="1:4" ht="13.5" thickBot="1">
      <c r="A46" s="27"/>
      <c r="B46" s="33">
        <v>45</v>
      </c>
      <c r="C46" s="21">
        <v>3203</v>
      </c>
      <c r="D46" s="21">
        <v>681</v>
      </c>
    </row>
    <row r="47" spans="1:4">
      <c r="A47" s="30" t="s">
        <v>70</v>
      </c>
      <c r="B47" s="44">
        <v>2416</v>
      </c>
      <c r="C47" s="49">
        <v>5765</v>
      </c>
    </row>
    <row r="48" spans="1:4" ht="13.5" thickBot="1">
      <c r="A48" s="31"/>
      <c r="B48" s="35">
        <v>64</v>
      </c>
      <c r="C48" s="21">
        <v>5125</v>
      </c>
      <c r="D48" s="21">
        <v>576</v>
      </c>
    </row>
    <row r="49" spans="1:4">
      <c r="A49" s="26" t="s">
        <v>71</v>
      </c>
      <c r="B49" s="43">
        <v>1147</v>
      </c>
      <c r="C49" s="49">
        <v>2697</v>
      </c>
    </row>
    <row r="50" spans="1:4" ht="13.5" thickBot="1">
      <c r="A50" s="27"/>
      <c r="B50" s="33">
        <v>14</v>
      </c>
      <c r="C50" s="21">
        <v>2145</v>
      </c>
      <c r="D50" s="21">
        <v>528</v>
      </c>
    </row>
    <row r="51" spans="1:4">
      <c r="A51" s="30" t="s">
        <v>72</v>
      </c>
      <c r="B51" s="34">
        <v>594</v>
      </c>
      <c r="C51" s="49">
        <v>1517</v>
      </c>
    </row>
    <row r="52" spans="1:4" ht="13.5" thickBot="1">
      <c r="A52" s="31"/>
      <c r="B52" s="35">
        <v>75</v>
      </c>
      <c r="C52" s="21">
        <v>1177</v>
      </c>
      <c r="D52" s="21">
        <v>265</v>
      </c>
    </row>
    <row r="53" spans="1:4">
      <c r="A53" s="26" t="s">
        <v>73</v>
      </c>
      <c r="B53" s="32">
        <v>115</v>
      </c>
      <c r="C53" s="49">
        <v>441</v>
      </c>
    </row>
    <row r="54" spans="1:4" ht="13.5" thickBot="1">
      <c r="A54" s="27"/>
      <c r="B54" s="33">
        <v>139</v>
      </c>
      <c r="C54" s="21">
        <v>221</v>
      </c>
      <c r="D54" s="21">
        <v>81</v>
      </c>
    </row>
    <row r="55" spans="1:4">
      <c r="A55" s="30" t="s">
        <v>74</v>
      </c>
      <c r="B55" s="44">
        <v>1031</v>
      </c>
      <c r="C55" s="49">
        <v>2212</v>
      </c>
    </row>
    <row r="56" spans="1:4" ht="13.5" thickBot="1">
      <c r="A56" s="31"/>
      <c r="B56" s="35">
        <v>14</v>
      </c>
      <c r="C56" s="21">
        <v>1908</v>
      </c>
      <c r="D56" s="21">
        <v>290</v>
      </c>
    </row>
    <row r="57" spans="1:4">
      <c r="A57" s="26" t="s">
        <v>75</v>
      </c>
      <c r="B57" s="32">
        <v>98</v>
      </c>
      <c r="C57" s="49">
        <v>252</v>
      </c>
    </row>
    <row r="58" spans="1:4" ht="13.5" thickBot="1">
      <c r="A58" s="27"/>
      <c r="B58" s="33">
        <v>3</v>
      </c>
      <c r="C58" s="21">
        <v>141</v>
      </c>
      <c r="D58" s="21">
        <v>108</v>
      </c>
    </row>
    <row r="59" spans="1:4">
      <c r="A59" s="30" t="s">
        <v>76</v>
      </c>
      <c r="B59" s="34">
        <v>214</v>
      </c>
      <c r="C59" s="49">
        <v>446</v>
      </c>
    </row>
    <row r="60" spans="1:4" ht="13.5" thickBot="1">
      <c r="A60" s="31"/>
      <c r="B60" s="35">
        <v>0</v>
      </c>
      <c r="C60" s="21">
        <v>340</v>
      </c>
      <c r="D60" s="21">
        <v>106</v>
      </c>
    </row>
    <row r="61" spans="1:4">
      <c r="A61" s="26" t="s">
        <v>77</v>
      </c>
      <c r="B61" s="32">
        <v>478</v>
      </c>
      <c r="C61" s="49">
        <v>1663</v>
      </c>
    </row>
    <row r="62" spans="1:4" ht="13.5" thickBot="1">
      <c r="A62" s="27"/>
      <c r="B62" s="33">
        <v>15</v>
      </c>
      <c r="C62" s="21">
        <v>1222</v>
      </c>
      <c r="D62" s="21">
        <v>426</v>
      </c>
    </row>
    <row r="63" spans="1:4">
      <c r="A63" s="30" t="s">
        <v>78</v>
      </c>
      <c r="B63" s="34">
        <v>202</v>
      </c>
      <c r="C63" s="49">
        <v>468</v>
      </c>
    </row>
    <row r="64" spans="1:4" ht="13.5" thickBot="1">
      <c r="A64" s="31"/>
      <c r="B64" s="35">
        <v>6</v>
      </c>
      <c r="C64" s="21">
        <v>324</v>
      </c>
      <c r="D64" s="21">
        <v>138</v>
      </c>
    </row>
    <row r="65" spans="1:4">
      <c r="A65" s="26" t="s">
        <v>79</v>
      </c>
      <c r="B65" s="32">
        <v>939</v>
      </c>
      <c r="C65" s="49">
        <v>2694</v>
      </c>
    </row>
    <row r="66" spans="1:4" ht="13.5" thickBot="1">
      <c r="A66" s="27"/>
      <c r="B66" s="33">
        <v>16</v>
      </c>
      <c r="C66" s="21">
        <v>1967</v>
      </c>
      <c r="D66" s="21">
        <v>711</v>
      </c>
    </row>
    <row r="67" spans="1:4">
      <c r="A67" s="30" t="s">
        <v>80</v>
      </c>
      <c r="B67" s="34">
        <v>201</v>
      </c>
      <c r="C67" s="49">
        <v>508</v>
      </c>
    </row>
    <row r="68" spans="1:4" ht="13.5" thickBot="1">
      <c r="A68" s="31"/>
      <c r="B68" s="35">
        <v>10</v>
      </c>
      <c r="C68" s="21">
        <v>339</v>
      </c>
      <c r="D68" s="21">
        <v>159</v>
      </c>
    </row>
    <row r="69" spans="1:4">
      <c r="A69" s="26" t="s">
        <v>81</v>
      </c>
      <c r="B69" s="43">
        <v>3327</v>
      </c>
      <c r="C69" s="49">
        <v>9539</v>
      </c>
    </row>
    <row r="70" spans="1:4" ht="13.5" thickBot="1">
      <c r="A70" s="27"/>
      <c r="B70" s="33">
        <v>41</v>
      </c>
      <c r="C70" s="21">
        <v>8342</v>
      </c>
      <c r="D70" s="22">
        <v>1156</v>
      </c>
    </row>
    <row r="71" spans="1:4">
      <c r="A71" s="30" t="s">
        <v>82</v>
      </c>
      <c r="B71" s="44">
        <v>1154</v>
      </c>
      <c r="C71" s="49">
        <v>3031</v>
      </c>
    </row>
    <row r="72" spans="1:4" ht="13.5" thickBot="1">
      <c r="A72" s="31"/>
      <c r="B72" s="35">
        <v>37</v>
      </c>
      <c r="C72" s="21">
        <v>2300</v>
      </c>
      <c r="D72" s="21">
        <v>694</v>
      </c>
    </row>
    <row r="73" spans="1:4">
      <c r="A73" s="26" t="s">
        <v>83</v>
      </c>
      <c r="B73" s="32">
        <v>80</v>
      </c>
      <c r="C73" s="49">
        <v>172</v>
      </c>
    </row>
    <row r="74" spans="1:4" ht="13.5" thickBot="1">
      <c r="A74" s="27"/>
      <c r="B74" s="33">
        <v>0</v>
      </c>
      <c r="C74" s="21">
        <v>111</v>
      </c>
      <c r="D74" s="21">
        <v>61</v>
      </c>
    </row>
    <row r="75" spans="1:4">
      <c r="A75" s="30" t="s">
        <v>84</v>
      </c>
      <c r="B75" s="44">
        <v>1242</v>
      </c>
      <c r="C75" s="49">
        <v>2801</v>
      </c>
    </row>
    <row r="76" spans="1:4" ht="13.5" thickBot="1">
      <c r="A76" s="31"/>
      <c r="B76" s="35">
        <v>40</v>
      </c>
      <c r="C76" s="21">
        <v>2325</v>
      </c>
      <c r="D76" s="21">
        <v>436</v>
      </c>
    </row>
    <row r="77" spans="1:4">
      <c r="A77" s="26" t="s">
        <v>85</v>
      </c>
      <c r="B77" s="32">
        <v>341</v>
      </c>
      <c r="C77" s="49">
        <v>1093</v>
      </c>
    </row>
    <row r="78" spans="1:4" ht="13.5" thickBot="1">
      <c r="A78" s="27"/>
      <c r="B78" s="33">
        <v>8</v>
      </c>
      <c r="C78" s="21">
        <v>455</v>
      </c>
      <c r="D78" s="21">
        <v>630</v>
      </c>
    </row>
    <row r="79" spans="1:4">
      <c r="A79" s="30" t="s">
        <v>86</v>
      </c>
      <c r="B79" s="44">
        <v>1007</v>
      </c>
      <c r="C79" s="49">
        <v>2472</v>
      </c>
    </row>
    <row r="80" spans="1:4" ht="13.5" thickBot="1">
      <c r="A80" s="31"/>
      <c r="B80" s="35">
        <v>75</v>
      </c>
      <c r="C80" s="21">
        <v>1917</v>
      </c>
      <c r="D80" s="21">
        <v>480</v>
      </c>
    </row>
    <row r="81" spans="1:4">
      <c r="A81" s="26" t="s">
        <v>87</v>
      </c>
      <c r="B81" s="43">
        <v>1330</v>
      </c>
      <c r="C81" s="49">
        <v>3247</v>
      </c>
    </row>
    <row r="82" spans="1:4" ht="13.5" thickBot="1">
      <c r="A82" s="27"/>
      <c r="B82" s="33">
        <v>51</v>
      </c>
      <c r="C82" s="21">
        <v>2508</v>
      </c>
      <c r="D82" s="21">
        <v>688</v>
      </c>
    </row>
    <row r="83" spans="1:4">
      <c r="A83" s="30" t="s">
        <v>88</v>
      </c>
      <c r="B83" s="34">
        <v>296</v>
      </c>
      <c r="C83" s="49">
        <v>772</v>
      </c>
    </row>
    <row r="84" spans="1:4" ht="13.5" thickBot="1">
      <c r="A84" s="31"/>
      <c r="B84" s="35">
        <v>82</v>
      </c>
      <c r="C84" s="21">
        <v>623</v>
      </c>
      <c r="D84" s="21">
        <v>67</v>
      </c>
    </row>
    <row r="85" spans="1:4">
      <c r="A85" s="26" t="s">
        <v>89</v>
      </c>
      <c r="B85" s="32">
        <v>417</v>
      </c>
      <c r="C85" s="49">
        <v>987</v>
      </c>
    </row>
    <row r="86" spans="1:4" ht="13.5" thickBot="1">
      <c r="A86" s="27"/>
      <c r="B86" s="33">
        <v>18</v>
      </c>
      <c r="C86" s="21">
        <v>708</v>
      </c>
      <c r="D86" s="21">
        <v>261</v>
      </c>
    </row>
    <row r="87" spans="1:4">
      <c r="A87" s="30" t="s">
        <v>90</v>
      </c>
      <c r="B87" s="34">
        <v>69</v>
      </c>
      <c r="C87" s="49">
        <v>176</v>
      </c>
    </row>
    <row r="88" spans="1:4" ht="13.5" thickBot="1">
      <c r="A88" s="31"/>
      <c r="B88" s="35">
        <v>2</v>
      </c>
      <c r="C88" s="21">
        <v>96</v>
      </c>
      <c r="D88" s="21">
        <v>78</v>
      </c>
    </row>
    <row r="89" spans="1:4">
      <c r="A89" s="26" t="s">
        <v>91</v>
      </c>
      <c r="B89" s="32">
        <v>686</v>
      </c>
      <c r="C89" s="49">
        <v>1674</v>
      </c>
    </row>
    <row r="90" spans="1:4" ht="13.5" thickBot="1">
      <c r="A90" s="27"/>
      <c r="B90" s="33">
        <v>33</v>
      </c>
      <c r="C90" s="21">
        <v>1377</v>
      </c>
      <c r="D90" s="21">
        <v>264</v>
      </c>
    </row>
    <row r="91" spans="1:4">
      <c r="A91" s="30" t="s">
        <v>92</v>
      </c>
      <c r="B91" s="44">
        <v>2472</v>
      </c>
      <c r="C91" s="49">
        <v>6313</v>
      </c>
    </row>
    <row r="92" spans="1:4" ht="13.5" thickBot="1">
      <c r="A92" s="31"/>
      <c r="B92" s="35">
        <v>96</v>
      </c>
      <c r="C92" s="21">
        <v>4831</v>
      </c>
      <c r="D92" s="22">
        <v>1386</v>
      </c>
    </row>
    <row r="93" spans="1:4">
      <c r="A93" s="26" t="s">
        <v>93</v>
      </c>
      <c r="B93" s="32">
        <v>782</v>
      </c>
      <c r="C93" s="49">
        <v>1857</v>
      </c>
    </row>
    <row r="94" spans="1:4" ht="13.5" thickBot="1">
      <c r="A94" s="27"/>
      <c r="B94" s="33">
        <v>17</v>
      </c>
      <c r="C94" s="21">
        <v>1584</v>
      </c>
      <c r="D94" s="21">
        <v>256</v>
      </c>
    </row>
    <row r="95" spans="1:4">
      <c r="A95" s="30" t="s">
        <v>94</v>
      </c>
      <c r="B95" s="34">
        <v>349</v>
      </c>
      <c r="C95" s="49">
        <v>896</v>
      </c>
    </row>
    <row r="96" spans="1:4" ht="13.5" thickBot="1">
      <c r="A96" s="31"/>
      <c r="B96" s="35">
        <v>35</v>
      </c>
      <c r="C96" s="21">
        <v>758</v>
      </c>
      <c r="D96" s="21">
        <v>103</v>
      </c>
    </row>
    <row r="97" spans="1:4">
      <c r="A97" s="26" t="s">
        <v>95</v>
      </c>
      <c r="B97" s="43">
        <v>1227</v>
      </c>
      <c r="C97" s="49">
        <v>3651</v>
      </c>
    </row>
    <row r="98" spans="1:4" ht="13.5" thickBot="1">
      <c r="A98" s="27"/>
      <c r="B98" s="33">
        <v>237</v>
      </c>
      <c r="C98" s="21">
        <v>2528</v>
      </c>
      <c r="D98" s="21">
        <v>886</v>
      </c>
    </row>
    <row r="99" spans="1:4">
      <c r="A99" s="30" t="s">
        <v>96</v>
      </c>
      <c r="B99" s="44">
        <v>1777</v>
      </c>
      <c r="C99" s="49">
        <v>4520</v>
      </c>
    </row>
    <row r="100" spans="1:4" ht="13.5" thickBot="1">
      <c r="A100" s="31"/>
      <c r="B100" s="35">
        <v>209</v>
      </c>
      <c r="C100" s="21">
        <v>3500</v>
      </c>
      <c r="D100" s="21">
        <v>811</v>
      </c>
    </row>
    <row r="101" spans="1:4">
      <c r="A101" s="26" t="s">
        <v>97</v>
      </c>
      <c r="B101" s="32">
        <v>138</v>
      </c>
      <c r="C101" s="49">
        <v>386</v>
      </c>
    </row>
    <row r="102" spans="1:4" ht="13.5" thickBot="1">
      <c r="A102" s="27"/>
      <c r="B102" s="33">
        <v>19</v>
      </c>
      <c r="C102" s="21">
        <v>260</v>
      </c>
      <c r="D102" s="21">
        <v>107</v>
      </c>
    </row>
    <row r="103" spans="1:4">
      <c r="A103" s="30" t="s">
        <v>98</v>
      </c>
      <c r="B103" s="34">
        <v>464</v>
      </c>
      <c r="C103" s="49">
        <v>1084</v>
      </c>
    </row>
    <row r="104" spans="1:4" ht="13.5" thickBot="1">
      <c r="A104" s="31"/>
      <c r="B104" s="35">
        <v>6</v>
      </c>
      <c r="C104" s="21">
        <v>816</v>
      </c>
      <c r="D104" s="21">
        <v>262</v>
      </c>
    </row>
    <row r="105" spans="1:4">
      <c r="A105" s="30" t="s">
        <v>99</v>
      </c>
      <c r="B105" s="32">
        <v>85</v>
      </c>
      <c r="C105" s="49">
        <v>213</v>
      </c>
    </row>
    <row r="106" spans="1:4" ht="13.5" thickBot="1">
      <c r="A106" s="31"/>
      <c r="B106" s="33">
        <v>6</v>
      </c>
      <c r="C106" s="21">
        <v>113</v>
      </c>
      <c r="D106" s="21">
        <v>94</v>
      </c>
    </row>
    <row r="107" spans="1:4">
      <c r="A107" s="28" t="s">
        <v>100</v>
      </c>
      <c r="B107" s="45">
        <v>53492</v>
      </c>
      <c r="C107" s="49">
        <v>143771</v>
      </c>
    </row>
    <row r="108" spans="1:4" ht="13.5" thickBot="1">
      <c r="A108" s="29"/>
      <c r="B108" s="46">
        <v>2994</v>
      </c>
      <c r="C108" s="21">
        <v>112928</v>
      </c>
      <c r="D108" s="22">
        <v>27807</v>
      </c>
    </row>
    <row r="111" spans="1:4" ht="12.75" customHeight="1">
      <c r="A111" s="23" t="s">
        <v>101</v>
      </c>
      <c r="B111" s="23"/>
    </row>
    <row r="112" spans="1:4" ht="12.75" customHeight="1">
      <c r="A112" s="24" t="s">
        <v>102</v>
      </c>
      <c r="B112" s="24"/>
    </row>
    <row r="113" spans="1:2" ht="26.1" customHeight="1">
      <c r="A113" s="24" t="s">
        <v>103</v>
      </c>
      <c r="B113" s="24"/>
    </row>
    <row r="114" spans="1:2" ht="38.1"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defaultRowHeight="15"/>
  <cols>
    <col min="1" max="1" width="21" customWidth="1"/>
    <col min="2" max="2" width="11.570312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5.75" thickBot="1">
      <c r="A5" s="1" t="s">
        <v>157</v>
      </c>
      <c r="B5">
        <v>2022</v>
      </c>
    </row>
    <row r="6" spans="1:32" ht="15.75" thickBot="1">
      <c r="A6" s="53" t="str">
        <f>About!B1</f>
        <v>Colorado</v>
      </c>
      <c r="B6">
        <f>SUMIFS('2022'!C:C,'2022'!A:A,'BNoEVC-calcs'!A6)</f>
        <v>4411</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4411</v>
      </c>
      <c r="C9">
        <f>B9</f>
        <v>4411</v>
      </c>
      <c r="D9">
        <f>C9*D3</f>
        <v>8052.9847472767806</v>
      </c>
      <c r="E9">
        <f t="shared" ref="E9:AE9" si="1">D9*E3</f>
        <v>11669.630340788246</v>
      </c>
      <c r="F9">
        <f t="shared" si="1"/>
        <v>15329.352495700747</v>
      </c>
      <c r="G9">
        <f t="shared" si="1"/>
        <v>19037.219042767822</v>
      </c>
      <c r="H9">
        <f t="shared" si="1"/>
        <v>20716.773035822505</v>
      </c>
      <c r="I9">
        <f t="shared" si="1"/>
        <v>22454.607082537412</v>
      </c>
      <c r="J9">
        <f t="shared" si="1"/>
        <v>24253.255098289552</v>
      </c>
      <c r="K9">
        <f t="shared" si="1"/>
        <v>26117.78491383103</v>
      </c>
      <c r="L9">
        <f t="shared" si="1"/>
        <v>28050.730444538862</v>
      </c>
      <c r="M9">
        <f t="shared" si="1"/>
        <v>29264.044008311757</v>
      </c>
      <c r="N9">
        <f t="shared" si="1"/>
        <v>30477.357572085133</v>
      </c>
      <c r="O9">
        <f t="shared" si="1"/>
        <v>31690.671135858029</v>
      </c>
      <c r="P9">
        <f t="shared" si="1"/>
        <v>32903.984699630921</v>
      </c>
      <c r="Q9">
        <f t="shared" si="1"/>
        <v>34117.298263404293</v>
      </c>
      <c r="R9">
        <f t="shared" si="1"/>
        <v>35330.611827177192</v>
      </c>
      <c r="S9">
        <f t="shared" si="1"/>
        <v>36543.925390950084</v>
      </c>
      <c r="T9">
        <f t="shared" si="1"/>
        <v>37757.238954722976</v>
      </c>
      <c r="U9">
        <f t="shared" si="1"/>
        <v>38970.552518496348</v>
      </c>
      <c r="V9">
        <f t="shared" si="1"/>
        <v>40183.866082269247</v>
      </c>
      <c r="W9">
        <f t="shared" si="1"/>
        <v>41397.179646042139</v>
      </c>
      <c r="X9">
        <f t="shared" si="1"/>
        <v>42610.493209815511</v>
      </c>
      <c r="Y9">
        <f t="shared" si="1"/>
        <v>43823.806773588411</v>
      </c>
      <c r="Z9">
        <f t="shared" si="1"/>
        <v>45037.12033736131</v>
      </c>
      <c r="AA9">
        <f t="shared" si="1"/>
        <v>46250.433901134209</v>
      </c>
      <c r="AB9">
        <f t="shared" si="1"/>
        <v>47463.747464907574</v>
      </c>
      <c r="AC9">
        <f t="shared" si="1"/>
        <v>48677.061028680466</v>
      </c>
      <c r="AD9">
        <f t="shared" si="1"/>
        <v>49890.374592453358</v>
      </c>
      <c r="AE9">
        <f t="shared" si="1"/>
        <v>51103.68815622673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defaultRowHeight="15"/>
  <cols>
    <col min="1" max="1" width="21" customWidth="1"/>
    <col min="2" max="2" width="11.570312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4411</v>
      </c>
      <c r="C2" s="54">
        <f>'BNoEVC-calcs'!C9</f>
        <v>4411</v>
      </c>
      <c r="D2" s="54">
        <f>'BNoEVC-calcs'!D9</f>
        <v>8052.9847472767806</v>
      </c>
      <c r="E2" s="54">
        <f>'BNoEVC-calcs'!E9</f>
        <v>11669.630340788246</v>
      </c>
      <c r="F2" s="54">
        <f>'BNoEVC-calcs'!F9</f>
        <v>15329.352495700747</v>
      </c>
      <c r="G2" s="54">
        <f>'BNoEVC-calcs'!G9</f>
        <v>19037.219042767822</v>
      </c>
      <c r="H2" s="54">
        <f>'BNoEVC-calcs'!H9</f>
        <v>20716.773035822505</v>
      </c>
      <c r="I2" s="54">
        <f>'BNoEVC-calcs'!I9</f>
        <v>22454.607082537412</v>
      </c>
      <c r="J2" s="54">
        <f>'BNoEVC-calcs'!J9</f>
        <v>24253.255098289552</v>
      </c>
      <c r="K2" s="54">
        <f>'BNoEVC-calcs'!K9</f>
        <v>26117.78491383103</v>
      </c>
      <c r="L2" s="54">
        <f>'BNoEVC-calcs'!L9</f>
        <v>28050.730444538862</v>
      </c>
      <c r="M2" s="54">
        <f>'BNoEVC-calcs'!M9</f>
        <v>29264.044008311757</v>
      </c>
      <c r="N2" s="54">
        <f>'BNoEVC-calcs'!N9</f>
        <v>30477.357572085133</v>
      </c>
      <c r="O2" s="54">
        <f>'BNoEVC-calcs'!O9</f>
        <v>31690.671135858029</v>
      </c>
      <c r="P2" s="54">
        <f>'BNoEVC-calcs'!P9</f>
        <v>32903.984699630921</v>
      </c>
      <c r="Q2" s="54">
        <f>'BNoEVC-calcs'!Q9</f>
        <v>34117.298263404293</v>
      </c>
      <c r="R2" s="54">
        <f>'BNoEVC-calcs'!R9</f>
        <v>35330.611827177192</v>
      </c>
      <c r="S2" s="54">
        <f>'BNoEVC-calcs'!S9</f>
        <v>36543.925390950084</v>
      </c>
      <c r="T2" s="54">
        <f>'BNoEVC-calcs'!T9</f>
        <v>37757.238954722976</v>
      </c>
      <c r="U2" s="54">
        <f>'BNoEVC-calcs'!U9</f>
        <v>38970.552518496348</v>
      </c>
      <c r="V2" s="54">
        <f>'BNoEVC-calcs'!V9</f>
        <v>40183.866082269247</v>
      </c>
      <c r="W2" s="54">
        <f>'BNoEVC-calcs'!W9</f>
        <v>41397.179646042139</v>
      </c>
      <c r="X2" s="54">
        <f>'BNoEVC-calcs'!X9</f>
        <v>42610.493209815511</v>
      </c>
      <c r="Y2" s="54">
        <f>'BNoEVC-calcs'!Y9</f>
        <v>43823.806773588411</v>
      </c>
      <c r="Z2" s="54">
        <f>'BNoEVC-calcs'!Z9</f>
        <v>45037.12033736131</v>
      </c>
      <c r="AA2" s="54">
        <f>'BNoEVC-calcs'!AA9</f>
        <v>46250.433901134209</v>
      </c>
      <c r="AB2" s="54">
        <f>'BNoEVC-calcs'!AB9</f>
        <v>47463.747464907574</v>
      </c>
      <c r="AC2" s="54">
        <f>'BNoEVC-calcs'!AC9</f>
        <v>48677.061028680466</v>
      </c>
      <c r="AD2" s="54">
        <f>'BNoEVC-calcs'!AD9</f>
        <v>49890.374592453358</v>
      </c>
      <c r="AE2" s="54">
        <f>'BNoEVC-calcs'!AE9</f>
        <v>51103.68815622673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2019-06-04T20:20:37Z</dcterms:created>
  <dcterms:modified xsi:type="dcterms:W3CDTF">2023-11-28T21:54:58Z</dcterms:modified>
</cp:coreProperties>
</file>