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Hong Kong\Models\eps-hongkong\InputData\trans\BRAaCTSC\"/>
    </mc:Choice>
  </mc:AlternateContent>
  <bookViews>
    <workbookView xWindow="0" yWindow="0" windowWidth="28800" windowHeight="13500" activeTab="2"/>
  </bookViews>
  <sheets>
    <sheet name="About" sheetId="1" r:id="rId1"/>
    <sheet name="Data" sheetId="2" r:id="rId2"/>
    <sheet name="BRAaCTS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4" i="2" l="1"/>
  <c r="B5" i="2" s="1"/>
  <c r="B6" i="2" s="1"/>
  <c r="C2" i="3" s="1"/>
  <c r="E2" i="3" s="1"/>
  <c r="O2" i="3" l="1"/>
  <c r="AH2" i="3"/>
  <c r="AG2" i="3"/>
  <c r="J2" i="3"/>
  <c r="Y2" i="3"/>
  <c r="X2" i="3"/>
  <c r="AF2" i="3"/>
  <c r="W2" i="3"/>
  <c r="L2" i="3"/>
  <c r="AE2" i="3"/>
  <c r="V2" i="3"/>
  <c r="K2" i="3"/>
  <c r="AD2" i="3"/>
  <c r="T2" i="3"/>
  <c r="S2" i="3"/>
  <c r="AB2" i="3"/>
  <c r="I2" i="3"/>
  <c r="D2" i="3"/>
  <c r="AA2" i="3"/>
  <c r="R2" i="3"/>
  <c r="H2" i="3"/>
  <c r="P2" i="3"/>
  <c r="AI2" i="3"/>
  <c r="Z2" i="3"/>
  <c r="Q2" i="3"/>
  <c r="G2" i="3"/>
  <c r="N2" i="3"/>
  <c r="F2" i="3"/>
  <c r="AC2" i="3"/>
  <c r="U2" i="3"/>
  <c r="M2" i="3"/>
</calcChain>
</file>

<file path=xl/sharedStrings.xml><?xml version="1.0" encoding="utf-8"?>
<sst xmlns="http://schemas.openxmlformats.org/spreadsheetml/2006/main" count="28" uniqueCount="26">
  <si>
    <t>Source:</t>
  </si>
  <si>
    <t>Rethinking FCV/BEV Vehicle Range: A Consumer Value Trade-off Perspective</t>
  </si>
  <si>
    <t>Lin, Zhenhong and Greene, David L.</t>
  </si>
  <si>
    <t>https://www.researchgate.net/publication/255218962_Rethinking_FCVBEV_Vehicle_Range_A_Consumer_Value_Trade-off_Perspective</t>
  </si>
  <si>
    <t>Page 5, Figure 8</t>
  </si>
  <si>
    <t>Notes</t>
  </si>
  <si>
    <t>To convert 2010 USD to 2012 USD, we multiply by:</t>
  </si>
  <si>
    <t>pixels</t>
  </si>
  <si>
    <t>Cost line separation</t>
  </si>
  <si>
    <t>Range anxiety bar height (avg. driver)</t>
  </si>
  <si>
    <t>Cost per line separation</t>
  </si>
  <si>
    <t>Cost per pixel</t>
  </si>
  <si>
    <t>2010 USD / pixel</t>
  </si>
  <si>
    <t>2010 USD</t>
  </si>
  <si>
    <t>2012 USD</t>
  </si>
  <si>
    <t>2010 USD / line separation</t>
  </si>
  <si>
    <t>Shadow cost</t>
  </si>
  <si>
    <t>Range anxiety cost</t>
  </si>
  <si>
    <t>Although EV battery range and charging time may improve over the model run due to advances</t>
  </si>
  <si>
    <t>in technology, for the U.S. EPS, we do not include these advances in the BAU case, instead</t>
  </si>
  <si>
    <t>leaving them to be governed by the relevant policy lever, so their effects can be more clearly</t>
  </si>
  <si>
    <t>seen.</t>
  </si>
  <si>
    <t>BRAaCTSC BAU Range Anxiety and Charging Time Shadow Cost</t>
  </si>
  <si>
    <t>This variable represents the perceived cost of range anxiety - the fear (or inconvenience around) that</t>
  </si>
  <si>
    <t>the vehicle has insufficient range to reach its destination.</t>
  </si>
  <si>
    <t>Cost ($/vehicle)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</si>
</sst>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2" borderId="0" xfId="0" applyNumberFormat="1" applyFill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</xdr:row>
      <xdr:rowOff>171450</xdr:rowOff>
    </xdr:from>
    <xdr:to>
      <xdr:col>12</xdr:col>
      <xdr:colOff>409575</xdr:colOff>
      <xdr:row>39</xdr:row>
      <xdr:rowOff>90271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266950"/>
          <a:ext cx="10058400" cy="6014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255218962_Rethinking_FCVBEV_Vehicle_Range_A_Consumer_Value_Trade-off_Perspectiv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4" sqref="A14:XFD17"/>
    </sheetView>
  </sheetViews>
  <sheetFormatPr defaultRowHeight="15" x14ac:dyDescent="0.25"/>
  <sheetData>
    <row r="1" spans="1:2" x14ac:dyDescent="0.25">
      <c r="A1" s="1" t="s">
        <v>22</v>
      </c>
    </row>
    <row r="3" spans="1:2" x14ac:dyDescent="0.25">
      <c r="A3" s="1" t="s">
        <v>0</v>
      </c>
      <c r="B3" t="s">
        <v>2</v>
      </c>
    </row>
    <row r="4" spans="1:2" x14ac:dyDescent="0.25">
      <c r="B4" s="2">
        <v>2010</v>
      </c>
    </row>
    <row r="5" spans="1:2" x14ac:dyDescent="0.25">
      <c r="B5" t="s">
        <v>1</v>
      </c>
    </row>
    <row r="6" spans="1:2" x14ac:dyDescent="0.25">
      <c r="B6" s="3" t="s">
        <v>3</v>
      </c>
    </row>
    <row r="7" spans="1:2" x14ac:dyDescent="0.25">
      <c r="B7" t="s">
        <v>4</v>
      </c>
    </row>
    <row r="11" spans="1:2" x14ac:dyDescent="0.25">
      <c r="A11" s="1" t="s">
        <v>5</v>
      </c>
    </row>
    <row r="12" spans="1:2" x14ac:dyDescent="0.25">
      <c r="A12" s="8" t="s">
        <v>23</v>
      </c>
    </row>
    <row r="13" spans="1:2" x14ac:dyDescent="0.25">
      <c r="A13" s="8" t="s">
        <v>24</v>
      </c>
    </row>
    <row r="14" spans="1:2" x14ac:dyDescent="0.25">
      <c r="A14" s="1"/>
    </row>
    <row r="15" spans="1:2" x14ac:dyDescent="0.25">
      <c r="A15" t="s">
        <v>18</v>
      </c>
    </row>
    <row r="16" spans="1:2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20" spans="1:1" x14ac:dyDescent="0.25">
      <c r="A20" t="s">
        <v>6</v>
      </c>
    </row>
    <row r="21" spans="1:1" x14ac:dyDescent="0.25">
      <c r="A21" s="4">
        <v>1.0529130131709286</v>
      </c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39" customWidth="1"/>
    <col min="3" max="3" width="14.42578125" customWidth="1"/>
  </cols>
  <sheetData>
    <row r="1" spans="1:3" x14ac:dyDescent="0.25">
      <c r="A1" t="s">
        <v>9</v>
      </c>
      <c r="B1">
        <v>68</v>
      </c>
      <c r="C1" t="s">
        <v>7</v>
      </c>
    </row>
    <row r="2" spans="1:3" x14ac:dyDescent="0.25">
      <c r="A2" t="s">
        <v>8</v>
      </c>
      <c r="B2">
        <v>96</v>
      </c>
      <c r="C2" t="s">
        <v>7</v>
      </c>
    </row>
    <row r="3" spans="1:3" x14ac:dyDescent="0.25">
      <c r="A3" t="s">
        <v>10</v>
      </c>
      <c r="B3">
        <v>5000</v>
      </c>
      <c r="C3" t="s">
        <v>15</v>
      </c>
    </row>
    <row r="4" spans="1:3" x14ac:dyDescent="0.25">
      <c r="A4" t="s">
        <v>11</v>
      </c>
      <c r="B4" s="5">
        <f>B3/B2</f>
        <v>52.083333333333336</v>
      </c>
      <c r="C4" t="s">
        <v>12</v>
      </c>
    </row>
    <row r="5" spans="1:3" x14ac:dyDescent="0.25">
      <c r="A5" t="s">
        <v>17</v>
      </c>
      <c r="B5" s="5">
        <f>B1*B4</f>
        <v>3541.666666666667</v>
      </c>
      <c r="C5" t="s">
        <v>13</v>
      </c>
    </row>
    <row r="6" spans="1:3" x14ac:dyDescent="0.25">
      <c r="A6" t="s">
        <v>17</v>
      </c>
      <c r="B6" s="7">
        <f>B5*About!A21</f>
        <v>3729.0669216470392</v>
      </c>
      <c r="C6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2"/>
  <sheetViews>
    <sheetView tabSelected="1" workbookViewId="0">
      <selection activeCell="B3" sqref="B3"/>
    </sheetView>
  </sheetViews>
  <sheetFormatPr defaultRowHeight="15" x14ac:dyDescent="0.25"/>
  <cols>
    <col min="1" max="1" width="17.85546875" customWidth="1"/>
    <col min="2" max="2" width="11.28515625" customWidth="1"/>
  </cols>
  <sheetData>
    <row r="1" spans="1:35" x14ac:dyDescent="0.25">
      <c r="A1" s="1" t="s">
        <v>25</v>
      </c>
      <c r="B1" s="8">
        <v>2017</v>
      </c>
      <c r="C1" s="6">
        <v>2018</v>
      </c>
      <c r="D1">
        <v>2019</v>
      </c>
      <c r="E1" s="6">
        <v>2020</v>
      </c>
      <c r="F1">
        <v>2021</v>
      </c>
      <c r="G1" s="6">
        <v>2022</v>
      </c>
      <c r="H1">
        <v>2023</v>
      </c>
      <c r="I1" s="6">
        <v>2024</v>
      </c>
      <c r="J1">
        <v>2025</v>
      </c>
      <c r="K1" s="6">
        <v>2026</v>
      </c>
      <c r="L1">
        <v>2027</v>
      </c>
      <c r="M1" s="6">
        <v>2028</v>
      </c>
      <c r="N1">
        <v>2029</v>
      </c>
      <c r="O1" s="6">
        <v>2030</v>
      </c>
      <c r="P1">
        <v>2031</v>
      </c>
      <c r="Q1" s="6">
        <v>2032</v>
      </c>
      <c r="R1">
        <v>2033</v>
      </c>
      <c r="S1" s="6">
        <v>2034</v>
      </c>
      <c r="T1">
        <v>2035</v>
      </c>
      <c r="U1" s="6">
        <v>2036</v>
      </c>
      <c r="V1">
        <v>2037</v>
      </c>
      <c r="W1" s="6">
        <v>2038</v>
      </c>
      <c r="X1">
        <v>2039</v>
      </c>
      <c r="Y1" s="6">
        <v>2040</v>
      </c>
      <c r="Z1">
        <v>2041</v>
      </c>
      <c r="AA1" s="6">
        <v>2042</v>
      </c>
      <c r="AB1">
        <v>2043</v>
      </c>
      <c r="AC1" s="6">
        <v>2044</v>
      </c>
      <c r="AD1">
        <v>2045</v>
      </c>
      <c r="AE1" s="6">
        <v>2046</v>
      </c>
      <c r="AF1">
        <v>2047</v>
      </c>
      <c r="AG1" s="6">
        <v>2048</v>
      </c>
      <c r="AH1">
        <v>2049</v>
      </c>
      <c r="AI1" s="6">
        <v>2050</v>
      </c>
    </row>
    <row r="2" spans="1:35" x14ac:dyDescent="0.25">
      <c r="A2" t="s">
        <v>16</v>
      </c>
      <c r="B2" s="5">
        <f>C2</f>
        <v>3729.0669216470392</v>
      </c>
      <c r="C2" s="5">
        <f>Data!B6</f>
        <v>3729.0669216470392</v>
      </c>
      <c r="D2" s="5">
        <f>$C2</f>
        <v>3729.0669216470392</v>
      </c>
      <c r="E2" s="5">
        <f t="shared" ref="E2:AI2" si="0">$C2</f>
        <v>3729.0669216470392</v>
      </c>
      <c r="F2" s="5">
        <f t="shared" si="0"/>
        <v>3729.0669216470392</v>
      </c>
      <c r="G2" s="5">
        <f t="shared" si="0"/>
        <v>3729.0669216470392</v>
      </c>
      <c r="H2" s="5">
        <f t="shared" si="0"/>
        <v>3729.0669216470392</v>
      </c>
      <c r="I2" s="5">
        <f t="shared" si="0"/>
        <v>3729.0669216470392</v>
      </c>
      <c r="J2" s="5">
        <f t="shared" si="0"/>
        <v>3729.0669216470392</v>
      </c>
      <c r="K2" s="5">
        <f t="shared" si="0"/>
        <v>3729.0669216470392</v>
      </c>
      <c r="L2" s="5">
        <f t="shared" si="0"/>
        <v>3729.0669216470392</v>
      </c>
      <c r="M2" s="5">
        <f t="shared" si="0"/>
        <v>3729.0669216470392</v>
      </c>
      <c r="N2" s="5">
        <f t="shared" si="0"/>
        <v>3729.0669216470392</v>
      </c>
      <c r="O2" s="5">
        <f t="shared" si="0"/>
        <v>3729.0669216470392</v>
      </c>
      <c r="P2" s="5">
        <f t="shared" si="0"/>
        <v>3729.0669216470392</v>
      </c>
      <c r="Q2" s="5">
        <f t="shared" si="0"/>
        <v>3729.0669216470392</v>
      </c>
      <c r="R2" s="5">
        <f t="shared" si="0"/>
        <v>3729.0669216470392</v>
      </c>
      <c r="S2" s="5">
        <f t="shared" si="0"/>
        <v>3729.0669216470392</v>
      </c>
      <c r="T2" s="5">
        <f t="shared" si="0"/>
        <v>3729.0669216470392</v>
      </c>
      <c r="U2" s="5">
        <f t="shared" si="0"/>
        <v>3729.0669216470392</v>
      </c>
      <c r="V2" s="5">
        <f t="shared" si="0"/>
        <v>3729.0669216470392</v>
      </c>
      <c r="W2" s="5">
        <f t="shared" si="0"/>
        <v>3729.0669216470392</v>
      </c>
      <c r="X2" s="5">
        <f t="shared" si="0"/>
        <v>3729.0669216470392</v>
      </c>
      <c r="Y2" s="5">
        <f t="shared" si="0"/>
        <v>3729.0669216470392</v>
      </c>
      <c r="Z2" s="5">
        <f t="shared" si="0"/>
        <v>3729.0669216470392</v>
      </c>
      <c r="AA2" s="5">
        <f t="shared" si="0"/>
        <v>3729.0669216470392</v>
      </c>
      <c r="AB2" s="5">
        <f t="shared" si="0"/>
        <v>3729.0669216470392</v>
      </c>
      <c r="AC2" s="5">
        <f t="shared" si="0"/>
        <v>3729.0669216470392</v>
      </c>
      <c r="AD2" s="5">
        <f t="shared" si="0"/>
        <v>3729.0669216470392</v>
      </c>
      <c r="AE2" s="5">
        <f t="shared" si="0"/>
        <v>3729.0669216470392</v>
      </c>
      <c r="AF2" s="5">
        <f t="shared" si="0"/>
        <v>3729.0669216470392</v>
      </c>
      <c r="AG2" s="5">
        <f t="shared" si="0"/>
        <v>3729.0669216470392</v>
      </c>
      <c r="AH2" s="5">
        <f t="shared" si="0"/>
        <v>3729.0669216470392</v>
      </c>
      <c r="AI2" s="5">
        <f t="shared" si="0"/>
        <v>3729.0669216470392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7CAAC9-5638-4414-ABE7-0068259721E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88BCFD1-43D1-4817-929E-7D1A762974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7C2BAF-AA61-45F3-8996-4870774D08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BRAaCTSC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2019-06-04T20:20:37Z</dcterms:created>
  <dcterms:modified xsi:type="dcterms:W3CDTF">2019-10-28T19:55:55Z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