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mc:AlternateContent xmlns:mc="http://schemas.openxmlformats.org/markup-compatibility/2006">
    <mc:Choice Requires="x15">
      <x15ac:absPath xmlns:x15ac="http://schemas.microsoft.com/office/spreadsheetml/2010/11/ac" url="D:\World Resources Institute\TRAC City - HK 2050 is now\EPS HK 2.0\eps-2.0.0-us-wipF\InputData\elec\BPMCCS\"/>
    </mc:Choice>
  </mc:AlternateContent>
  <xr:revisionPtr revIDLastSave="27" documentId="11_992A8050BFE2D6DF8CCA274F53859F76552817E4" xr6:coauthVersionLast="45" xr6:coauthVersionMax="45" xr10:uidLastSave="{B2E0ED95-5300-4357-8513-3028F7428BA5}"/>
  <bookViews>
    <workbookView xWindow="-120" yWindow="-120" windowWidth="20730" windowHeight="11160" activeTab="4" xr2:uid="{00000000-000D-0000-FFFF-FFFF00000000}"/>
  </bookViews>
  <sheets>
    <sheet name="About" sheetId="1" r:id="rId1"/>
    <sheet name="CLP Assets" sheetId="5" r:id="rId2"/>
    <sheet name="HKE Asset" sheetId="6" r:id="rId3"/>
    <sheet name="MSD" sheetId="7" r:id="rId4"/>
    <sheet name="BPMCCS" sheetId="2"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2" l="1"/>
  <c r="I3" i="2"/>
  <c r="G3" i="2"/>
  <c r="F9" i="2"/>
  <c r="D20" i="6"/>
  <c r="D14" i="6"/>
  <c r="D11" i="6"/>
  <c r="D23" i="6" s="1"/>
  <c r="D9" i="6"/>
  <c r="D8" i="6"/>
  <c r="D7" i="6"/>
  <c r="D6" i="6"/>
  <c r="C12" i="5"/>
  <c r="C9" i="5"/>
  <c r="D5"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E8" authorId="0" shapeId="0" xr:uid="{00000000-0006-0000-0100-000001000000}">
      <text>
        <r>
          <rPr>
            <b/>
            <sz val="9"/>
            <color indexed="81"/>
            <rFont val="宋体"/>
            <family val="3"/>
            <charset val="134"/>
          </rPr>
          <t>微软用户:</t>
        </r>
        <r>
          <rPr>
            <sz val="9"/>
            <color indexed="81"/>
            <rFont val="宋体"/>
            <family val="3"/>
            <charset val="134"/>
          </rPr>
          <t xml:space="preserve">
CLP Kit Information 2017-2018</t>
        </r>
      </text>
    </comment>
    <comment ref="C14" authorId="0" shapeId="0" xr:uid="{00000000-0006-0000-0100-000002000000}">
      <text>
        <r>
          <rPr>
            <b/>
            <sz val="9"/>
            <color indexed="81"/>
            <rFont val="宋体"/>
            <family val="3"/>
            <charset val="134"/>
          </rPr>
          <t>微软用户:</t>
        </r>
        <r>
          <rPr>
            <sz val="9"/>
            <color indexed="81"/>
            <rFont val="宋体"/>
            <family val="3"/>
            <charset val="134"/>
          </rPr>
          <t xml:space="preserve">
"around 550MW"</t>
        </r>
      </text>
    </comment>
    <comment ref="C15" authorId="0" shapeId="0" xr:uid="{00000000-0006-0000-0100-000003000000}">
      <text>
        <r>
          <rPr>
            <b/>
            <sz val="9"/>
            <color indexed="81"/>
            <rFont val="宋体"/>
            <family val="3"/>
            <charset val="134"/>
          </rPr>
          <t>微软用户:</t>
        </r>
        <r>
          <rPr>
            <sz val="9"/>
            <color indexed="81"/>
            <rFont val="宋体"/>
            <family val="3"/>
            <charset val="134"/>
          </rPr>
          <t xml:space="preserve">
Data in 2018/12/1</t>
        </r>
      </text>
    </comment>
    <comment ref="G31" authorId="0" shapeId="0" xr:uid="{00000000-0006-0000-0100-00000400000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56" authorId="0" shapeId="0" xr:uid="{00000000-0006-0000-0100-00000500000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82" authorId="0" shapeId="0" xr:uid="{00000000-0006-0000-0100-00000600000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107" authorId="0" shapeId="0" xr:uid="{00000000-0006-0000-0100-00000700000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C10" authorId="0" shapeId="0" xr:uid="{00000000-0006-0000-0200-000001000000}">
      <text>
        <r>
          <rPr>
            <b/>
            <sz val="9"/>
            <color indexed="81"/>
            <rFont val="宋体"/>
            <family val="3"/>
            <charset val="134"/>
          </rPr>
          <t>微软用户:</t>
        </r>
        <r>
          <rPr>
            <sz val="9"/>
            <color indexed="81"/>
            <rFont val="宋体"/>
            <family val="3"/>
            <charset val="134"/>
          </rPr>
          <t xml:space="preserve">
Stated as "Oil-fired gas turbine units" in 2017SR, but "Gas unit" in 2017-2018 HKECI.</t>
        </r>
      </text>
    </comment>
    <comment ref="E13" authorId="0" shapeId="0" xr:uid="{00000000-0006-0000-0200-000002000000}">
      <text>
        <r>
          <rPr>
            <b/>
            <sz val="9"/>
            <color indexed="81"/>
            <rFont val="宋体"/>
            <family val="3"/>
            <charset val="134"/>
          </rPr>
          <t>微软用户:</t>
        </r>
        <r>
          <rPr>
            <sz val="9"/>
            <color indexed="81"/>
            <rFont val="宋体"/>
            <family val="3"/>
            <charset val="134"/>
          </rPr>
          <t xml:space="preserve">
In 2002, two of the 125MW gas turbines were converted into a combined-cycle block with the addition of two heat recovery steam generators and a steam turbine, and further converted to gas-firing with a total power generation capacity of 345MW in 2008.</t>
        </r>
      </text>
    </comment>
    <comment ref="D25" authorId="0" shapeId="0" xr:uid="{00000000-0006-0000-0200-000003000000}">
      <text>
        <r>
          <rPr>
            <b/>
            <sz val="9"/>
            <color indexed="81"/>
            <rFont val="宋体"/>
            <family val="3"/>
            <charset val="134"/>
          </rPr>
          <t>微软用户:</t>
        </r>
        <r>
          <rPr>
            <sz val="9"/>
            <color indexed="81"/>
            <rFont val="宋体"/>
            <family val="3"/>
            <charset val="134"/>
          </rPr>
          <t xml:space="preserve">
HKE didn't offer the number of capacity. Assume it's 350MW.</t>
        </r>
      </text>
    </comment>
    <comment ref="D26" authorId="0" shapeId="0" xr:uid="{00000000-0006-0000-0200-000004000000}">
      <text>
        <r>
          <rPr>
            <b/>
            <sz val="9"/>
            <color indexed="81"/>
            <rFont val="宋体"/>
            <family val="3"/>
            <charset val="134"/>
          </rPr>
          <t>Yazhen Wu:</t>
        </r>
        <r>
          <rPr>
            <sz val="9"/>
            <color indexed="81"/>
            <rFont val="宋体"/>
            <family val="3"/>
            <charset val="134"/>
          </rPr>
          <t xml:space="preserve">
HKE didn't offer the number of capacity. Assume it's 350MW.</t>
        </r>
      </text>
    </comment>
    <comment ref="D28" authorId="0" shapeId="0" xr:uid="{00000000-0006-0000-0200-000005000000}">
      <text>
        <r>
          <rPr>
            <b/>
            <sz val="9"/>
            <color indexed="81"/>
            <rFont val="宋体"/>
            <family val="3"/>
            <charset val="134"/>
          </rPr>
          <t>Yazhen Wu:</t>
        </r>
        <r>
          <rPr>
            <sz val="9"/>
            <color indexed="81"/>
            <rFont val="宋体"/>
            <family val="3"/>
            <charset val="134"/>
          </rPr>
          <t xml:space="preserve">
HKE didn't offer the number of capacity. Assume it's 350MW.</t>
        </r>
      </text>
    </comment>
  </commentList>
</comments>
</file>

<file path=xl/sharedStrings.xml><?xml version="1.0" encoding="utf-8"?>
<sst xmlns="http://schemas.openxmlformats.org/spreadsheetml/2006/main" count="447" uniqueCount="270">
  <si>
    <t>Year</t>
  </si>
  <si>
    <t>nuclear (MW)</t>
  </si>
  <si>
    <t>hydro (MW)</t>
  </si>
  <si>
    <t>solar PV (MW)</t>
  </si>
  <si>
    <t>solar thermal (MW)</t>
  </si>
  <si>
    <t>biomass (MW)</t>
  </si>
  <si>
    <t>BPMCCS BAU Policy Mandated Capacity Construction Schedule</t>
  </si>
  <si>
    <t>in MW that will be built each year in the BAU case before the model considers</t>
  </si>
  <si>
    <t>what else to build in order to satisfy demand, satisfy an RPS (in the policy</t>
  </si>
  <si>
    <t>case), etc.</t>
  </si>
  <si>
    <t>Sources:</t>
  </si>
  <si>
    <t>natural gas nonpeaker (MW)</t>
  </si>
  <si>
    <t>geothermal (MW)</t>
  </si>
  <si>
    <t>petroleum (MW)</t>
  </si>
  <si>
    <t>natural gas peaker (MW)</t>
  </si>
  <si>
    <t>lignite (MW)</t>
  </si>
  <si>
    <t>hard coal (MW)</t>
  </si>
  <si>
    <t>onshore wind (MW)</t>
  </si>
  <si>
    <t>offshore wind (MW)</t>
  </si>
  <si>
    <t>Gas</t>
    <phoneticPr fontId="4" type="noConversion"/>
  </si>
  <si>
    <t>CLP owns 区内投资</t>
    <phoneticPr fontId="4" type="noConversion"/>
  </si>
  <si>
    <t>HK Elec transmission, distribution and customer service</t>
    <phoneticPr fontId="4" type="noConversion"/>
  </si>
  <si>
    <t>CLP Power HK Limited</t>
    <phoneticPr fontId="4" type="noConversion"/>
  </si>
  <si>
    <t>HK Elec generation</t>
    <phoneticPr fontId="4" type="noConversion"/>
  </si>
  <si>
    <t>Castle Peak Power Company Limited</t>
    <phoneticPr fontId="4" type="noConversion"/>
  </si>
  <si>
    <t>另外30%是南方電網國際（香港）有限公司</t>
    <phoneticPr fontId="4" type="noConversion"/>
  </si>
  <si>
    <t>HK Gas pipeline</t>
    <phoneticPr fontId="4" type="noConversion"/>
  </si>
  <si>
    <t xml:space="preserve">PetroChina Company Limited </t>
    <phoneticPr fontId="4" type="noConversion"/>
  </si>
  <si>
    <t>Business Model 商业模式</t>
    <phoneticPr fontId="4" type="noConversion"/>
  </si>
  <si>
    <t>%</t>
    <phoneticPr fontId="4" type="noConversion"/>
  </si>
  <si>
    <t>备注</t>
    <phoneticPr fontId="4" type="noConversion"/>
  </si>
  <si>
    <t>港灯企业资讯2017-18.pdf</t>
    <phoneticPr fontId="4" type="noConversion"/>
  </si>
  <si>
    <t>Electricity Mix, Capacity and Plans</t>
    <phoneticPr fontId="4" type="noConversion"/>
  </si>
  <si>
    <t>CLP website and HK Electricity website</t>
    <phoneticPr fontId="4" type="noConversion"/>
  </si>
  <si>
    <t>Retrieved 2019/03/23</t>
    <phoneticPr fontId="4" type="noConversion"/>
  </si>
  <si>
    <t>CLP:https://www.clpgroup.com/en/our-business/assets-services</t>
    <phoneticPr fontId="4" type="noConversion"/>
  </si>
  <si>
    <t>HKE:https://sc.hkelectric.com/TuniS/www.hkelectric.com/zh</t>
    <phoneticPr fontId="4" type="noConversion"/>
  </si>
  <si>
    <t>Notes</t>
  </si>
  <si>
    <t>we review CLP and HKE'S public resources and data to get information about their</t>
    <phoneticPr fontId="4" type="noConversion"/>
  </si>
  <si>
    <t>current capacity, the age of the generators, and the two companys' in-built and approved capacity.</t>
    <phoneticPr fontId="4" type="noConversion"/>
  </si>
  <si>
    <t xml:space="preserve">be finished and get into operation considering the two company's management and ability. </t>
    <phoneticPr fontId="4" type="noConversion"/>
  </si>
  <si>
    <t xml:space="preserve">   2.Given that HK's electricity is overwhelming dominated by two companys-CLP and HK Electricity(HKE), </t>
    <phoneticPr fontId="4" type="noConversion"/>
  </si>
  <si>
    <t xml:space="preserve">   1.The purpose of this variable is to specify the electricity generating capacity</t>
    <phoneticPr fontId="4" type="noConversion"/>
  </si>
  <si>
    <t xml:space="preserve">    Although those planned capacity is not mandated by government, these planned units are very likely to </t>
    <phoneticPr fontId="4" type="noConversion"/>
  </si>
  <si>
    <t xml:space="preserve">    Therefore, given that the purpose of this excel is to offer information about "almost certain new capacity </t>
    <phoneticPr fontId="4" type="noConversion"/>
  </si>
  <si>
    <t xml:space="preserve">in the future, which can fulfill the demand", I think it's needed to take into account these planned capacity. </t>
  </si>
  <si>
    <t>3.HKE didn't offer detailed information about the capacity of three in-built stations(L10,L11,L12), so we assume that each station is with the capacity of 350MW.</t>
    <phoneticPr fontId="4" type="noConversion"/>
  </si>
  <si>
    <t>Performance Statistics of CLP’s Asset</t>
    <phoneticPr fontId="4" type="noConversion"/>
  </si>
  <si>
    <t>https://www.clpgroup.com/en/sustainability/our-approach/reports-on-sustainability?year=2018</t>
  </si>
  <si>
    <t>CLP in Hong Kong 亚太业务-香港</t>
    <phoneticPr fontId="4" type="noConversion"/>
  </si>
  <si>
    <t>Summary of HK Power Genaration Stations</t>
    <phoneticPr fontId="4" type="noConversion"/>
  </si>
  <si>
    <t>Power Stations</t>
    <phoneticPr fontId="4" type="noConversion"/>
  </si>
  <si>
    <t>Capacity(MW)</t>
    <phoneticPr fontId="4" type="noConversion"/>
  </si>
  <si>
    <t>Fuel</t>
    <phoneticPr fontId="4" type="noConversion"/>
  </si>
  <si>
    <t>In-production Year 投产年份</t>
    <phoneticPr fontId="4" type="noConversion"/>
  </si>
  <si>
    <r>
      <rPr>
        <b/>
        <sz val="11"/>
        <color theme="1"/>
        <rFont val="Calibri"/>
        <family val="3"/>
        <charset val="134"/>
        <scheme val="minor"/>
      </rPr>
      <t xml:space="preserve">Source: </t>
    </r>
    <r>
      <rPr>
        <sz val="11"/>
        <color theme="1"/>
        <rFont val="Calibri"/>
        <family val="3"/>
        <charset val="134"/>
        <scheme val="minor"/>
      </rPr>
      <t>https://www.clp.com.hk/zh/about-clp/power-generation/infrastructure-and-fuel-mix</t>
    </r>
    <phoneticPr fontId="4" type="noConversion"/>
  </si>
  <si>
    <t>Castal Peak Power Station青山发电厂</t>
    <phoneticPr fontId="4" type="noConversion"/>
  </si>
  <si>
    <t>Coal</t>
    <phoneticPr fontId="4" type="noConversion"/>
  </si>
  <si>
    <t>(=4*350MW+4*677MW). CLP owns 2875.6 MW. Accounts for more than 40% of CLP's generating capacity. A joint venture jointly owned by CLP power (70%) and China southern power international (Hong Kong) limited (30%).</t>
    <phoneticPr fontId="4" type="noConversion"/>
  </si>
  <si>
    <t xml:space="preserve">Black Point Power Station 龙鼓滩发电厂 </t>
    <phoneticPr fontId="4" type="noConversion"/>
  </si>
  <si>
    <t>1996-2006, by stages</t>
    <phoneticPr fontId="4" type="noConversion"/>
  </si>
  <si>
    <t>(=8*312.5MW). CLP owns 1750 MW. One of the largest gas-fired combined cycle power plants in the world. A joint venture between CLP power (70 per cent) and China southern power international (Hong Kong) limited (30 per cent), with CLP power operating the plant.</t>
    <phoneticPr fontId="4" type="noConversion"/>
  </si>
  <si>
    <t>Penny's Bay Power Station 竹篙湾发电厂</t>
    <phoneticPr fontId="4" type="noConversion"/>
  </si>
  <si>
    <t>Gas (turbine)</t>
    <phoneticPr fontId="4" type="noConversion"/>
  </si>
  <si>
    <t>CLP owns 210 MW. Important backup power generation facilities, can quickly respond to emergencies and peak power demand.It can be put into operation quickly.Linking to the 132KV transmission network, power generation is supplied to the New Territories via submarine cables</t>
    <phoneticPr fontId="4" type="noConversion"/>
  </si>
  <si>
    <t>NT West Biomass Project 新界西堆填区沼气发电项目</t>
    <phoneticPr fontId="4" type="noConversion"/>
  </si>
  <si>
    <t>Biomass</t>
    <phoneticPr fontId="4" type="noConversion"/>
  </si>
  <si>
    <t>(=5*2MW). In construction. The largest landfill gas power generation project in Hong Kong.</t>
    <phoneticPr fontId="4" type="noConversion"/>
  </si>
  <si>
    <t>（中电资料册）</t>
    <phoneticPr fontId="4" type="noConversion"/>
  </si>
  <si>
    <t>Daya Bay Nuclear Power Station in Guangdong 广东大亚湾核电站</t>
    <phoneticPr fontId="4" type="noConversion"/>
  </si>
  <si>
    <t>Nuclear</t>
    <phoneticPr fontId="4" type="noConversion"/>
  </si>
  <si>
    <t>(=2*984MW). 70% of the generated electricity is sold to CLP to transmit to HK. Supply 25% of HK's elec demand. The contract is renewed until 2034 in 2009. From the end of 2014 to 2018, the propotion of electricity export from the port in total power generation increased to 80%.</t>
    <phoneticPr fontId="4" type="noConversion"/>
  </si>
  <si>
    <t xml:space="preserve">    Purchased by CLP (70%)</t>
    <phoneticPr fontId="4" type="noConversion"/>
  </si>
  <si>
    <t>Guangzhou Pumped Storage Power Station 广州蓄能水电厂</t>
    <phoneticPr fontId="4" type="noConversion"/>
  </si>
  <si>
    <t>Hydro</t>
    <phoneticPr fontId="4" type="noConversion"/>
  </si>
  <si>
    <t>1994 and 2000 (finished by 2 stages, 1200MW respectively)</t>
    <phoneticPr fontId="4" type="noConversion"/>
  </si>
  <si>
    <t>To support the grid system to cope with peak generating capacity as a backup energy source in case of emergency.CLP's rights expire in 2034.</t>
    <phoneticPr fontId="4" type="noConversion"/>
  </si>
  <si>
    <t>Total Capacity</t>
    <phoneticPr fontId="4" type="noConversion"/>
  </si>
  <si>
    <t>New Capacity in built, one that would be the fastest in operation</t>
    <phoneticPr fontId="4" type="noConversion"/>
  </si>
  <si>
    <t>Gas</t>
    <phoneticPr fontId="4" type="noConversion"/>
  </si>
  <si>
    <t>One of the two advanced combined cycle gas turbine units.</t>
    <phoneticPr fontId="4" type="noConversion"/>
  </si>
  <si>
    <r>
      <rPr>
        <b/>
        <sz val="11"/>
        <color theme="1"/>
        <rFont val="Calibri"/>
        <family val="3"/>
        <charset val="134"/>
        <scheme val="minor"/>
      </rPr>
      <t xml:space="preserve">Source: </t>
    </r>
    <r>
      <rPr>
        <sz val="11"/>
        <color theme="1"/>
        <rFont val="Calibri"/>
        <family val="3"/>
        <charset val="134"/>
        <scheme val="minor"/>
      </rPr>
      <t>Annual Report 2016, and also: https://www.clpgroup.com/tc/our-business/regional-presence/hong-kong</t>
    </r>
    <r>
      <rPr>
        <sz val="11"/>
        <color theme="1"/>
        <rFont val="Calibri"/>
        <family val="2"/>
        <charset val="134"/>
        <scheme val="minor"/>
      </rPr>
      <t/>
    </r>
  </si>
  <si>
    <t>New Capacity in built, another one</t>
    <phoneticPr fontId="4" type="noConversion"/>
  </si>
  <si>
    <t>2023(or 2022)</t>
    <phoneticPr fontId="4" type="noConversion"/>
  </si>
  <si>
    <t>Another one of the two advanced combined cycle gas turbine units.</t>
    <phoneticPr fontId="4" type="noConversion"/>
  </si>
  <si>
    <r>
      <rPr>
        <b/>
        <sz val="11"/>
        <color theme="1"/>
        <rFont val="Calibri"/>
        <family val="3"/>
        <charset val="134"/>
        <scheme val="minor"/>
      </rPr>
      <t xml:space="preserve">Source: </t>
    </r>
    <r>
      <rPr>
        <sz val="11"/>
        <color theme="1"/>
        <rFont val="Calibri"/>
        <family val="3"/>
        <charset val="134"/>
        <scheme val="minor"/>
      </rPr>
      <t>Annual Report 2017, and also: https://www.clpgroup.com/tc/our-business/regional-presence/hong-kong</t>
    </r>
    <r>
      <rPr>
        <sz val="11"/>
        <color theme="1"/>
        <rFont val="Calibri"/>
        <family val="2"/>
        <charset val="134"/>
        <scheme val="minor"/>
      </rPr>
      <t/>
    </r>
  </si>
  <si>
    <t>Total Capacity (including those under construction) 香港总装机容量（含在建）</t>
    <phoneticPr fontId="4" type="noConversion"/>
  </si>
  <si>
    <r>
      <rPr>
        <b/>
        <sz val="11"/>
        <color theme="1"/>
        <rFont val="Calibri"/>
        <family val="3"/>
        <charset val="134"/>
        <scheme val="minor"/>
      </rPr>
      <t xml:space="preserve">Source: </t>
    </r>
    <r>
      <rPr>
        <sz val="11"/>
        <color theme="1"/>
        <rFont val="Calibri"/>
        <family val="3"/>
        <charset val="134"/>
        <scheme val="minor"/>
      </rPr>
      <t>Annual Report 2018, and also: https://www.clpgroup.com/tc/our-business/regional-presence/hong-kong</t>
    </r>
    <phoneticPr fontId="4" type="noConversion"/>
  </si>
  <si>
    <t>Scheme of Control (SoC) Business in Hong Kong 香港管制计划业务部分</t>
    <phoneticPr fontId="4" type="noConversion"/>
  </si>
  <si>
    <t>Indicator</t>
    <phoneticPr fontId="4" type="noConversion"/>
  </si>
  <si>
    <t>Unit</t>
    <phoneticPr fontId="4" type="noConversion"/>
  </si>
  <si>
    <t>Electricity Sales 电力销售</t>
    <phoneticPr fontId="4" type="noConversion"/>
  </si>
  <si>
    <t>GWh</t>
    <phoneticPr fontId="4" type="noConversion"/>
  </si>
  <si>
    <t>Generation capacity and capacity purchase 发电容量+购入的发电容量</t>
    <phoneticPr fontId="4" type="noConversion"/>
  </si>
  <si>
    <t>MW</t>
    <phoneticPr fontId="4" type="noConversion"/>
  </si>
  <si>
    <t>Investor information - business data 投资者信息-业务资料</t>
    <phoneticPr fontId="4" type="noConversion"/>
  </si>
  <si>
    <t>https://www.clpgroup.com/tc/investors-information/quick-facts/operating-information</t>
    <phoneticPr fontId="4" type="noConversion"/>
  </si>
  <si>
    <t>另外60%是中國石油天然氣股份有限公司</t>
    <phoneticPr fontId="4" type="noConversion"/>
  </si>
  <si>
    <t>Power generation, transmission and retail 發電、輸供電及零售業務</t>
    <phoneticPr fontId="4" type="noConversion"/>
  </si>
  <si>
    <t>Purchase electricity to supplement local needs 購買電力以補充本地所需的供應</t>
    <phoneticPr fontId="4" type="noConversion"/>
  </si>
  <si>
    <t>The cost of imported fuel and related fuel borne by the customer 進口燃料、相關燃料成本由客戶承擔</t>
    <phoneticPr fontId="4" type="noConversion"/>
  </si>
  <si>
    <t>Power Stations</t>
    <phoneticPr fontId="4" type="noConversion"/>
  </si>
  <si>
    <t>龙鼓滩 Black Point Power Station</t>
    <phoneticPr fontId="4" type="noConversion"/>
  </si>
  <si>
    <t>2018资产表现数据 2018 Asset Performance Statistics</t>
    <phoneticPr fontId="4" type="noConversion"/>
  </si>
  <si>
    <t>2017资产表现数据 2017 Asset Performance Statistics</t>
    <phoneticPr fontId="4" type="noConversion"/>
  </si>
  <si>
    <t>Infomation</t>
    <phoneticPr fontId="4" type="noConversion"/>
  </si>
  <si>
    <t>营运Operation</t>
    <phoneticPr fontId="4" type="noConversion"/>
  </si>
  <si>
    <t>Gas-fired power station 燃氣電廠                             </t>
    <phoneticPr fontId="4" type="noConversion"/>
  </si>
  <si>
    <t>Energy Source:</t>
    <phoneticPr fontId="4" type="noConversion"/>
  </si>
  <si>
    <t>输出电量 Electricity sent out</t>
    <phoneticPr fontId="4" type="noConversion"/>
  </si>
  <si>
    <t>GWh百万度</t>
    <phoneticPr fontId="4" type="noConversion"/>
  </si>
  <si>
    <t>2,525MW (3 x 337.5MW &amp; 5 x 312.5MW) 2,525兆瓦 (3 x 337.5兆瓦 和 5 x 312.5兆瓦)</t>
  </si>
  <si>
    <t>天然气消耗 Gas consumed</t>
    <phoneticPr fontId="4" type="noConversion"/>
  </si>
  <si>
    <t>TJ</t>
    <phoneticPr fontId="4" type="noConversion"/>
  </si>
  <si>
    <t xml:space="preserve">Plant commissioned between 1996 and 2006 電廠於1996年至2006年間分阶段投產 </t>
    <phoneticPr fontId="4" type="noConversion"/>
  </si>
  <si>
    <t>燃油消耗 Oil consumed</t>
    <phoneticPr fontId="4" type="noConversion"/>
  </si>
  <si>
    <t>Shareholding of 70% with operational control by CLP 中電擁有70%權益及營運控制權(1750MW)</t>
    <phoneticPr fontId="4" type="noConversion"/>
  </si>
  <si>
    <t xml:space="preserve">发电效能 Thermal effiiciency </t>
    <phoneticPr fontId="4" type="noConversion"/>
  </si>
  <si>
    <t>气体排放Air Emissions</t>
    <phoneticPr fontId="4" type="noConversion"/>
  </si>
  <si>
    <t>Unit</t>
    <phoneticPr fontId="4" type="noConversion"/>
  </si>
  <si>
    <t>CO2 (Scope1)(1)</t>
    <phoneticPr fontId="4" type="noConversion"/>
  </si>
  <si>
    <t>kT</t>
    <phoneticPr fontId="4" type="noConversion"/>
  </si>
  <si>
    <t>CO2 (Scope1)</t>
    <phoneticPr fontId="4" type="noConversion"/>
  </si>
  <si>
    <t>Note:</t>
    <phoneticPr fontId="4" type="noConversion"/>
  </si>
  <si>
    <t>SO2</t>
    <phoneticPr fontId="4" type="noConversion"/>
  </si>
  <si>
    <t>(1) Scope 2 emissions are included in Scope 1 as electricity consumed was generated within CLP Power Hong Kong's own Organisational</t>
  </si>
  <si>
    <t>NOx</t>
    <phoneticPr fontId="4" type="noConversion"/>
  </si>
  <si>
    <t>boundary.</t>
  </si>
  <si>
    <t>总颗粒物 Total Particulate</t>
    <phoneticPr fontId="4" type="noConversion"/>
  </si>
  <si>
    <t>kT</t>
    <phoneticPr fontId="4" type="noConversion"/>
  </si>
  <si>
    <t>使用的電力在中華電力的設施內生產, 因此範疇二的溫室氣體排放已包括在範疇㇐內。</t>
  </si>
  <si>
    <t>可吸入悬浮颗粒物 Resipirable Particulate</t>
    <phoneticPr fontId="4" type="noConversion"/>
  </si>
  <si>
    <t>(2) Not applicable to Black Point.</t>
  </si>
  <si>
    <t>水Water</t>
    <phoneticPr fontId="4" type="noConversion"/>
  </si>
  <si>
    <t>不適用於龍鼓灘電廠。</t>
  </si>
  <si>
    <t>Water Withdrawal - Total</t>
  </si>
  <si>
    <t>Mm3</t>
  </si>
  <si>
    <t>(3) Wastewater is mainly treated on site and discharged to sea. Data for small amount of wastewater from onsite mobile toilet are not</t>
  </si>
  <si>
    <t>from marine water resources</t>
  </si>
  <si>
    <t>routinely collected.</t>
  </si>
  <si>
    <t>from freshwater resources (2)</t>
  </si>
  <si>
    <t>---</t>
  </si>
  <si>
    <t>廢水於電廠內處理再排放到海洋。電廠內的流動厠所產生少量廢水，但並無定期收集數據。</t>
  </si>
  <si>
    <t>from municipal sources</t>
  </si>
  <si>
    <t>(4) A portion of the treated wastewater is reused on site but measurement data are not routinely collected.</t>
  </si>
  <si>
    <t>Water Discharged - Total</t>
  </si>
  <si>
    <t>Mm4</t>
  </si>
  <si>
    <t>部分經處理的廢水在電廠內循環再用，但並無定期收集數據。</t>
  </si>
  <si>
    <t>cooling water discharged to sea</t>
  </si>
  <si>
    <t>Mm5</t>
  </si>
  <si>
    <t>treated wastewater discharged to sea</t>
  </si>
  <si>
    <t>Mm6</t>
  </si>
  <si>
    <t>treated wastewater discharged to freshwater bodies (2)</t>
  </si>
  <si>
    <t>Mm7</t>
  </si>
  <si>
    <t>wastewater discharged to sewerage (3)</t>
  </si>
  <si>
    <t>Mm8</t>
  </si>
  <si>
    <t>Water Reused / Recycled (4)</t>
  </si>
  <si>
    <t>Mm9</t>
  </si>
  <si>
    <t>青山 Castle Peak Power Station</t>
    <phoneticPr fontId="4" type="noConversion"/>
  </si>
  <si>
    <t>2018资产表现数据 2018 Asset Performance Statistics</t>
    <phoneticPr fontId="4" type="noConversion"/>
  </si>
  <si>
    <t>2017资产表现数据 2017 Asset Performance Statistics</t>
    <phoneticPr fontId="4" type="noConversion"/>
  </si>
  <si>
    <t>Information</t>
    <phoneticPr fontId="4" type="noConversion"/>
  </si>
  <si>
    <t>营运Operation</t>
    <phoneticPr fontId="4" type="noConversion"/>
  </si>
  <si>
    <t>Coal-fired power station 燃煤電廠          </t>
    <phoneticPr fontId="4" type="noConversion"/>
  </si>
  <si>
    <t>输出电量 Electricity sent out</t>
    <phoneticPr fontId="4" type="noConversion"/>
  </si>
  <si>
    <t> 4,108MW (4 x 350MW, 4 x 677MW) 4,108兆瓦 (4 x 350兆瓦, 4 x 677兆瓦)</t>
  </si>
  <si>
    <t>煤消耗量</t>
    <phoneticPr fontId="4" type="noConversion"/>
  </si>
  <si>
    <t>Plant commissioned between 1982 and 1990 電廠於1982年至1990年間投產</t>
  </si>
  <si>
    <t>燃油消耗 Oil consumed</t>
    <phoneticPr fontId="4" type="noConversion"/>
  </si>
  <si>
    <t>TJ</t>
    <phoneticPr fontId="4" type="noConversion"/>
  </si>
  <si>
    <t>Shareholding of 70% with operational control by CLP 中電擁有70%權益及營運控制</t>
  </si>
  <si>
    <t>天然气消耗 Gas consumed</t>
    <phoneticPr fontId="4" type="noConversion"/>
  </si>
  <si>
    <t xml:space="preserve">发电效能 Thermal effiiciency </t>
    <phoneticPr fontId="4" type="noConversion"/>
  </si>
  <si>
    <t>%</t>
    <phoneticPr fontId="4" type="noConversion"/>
  </si>
  <si>
    <t>气体排放Air Emissions</t>
    <phoneticPr fontId="4" type="noConversion"/>
  </si>
  <si>
    <t>CO2 (Scope1)</t>
    <phoneticPr fontId="4" type="noConversion"/>
  </si>
  <si>
    <t>SO2</t>
    <phoneticPr fontId="4" type="noConversion"/>
  </si>
  <si>
    <t>-</t>
  </si>
  <si>
    <t>竹篙湾 Penny's Bay Power Station</t>
    <phoneticPr fontId="4" type="noConversion"/>
  </si>
  <si>
    <t>Diesel-fired power station (backup facility providing quick-start support) 柴油電廠 (提供快速啟動支援的後備設施)</t>
  </si>
  <si>
    <t>300MW (3 x 100MW) 300兆瓦 (3 x 100兆瓦)</t>
  </si>
  <si>
    <t>Plant commissioned in 1992 電廠於1992年投產</t>
  </si>
  <si>
    <t>Shareholding of 70% with operational control by CLP 中電擁有70%權益及營運控制權</t>
  </si>
  <si>
    <t>-</t>
    <phoneticPr fontId="4" type="noConversion"/>
  </si>
  <si>
    <t>-</t>
    <phoneticPr fontId="4" type="noConversion"/>
  </si>
  <si>
    <t>-</t>
    <phoneticPr fontId="4" type="noConversion"/>
  </si>
  <si>
    <t>Transmission &amp; Distribution Network</t>
    <phoneticPr fontId="4" type="noConversion"/>
  </si>
  <si>
    <t>输电配电系统Transmission &amp; Distribution Network</t>
    <phoneticPr fontId="4" type="noConversion"/>
  </si>
  <si>
    <t>Transmission and distribution system 輸電及供電網絡</t>
  </si>
  <si>
    <t>輸電及供電流失Transmission &amp; distribution loss</t>
    <phoneticPr fontId="4" type="noConversion"/>
  </si>
  <si>
    <t>GWh百万度</t>
    <phoneticPr fontId="4" type="noConversion"/>
  </si>
  <si>
    <t>Over 15,862 kilometres of transmission and high voltage distribution lines 輸供電高壓線路總⾧度超過15,682公里</t>
  </si>
  <si>
    <t>%</t>
  </si>
  <si>
    <t>232 primary substations and 14,685 secondary substations 232個總變電站及14,685個副變電站</t>
  </si>
  <si>
    <t>營運地點耗電量Electricity used onsite</t>
    <phoneticPr fontId="4" type="noConversion"/>
  </si>
  <si>
    <t>Wholly owned and operated by CLP 中電全資擁有及營運</t>
  </si>
  <si>
    <t>汽油消耗量Petrol consumed</t>
    <phoneticPr fontId="4" type="noConversion"/>
  </si>
  <si>
    <t>柴油消耗量Diesel consumed</t>
    <phoneticPr fontId="4" type="noConversion"/>
  </si>
  <si>
    <t>%</t>
    <phoneticPr fontId="4" type="noConversion"/>
  </si>
  <si>
    <t>中电资料库</t>
    <phoneticPr fontId="4" type="noConversion"/>
  </si>
  <si>
    <t>SF6</t>
    <phoneticPr fontId="4" type="noConversion"/>
  </si>
  <si>
    <t>from freshwater resources</t>
    <phoneticPr fontId="4" type="noConversion"/>
  </si>
  <si>
    <t>Water Reused / Recycled</t>
    <phoneticPr fontId="4" type="noConversion"/>
  </si>
  <si>
    <t>2016 Sustainable development report.pdf</t>
    <phoneticPr fontId="4" type="noConversion"/>
  </si>
  <si>
    <t>​CLP's Response to the Future Fuel Mix for Electricity Generation Public Consultation Paper-2014</t>
    <phoneticPr fontId="4" type="noConversion"/>
  </si>
  <si>
    <t>CLP-Information-Kit</t>
    <phoneticPr fontId="4" type="noConversion"/>
  </si>
  <si>
    <t>CLP's Current Assets .pdf</t>
    <phoneticPr fontId="4" type="noConversion"/>
  </si>
  <si>
    <t>Asset Information of HKE-HKE's Power Stations</t>
    <phoneticPr fontId="4" type="noConversion"/>
  </si>
  <si>
    <t>Source</t>
    <phoneticPr fontId="4" type="noConversion"/>
  </si>
  <si>
    <t>南丫发电厂.pdf</t>
    <phoneticPr fontId="4" type="noConversion"/>
  </si>
  <si>
    <t>港灯企业资讯2017-18.pdf</t>
    <phoneticPr fontId="4" type="noConversion"/>
  </si>
  <si>
    <t>1. Operating</t>
    <phoneticPr fontId="4" type="noConversion"/>
  </si>
  <si>
    <t>Station</t>
    <phoneticPr fontId="4" type="noConversion"/>
  </si>
  <si>
    <t>Generator</t>
    <phoneticPr fontId="4" type="noConversion"/>
  </si>
  <si>
    <t>Capacity (MW)</t>
    <phoneticPr fontId="4" type="noConversion"/>
  </si>
  <si>
    <t>In-produce Year</t>
    <phoneticPr fontId="4" type="noConversion"/>
  </si>
  <si>
    <t>Lifetime</t>
    <phoneticPr fontId="4" type="noConversion"/>
  </si>
  <si>
    <t>Note</t>
    <phoneticPr fontId="4" type="noConversion"/>
  </si>
  <si>
    <t>Lamma Power Station(南丫发电厂)</t>
    <phoneticPr fontId="4" type="noConversion"/>
  </si>
  <si>
    <t>Coal&amp;Oil</t>
    <phoneticPr fontId="4" type="noConversion"/>
  </si>
  <si>
    <t>Coal-First 3 generators</t>
    <phoneticPr fontId="4" type="noConversion"/>
  </si>
  <si>
    <t>(=3*250MW). One has retired between 2014 and 2017.</t>
    <phoneticPr fontId="4" type="noConversion"/>
  </si>
  <si>
    <t>Coal-Following</t>
    <phoneticPr fontId="4" type="noConversion"/>
  </si>
  <si>
    <t>(=3*350MW)</t>
    <phoneticPr fontId="4" type="noConversion"/>
  </si>
  <si>
    <t>Coal-Following</t>
    <phoneticPr fontId="4" type="noConversion"/>
  </si>
  <si>
    <t>Coal-Following</t>
    <phoneticPr fontId="4" type="noConversion"/>
  </si>
  <si>
    <t>Oil-fired gas turbine units(Gas turbines and standby units)</t>
    <phoneticPr fontId="4" type="noConversion"/>
  </si>
  <si>
    <t>(=4*125MW+1*55MW)</t>
    <phoneticPr fontId="4" type="noConversion"/>
  </si>
  <si>
    <t>Gas</t>
    <phoneticPr fontId="4" type="noConversion"/>
  </si>
  <si>
    <t>Gas-fired combined cycle-Unit1</t>
    <phoneticPr fontId="4" type="noConversion"/>
  </si>
  <si>
    <t>The 4th stage allows 6 new-built gas generator. This is the first one, into operation in July 2016.</t>
    <phoneticPr fontId="4" type="noConversion"/>
  </si>
  <si>
    <t>Converted to gas generator from two oil-fired ones in 2008. Became the 2nd main loaded gas combined cycle generator. Increase the gas generation to &gt;30% in the fuel mix.</t>
    <phoneticPr fontId="4" type="noConversion"/>
  </si>
  <si>
    <t>RE</t>
    <phoneticPr fontId="4" type="noConversion"/>
  </si>
  <si>
    <t>Solar PV</t>
    <phoneticPr fontId="4" type="noConversion"/>
  </si>
  <si>
    <t>Generate 1.1 Mil. kWh each year(by prediction) with 915kT CO2 reduced.</t>
    <phoneticPr fontId="4" type="noConversion"/>
  </si>
  <si>
    <t>Solar PV-expansion</t>
    <phoneticPr fontId="4" type="noConversion"/>
  </si>
  <si>
    <t>The same solar PV station has been expanded to 1MW in 2013.</t>
    <phoneticPr fontId="4" type="noConversion"/>
  </si>
  <si>
    <t>Wind Power</t>
    <phoneticPr fontId="4" type="noConversion"/>
  </si>
  <si>
    <t>Generatting 1Mil. kWh each year.</t>
    <phoneticPr fontId="4" type="noConversion"/>
  </si>
  <si>
    <t>Sum</t>
    <phoneticPr fontId="4" type="noConversion"/>
  </si>
  <si>
    <t>Sum-2014</t>
    <phoneticPr fontId="4" type="noConversion"/>
  </si>
  <si>
    <t>Sum-2017</t>
    <phoneticPr fontId="4" type="noConversion"/>
  </si>
  <si>
    <t xml:space="preserve"> The remaining would gradually retire and </t>
    <phoneticPr fontId="4" type="noConversion"/>
  </si>
  <si>
    <t>delta(2017-2014)</t>
    <phoneticPr fontId="4" type="noConversion"/>
  </si>
  <si>
    <t>be replaced by gas generators before 2030 (L2 is scheduled to retire by 2022).</t>
  </si>
  <si>
    <t>Gas Ratio</t>
    <phoneticPr fontId="4" type="noConversion"/>
  </si>
  <si>
    <t>From 2017 Sustainability Report</t>
    <phoneticPr fontId="4" type="noConversion"/>
  </si>
  <si>
    <t>(2017SR: currently the number is ~34%）</t>
    <phoneticPr fontId="4" type="noConversion"/>
  </si>
  <si>
    <t>Calculation</t>
    <phoneticPr fontId="4" type="noConversion"/>
  </si>
  <si>
    <t>The Oil-fired gas turbine units is also considered.</t>
    <phoneticPr fontId="4" type="noConversion"/>
  </si>
  <si>
    <t>2. In Construction</t>
    <phoneticPr fontId="4" type="noConversion"/>
  </si>
  <si>
    <t>Lifetime</t>
    <phoneticPr fontId="4" type="noConversion"/>
  </si>
  <si>
    <t>L10-Gas</t>
    <phoneticPr fontId="4" type="noConversion"/>
  </si>
  <si>
    <t>After it begins to operate, the gas-fired generation ratio will be increased to about 50% of HKE's total power generation.</t>
    <phoneticPr fontId="4" type="noConversion"/>
  </si>
  <si>
    <t>L11-Gas</t>
    <phoneticPr fontId="4" type="noConversion"/>
  </si>
  <si>
    <t>After it begins to operate, the gas-fired generation ratio will be increased to about 55%</t>
    <phoneticPr fontId="4" type="noConversion"/>
  </si>
  <si>
    <t>3. Approved</t>
    <phoneticPr fontId="4" type="noConversion"/>
  </si>
  <si>
    <t>Station</t>
    <phoneticPr fontId="4" type="noConversion"/>
  </si>
  <si>
    <t>Generator</t>
    <phoneticPr fontId="4" type="noConversion"/>
  </si>
  <si>
    <t>Note</t>
    <phoneticPr fontId="4" type="noConversion"/>
  </si>
  <si>
    <t>L12-Gas</t>
    <phoneticPr fontId="4" type="noConversion"/>
  </si>
  <si>
    <t>After it begins to operate, the gas-fired generation ratio will be increased to about 70%</t>
    <phoneticPr fontId="4" type="noConversion"/>
  </si>
  <si>
    <t>4. Plans</t>
    <phoneticPr fontId="4" type="noConversion"/>
  </si>
  <si>
    <t>HKE thinks it's better to develop gas generation.</t>
    <phoneticPr fontId="4" type="noConversion"/>
  </si>
  <si>
    <t>crude oil (MW)</t>
  </si>
  <si>
    <t>heavy or residual fuel oil (MW)</t>
  </si>
  <si>
    <t>municipal solid waste (MW)</t>
  </si>
  <si>
    <t>a new MSD power plant is under construction and will be completed in 2024</t>
  </si>
  <si>
    <t>it can treat 3000 tonnes MSW per day and can geenrate 0.48 billion KWh annually</t>
  </si>
  <si>
    <t>source: HK blueprint for sustainable use of resources 2013-2022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</si>
</sst>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charset val="134"/>
      <scheme val="minor"/>
    </font>
    <font>
      <b/>
      <sz val="11"/>
      <color theme="1"/>
      <name val="Calibri"/>
      <family val="2"/>
      <scheme val="minor"/>
    </font>
    <font>
      <b/>
      <sz val="11"/>
      <color theme="1"/>
      <name val="Calibri"/>
      <family val="3"/>
      <charset val="134"/>
      <scheme val="minor"/>
    </font>
    <font>
      <sz val="9"/>
      <name val="Calibri"/>
      <family val="3"/>
      <charset val="134"/>
      <scheme val="minor"/>
    </font>
    <font>
      <b/>
      <sz val="9"/>
      <color indexed="81"/>
      <name val="宋体"/>
      <family val="3"/>
      <charset val="134"/>
    </font>
    <font>
      <sz val="9"/>
      <color indexed="81"/>
      <name val="宋体"/>
      <family val="3"/>
      <charset val="134"/>
    </font>
    <font>
      <sz val="11"/>
      <color theme="1"/>
      <name val="宋体"/>
      <family val="2"/>
    </font>
    <font>
      <u/>
      <sz val="11"/>
      <color theme="10"/>
      <name val="Calibri"/>
      <family val="2"/>
      <scheme val="minor"/>
    </font>
    <font>
      <sz val="11"/>
      <name val="Calibri"/>
      <family val="2"/>
      <scheme val="minor"/>
    </font>
    <font>
      <b/>
      <sz val="16"/>
      <color theme="1"/>
      <name val="Calibri"/>
      <family val="3"/>
      <charset val="134"/>
      <scheme val="minor"/>
    </font>
    <font>
      <sz val="11"/>
      <color theme="1"/>
      <name val="Calibri"/>
      <family val="3"/>
      <charset val="134"/>
      <scheme val="minor"/>
    </font>
    <font>
      <b/>
      <sz val="14"/>
      <color theme="2" tint="-0.249977111117893"/>
      <name val="Calibri"/>
      <family val="3"/>
      <charset val="134"/>
      <scheme val="minor"/>
    </font>
    <font>
      <sz val="9"/>
      <color rgb="FF000000"/>
      <name val="Calibri"/>
      <family val="3"/>
      <charset val="134"/>
      <scheme val="minor"/>
    </font>
    <font>
      <sz val="11"/>
      <color theme="9"/>
      <name val="Calibri"/>
      <family val="3"/>
      <charset val="134"/>
      <scheme val="minor"/>
    </font>
    <font>
      <u/>
      <sz val="11"/>
      <color theme="10"/>
      <name val="Calibri"/>
      <family val="3"/>
      <charset val="134"/>
      <scheme val="minor"/>
    </font>
    <font>
      <b/>
      <sz val="16"/>
      <color theme="2" tint="-0.249977111117893"/>
      <name val="Calibri"/>
      <family val="3"/>
      <charset val="134"/>
      <scheme val="minor"/>
    </font>
    <font>
      <b/>
      <sz val="12"/>
      <color theme="1"/>
      <name val="Calibri"/>
      <family val="3"/>
      <charset val="134"/>
      <scheme val="minor"/>
    </font>
    <font>
      <b/>
      <sz val="14"/>
      <color theme="1"/>
      <name val="Calibri"/>
      <family val="3"/>
      <charset val="134"/>
      <scheme val="minor"/>
    </font>
    <font>
      <sz val="11"/>
      <color theme="9"/>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5" tint="0.79998168889431442"/>
        <bgColor indexed="64"/>
      </patternFill>
    </fill>
    <fill>
      <patternFill patternType="solid">
        <fgColor theme="8"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46">
    <xf numFmtId="0" fontId="0" fillId="0" borderId="0" xfId="0"/>
    <xf numFmtId="0" fontId="2" fillId="0" borderId="0" xfId="0" applyFont="1"/>
    <xf numFmtId="0" fontId="0" fillId="0" borderId="0" xfId="0" applyFont="1"/>
    <xf numFmtId="0" fontId="3" fillId="0" borderId="0" xfId="0" applyFont="1"/>
    <xf numFmtId="9" fontId="0" fillId="0" borderId="0" xfId="0" applyNumberFormat="1"/>
    <xf numFmtId="17" fontId="3" fillId="0" borderId="0" xfId="0" applyNumberFormat="1" applyFont="1"/>
    <xf numFmtId="0" fontId="0" fillId="0" borderId="0" xfId="0" applyAlignment="1">
      <alignment wrapText="1"/>
    </xf>
    <xf numFmtId="0" fontId="3" fillId="2" borderId="0" xfId="0" applyFont="1" applyFill="1"/>
    <xf numFmtId="0" fontId="0" fillId="0" borderId="0" xfId="0" applyAlignment="1">
      <alignment vertical="center"/>
    </xf>
    <xf numFmtId="0" fontId="7" fillId="0" borderId="0" xfId="0" applyFont="1" applyFill="1" applyBorder="1" applyAlignment="1">
      <alignment horizontal="left" vertical="center"/>
    </xf>
    <xf numFmtId="0" fontId="0" fillId="0" borderId="0" xfId="0" applyAlignment="1">
      <alignment horizontal="left" vertical="center"/>
    </xf>
    <xf numFmtId="0" fontId="8" fillId="0" borderId="0" xfId="1" applyFill="1" applyBorder="1" applyAlignment="1">
      <alignment horizontal="left" vertical="center"/>
    </xf>
    <xf numFmtId="0" fontId="8" fillId="0" borderId="0" xfId="1" applyAlignment="1">
      <alignment vertical="center"/>
    </xf>
    <xf numFmtId="0" fontId="9" fillId="0" borderId="0" xfId="1" applyFont="1" applyAlignment="1">
      <alignment vertical="center"/>
    </xf>
    <xf numFmtId="0" fontId="8" fillId="0" borderId="0" xfId="1"/>
    <xf numFmtId="0" fontId="10" fillId="0" borderId="0" xfId="0" applyFont="1"/>
    <xf numFmtId="0" fontId="11" fillId="0" borderId="0" xfId="0" applyFont="1"/>
    <xf numFmtId="0" fontId="12" fillId="0" borderId="0" xfId="0" applyFont="1"/>
    <xf numFmtId="0" fontId="11" fillId="0" borderId="0" xfId="0" applyFont="1" applyAlignment="1">
      <alignment horizontal="left"/>
    </xf>
    <xf numFmtId="0" fontId="13" fillId="0" borderId="0" xfId="0" applyFont="1"/>
    <xf numFmtId="3" fontId="13" fillId="0" borderId="0" xfId="0" applyNumberFormat="1" applyFont="1" applyAlignment="1">
      <alignment horizontal="left"/>
    </xf>
    <xf numFmtId="9" fontId="11" fillId="0" borderId="0" xfId="0" applyNumberFormat="1" applyFont="1"/>
    <xf numFmtId="0" fontId="11" fillId="0" borderId="1" xfId="0" applyFont="1" applyBorder="1"/>
    <xf numFmtId="0" fontId="11" fillId="0" borderId="1" xfId="0" applyFont="1" applyBorder="1" applyAlignment="1">
      <alignment horizontal="left"/>
    </xf>
    <xf numFmtId="0" fontId="13" fillId="0" borderId="1" xfId="0" applyFont="1" applyBorder="1"/>
    <xf numFmtId="0" fontId="11" fillId="0" borderId="0" xfId="0" applyFont="1" applyBorder="1"/>
    <xf numFmtId="0" fontId="11" fillId="0" borderId="0" xfId="0" applyFont="1" applyFill="1" applyBorder="1"/>
    <xf numFmtId="0" fontId="11" fillId="0" borderId="0" xfId="0" applyFont="1" applyBorder="1" applyAlignment="1">
      <alignment horizontal="left"/>
    </xf>
    <xf numFmtId="0" fontId="14" fillId="0" borderId="0" xfId="0" applyFont="1" applyFill="1" applyBorder="1"/>
    <xf numFmtId="0" fontId="14" fillId="0" borderId="0" xfId="0" applyFont="1" applyBorder="1" applyAlignment="1">
      <alignment horizontal="left"/>
    </xf>
    <xf numFmtId="0" fontId="13" fillId="0" borderId="0" xfId="0" applyFont="1" applyBorder="1"/>
    <xf numFmtId="0" fontId="3" fillId="0" borderId="0" xfId="0" applyFont="1" applyAlignment="1">
      <alignment horizontal="left"/>
    </xf>
    <xf numFmtId="0" fontId="13" fillId="0" borderId="0" xfId="0" applyFont="1" applyFill="1" applyBorder="1"/>
    <xf numFmtId="0" fontId="15" fillId="0" borderId="0" xfId="1" applyFont="1"/>
    <xf numFmtId="0" fontId="16" fillId="0" borderId="0" xfId="0" applyFont="1"/>
    <xf numFmtId="0" fontId="17" fillId="0" borderId="0" xfId="0" applyFont="1"/>
    <xf numFmtId="0" fontId="11" fillId="3" borderId="0" xfId="0" applyFont="1" applyFill="1"/>
    <xf numFmtId="0" fontId="11" fillId="4" borderId="0" xfId="0" applyFont="1" applyFill="1"/>
    <xf numFmtId="0" fontId="3" fillId="3" borderId="0" xfId="0" applyFont="1" applyFill="1"/>
    <xf numFmtId="0" fontId="3" fillId="4" borderId="0" xfId="0" applyFont="1" applyFill="1"/>
    <xf numFmtId="0" fontId="11" fillId="0" borderId="0" xfId="0" applyNumberFormat="1" applyFont="1"/>
    <xf numFmtId="3" fontId="11" fillId="0" borderId="0" xfId="0" applyNumberFormat="1" applyFont="1"/>
    <xf numFmtId="4" fontId="11" fillId="0" borderId="0" xfId="0" applyNumberFormat="1" applyFont="1"/>
    <xf numFmtId="10" fontId="11" fillId="0" borderId="0" xfId="0" applyNumberFormat="1" applyFont="1"/>
    <xf numFmtId="0" fontId="18" fillId="0" borderId="0" xfId="0" applyFont="1"/>
    <xf numFmtId="0" fontId="1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45357</xdr:colOff>
      <xdr:row>130</xdr:row>
      <xdr:rowOff>43983</xdr:rowOff>
    </xdr:from>
    <xdr:to>
      <xdr:col>13</xdr:col>
      <xdr:colOff>493549</xdr:colOff>
      <xdr:row>143</xdr:row>
      <xdr:rowOff>151188</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83557" y="23570733"/>
          <a:ext cx="12170292" cy="2418605"/>
        </a:xfrm>
        <a:prstGeom prst="rect">
          <a:avLst/>
        </a:prstGeom>
      </xdr:spPr>
    </xdr:pic>
    <xdr:clientData/>
  </xdr:twoCellAnchor>
  <xdr:twoCellAnchor editAs="oneCell">
    <xdr:from>
      <xdr:col>21</xdr:col>
      <xdr:colOff>643867</xdr:colOff>
      <xdr:row>30</xdr:row>
      <xdr:rowOff>165653</xdr:rowOff>
    </xdr:from>
    <xdr:to>
      <xdr:col>23</xdr:col>
      <xdr:colOff>552764</xdr:colOff>
      <xdr:row>38</xdr:row>
      <xdr:rowOff>33836</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8487367" y="5760003"/>
          <a:ext cx="1229697" cy="1303407"/>
        </a:xfrm>
        <a:prstGeom prst="rect">
          <a:avLst/>
        </a:prstGeom>
      </xdr:spPr>
    </xdr:pic>
    <xdr:clientData/>
  </xdr:twoCellAnchor>
  <xdr:twoCellAnchor editAs="oneCell">
    <xdr:from>
      <xdr:col>12</xdr:col>
      <xdr:colOff>136645</xdr:colOff>
      <xdr:row>114</xdr:row>
      <xdr:rowOff>32152</xdr:rowOff>
    </xdr:from>
    <xdr:to>
      <xdr:col>22</xdr:col>
      <xdr:colOff>162241</xdr:colOff>
      <xdr:row>124</xdr:row>
      <xdr:rowOff>163987</xdr:rowOff>
    </xdr:to>
    <xdr:pic>
      <xdr:nvPicPr>
        <xdr:cNvPr id="4" name="图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2036545" y="20714102"/>
          <a:ext cx="6629596" cy="1909835"/>
        </a:xfrm>
        <a:prstGeom prst="rect">
          <a:avLst/>
        </a:prstGeom>
      </xdr:spPr>
    </xdr:pic>
    <xdr:clientData/>
  </xdr:twoCellAnchor>
  <xdr:twoCellAnchor editAs="oneCell">
    <xdr:from>
      <xdr:col>1</xdr:col>
      <xdr:colOff>337595</xdr:colOff>
      <xdr:row>177</xdr:row>
      <xdr:rowOff>80380</xdr:rowOff>
    </xdr:from>
    <xdr:to>
      <xdr:col>7</xdr:col>
      <xdr:colOff>78498</xdr:colOff>
      <xdr:row>207</xdr:row>
      <xdr:rowOff>9254</xdr:rowOff>
    </xdr:to>
    <xdr:pic>
      <xdr:nvPicPr>
        <xdr:cNvPr id="5" name="图片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1175795" y="31963730"/>
          <a:ext cx="7500603" cy="5262873"/>
        </a:xfrm>
        <a:prstGeom prst="rect">
          <a:avLst/>
        </a:prstGeom>
      </xdr:spPr>
    </xdr:pic>
    <xdr:clientData/>
  </xdr:twoCellAnchor>
  <xdr:twoCellAnchor editAs="oneCell">
    <xdr:from>
      <xdr:col>11</xdr:col>
      <xdr:colOff>278969</xdr:colOff>
      <xdr:row>177</xdr:row>
      <xdr:rowOff>63169</xdr:rowOff>
    </xdr:from>
    <xdr:to>
      <xdr:col>21</xdr:col>
      <xdr:colOff>607094</xdr:colOff>
      <xdr:row>207</xdr:row>
      <xdr:rowOff>194</xdr:rowOff>
    </xdr:to>
    <xdr:pic>
      <xdr:nvPicPr>
        <xdr:cNvPr id="6" name="图片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11518469" y="31946519"/>
          <a:ext cx="6963875" cy="5271024"/>
        </a:xfrm>
        <a:prstGeom prst="rect">
          <a:avLst/>
        </a:prstGeom>
      </xdr:spPr>
    </xdr:pic>
    <xdr:clientData/>
  </xdr:twoCellAnchor>
  <xdr:twoCellAnchor editAs="oneCell">
    <xdr:from>
      <xdr:col>9</xdr:col>
      <xdr:colOff>621195</xdr:colOff>
      <xdr:row>146</xdr:row>
      <xdr:rowOff>62118</xdr:rowOff>
    </xdr:from>
    <xdr:to>
      <xdr:col>15</xdr:col>
      <xdr:colOff>191156</xdr:colOff>
      <xdr:row>174</xdr:row>
      <xdr:rowOff>138042</xdr:rowOff>
    </xdr:to>
    <xdr:pic>
      <xdr:nvPicPr>
        <xdr:cNvPr id="7" name="图片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10539895" y="26433668"/>
          <a:ext cx="3532361" cy="5054324"/>
        </a:xfrm>
        <a:prstGeom prst="rect">
          <a:avLst/>
        </a:prstGeom>
      </xdr:spPr>
    </xdr:pic>
    <xdr:clientData/>
  </xdr:twoCellAnchor>
  <xdr:twoCellAnchor editAs="oneCell">
    <xdr:from>
      <xdr:col>15</xdr:col>
      <xdr:colOff>586685</xdr:colOff>
      <xdr:row>145</xdr:row>
      <xdr:rowOff>96631</xdr:rowOff>
    </xdr:from>
    <xdr:to>
      <xdr:col>22</xdr:col>
      <xdr:colOff>234138</xdr:colOff>
      <xdr:row>163</xdr:row>
      <xdr:rowOff>47366</xdr:rowOff>
    </xdr:to>
    <xdr:pic>
      <xdr:nvPicPr>
        <xdr:cNvPr id="8" name="图片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14467785" y="26290381"/>
          <a:ext cx="4270253" cy="3151135"/>
        </a:xfrm>
        <a:prstGeom prst="rect">
          <a:avLst/>
        </a:prstGeom>
      </xdr:spPr>
    </xdr:pic>
    <xdr:clientData/>
  </xdr:twoCellAnchor>
  <xdr:twoCellAnchor editAs="oneCell">
    <xdr:from>
      <xdr:col>1</xdr:col>
      <xdr:colOff>118284</xdr:colOff>
      <xdr:row>146</xdr:row>
      <xdr:rowOff>99609</xdr:rowOff>
    </xdr:from>
    <xdr:to>
      <xdr:col>5</xdr:col>
      <xdr:colOff>418045</xdr:colOff>
      <xdr:row>165</xdr:row>
      <xdr:rowOff>136031</xdr:rowOff>
    </xdr:to>
    <xdr:pic>
      <xdr:nvPicPr>
        <xdr:cNvPr id="9" name="图片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956484" y="26471159"/>
          <a:ext cx="6440211" cy="34146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62296</xdr:colOff>
      <xdr:row>2</xdr:row>
      <xdr:rowOff>131364</xdr:rowOff>
    </xdr:from>
    <xdr:to>
      <xdr:col>20</xdr:col>
      <xdr:colOff>163319</xdr:colOff>
      <xdr:row>21</xdr:row>
      <xdr:rowOff>7509</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4159296" y="531414"/>
          <a:ext cx="4723823" cy="3717895"/>
        </a:xfrm>
        <a:prstGeom prst="rect">
          <a:avLst/>
        </a:prstGeom>
      </xdr:spPr>
    </xdr:pic>
    <xdr:clientData/>
  </xdr:twoCellAnchor>
  <xdr:twoCellAnchor editAs="oneCell">
    <xdr:from>
      <xdr:col>20</xdr:col>
      <xdr:colOff>355984</xdr:colOff>
      <xdr:row>2</xdr:row>
      <xdr:rowOff>105833</xdr:rowOff>
    </xdr:from>
    <xdr:to>
      <xdr:col>29</xdr:col>
      <xdr:colOff>523077</xdr:colOff>
      <xdr:row>8</xdr:row>
      <xdr:rowOff>213128</xdr:rowOff>
    </xdr:to>
    <xdr:pic>
      <xdr:nvPicPr>
        <xdr:cNvPr id="3" name="图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9075784" y="505883"/>
          <a:ext cx="6110693" cy="1364595"/>
        </a:xfrm>
        <a:prstGeom prst="rect">
          <a:avLst/>
        </a:prstGeom>
      </xdr:spPr>
    </xdr:pic>
    <xdr:clientData/>
  </xdr:twoCellAnchor>
  <xdr:twoCellAnchor editAs="oneCell">
    <xdr:from>
      <xdr:col>1</xdr:col>
      <xdr:colOff>0</xdr:colOff>
      <xdr:row>32</xdr:row>
      <xdr:rowOff>0</xdr:rowOff>
    </xdr:from>
    <xdr:to>
      <xdr:col>4</xdr:col>
      <xdr:colOff>919427</xdr:colOff>
      <xdr:row>40</xdr:row>
      <xdr:rowOff>36335</xdr:rowOff>
    </xdr:to>
    <xdr:pic>
      <xdr:nvPicPr>
        <xdr:cNvPr id="4" name="图片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225550" y="6197600"/>
          <a:ext cx="4646877" cy="1458735"/>
        </a:xfrm>
        <a:prstGeom prst="rect">
          <a:avLst/>
        </a:prstGeom>
      </xdr:spPr>
    </xdr:pic>
    <xdr:clientData/>
  </xdr:twoCellAnchor>
  <xdr:twoCellAnchor editAs="oneCell">
    <xdr:from>
      <xdr:col>1</xdr:col>
      <xdr:colOff>19841</xdr:colOff>
      <xdr:row>40</xdr:row>
      <xdr:rowOff>135437</xdr:rowOff>
    </xdr:from>
    <xdr:to>
      <xdr:col>4</xdr:col>
      <xdr:colOff>985571</xdr:colOff>
      <xdr:row>57</xdr:row>
      <xdr:rowOff>176489</xdr:rowOff>
    </xdr:to>
    <xdr:pic>
      <xdr:nvPicPr>
        <xdr:cNvPr id="5" name="图片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1245391" y="7755437"/>
          <a:ext cx="4693180" cy="30636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21</xdr:col>
      <xdr:colOff>456305</xdr:colOff>
      <xdr:row>17</xdr:row>
      <xdr:rowOff>180571</xdr:rowOff>
    </xdr:to>
    <xdr:pic>
      <xdr:nvPicPr>
        <xdr:cNvPr id="2" name="Picture 1">
          <a:extLst>
            <a:ext uri="{FF2B5EF4-FFF2-40B4-BE49-F238E27FC236}">
              <a16:creationId xmlns:a16="http://schemas.microsoft.com/office/drawing/2014/main" id="{AB663889-6C28-4496-9D65-03AE773E30CE}"/>
            </a:ext>
          </a:extLst>
        </xdr:cNvPr>
        <xdr:cNvPicPr>
          <a:picLocks noChangeAspect="1"/>
        </xdr:cNvPicPr>
      </xdr:nvPicPr>
      <xdr:blipFill>
        <a:blip xmlns:r="http://schemas.openxmlformats.org/officeDocument/2006/relationships" r:embed="rId1"/>
        <a:stretch>
          <a:fillRect/>
        </a:stretch>
      </xdr:blipFill>
      <xdr:spPr>
        <a:xfrm>
          <a:off x="6096000" y="190500"/>
          <a:ext cx="7161905" cy="3228571"/>
        </a:xfrm>
        <a:prstGeom prst="rect">
          <a:avLst/>
        </a:prstGeom>
      </xdr:spPr>
    </xdr:pic>
    <xdr:clientData/>
  </xdr:twoCellAnchor>
</xdr:wsDr>
</file>

<file path=xl/theme/theme1.xml><?xml version="1.0" encoding="utf-8"?>
<a:theme xmlns:a="http://schemas.openxmlformats.org/drawingml/2006/main" name="Office 主题​​">
  <a:themeElements>
    <a:clrScheme name="气流">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clpgroup.com/tc/investors-information/quick-facts/operating-informatio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workbookViewId="0">
      <selection activeCell="B16" sqref="B16"/>
    </sheetView>
  </sheetViews>
  <sheetFormatPr defaultRowHeight="15"/>
  <cols>
    <col min="1" max="1" width="10.28515625" customWidth="1"/>
    <col min="2" max="2" width="67.140625" customWidth="1"/>
  </cols>
  <sheetData>
    <row r="1" spans="1:8">
      <c r="A1" s="1" t="s">
        <v>6</v>
      </c>
    </row>
    <row r="3" spans="1:8">
      <c r="A3" s="1" t="s">
        <v>10</v>
      </c>
      <c r="B3" s="7" t="s">
        <v>32</v>
      </c>
    </row>
    <row r="4" spans="1:8" s="8" customFormat="1">
      <c r="B4" s="8" t="s">
        <v>33</v>
      </c>
      <c r="E4" s="9"/>
    </row>
    <row r="5" spans="1:8" s="8" customFormat="1">
      <c r="B5" s="8" t="s">
        <v>34</v>
      </c>
      <c r="E5" s="9"/>
      <c r="H5" s="10"/>
    </row>
    <row r="6" spans="1:8" s="8" customFormat="1" ht="15" customHeight="1">
      <c r="B6" s="8" t="s">
        <v>35</v>
      </c>
      <c r="E6" s="11"/>
    </row>
    <row r="7" spans="1:8" s="8" customFormat="1">
      <c r="B7" s="8" t="s">
        <v>36</v>
      </c>
      <c r="E7" s="11"/>
      <c r="H7" s="12"/>
    </row>
    <row r="8" spans="1:8">
      <c r="B8" s="13"/>
      <c r="C8" s="8"/>
      <c r="D8" s="8"/>
      <c r="E8" s="8"/>
    </row>
    <row r="9" spans="1:8">
      <c r="A9" s="1" t="s">
        <v>37</v>
      </c>
      <c r="B9" s="13"/>
      <c r="E9" s="8"/>
    </row>
    <row r="10" spans="1:8">
      <c r="A10" s="2" t="s">
        <v>42</v>
      </c>
      <c r="B10" s="13"/>
    </row>
    <row r="11" spans="1:8">
      <c r="A11" s="2" t="s">
        <v>7</v>
      </c>
      <c r="B11" s="14"/>
    </row>
    <row r="12" spans="1:8">
      <c r="A12" s="2" t="s">
        <v>8</v>
      </c>
    </row>
    <row r="13" spans="1:8">
      <c r="A13" s="2" t="s">
        <v>9</v>
      </c>
    </row>
    <row r="15" spans="1:8">
      <c r="A15" t="s">
        <v>41</v>
      </c>
    </row>
    <row r="16" spans="1:8">
      <c r="A16" t="s">
        <v>38</v>
      </c>
    </row>
    <row r="17" spans="1:1">
      <c r="A17" t="s">
        <v>39</v>
      </c>
    </row>
    <row r="18" spans="1:1">
      <c r="A18" t="s">
        <v>43</v>
      </c>
    </row>
    <row r="19" spans="1:1">
      <c r="A19" s="2" t="s">
        <v>40</v>
      </c>
    </row>
    <row r="20" spans="1:1">
      <c r="A20" s="2" t="s">
        <v>44</v>
      </c>
    </row>
    <row r="21" spans="1:1">
      <c r="A21" s="2" t="s">
        <v>45</v>
      </c>
    </row>
    <row r="22" spans="1:1">
      <c r="A22" s="2"/>
    </row>
    <row r="23" spans="1:1">
      <c r="A23" s="2" t="s">
        <v>46</v>
      </c>
    </row>
    <row r="24" spans="1:1">
      <c r="A24" s="2"/>
    </row>
    <row r="25" spans="1:1">
      <c r="A25" s="2"/>
    </row>
    <row r="26" spans="1:1">
      <c r="A26" s="2"/>
    </row>
    <row r="27" spans="1:1">
      <c r="A27" s="2"/>
    </row>
    <row r="28" spans="1:1">
      <c r="A28" s="2"/>
    </row>
  </sheetData>
  <phoneticPr fontId="4"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7"/>
  <sheetViews>
    <sheetView workbookViewId="0">
      <selection activeCell="F18" sqref="F18"/>
    </sheetView>
  </sheetViews>
  <sheetFormatPr defaultColWidth="8.7109375" defaultRowHeight="15"/>
  <cols>
    <col min="1" max="1" width="12" style="16" customWidth="1"/>
    <col min="2" max="2" width="46.140625" style="16" customWidth="1"/>
    <col min="3" max="3" width="13.42578125" style="16" customWidth="1"/>
    <col min="4" max="4" width="8.7109375" style="16"/>
    <col min="5" max="5" width="19" style="16" customWidth="1"/>
    <col min="6" max="6" width="13.7109375" style="16" customWidth="1"/>
    <col min="7" max="16384" width="8.7109375" style="16"/>
  </cols>
  <sheetData>
    <row r="1" spans="1:15" ht="21">
      <c r="A1" s="15" t="s">
        <v>47</v>
      </c>
      <c r="D1" s="16" t="s">
        <v>48</v>
      </c>
    </row>
    <row r="2" spans="1:15" ht="18.75">
      <c r="A2" s="17" t="s">
        <v>49</v>
      </c>
    </row>
    <row r="3" spans="1:15">
      <c r="A3" s="3" t="s">
        <v>50</v>
      </c>
    </row>
    <row r="4" spans="1:15" ht="14.45" customHeight="1">
      <c r="B4" s="3" t="s">
        <v>51</v>
      </c>
      <c r="C4" s="5" t="s">
        <v>52</v>
      </c>
      <c r="D4" s="3" t="s">
        <v>53</v>
      </c>
      <c r="E4" s="3" t="s">
        <v>54</v>
      </c>
      <c r="F4" s="3" t="s">
        <v>30</v>
      </c>
      <c r="G4" s="16" t="s">
        <v>55</v>
      </c>
    </row>
    <row r="5" spans="1:15">
      <c r="B5" s="16" t="s">
        <v>56</v>
      </c>
      <c r="C5" s="18">
        <v>4108</v>
      </c>
      <c r="D5" s="16" t="s">
        <v>57</v>
      </c>
      <c r="E5" s="16">
        <v>1980</v>
      </c>
      <c r="F5" s="19" t="s">
        <v>58</v>
      </c>
    </row>
    <row r="6" spans="1:15" ht="14.45" customHeight="1">
      <c r="B6" s="16" t="s">
        <v>59</v>
      </c>
      <c r="C6" s="20">
        <v>2500</v>
      </c>
      <c r="D6" s="16" t="s">
        <v>19</v>
      </c>
      <c r="E6" s="16" t="s">
        <v>60</v>
      </c>
      <c r="F6" s="19" t="s">
        <v>61</v>
      </c>
    </row>
    <row r="7" spans="1:15">
      <c r="B7" s="16" t="s">
        <v>62</v>
      </c>
      <c r="C7" s="18">
        <v>300</v>
      </c>
      <c r="D7" s="16" t="s">
        <v>63</v>
      </c>
      <c r="E7" s="16">
        <v>1992</v>
      </c>
      <c r="F7" s="19" t="s">
        <v>64</v>
      </c>
    </row>
    <row r="8" spans="1:15">
      <c r="B8" s="16" t="s">
        <v>65</v>
      </c>
      <c r="C8" s="18">
        <v>10</v>
      </c>
      <c r="D8" s="16" t="s">
        <v>66</v>
      </c>
      <c r="E8" s="16">
        <v>2019</v>
      </c>
      <c r="F8" s="19" t="s">
        <v>67</v>
      </c>
      <c r="O8" s="16" t="s">
        <v>68</v>
      </c>
    </row>
    <row r="9" spans="1:15">
      <c r="B9" s="16" t="s">
        <v>69</v>
      </c>
      <c r="C9" s="18">
        <f>2*984</f>
        <v>1968</v>
      </c>
      <c r="D9" s="16" t="s">
        <v>70</v>
      </c>
      <c r="E9" s="16">
        <v>1994</v>
      </c>
      <c r="F9" s="19" t="s">
        <v>71</v>
      </c>
    </row>
    <row r="10" spans="1:15">
      <c r="B10" s="16" t="s">
        <v>72</v>
      </c>
      <c r="C10" s="18">
        <v>1380</v>
      </c>
      <c r="E10" s="21"/>
      <c r="F10" s="21"/>
    </row>
    <row r="11" spans="1:15" s="22" customFormat="1" ht="15" customHeight="1">
      <c r="B11" s="22" t="s">
        <v>73</v>
      </c>
      <c r="C11" s="23">
        <v>2400</v>
      </c>
      <c r="D11" s="22" t="s">
        <v>74</v>
      </c>
      <c r="E11" s="22" t="s">
        <v>75</v>
      </c>
      <c r="F11" s="24" t="s">
        <v>76</v>
      </c>
    </row>
    <row r="12" spans="1:15" s="25" customFormat="1" ht="15" customHeight="1">
      <c r="B12" s="26" t="s">
        <v>77</v>
      </c>
      <c r="C12" s="27">
        <f>SUM(C5:C8)</f>
        <v>6918</v>
      </c>
      <c r="F12" s="16"/>
    </row>
    <row r="13" spans="1:15" s="25" customFormat="1" ht="15" customHeight="1">
      <c r="B13" s="28" t="s">
        <v>78</v>
      </c>
      <c r="C13" s="29">
        <v>550</v>
      </c>
      <c r="D13" s="26" t="s">
        <v>79</v>
      </c>
      <c r="E13" s="25">
        <v>2020</v>
      </c>
      <c r="F13" s="30" t="s">
        <v>80</v>
      </c>
      <c r="G13" s="16" t="s">
        <v>81</v>
      </c>
    </row>
    <row r="14" spans="1:15" s="25" customFormat="1" ht="15" customHeight="1">
      <c r="B14" s="28" t="s">
        <v>82</v>
      </c>
      <c r="C14" s="29">
        <v>550</v>
      </c>
      <c r="D14" s="26" t="s">
        <v>79</v>
      </c>
      <c r="E14" s="25" t="s">
        <v>83</v>
      </c>
      <c r="F14" s="30" t="s">
        <v>84</v>
      </c>
      <c r="G14" s="16" t="s">
        <v>85</v>
      </c>
    </row>
    <row r="15" spans="1:15">
      <c r="B15" s="3" t="s">
        <v>86</v>
      </c>
      <c r="C15" s="31">
        <v>7543</v>
      </c>
      <c r="F15" s="32"/>
      <c r="G15" s="16" t="s">
        <v>87</v>
      </c>
    </row>
    <row r="16" spans="1:15">
      <c r="B16" s="3"/>
      <c r="C16" s="31"/>
      <c r="F16" s="32"/>
    </row>
    <row r="17" spans="1:21">
      <c r="A17" s="3" t="s">
        <v>88</v>
      </c>
    </row>
    <row r="18" spans="1:21">
      <c r="A18" s="3"/>
      <c r="B18" s="3" t="s">
        <v>89</v>
      </c>
      <c r="C18" s="3" t="s">
        <v>90</v>
      </c>
      <c r="D18" s="3">
        <v>2018</v>
      </c>
      <c r="E18" s="3">
        <v>2017</v>
      </c>
    </row>
    <row r="19" spans="1:21">
      <c r="B19" s="16" t="s">
        <v>91</v>
      </c>
      <c r="C19" s="16" t="s">
        <v>92</v>
      </c>
      <c r="D19" s="16">
        <v>34218</v>
      </c>
      <c r="E19" s="16">
        <v>34505</v>
      </c>
    </row>
    <row r="20" spans="1:21">
      <c r="B20" s="16" t="s">
        <v>93</v>
      </c>
      <c r="C20" s="16" t="s">
        <v>94</v>
      </c>
      <c r="D20" s="16">
        <v>9270</v>
      </c>
      <c r="E20" s="16">
        <v>9463</v>
      </c>
    </row>
    <row r="21" spans="1:21">
      <c r="A21" s="3" t="s">
        <v>20</v>
      </c>
    </row>
    <row r="22" spans="1:21">
      <c r="B22" s="16" t="s">
        <v>21</v>
      </c>
      <c r="C22" s="21">
        <v>1</v>
      </c>
      <c r="D22" s="16" t="s">
        <v>22</v>
      </c>
      <c r="I22" s="16" t="s">
        <v>95</v>
      </c>
    </row>
    <row r="23" spans="1:21">
      <c r="B23" s="16" t="s">
        <v>23</v>
      </c>
      <c r="C23" s="21">
        <v>0.7</v>
      </c>
      <c r="D23" s="16" t="s">
        <v>24</v>
      </c>
      <c r="F23" s="16" t="s">
        <v>25</v>
      </c>
      <c r="I23" s="33" t="s">
        <v>96</v>
      </c>
    </row>
    <row r="24" spans="1:21">
      <c r="B24" s="16" t="s">
        <v>26</v>
      </c>
      <c r="C24" s="21">
        <v>0.4</v>
      </c>
      <c r="D24" s="16" t="s">
        <v>27</v>
      </c>
      <c r="F24" s="16" t="s">
        <v>97</v>
      </c>
    </row>
    <row r="25" spans="1:21">
      <c r="A25" s="3" t="s">
        <v>28</v>
      </c>
      <c r="C25" s="21"/>
    </row>
    <row r="26" spans="1:21">
      <c r="B26" s="16" t="s">
        <v>98</v>
      </c>
      <c r="C26" s="21"/>
    </row>
    <row r="27" spans="1:21">
      <c r="B27" s="16" t="s">
        <v>99</v>
      </c>
      <c r="C27" s="21"/>
    </row>
    <row r="28" spans="1:21">
      <c r="B28" s="16" t="s">
        <v>100</v>
      </c>
      <c r="C28" s="21"/>
    </row>
    <row r="30" spans="1:21" ht="21">
      <c r="A30" s="34" t="s">
        <v>101</v>
      </c>
    </row>
    <row r="31" spans="1:21" ht="15.75">
      <c r="B31" s="35" t="s">
        <v>102</v>
      </c>
      <c r="D31" s="36" t="s">
        <v>103</v>
      </c>
      <c r="E31" s="36"/>
      <c r="F31" s="36"/>
      <c r="G31" s="37" t="s">
        <v>104</v>
      </c>
      <c r="H31" s="37"/>
      <c r="I31" s="37"/>
      <c r="K31" s="3" t="s">
        <v>105</v>
      </c>
    </row>
    <row r="32" spans="1:21">
      <c r="B32" s="3" t="s">
        <v>106</v>
      </c>
      <c r="C32" s="3" t="s">
        <v>90</v>
      </c>
      <c r="D32" s="38">
        <v>2018</v>
      </c>
      <c r="E32" s="38">
        <v>2017</v>
      </c>
      <c r="F32" s="38">
        <v>2016</v>
      </c>
      <c r="G32" s="39">
        <v>2015</v>
      </c>
      <c r="H32" s="39">
        <v>2014</v>
      </c>
      <c r="I32" s="39">
        <v>2013</v>
      </c>
      <c r="K32" s="16" t="s">
        <v>107</v>
      </c>
      <c r="U32" s="3" t="s">
        <v>108</v>
      </c>
    </row>
    <row r="33" spans="2:11">
      <c r="B33" s="16" t="s">
        <v>109</v>
      </c>
      <c r="C33" s="16" t="s">
        <v>110</v>
      </c>
      <c r="D33" s="16">
        <v>9304</v>
      </c>
      <c r="E33" s="16">
        <v>9550</v>
      </c>
      <c r="F33" s="16">
        <v>9175</v>
      </c>
      <c r="G33" s="16">
        <v>8899</v>
      </c>
      <c r="H33" s="16">
        <v>5315</v>
      </c>
      <c r="I33" s="16">
        <v>5675</v>
      </c>
      <c r="K33" s="16" t="s">
        <v>111</v>
      </c>
    </row>
    <row r="34" spans="2:11">
      <c r="B34" s="16" t="s">
        <v>112</v>
      </c>
      <c r="C34" s="16" t="s">
        <v>113</v>
      </c>
      <c r="D34" s="16">
        <v>72963</v>
      </c>
      <c r="E34" s="16">
        <v>75747</v>
      </c>
      <c r="F34" s="16">
        <v>73014</v>
      </c>
      <c r="G34" s="16">
        <v>71364</v>
      </c>
      <c r="H34" s="16">
        <v>42433</v>
      </c>
      <c r="I34" s="16">
        <v>45141</v>
      </c>
      <c r="K34" s="16" t="s">
        <v>114</v>
      </c>
    </row>
    <row r="35" spans="2:11">
      <c r="B35" s="16" t="s">
        <v>115</v>
      </c>
      <c r="C35" s="16" t="s">
        <v>113</v>
      </c>
      <c r="D35" s="40">
        <v>163</v>
      </c>
      <c r="E35" s="40">
        <v>76</v>
      </c>
      <c r="F35" s="40">
        <v>227</v>
      </c>
      <c r="G35" s="16">
        <v>117</v>
      </c>
      <c r="H35" s="16">
        <v>148</v>
      </c>
      <c r="I35" s="16">
        <v>146</v>
      </c>
      <c r="K35" s="16" t="s">
        <v>116</v>
      </c>
    </row>
    <row r="36" spans="2:11">
      <c r="B36" s="16" t="s">
        <v>117</v>
      </c>
      <c r="C36" s="16" t="s">
        <v>29</v>
      </c>
      <c r="D36" s="16">
        <v>45.8</v>
      </c>
      <c r="E36" s="16">
        <v>45.3</v>
      </c>
      <c r="F36" s="16">
        <v>45.1</v>
      </c>
      <c r="G36" s="16">
        <v>44.8</v>
      </c>
      <c r="H36" s="16">
        <v>44.9</v>
      </c>
      <c r="I36" s="16">
        <v>45.1</v>
      </c>
    </row>
    <row r="37" spans="2:11">
      <c r="B37" s="3" t="s">
        <v>118</v>
      </c>
      <c r="C37" s="3" t="s">
        <v>119</v>
      </c>
      <c r="D37" s="38">
        <v>2018</v>
      </c>
      <c r="E37" s="38">
        <v>2017</v>
      </c>
      <c r="F37" s="38">
        <v>2016</v>
      </c>
      <c r="G37" s="39">
        <v>2015</v>
      </c>
      <c r="H37" s="39">
        <v>2014</v>
      </c>
      <c r="I37" s="39">
        <v>2013</v>
      </c>
    </row>
    <row r="38" spans="2:11">
      <c r="B38" s="16" t="s">
        <v>120</v>
      </c>
      <c r="C38" s="16" t="s">
        <v>121</v>
      </c>
      <c r="D38" s="41">
        <v>3776</v>
      </c>
      <c r="E38" s="41">
        <v>3923</v>
      </c>
      <c r="F38" s="41">
        <v>3761</v>
      </c>
      <c r="G38" s="16">
        <v>3688</v>
      </c>
      <c r="H38" s="16">
        <v>2295</v>
      </c>
      <c r="I38" s="16">
        <v>2455</v>
      </c>
    </row>
    <row r="39" spans="2:11">
      <c r="B39" s="16" t="s">
        <v>122</v>
      </c>
      <c r="C39" s="16" t="s">
        <v>121</v>
      </c>
      <c r="D39" s="41">
        <v>3759</v>
      </c>
      <c r="E39" s="41">
        <v>3906</v>
      </c>
      <c r="F39" s="41">
        <v>3745</v>
      </c>
      <c r="G39" s="16">
        <v>3673</v>
      </c>
      <c r="H39" s="16">
        <v>2285</v>
      </c>
      <c r="I39" s="16">
        <v>2447</v>
      </c>
      <c r="K39" s="3" t="s">
        <v>123</v>
      </c>
    </row>
    <row r="40" spans="2:11">
      <c r="B40" s="16" t="s">
        <v>124</v>
      </c>
      <c r="C40" s="16" t="s">
        <v>121</v>
      </c>
      <c r="D40" s="16">
        <v>0.08</v>
      </c>
      <c r="E40" s="16">
        <v>0.08</v>
      </c>
      <c r="F40" s="16">
        <v>0.05</v>
      </c>
      <c r="G40" s="16">
        <v>0.05</v>
      </c>
      <c r="H40" s="16">
        <v>7.0000000000000007E-2</v>
      </c>
      <c r="I40" s="16">
        <v>0.08</v>
      </c>
      <c r="K40" s="16" t="s">
        <v>125</v>
      </c>
    </row>
    <row r="41" spans="2:11">
      <c r="B41" s="16" t="s">
        <v>126</v>
      </c>
      <c r="C41" s="16" t="s">
        <v>121</v>
      </c>
      <c r="D41" s="16">
        <v>1.4</v>
      </c>
      <c r="E41" s="16">
        <v>1.4</v>
      </c>
      <c r="F41" s="16">
        <v>1.6</v>
      </c>
      <c r="G41" s="16">
        <v>1.5</v>
      </c>
      <c r="H41" s="16">
        <v>0.9</v>
      </c>
      <c r="I41" s="16">
        <v>1.1000000000000001</v>
      </c>
      <c r="K41" s="16" t="s">
        <v>127</v>
      </c>
    </row>
    <row r="42" spans="2:11">
      <c r="B42" s="16" t="s">
        <v>128</v>
      </c>
      <c r="C42" s="16" t="s">
        <v>129</v>
      </c>
      <c r="D42" s="16">
        <v>0.06</v>
      </c>
      <c r="E42" s="16">
        <v>0.06</v>
      </c>
      <c r="F42" s="16">
        <v>0.06</v>
      </c>
      <c r="G42" s="16">
        <v>0.06</v>
      </c>
      <c r="H42" s="16">
        <v>0.03</v>
      </c>
      <c r="I42" s="16">
        <v>0.04</v>
      </c>
      <c r="K42" s="16" t="s">
        <v>130</v>
      </c>
    </row>
    <row r="43" spans="2:11">
      <c r="B43" s="16" t="s">
        <v>131</v>
      </c>
      <c r="C43" s="16" t="s">
        <v>121</v>
      </c>
      <c r="D43" s="16">
        <v>0.06</v>
      </c>
      <c r="E43" s="16">
        <v>0.06</v>
      </c>
      <c r="F43" s="16">
        <v>0.06</v>
      </c>
      <c r="G43" s="16">
        <v>0.06</v>
      </c>
      <c r="H43" s="16">
        <v>0.03</v>
      </c>
      <c r="I43" s="16">
        <v>0.04</v>
      </c>
      <c r="K43" s="16" t="s">
        <v>132</v>
      </c>
    </row>
    <row r="44" spans="2:11" s="3" customFormat="1">
      <c r="B44" s="3" t="s">
        <v>133</v>
      </c>
      <c r="C44" s="3" t="s">
        <v>119</v>
      </c>
      <c r="D44" s="38">
        <v>2018</v>
      </c>
      <c r="E44" s="38">
        <v>2017</v>
      </c>
      <c r="F44" s="38">
        <v>2016</v>
      </c>
      <c r="G44" s="39">
        <v>2015</v>
      </c>
      <c r="H44" s="39">
        <v>2014</v>
      </c>
      <c r="I44" s="39">
        <v>2013</v>
      </c>
      <c r="K44" s="16" t="s">
        <v>134</v>
      </c>
    </row>
    <row r="45" spans="2:11" s="3" customFormat="1">
      <c r="B45" s="16" t="s">
        <v>135</v>
      </c>
      <c r="C45" s="16" t="s">
        <v>136</v>
      </c>
      <c r="D45" s="16">
        <v>943.9</v>
      </c>
      <c r="E45" s="16">
        <v>923.7</v>
      </c>
      <c r="F45" s="16">
        <v>934.9</v>
      </c>
      <c r="G45" s="16">
        <v>931.2</v>
      </c>
      <c r="H45" s="16">
        <v>612.5</v>
      </c>
      <c r="I45" s="16">
        <v>668.3</v>
      </c>
      <c r="K45" s="16" t="s">
        <v>137</v>
      </c>
    </row>
    <row r="46" spans="2:11" s="3" customFormat="1">
      <c r="B46" s="16" t="s">
        <v>138</v>
      </c>
      <c r="C46" s="16" t="s">
        <v>136</v>
      </c>
      <c r="D46" s="16">
        <v>943.5</v>
      </c>
      <c r="E46" s="16">
        <v>923.4</v>
      </c>
      <c r="F46" s="16">
        <v>934.6</v>
      </c>
      <c r="G46" s="16">
        <v>930.9</v>
      </c>
      <c r="H46" s="16">
        <v>612.29999999999995</v>
      </c>
      <c r="I46" s="16">
        <v>668.1</v>
      </c>
      <c r="K46" s="16" t="s">
        <v>139</v>
      </c>
    </row>
    <row r="47" spans="2:11" s="3" customFormat="1">
      <c r="B47" s="16" t="s">
        <v>140</v>
      </c>
      <c r="C47" s="16" t="s">
        <v>136</v>
      </c>
      <c r="D47" s="16" t="s">
        <v>141</v>
      </c>
      <c r="E47" s="16"/>
      <c r="F47" s="16"/>
      <c r="G47" s="16"/>
      <c r="H47" s="16"/>
      <c r="I47" s="16"/>
      <c r="K47" s="16" t="s">
        <v>142</v>
      </c>
    </row>
    <row r="48" spans="2:11">
      <c r="B48" s="16" t="s">
        <v>143</v>
      </c>
      <c r="C48" s="16" t="s">
        <v>136</v>
      </c>
      <c r="D48" s="16">
        <v>0.4</v>
      </c>
      <c r="E48" s="16">
        <v>0.3</v>
      </c>
      <c r="F48" s="16">
        <v>0.3</v>
      </c>
      <c r="G48" s="16">
        <v>0.3</v>
      </c>
      <c r="H48" s="16">
        <v>0.2</v>
      </c>
      <c r="I48" s="16">
        <v>0.3</v>
      </c>
      <c r="K48" s="16" t="s">
        <v>144</v>
      </c>
    </row>
    <row r="49" spans="2:11">
      <c r="B49" s="16" t="s">
        <v>145</v>
      </c>
      <c r="C49" s="16" t="s">
        <v>146</v>
      </c>
      <c r="D49" s="40">
        <v>943.6</v>
      </c>
      <c r="E49" s="40">
        <v>923.5</v>
      </c>
      <c r="F49" s="40">
        <v>934.7</v>
      </c>
      <c r="G49" s="16">
        <v>931</v>
      </c>
      <c r="H49" s="16">
        <v>612.4</v>
      </c>
      <c r="I49" s="16">
        <v>668.2</v>
      </c>
      <c r="K49" s="16" t="s">
        <v>147</v>
      </c>
    </row>
    <row r="50" spans="2:11">
      <c r="B50" s="16" t="s">
        <v>148</v>
      </c>
      <c r="C50" s="16" t="s">
        <v>149</v>
      </c>
      <c r="D50" s="40">
        <v>943.5</v>
      </c>
      <c r="E50" s="40">
        <v>923.4</v>
      </c>
      <c r="F50" s="40">
        <v>934.6</v>
      </c>
      <c r="G50" s="16">
        <v>930.9</v>
      </c>
      <c r="H50" s="16">
        <v>612.29999999999995</v>
      </c>
      <c r="I50" s="16">
        <v>668.1</v>
      </c>
    </row>
    <row r="51" spans="2:11">
      <c r="B51" s="16" t="s">
        <v>150</v>
      </c>
      <c r="C51" s="16" t="s">
        <v>151</v>
      </c>
      <c r="D51" s="40">
        <v>0.1</v>
      </c>
      <c r="E51" s="40">
        <v>0.1</v>
      </c>
      <c r="F51" s="40">
        <v>0.1</v>
      </c>
      <c r="G51" s="16">
        <v>0.1</v>
      </c>
      <c r="H51" s="16">
        <v>0.1</v>
      </c>
      <c r="I51" s="16">
        <v>0.1</v>
      </c>
    </row>
    <row r="52" spans="2:11">
      <c r="B52" s="16" t="s">
        <v>152</v>
      </c>
      <c r="C52" s="16" t="s">
        <v>153</v>
      </c>
      <c r="D52" s="16" t="s">
        <v>141</v>
      </c>
    </row>
    <row r="53" spans="2:11">
      <c r="B53" s="16" t="s">
        <v>154</v>
      </c>
      <c r="C53" s="16" t="s">
        <v>155</v>
      </c>
      <c r="D53" s="16" t="s">
        <v>141</v>
      </c>
    </row>
    <row r="54" spans="2:11">
      <c r="B54" s="16" t="s">
        <v>156</v>
      </c>
      <c r="C54" s="16" t="s">
        <v>157</v>
      </c>
      <c r="D54" s="16" t="s">
        <v>141</v>
      </c>
    </row>
    <row r="56" spans="2:11" ht="15.75">
      <c r="B56" s="35" t="s">
        <v>158</v>
      </c>
      <c r="D56" s="16" t="s">
        <v>159</v>
      </c>
      <c r="G56" s="37" t="s">
        <v>160</v>
      </c>
      <c r="K56" s="3" t="s">
        <v>161</v>
      </c>
    </row>
    <row r="57" spans="2:11">
      <c r="B57" s="3" t="s">
        <v>162</v>
      </c>
      <c r="C57" s="3" t="s">
        <v>119</v>
      </c>
      <c r="D57" s="38">
        <v>2018</v>
      </c>
      <c r="E57" s="38">
        <v>2017</v>
      </c>
      <c r="F57" s="38">
        <v>2016</v>
      </c>
      <c r="G57" s="39">
        <v>2015</v>
      </c>
      <c r="H57" s="39">
        <v>2014</v>
      </c>
      <c r="I57" s="39">
        <v>2013</v>
      </c>
      <c r="K57" s="16" t="s">
        <v>163</v>
      </c>
    </row>
    <row r="58" spans="2:11">
      <c r="B58" s="16" t="s">
        <v>164</v>
      </c>
      <c r="C58" s="16" t="s">
        <v>110</v>
      </c>
      <c r="D58" s="41">
        <v>13727</v>
      </c>
      <c r="E58" s="41">
        <v>13906</v>
      </c>
      <c r="F58" s="41">
        <v>15187</v>
      </c>
      <c r="G58" s="41">
        <v>15176</v>
      </c>
      <c r="H58" s="41">
        <v>20280</v>
      </c>
      <c r="I58" s="41">
        <v>19409</v>
      </c>
      <c r="K58" s="16" t="s">
        <v>165</v>
      </c>
    </row>
    <row r="59" spans="2:11">
      <c r="B59" s="16" t="s">
        <v>166</v>
      </c>
      <c r="D59" s="41">
        <v>150310</v>
      </c>
      <c r="E59" s="41">
        <v>148065</v>
      </c>
      <c r="F59" s="41">
        <v>160661</v>
      </c>
      <c r="G59" s="41">
        <v>161988</v>
      </c>
      <c r="H59" s="41">
        <v>215367</v>
      </c>
      <c r="I59" s="41">
        <v>205198</v>
      </c>
      <c r="K59" s="16" t="s">
        <v>167</v>
      </c>
    </row>
    <row r="60" spans="2:11">
      <c r="B60" s="16" t="s">
        <v>168</v>
      </c>
      <c r="C60" s="16" t="s">
        <v>169</v>
      </c>
      <c r="D60" s="41">
        <v>2530</v>
      </c>
      <c r="E60" s="41">
        <v>3808</v>
      </c>
      <c r="F60" s="41">
        <v>3207</v>
      </c>
      <c r="G60" s="41">
        <v>2032</v>
      </c>
      <c r="H60" s="41">
        <v>1620</v>
      </c>
      <c r="I60" s="41">
        <v>1340</v>
      </c>
      <c r="K60" s="16" t="s">
        <v>170</v>
      </c>
    </row>
    <row r="61" spans="2:11">
      <c r="B61" s="16" t="s">
        <v>171</v>
      </c>
      <c r="C61" s="16" t="s">
        <v>169</v>
      </c>
      <c r="D61" s="16">
        <v>6</v>
      </c>
      <c r="E61" s="16">
        <v>59</v>
      </c>
      <c r="F61" s="41">
        <v>1545</v>
      </c>
      <c r="G61" s="16">
        <v>43</v>
      </c>
      <c r="H61" s="16">
        <v>32</v>
      </c>
      <c r="I61" s="41">
        <v>2404</v>
      </c>
    </row>
    <row r="62" spans="2:11">
      <c r="B62" s="16" t="s">
        <v>172</v>
      </c>
      <c r="C62" s="16" t="s">
        <v>173</v>
      </c>
      <c r="D62" s="16">
        <v>32.299999999999997</v>
      </c>
      <c r="E62" s="16">
        <v>32.9</v>
      </c>
      <c r="F62" s="16">
        <v>33.1</v>
      </c>
      <c r="G62" s="16">
        <v>33.299999999999997</v>
      </c>
      <c r="H62" s="16">
        <v>33.6</v>
      </c>
      <c r="I62" s="16">
        <v>33.4</v>
      </c>
    </row>
    <row r="63" spans="2:11">
      <c r="B63" s="3" t="s">
        <v>174</v>
      </c>
      <c r="C63" s="3" t="s">
        <v>119</v>
      </c>
      <c r="D63" s="38">
        <v>2018</v>
      </c>
      <c r="E63" s="38">
        <v>2017</v>
      </c>
      <c r="F63" s="38">
        <v>2016</v>
      </c>
      <c r="G63" s="39">
        <v>2015</v>
      </c>
      <c r="H63" s="39">
        <v>2014</v>
      </c>
      <c r="I63" s="39">
        <v>2013</v>
      </c>
    </row>
    <row r="64" spans="2:11">
      <c r="B64" s="16" t="s">
        <v>120</v>
      </c>
      <c r="C64" s="16" t="s">
        <v>121</v>
      </c>
      <c r="D64" s="41">
        <v>13719</v>
      </c>
      <c r="E64" s="41">
        <v>13581</v>
      </c>
      <c r="F64" s="41">
        <v>14834</v>
      </c>
      <c r="G64" s="41">
        <v>14797</v>
      </c>
      <c r="H64" s="41">
        <v>19519</v>
      </c>
      <c r="I64" s="41">
        <v>18645</v>
      </c>
    </row>
    <row r="65" spans="2:9">
      <c r="B65" s="16" t="s">
        <v>175</v>
      </c>
      <c r="C65" s="16" t="s">
        <v>121</v>
      </c>
      <c r="D65" s="41">
        <v>13630</v>
      </c>
      <c r="E65" s="41">
        <v>13492</v>
      </c>
      <c r="F65" s="41">
        <v>14737</v>
      </c>
      <c r="G65" s="41">
        <v>14700</v>
      </c>
      <c r="H65" s="41">
        <v>19389</v>
      </c>
      <c r="I65" s="41">
        <v>18528</v>
      </c>
    </row>
    <row r="66" spans="2:9">
      <c r="B66" s="16" t="s">
        <v>176</v>
      </c>
      <c r="C66" s="16" t="s">
        <v>121</v>
      </c>
      <c r="D66" s="16">
        <v>4.7</v>
      </c>
      <c r="E66" s="16">
        <v>4.7</v>
      </c>
      <c r="F66" s="16">
        <v>5.2</v>
      </c>
      <c r="G66" s="16">
        <v>4.3</v>
      </c>
      <c r="H66" s="16">
        <v>13.9</v>
      </c>
      <c r="I66" s="16">
        <v>11.8</v>
      </c>
    </row>
    <row r="67" spans="2:9">
      <c r="B67" s="16" t="s">
        <v>126</v>
      </c>
      <c r="C67" s="16" t="s">
        <v>121</v>
      </c>
      <c r="D67" s="16">
        <v>14.4</v>
      </c>
      <c r="E67" s="16">
        <v>13.1</v>
      </c>
      <c r="F67" s="16">
        <v>15.4</v>
      </c>
      <c r="G67" s="16">
        <v>15.9</v>
      </c>
      <c r="H67" s="16">
        <v>26</v>
      </c>
      <c r="I67" s="16">
        <v>24.8</v>
      </c>
    </row>
    <row r="68" spans="2:9">
      <c r="B68" s="16" t="s">
        <v>128</v>
      </c>
      <c r="C68" s="16" t="s">
        <v>129</v>
      </c>
      <c r="D68" s="16">
        <v>0.5</v>
      </c>
      <c r="E68" s="16">
        <v>0.5</v>
      </c>
      <c r="F68" s="16">
        <v>0.5</v>
      </c>
      <c r="G68" s="16">
        <v>0.5</v>
      </c>
      <c r="H68" s="16">
        <v>1.2</v>
      </c>
      <c r="I68" s="16">
        <v>1.1000000000000001</v>
      </c>
    </row>
    <row r="69" spans="2:9">
      <c r="B69" s="16" t="s">
        <v>131</v>
      </c>
      <c r="C69" s="16" t="s">
        <v>121</v>
      </c>
      <c r="D69" s="16">
        <v>0.4</v>
      </c>
      <c r="E69" s="16">
        <v>0.4</v>
      </c>
      <c r="F69" s="16">
        <v>0.3</v>
      </c>
      <c r="G69" s="16">
        <v>0.3</v>
      </c>
      <c r="H69" s="16">
        <v>0.8</v>
      </c>
      <c r="I69" s="16">
        <v>0.7</v>
      </c>
    </row>
    <row r="70" spans="2:9">
      <c r="B70" s="3" t="s">
        <v>133</v>
      </c>
      <c r="C70" s="3" t="s">
        <v>119</v>
      </c>
      <c r="D70" s="38">
        <v>2018</v>
      </c>
      <c r="E70" s="38">
        <v>2017</v>
      </c>
      <c r="F70" s="38">
        <v>2016</v>
      </c>
      <c r="G70" s="39">
        <v>2015</v>
      </c>
      <c r="H70" s="39">
        <v>2014</v>
      </c>
      <c r="I70" s="39">
        <v>2013</v>
      </c>
    </row>
    <row r="71" spans="2:9">
      <c r="B71" s="16" t="s">
        <v>135</v>
      </c>
      <c r="C71" s="16" t="s">
        <v>136</v>
      </c>
      <c r="D71" s="42">
        <v>2827.2</v>
      </c>
      <c r="E71" s="42">
        <v>2632.1</v>
      </c>
      <c r="F71" s="42">
        <v>2742.1</v>
      </c>
      <c r="G71" s="42">
        <v>2708.3</v>
      </c>
      <c r="H71" s="42">
        <v>3203.1</v>
      </c>
      <c r="I71" s="42">
        <v>3180</v>
      </c>
    </row>
    <row r="72" spans="2:9">
      <c r="B72" s="16" t="s">
        <v>138</v>
      </c>
      <c r="C72" s="16" t="s">
        <v>136</v>
      </c>
      <c r="D72" s="42">
        <v>2822</v>
      </c>
      <c r="E72" s="42">
        <v>2627.4</v>
      </c>
      <c r="F72" s="42">
        <v>2737.4</v>
      </c>
      <c r="G72" s="42">
        <v>2703.5</v>
      </c>
      <c r="H72" s="42">
        <v>3198</v>
      </c>
      <c r="I72" s="42">
        <v>3175.5</v>
      </c>
    </row>
    <row r="73" spans="2:9">
      <c r="B73" s="16" t="s">
        <v>140</v>
      </c>
      <c r="C73" s="16" t="s">
        <v>136</v>
      </c>
      <c r="D73" s="16" t="s">
        <v>141</v>
      </c>
      <c r="G73" s="16" t="s">
        <v>177</v>
      </c>
      <c r="H73" s="16" t="s">
        <v>177</v>
      </c>
      <c r="I73" s="16" t="s">
        <v>177</v>
      </c>
    </row>
    <row r="74" spans="2:9">
      <c r="B74" s="16" t="s">
        <v>143</v>
      </c>
      <c r="C74" s="16" t="s">
        <v>136</v>
      </c>
      <c r="D74" s="16">
        <v>5.2</v>
      </c>
      <c r="E74" s="16">
        <v>4.7</v>
      </c>
      <c r="F74" s="16">
        <v>4.7</v>
      </c>
      <c r="G74" s="16">
        <v>4.8</v>
      </c>
      <c r="H74" s="16">
        <v>5.0999999999999996</v>
      </c>
      <c r="I74" s="16">
        <v>4.5999999999999996</v>
      </c>
    </row>
    <row r="75" spans="2:9">
      <c r="B75" s="16" t="s">
        <v>145</v>
      </c>
      <c r="C75" s="16" t="s">
        <v>146</v>
      </c>
      <c r="D75" s="42">
        <v>2823.5</v>
      </c>
      <c r="E75" s="42">
        <v>2628.9</v>
      </c>
      <c r="F75" s="42">
        <v>2738.8</v>
      </c>
      <c r="G75" s="42">
        <v>2704.5</v>
      </c>
      <c r="H75" s="42">
        <v>3199.2</v>
      </c>
      <c r="I75" s="42">
        <v>3176.6</v>
      </c>
    </row>
    <row r="76" spans="2:9">
      <c r="B76" s="16" t="s">
        <v>148</v>
      </c>
      <c r="C76" s="16" t="s">
        <v>149</v>
      </c>
      <c r="D76" s="42">
        <v>2822</v>
      </c>
      <c r="E76" s="42">
        <v>2627.4</v>
      </c>
      <c r="F76" s="42">
        <v>2737.4</v>
      </c>
      <c r="G76" s="42">
        <v>2703.5</v>
      </c>
      <c r="H76" s="42">
        <v>3198</v>
      </c>
      <c r="I76" s="42">
        <v>3175.5</v>
      </c>
    </row>
    <row r="77" spans="2:9">
      <c r="B77" s="16" t="s">
        <v>150</v>
      </c>
      <c r="C77" s="16" t="s">
        <v>151</v>
      </c>
      <c r="D77" s="16">
        <v>1.5</v>
      </c>
      <c r="E77" s="16">
        <v>1.5</v>
      </c>
      <c r="F77" s="16">
        <v>1.4</v>
      </c>
      <c r="G77" s="16">
        <v>1</v>
      </c>
      <c r="H77" s="16">
        <v>1.2</v>
      </c>
      <c r="I77" s="16">
        <v>1.1000000000000001</v>
      </c>
    </row>
    <row r="78" spans="2:9">
      <c r="B78" s="16" t="s">
        <v>152</v>
      </c>
      <c r="C78" s="16" t="s">
        <v>153</v>
      </c>
      <c r="D78" s="16" t="s">
        <v>141</v>
      </c>
      <c r="G78" s="16" t="s">
        <v>177</v>
      </c>
      <c r="H78" s="16" t="s">
        <v>177</v>
      </c>
      <c r="I78" s="16" t="s">
        <v>177</v>
      </c>
    </row>
    <row r="79" spans="2:9">
      <c r="B79" s="16" t="s">
        <v>154</v>
      </c>
      <c r="C79" s="16" t="s">
        <v>155</v>
      </c>
      <c r="D79" s="16" t="s">
        <v>141</v>
      </c>
      <c r="G79" s="16" t="s">
        <v>177</v>
      </c>
      <c r="H79" s="16" t="s">
        <v>177</v>
      </c>
      <c r="I79" s="16" t="s">
        <v>177</v>
      </c>
    </row>
    <row r="80" spans="2:9">
      <c r="B80" s="16" t="s">
        <v>156</v>
      </c>
      <c r="C80" s="16" t="s">
        <v>157</v>
      </c>
      <c r="D80" s="16" t="s">
        <v>141</v>
      </c>
      <c r="G80" s="16" t="s">
        <v>177</v>
      </c>
      <c r="H80" s="16" t="s">
        <v>177</v>
      </c>
      <c r="I80" s="16" t="s">
        <v>177</v>
      </c>
    </row>
    <row r="82" spans="2:11" ht="15.75">
      <c r="B82" s="35" t="s">
        <v>178</v>
      </c>
      <c r="D82" s="16" t="s">
        <v>159</v>
      </c>
      <c r="G82" s="37" t="s">
        <v>160</v>
      </c>
      <c r="K82" s="3" t="s">
        <v>161</v>
      </c>
    </row>
    <row r="83" spans="2:11">
      <c r="B83" s="3" t="s">
        <v>162</v>
      </c>
      <c r="C83" s="3" t="s">
        <v>119</v>
      </c>
      <c r="D83" s="38">
        <v>2018</v>
      </c>
      <c r="E83" s="38">
        <v>2017</v>
      </c>
      <c r="F83" s="38">
        <v>2016</v>
      </c>
      <c r="G83" s="39">
        <v>2015</v>
      </c>
      <c r="H83" s="39">
        <v>2014</v>
      </c>
      <c r="I83" s="39">
        <v>2013</v>
      </c>
    </row>
    <row r="84" spans="2:11">
      <c r="B84" s="16" t="s">
        <v>164</v>
      </c>
      <c r="C84" s="16" t="s">
        <v>110</v>
      </c>
      <c r="D84" s="16">
        <v>1.1000000000000001</v>
      </c>
      <c r="E84" s="16">
        <v>0.5</v>
      </c>
      <c r="F84" s="16">
        <v>1</v>
      </c>
      <c r="G84" s="16">
        <v>0.6</v>
      </c>
      <c r="H84" s="16">
        <v>1</v>
      </c>
      <c r="I84" s="16">
        <v>0.1</v>
      </c>
      <c r="K84" s="16" t="s">
        <v>179</v>
      </c>
    </row>
    <row r="85" spans="2:11">
      <c r="B85" s="16" t="s">
        <v>168</v>
      </c>
      <c r="C85" s="16" t="s">
        <v>113</v>
      </c>
      <c r="D85" s="16">
        <v>20</v>
      </c>
      <c r="E85" s="16">
        <v>10</v>
      </c>
      <c r="F85" s="16">
        <v>18</v>
      </c>
      <c r="G85" s="16">
        <v>11</v>
      </c>
      <c r="H85" s="16">
        <v>16</v>
      </c>
      <c r="I85" s="16">
        <v>5</v>
      </c>
      <c r="K85" s="16" t="s">
        <v>180</v>
      </c>
    </row>
    <row r="86" spans="2:11">
      <c r="B86" s="16" t="s">
        <v>172</v>
      </c>
      <c r="C86" s="16" t="s">
        <v>29</v>
      </c>
      <c r="D86" s="16">
        <v>20.399999999999999</v>
      </c>
      <c r="E86" s="16">
        <v>18</v>
      </c>
      <c r="F86" s="16">
        <v>21.1</v>
      </c>
      <c r="G86" s="16">
        <v>19</v>
      </c>
      <c r="H86" s="16">
        <v>21.5</v>
      </c>
      <c r="I86" s="16">
        <v>10.1</v>
      </c>
      <c r="K86" s="16" t="s">
        <v>181</v>
      </c>
    </row>
    <row r="87" spans="2:11">
      <c r="B87" s="3" t="s">
        <v>174</v>
      </c>
      <c r="C87" s="3" t="s">
        <v>119</v>
      </c>
      <c r="D87" s="38">
        <v>2018</v>
      </c>
      <c r="E87" s="38">
        <v>2017</v>
      </c>
      <c r="F87" s="38">
        <v>2016</v>
      </c>
      <c r="G87" s="39">
        <v>2015</v>
      </c>
      <c r="H87" s="39">
        <v>2014</v>
      </c>
      <c r="I87" s="39">
        <v>2013</v>
      </c>
      <c r="K87" s="16" t="s">
        <v>182</v>
      </c>
    </row>
    <row r="88" spans="2:11">
      <c r="B88" s="16" t="s">
        <v>120</v>
      </c>
      <c r="C88" s="16" t="s">
        <v>121</v>
      </c>
      <c r="D88" s="16">
        <v>1.5</v>
      </c>
      <c r="E88" s="16">
        <v>0.9</v>
      </c>
      <c r="F88" s="16">
        <v>1.3</v>
      </c>
      <c r="G88" s="16">
        <v>1.7</v>
      </c>
      <c r="H88" s="16">
        <v>1.6</v>
      </c>
      <c r="I88" s="16">
        <v>0.3</v>
      </c>
    </row>
    <row r="89" spans="2:11">
      <c r="B89" s="16" t="s">
        <v>175</v>
      </c>
      <c r="C89" s="16" t="s">
        <v>121</v>
      </c>
      <c r="D89" s="16">
        <v>1.4</v>
      </c>
      <c r="E89" s="16">
        <v>0.8</v>
      </c>
      <c r="F89" s="16">
        <v>1.2</v>
      </c>
      <c r="G89" s="16">
        <v>0.8</v>
      </c>
      <c r="H89" s="16">
        <v>1.1000000000000001</v>
      </c>
      <c r="I89" s="16">
        <v>0.3</v>
      </c>
    </row>
    <row r="90" spans="2:11">
      <c r="B90" s="16" t="s">
        <v>176</v>
      </c>
      <c r="C90" s="16" t="s">
        <v>121</v>
      </c>
      <c r="D90" s="16">
        <v>7.9999999999999996E-6</v>
      </c>
      <c r="E90" s="16">
        <v>3.9999999999999998E-6</v>
      </c>
      <c r="F90" s="16">
        <v>5.0000000000000004E-6</v>
      </c>
      <c r="G90" s="16">
        <v>3.9999999999999998E-6</v>
      </c>
      <c r="H90" s="16">
        <v>7.9999999999999996E-6</v>
      </c>
      <c r="I90" s="16">
        <v>1.9999999999999999E-6</v>
      </c>
    </row>
    <row r="91" spans="2:11">
      <c r="B91" s="16" t="s">
        <v>126</v>
      </c>
      <c r="C91" s="16" t="s">
        <v>121</v>
      </c>
      <c r="D91" s="16">
        <v>2.0999999999999999E-3</v>
      </c>
      <c r="E91" s="16">
        <v>1E-3</v>
      </c>
      <c r="F91" s="16">
        <v>1.8E-3</v>
      </c>
      <c r="G91" s="16">
        <v>1.1999999999999999E-3</v>
      </c>
      <c r="H91" s="16">
        <v>1.6999999999999999E-3</v>
      </c>
      <c r="I91" s="16">
        <v>5.0000000000000001E-4</v>
      </c>
    </row>
    <row r="92" spans="2:11">
      <c r="B92" s="16" t="s">
        <v>128</v>
      </c>
      <c r="C92" s="16" t="s">
        <v>121</v>
      </c>
      <c r="D92" s="16">
        <v>4.0000000000000003E-5</v>
      </c>
      <c r="E92" s="16">
        <v>2.0000000000000002E-5</v>
      </c>
      <c r="F92" s="16">
        <v>3.0000000000000001E-5</v>
      </c>
      <c r="G92" s="16">
        <v>2.0000000000000002E-5</v>
      </c>
      <c r="H92" s="16">
        <v>3.0000000000000001E-5</v>
      </c>
      <c r="I92" s="16">
        <v>1.0000000000000001E-5</v>
      </c>
    </row>
    <row r="93" spans="2:11">
      <c r="B93" s="16" t="s">
        <v>131</v>
      </c>
      <c r="C93" s="16" t="s">
        <v>121</v>
      </c>
      <c r="D93" s="16">
        <v>4.0000000000000003E-5</v>
      </c>
      <c r="E93" s="16">
        <v>2.0000000000000002E-5</v>
      </c>
      <c r="F93" s="16">
        <v>3.0000000000000001E-5</v>
      </c>
      <c r="G93" s="16">
        <v>2.0000000000000002E-5</v>
      </c>
      <c r="H93" s="16">
        <v>3.0000000000000001E-5</v>
      </c>
      <c r="I93" s="16">
        <v>1.0000000000000001E-5</v>
      </c>
    </row>
    <row r="94" spans="2:11">
      <c r="B94" s="3" t="s">
        <v>133</v>
      </c>
      <c r="C94" s="3" t="s">
        <v>119</v>
      </c>
      <c r="D94" s="38">
        <v>2018</v>
      </c>
      <c r="E94" s="38">
        <v>2017</v>
      </c>
      <c r="F94" s="38">
        <v>2016</v>
      </c>
      <c r="G94" s="39">
        <v>2015</v>
      </c>
      <c r="H94" s="39">
        <v>2014</v>
      </c>
      <c r="I94" s="39">
        <v>2013</v>
      </c>
    </row>
    <row r="95" spans="2:11">
      <c r="B95" s="16" t="s">
        <v>135</v>
      </c>
      <c r="C95" s="16" t="s">
        <v>136</v>
      </c>
      <c r="D95" s="16">
        <v>5.9999999999999995E-4</v>
      </c>
      <c r="E95" s="16">
        <v>5.0000000000000001E-4</v>
      </c>
      <c r="F95" s="16">
        <v>5.9999999999999995E-4</v>
      </c>
      <c r="G95" s="16">
        <v>6.9999999999999999E-4</v>
      </c>
      <c r="H95" s="16">
        <v>8.0000000000000004E-4</v>
      </c>
      <c r="I95" s="16">
        <v>6.9999999999999999E-4</v>
      </c>
    </row>
    <row r="96" spans="2:11">
      <c r="B96" s="16" t="s">
        <v>138</v>
      </c>
      <c r="C96" s="16" t="s">
        <v>136</v>
      </c>
      <c r="D96" s="16" t="s">
        <v>141</v>
      </c>
      <c r="G96" s="16" t="s">
        <v>177</v>
      </c>
      <c r="H96" s="16" t="s">
        <v>177</v>
      </c>
      <c r="I96" s="16" t="s">
        <v>177</v>
      </c>
    </row>
    <row r="97" spans="1:11">
      <c r="B97" s="16" t="s">
        <v>140</v>
      </c>
      <c r="C97" s="16" t="s">
        <v>136</v>
      </c>
      <c r="D97" s="16">
        <v>0</v>
      </c>
      <c r="E97" s="16">
        <v>0</v>
      </c>
      <c r="F97" s="16">
        <v>1E-4</v>
      </c>
      <c r="G97" s="16" t="s">
        <v>183</v>
      </c>
      <c r="H97" s="16" t="s">
        <v>184</v>
      </c>
      <c r="I97" s="16" t="s">
        <v>185</v>
      </c>
    </row>
    <row r="98" spans="1:11">
      <c r="B98" s="16" t="s">
        <v>143</v>
      </c>
      <c r="C98" s="16" t="s">
        <v>136</v>
      </c>
      <c r="D98" s="16">
        <v>5.9999999999999995E-4</v>
      </c>
      <c r="E98" s="16">
        <v>5.0000000000000001E-4</v>
      </c>
      <c r="F98" s="16">
        <v>5.0000000000000001E-4</v>
      </c>
      <c r="G98" s="16">
        <v>6.9999999999999999E-4</v>
      </c>
      <c r="H98" s="16">
        <v>8.0000000000000004E-4</v>
      </c>
      <c r="I98" s="16">
        <v>6.9999999999999999E-4</v>
      </c>
    </row>
    <row r="99" spans="1:11">
      <c r="B99" s="16" t="s">
        <v>145</v>
      </c>
      <c r="C99" s="16" t="s">
        <v>146</v>
      </c>
      <c r="D99" s="16">
        <v>0</v>
      </c>
      <c r="E99" s="16">
        <v>0</v>
      </c>
      <c r="F99" s="16">
        <v>0</v>
      </c>
      <c r="G99" s="16">
        <v>0</v>
      </c>
      <c r="H99" s="16">
        <v>0</v>
      </c>
      <c r="I99" s="16">
        <v>0</v>
      </c>
    </row>
    <row r="100" spans="1:11">
      <c r="B100" s="16" t="s">
        <v>150</v>
      </c>
      <c r="C100" s="16" t="s">
        <v>151</v>
      </c>
      <c r="D100" s="16">
        <v>0</v>
      </c>
      <c r="E100" s="16">
        <v>0</v>
      </c>
      <c r="F100" s="16">
        <v>0</v>
      </c>
      <c r="G100" s="16">
        <v>0</v>
      </c>
      <c r="H100" s="16">
        <v>0</v>
      </c>
      <c r="I100" s="16">
        <v>0</v>
      </c>
    </row>
    <row r="101" spans="1:11">
      <c r="B101" s="16" t="s">
        <v>152</v>
      </c>
      <c r="C101" s="16" t="s">
        <v>153</v>
      </c>
      <c r="D101" s="16" t="s">
        <v>177</v>
      </c>
      <c r="E101" s="16" t="s">
        <v>177</v>
      </c>
      <c r="F101" s="16" t="s">
        <v>177</v>
      </c>
      <c r="G101" s="16" t="s">
        <v>177</v>
      </c>
      <c r="H101" s="16" t="s">
        <v>177</v>
      </c>
      <c r="I101" s="16" t="s">
        <v>177</v>
      </c>
    </row>
    <row r="102" spans="1:11">
      <c r="B102" s="16" t="s">
        <v>154</v>
      </c>
      <c r="C102" s="16" t="s">
        <v>155</v>
      </c>
      <c r="D102" s="16" t="s">
        <v>177</v>
      </c>
      <c r="E102" s="16" t="s">
        <v>177</v>
      </c>
      <c r="F102" s="16" t="s">
        <v>177</v>
      </c>
      <c r="G102" s="16" t="s">
        <v>177</v>
      </c>
      <c r="H102" s="16" t="s">
        <v>177</v>
      </c>
      <c r="I102" s="16" t="s">
        <v>177</v>
      </c>
    </row>
    <row r="103" spans="1:11">
      <c r="B103" s="16" t="s">
        <v>156</v>
      </c>
      <c r="C103" s="16" t="s">
        <v>157</v>
      </c>
      <c r="D103" s="16">
        <v>0</v>
      </c>
      <c r="E103" s="16">
        <v>0</v>
      </c>
      <c r="F103" s="16">
        <v>0</v>
      </c>
      <c r="G103" s="16">
        <v>0</v>
      </c>
      <c r="H103" s="16">
        <v>0</v>
      </c>
      <c r="I103" s="16">
        <v>0</v>
      </c>
    </row>
    <row r="106" spans="1:11" ht="21">
      <c r="A106" s="34" t="s">
        <v>186</v>
      </c>
    </row>
    <row r="107" spans="1:11" ht="15.75">
      <c r="B107" s="35" t="s">
        <v>187</v>
      </c>
      <c r="D107" s="16" t="s">
        <v>159</v>
      </c>
      <c r="G107" s="37" t="s">
        <v>160</v>
      </c>
      <c r="K107" s="3" t="s">
        <v>161</v>
      </c>
    </row>
    <row r="108" spans="1:11">
      <c r="B108" s="3" t="s">
        <v>162</v>
      </c>
      <c r="C108" s="3" t="s">
        <v>119</v>
      </c>
      <c r="D108" s="38">
        <v>2018</v>
      </c>
      <c r="E108" s="38">
        <v>2017</v>
      </c>
      <c r="F108" s="38">
        <v>2016</v>
      </c>
      <c r="G108" s="39">
        <v>2015</v>
      </c>
      <c r="H108" s="39">
        <v>2014</v>
      </c>
      <c r="I108" s="39">
        <v>2013</v>
      </c>
      <c r="K108" s="16" t="s">
        <v>188</v>
      </c>
    </row>
    <row r="109" spans="1:11">
      <c r="B109" s="16" t="s">
        <v>189</v>
      </c>
      <c r="C109" s="16" t="s">
        <v>190</v>
      </c>
      <c r="D109" s="16">
        <v>1262</v>
      </c>
      <c r="E109" s="16">
        <v>1321</v>
      </c>
      <c r="F109" s="16">
        <v>1365</v>
      </c>
      <c r="G109" s="16">
        <v>1411</v>
      </c>
      <c r="H109" s="16">
        <v>1467</v>
      </c>
      <c r="I109" s="16">
        <v>1351</v>
      </c>
      <c r="K109" s="16" t="s">
        <v>191</v>
      </c>
    </row>
    <row r="110" spans="1:11">
      <c r="B110" s="16" t="s">
        <v>189</v>
      </c>
      <c r="C110" s="16" t="s">
        <v>192</v>
      </c>
      <c r="D110" s="43">
        <v>3.5999999999999997E-2</v>
      </c>
      <c r="E110" s="43">
        <v>3.7999999999999999E-2</v>
      </c>
      <c r="F110" s="43">
        <v>3.9E-2</v>
      </c>
      <c r="G110" s="43">
        <v>4.1000000000000002E-2</v>
      </c>
      <c r="H110" s="43">
        <v>4.2999999999999997E-2</v>
      </c>
      <c r="I110" s="43">
        <v>4.1000000000000002E-2</v>
      </c>
      <c r="K110" s="16" t="s">
        <v>193</v>
      </c>
    </row>
    <row r="111" spans="1:11">
      <c r="B111" s="16" t="s">
        <v>194</v>
      </c>
      <c r="C111" s="16" t="s">
        <v>190</v>
      </c>
      <c r="D111" s="16">
        <v>17</v>
      </c>
      <c r="E111" s="16">
        <v>18</v>
      </c>
      <c r="F111" s="16">
        <v>18</v>
      </c>
      <c r="G111" s="16">
        <v>19</v>
      </c>
      <c r="H111" s="16">
        <v>20</v>
      </c>
      <c r="I111" s="40">
        <v>20</v>
      </c>
      <c r="K111" s="16" t="s">
        <v>195</v>
      </c>
    </row>
    <row r="112" spans="1:11">
      <c r="B112" s="16" t="s">
        <v>196</v>
      </c>
      <c r="C112" s="16" t="s">
        <v>169</v>
      </c>
      <c r="D112" s="16">
        <v>1032</v>
      </c>
      <c r="E112" s="16">
        <v>1059</v>
      </c>
      <c r="F112" s="16">
        <v>1068</v>
      </c>
      <c r="G112" s="41">
        <v>1045</v>
      </c>
      <c r="H112" s="41">
        <v>1086</v>
      </c>
      <c r="I112" s="41">
        <v>1076</v>
      </c>
    </row>
    <row r="113" spans="2:13">
      <c r="B113" s="16" t="s">
        <v>197</v>
      </c>
      <c r="C113" s="16" t="s">
        <v>198</v>
      </c>
      <c r="D113" s="16">
        <v>262</v>
      </c>
      <c r="E113" s="16">
        <v>262</v>
      </c>
      <c r="F113" s="16">
        <v>224</v>
      </c>
      <c r="G113" s="16">
        <v>293</v>
      </c>
      <c r="H113" s="16">
        <v>386</v>
      </c>
      <c r="I113" s="16">
        <v>239</v>
      </c>
    </row>
    <row r="114" spans="2:13">
      <c r="B114" s="3" t="s">
        <v>174</v>
      </c>
      <c r="C114" s="3" t="s">
        <v>119</v>
      </c>
      <c r="D114" s="38"/>
      <c r="E114" s="38"/>
      <c r="F114" s="38"/>
      <c r="G114" s="39"/>
      <c r="H114" s="39"/>
      <c r="I114" s="39"/>
      <c r="M114" s="3" t="s">
        <v>199</v>
      </c>
    </row>
    <row r="115" spans="2:13">
      <c r="B115" s="16" t="s">
        <v>120</v>
      </c>
      <c r="C115" s="16" t="s">
        <v>121</v>
      </c>
      <c r="D115" s="16">
        <v>42</v>
      </c>
      <c r="E115" s="16">
        <v>37</v>
      </c>
      <c r="F115" s="16">
        <v>31</v>
      </c>
      <c r="G115" s="16">
        <v>33</v>
      </c>
      <c r="H115" s="16">
        <v>43</v>
      </c>
      <c r="I115" s="16">
        <v>47</v>
      </c>
    </row>
    <row r="116" spans="2:13">
      <c r="B116" s="16" t="s">
        <v>175</v>
      </c>
      <c r="C116" s="16" t="s">
        <v>121</v>
      </c>
      <c r="D116" s="16">
        <v>3</v>
      </c>
      <c r="E116" s="16">
        <v>3</v>
      </c>
      <c r="F116" s="16">
        <v>3</v>
      </c>
      <c r="G116" s="16">
        <v>3</v>
      </c>
      <c r="H116" s="16">
        <v>4</v>
      </c>
      <c r="I116" s="16">
        <v>3</v>
      </c>
    </row>
    <row r="117" spans="2:13">
      <c r="B117" s="16" t="s">
        <v>200</v>
      </c>
      <c r="C117" s="16" t="s">
        <v>121</v>
      </c>
      <c r="D117" s="16">
        <v>37</v>
      </c>
      <c r="E117" s="16">
        <v>28</v>
      </c>
      <c r="F117" s="16">
        <v>27</v>
      </c>
      <c r="G117" s="16">
        <v>29</v>
      </c>
      <c r="H117" s="16">
        <v>36</v>
      </c>
      <c r="I117" s="16">
        <v>42</v>
      </c>
    </row>
    <row r="118" spans="2:13">
      <c r="B118" s="3" t="s">
        <v>133</v>
      </c>
      <c r="C118" s="3" t="s">
        <v>119</v>
      </c>
      <c r="D118" s="38"/>
      <c r="E118" s="38"/>
      <c r="F118" s="38"/>
      <c r="G118" s="39"/>
      <c r="H118" s="39"/>
      <c r="I118" s="39"/>
    </row>
    <row r="119" spans="2:13">
      <c r="B119" s="16" t="s">
        <v>135</v>
      </c>
      <c r="C119" s="16" t="s">
        <v>136</v>
      </c>
      <c r="D119" s="16">
        <v>0.05</v>
      </c>
      <c r="E119" s="16">
        <v>0.05</v>
      </c>
      <c r="F119" s="16">
        <v>0.05</v>
      </c>
      <c r="G119" s="16">
        <v>0.06</v>
      </c>
      <c r="H119" s="16">
        <v>0.05</v>
      </c>
      <c r="I119" s="16">
        <v>0.06</v>
      </c>
    </row>
    <row r="120" spans="2:13">
      <c r="B120" s="16" t="s">
        <v>138</v>
      </c>
      <c r="C120" s="16" t="s">
        <v>136</v>
      </c>
      <c r="D120" s="16" t="s">
        <v>141</v>
      </c>
      <c r="G120" s="16" t="s">
        <v>177</v>
      </c>
      <c r="H120" s="16" t="s">
        <v>177</v>
      </c>
      <c r="I120" s="16" t="s">
        <v>177</v>
      </c>
    </row>
    <row r="121" spans="2:13">
      <c r="B121" s="16" t="s">
        <v>201</v>
      </c>
      <c r="C121" s="16" t="s">
        <v>136</v>
      </c>
      <c r="D121" s="16">
        <v>0</v>
      </c>
      <c r="E121" s="16">
        <v>0</v>
      </c>
      <c r="F121" s="16">
        <v>0</v>
      </c>
      <c r="G121" s="16">
        <v>0</v>
      </c>
      <c r="H121" s="16">
        <v>0</v>
      </c>
      <c r="I121" s="16">
        <v>0</v>
      </c>
    </row>
    <row r="122" spans="2:13">
      <c r="B122" s="16" t="s">
        <v>143</v>
      </c>
      <c r="C122" s="16" t="s">
        <v>136</v>
      </c>
      <c r="D122" s="16">
        <v>0.05</v>
      </c>
      <c r="E122" s="16">
        <v>0.05</v>
      </c>
      <c r="F122" s="16">
        <v>0.05</v>
      </c>
      <c r="G122" s="16">
        <v>0.06</v>
      </c>
      <c r="H122" s="16">
        <v>0.05</v>
      </c>
      <c r="I122" s="16">
        <v>0.06</v>
      </c>
    </row>
    <row r="123" spans="2:13">
      <c r="B123" s="16" t="s">
        <v>145</v>
      </c>
      <c r="C123" s="16" t="s">
        <v>146</v>
      </c>
      <c r="D123" s="16">
        <v>1E-3</v>
      </c>
      <c r="E123" s="16">
        <v>1E-3</v>
      </c>
      <c r="F123" s="16">
        <v>4.0000000000000001E-3</v>
      </c>
      <c r="G123" s="16">
        <v>3.0000000000000001E-3</v>
      </c>
      <c r="H123" s="16">
        <v>3.0000000000000001E-3</v>
      </c>
      <c r="I123" s="16">
        <v>3.0000000000000001E-3</v>
      </c>
    </row>
    <row r="124" spans="2:13">
      <c r="B124" s="16" t="s">
        <v>150</v>
      </c>
      <c r="C124" s="16" t="s">
        <v>151</v>
      </c>
      <c r="D124" s="16">
        <v>1E-3</v>
      </c>
      <c r="E124" s="16">
        <v>1E-3</v>
      </c>
      <c r="F124" s="16">
        <v>4.0000000000000001E-3</v>
      </c>
      <c r="G124" s="16">
        <v>3.0000000000000001E-3</v>
      </c>
      <c r="H124" s="16">
        <v>3.0000000000000001E-3</v>
      </c>
      <c r="I124" s="16">
        <v>3.0000000000000001E-3</v>
      </c>
    </row>
    <row r="125" spans="2:13">
      <c r="B125" s="16" t="s">
        <v>152</v>
      </c>
      <c r="C125" s="16" t="s">
        <v>153</v>
      </c>
      <c r="D125" s="16" t="s">
        <v>141</v>
      </c>
    </row>
    <row r="126" spans="2:13">
      <c r="B126" s="16" t="s">
        <v>154</v>
      </c>
      <c r="C126" s="16" t="s">
        <v>155</v>
      </c>
      <c r="D126" s="16" t="s">
        <v>141</v>
      </c>
    </row>
    <row r="127" spans="2:13">
      <c r="B127" s="16" t="s">
        <v>202</v>
      </c>
      <c r="C127" s="16" t="s">
        <v>157</v>
      </c>
      <c r="D127" s="16" t="s">
        <v>141</v>
      </c>
    </row>
    <row r="130" spans="2:2">
      <c r="B130" s="3" t="s">
        <v>203</v>
      </c>
    </row>
    <row r="146" spans="2:10">
      <c r="B146" s="3" t="s">
        <v>204</v>
      </c>
      <c r="J146" s="3" t="s">
        <v>205</v>
      </c>
    </row>
    <row r="177" spans="2:2">
      <c r="B177" s="3" t="s">
        <v>206</v>
      </c>
    </row>
  </sheetData>
  <phoneticPr fontId="4" type="noConversion"/>
  <hyperlinks>
    <hyperlink ref="I23" r:id="rId1" xr:uid="{00000000-0004-0000-0100-000000000000}"/>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1"/>
  <sheetViews>
    <sheetView zoomScale="92" workbookViewId="0">
      <selection activeCell="F19" sqref="F19"/>
    </sheetView>
  </sheetViews>
  <sheetFormatPr defaultRowHeight="15"/>
  <cols>
    <col min="1" max="1" width="17.5703125" customWidth="1"/>
    <col min="2" max="2" width="11.140625" customWidth="1"/>
    <col min="3" max="3" width="28.28515625" customWidth="1"/>
    <col min="4" max="4" width="13.85546875" customWidth="1"/>
    <col min="5" max="5" width="15.5703125" customWidth="1"/>
    <col min="7" max="7" width="49.140625" customWidth="1"/>
  </cols>
  <sheetData>
    <row r="1" spans="1:21" ht="18.75">
      <c r="A1" s="44" t="s">
        <v>207</v>
      </c>
      <c r="M1" s="3" t="s">
        <v>208</v>
      </c>
    </row>
    <row r="2" spans="1:21">
      <c r="A2" s="3"/>
      <c r="M2" s="3" t="s">
        <v>209</v>
      </c>
      <c r="O2">
        <v>2014</v>
      </c>
      <c r="U2" s="3" t="s">
        <v>210</v>
      </c>
    </row>
    <row r="3" spans="1:21">
      <c r="A3" s="3" t="s">
        <v>211</v>
      </c>
      <c r="B3" s="3" t="s">
        <v>212</v>
      </c>
      <c r="C3" s="3" t="s">
        <v>213</v>
      </c>
      <c r="D3" s="5" t="s">
        <v>214</v>
      </c>
      <c r="E3" s="3" t="s">
        <v>215</v>
      </c>
      <c r="F3" s="3" t="s">
        <v>216</v>
      </c>
      <c r="G3" s="3" t="s">
        <v>217</v>
      </c>
    </row>
    <row r="4" spans="1:21">
      <c r="B4" t="s">
        <v>218</v>
      </c>
    </row>
    <row r="5" spans="1:21" ht="20.100000000000001" customHeight="1">
      <c r="B5" s="3" t="s">
        <v>219</v>
      </c>
      <c r="D5" s="3">
        <f>SUM(D6:D10)</f>
        <v>2805</v>
      </c>
      <c r="E5" s="6"/>
      <c r="G5" s="6"/>
    </row>
    <row r="6" spans="1:21" ht="17.100000000000001" customHeight="1">
      <c r="C6" t="s">
        <v>220</v>
      </c>
      <c r="D6">
        <f>250*3-250</f>
        <v>500</v>
      </c>
      <c r="E6" s="6">
        <v>1984</v>
      </c>
      <c r="G6" s="6" t="s">
        <v>221</v>
      </c>
    </row>
    <row r="7" spans="1:21" ht="17.100000000000001" customHeight="1">
      <c r="C7" t="s">
        <v>222</v>
      </c>
      <c r="D7">
        <f>350*3</f>
        <v>1050</v>
      </c>
      <c r="E7" s="6">
        <v>1991</v>
      </c>
      <c r="G7" s="6" t="s">
        <v>223</v>
      </c>
    </row>
    <row r="8" spans="1:21" ht="17.100000000000001" customHeight="1">
      <c r="C8" t="s">
        <v>224</v>
      </c>
      <c r="D8">
        <f>350</f>
        <v>350</v>
      </c>
      <c r="E8" s="6">
        <v>1995</v>
      </c>
      <c r="G8" s="6"/>
    </row>
    <row r="9" spans="1:21" ht="17.100000000000001" customHeight="1">
      <c r="C9" t="s">
        <v>225</v>
      </c>
      <c r="D9">
        <f>350</f>
        <v>350</v>
      </c>
      <c r="E9" s="6">
        <v>1997</v>
      </c>
      <c r="G9" s="6"/>
    </row>
    <row r="10" spans="1:21" ht="29.45" customHeight="1">
      <c r="C10" s="6" t="s">
        <v>226</v>
      </c>
      <c r="D10">
        <v>555</v>
      </c>
      <c r="E10">
        <v>1991</v>
      </c>
      <c r="G10" t="s">
        <v>227</v>
      </c>
    </row>
    <row r="11" spans="1:21" ht="17.100000000000001" customHeight="1">
      <c r="B11" s="3" t="s">
        <v>228</v>
      </c>
      <c r="D11" s="3">
        <f>SUM(D12:D13)</f>
        <v>680</v>
      </c>
      <c r="E11" s="6"/>
      <c r="G11" s="6"/>
    </row>
    <row r="12" spans="1:21">
      <c r="C12" t="s">
        <v>229</v>
      </c>
      <c r="D12">
        <v>335</v>
      </c>
      <c r="E12">
        <v>2006</v>
      </c>
      <c r="G12" t="s">
        <v>230</v>
      </c>
    </row>
    <row r="13" spans="1:21">
      <c r="C13" t="s">
        <v>229</v>
      </c>
      <c r="D13">
        <v>345</v>
      </c>
      <c r="E13">
        <v>2002</v>
      </c>
      <c r="G13" t="s">
        <v>231</v>
      </c>
    </row>
    <row r="14" spans="1:21">
      <c r="B14" s="3" t="s">
        <v>232</v>
      </c>
      <c r="D14" s="3">
        <f>SUM(D15:D17)</f>
        <v>1.8</v>
      </c>
    </row>
    <row r="15" spans="1:21">
      <c r="C15" t="s">
        <v>233</v>
      </c>
      <c r="D15">
        <v>0.55000000000000004</v>
      </c>
      <c r="E15">
        <v>2006</v>
      </c>
      <c r="G15" t="s">
        <v>234</v>
      </c>
    </row>
    <row r="16" spans="1:21">
      <c r="C16" t="s">
        <v>235</v>
      </c>
      <c r="D16">
        <v>0.45</v>
      </c>
      <c r="E16">
        <v>2013</v>
      </c>
      <c r="G16" t="s">
        <v>236</v>
      </c>
    </row>
    <row r="17" spans="1:13">
      <c r="C17" t="s">
        <v>237</v>
      </c>
      <c r="D17">
        <v>0.8</v>
      </c>
      <c r="E17">
        <v>2006.2</v>
      </c>
      <c r="G17" t="s">
        <v>238</v>
      </c>
    </row>
    <row r="18" spans="1:13">
      <c r="B18" s="3" t="s">
        <v>239</v>
      </c>
      <c r="C18" t="s">
        <v>240</v>
      </c>
      <c r="D18">
        <v>3737</v>
      </c>
    </row>
    <row r="19" spans="1:13">
      <c r="C19" t="s">
        <v>241</v>
      </c>
      <c r="D19" s="3">
        <v>3487</v>
      </c>
      <c r="G19" t="s">
        <v>242</v>
      </c>
    </row>
    <row r="20" spans="1:13">
      <c r="C20" t="s">
        <v>243</v>
      </c>
      <c r="D20">
        <f>D18-D19</f>
        <v>250</v>
      </c>
      <c r="G20" t="s">
        <v>244</v>
      </c>
    </row>
    <row r="21" spans="1:13">
      <c r="B21" s="3" t="s">
        <v>245</v>
      </c>
    </row>
    <row r="22" spans="1:13">
      <c r="C22" t="s">
        <v>246</v>
      </c>
      <c r="D22" s="4">
        <v>0.34</v>
      </c>
      <c r="G22" t="s">
        <v>247</v>
      </c>
    </row>
    <row r="23" spans="1:13">
      <c r="C23" t="s">
        <v>248</v>
      </c>
      <c r="D23">
        <f>(D11+D10)/D19</f>
        <v>0.35417264123888731</v>
      </c>
      <c r="G23" t="s">
        <v>249</v>
      </c>
    </row>
    <row r="24" spans="1:13">
      <c r="A24" s="3" t="s">
        <v>250</v>
      </c>
      <c r="B24" s="3" t="s">
        <v>212</v>
      </c>
      <c r="C24" s="3" t="s">
        <v>213</v>
      </c>
      <c r="D24" s="5" t="s">
        <v>214</v>
      </c>
      <c r="E24" s="3" t="s">
        <v>215</v>
      </c>
      <c r="F24" s="3" t="s">
        <v>251</v>
      </c>
      <c r="G24" s="3" t="s">
        <v>217</v>
      </c>
      <c r="M24" s="3" t="s">
        <v>31</v>
      </c>
    </row>
    <row r="25" spans="1:13">
      <c r="C25" t="s">
        <v>252</v>
      </c>
      <c r="D25" s="45">
        <v>350</v>
      </c>
      <c r="E25">
        <v>2020</v>
      </c>
      <c r="G25" t="s">
        <v>253</v>
      </c>
      <c r="M25" s="3" t="s">
        <v>210</v>
      </c>
    </row>
    <row r="26" spans="1:13">
      <c r="C26" t="s">
        <v>254</v>
      </c>
      <c r="D26" s="45">
        <v>350</v>
      </c>
      <c r="E26">
        <v>2022</v>
      </c>
      <c r="G26" t="s">
        <v>255</v>
      </c>
    </row>
    <row r="27" spans="1:13">
      <c r="A27" s="3" t="s">
        <v>256</v>
      </c>
      <c r="B27" s="3" t="s">
        <v>257</v>
      </c>
      <c r="C27" s="3" t="s">
        <v>258</v>
      </c>
      <c r="D27" s="5" t="s">
        <v>214</v>
      </c>
      <c r="E27" s="3" t="s">
        <v>215</v>
      </c>
      <c r="F27" s="3" t="s">
        <v>251</v>
      </c>
      <c r="G27" s="3" t="s">
        <v>259</v>
      </c>
    </row>
    <row r="28" spans="1:13">
      <c r="C28" t="s">
        <v>260</v>
      </c>
      <c r="D28" s="45">
        <v>350</v>
      </c>
      <c r="E28">
        <v>2023</v>
      </c>
      <c r="G28" t="s">
        <v>261</v>
      </c>
      <c r="M28" s="3" t="s">
        <v>210</v>
      </c>
    </row>
    <row r="30" spans="1:13">
      <c r="A30" s="3" t="s">
        <v>262</v>
      </c>
    </row>
    <row r="31" spans="1:13">
      <c r="B31" t="s">
        <v>263</v>
      </c>
    </row>
  </sheetData>
  <phoneticPr fontId="4"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D35C6-EE1D-45D7-BD9C-624FB3BAF2E4}">
  <dimension ref="A2:A5"/>
  <sheetViews>
    <sheetView showGridLines="0" workbookViewId="0">
      <selection activeCell="H17" sqref="H17"/>
    </sheetView>
  </sheetViews>
  <sheetFormatPr defaultRowHeight="15"/>
  <sheetData>
    <row r="2" spans="1:1">
      <c r="A2" t="s">
        <v>267</v>
      </c>
    </row>
    <row r="3" spans="1:1">
      <c r="A3" t="s">
        <v>268</v>
      </c>
    </row>
    <row r="5" spans="1:1">
      <c r="A5" t="s">
        <v>269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AK17"/>
  <sheetViews>
    <sheetView tabSelected="1" zoomScale="87" workbookViewId="0">
      <pane xSplit="1" ySplit="1" topLeftCell="S2" activePane="bottomRight" state="frozen"/>
      <selection pane="topRight" activeCell="B1" sqref="B1"/>
      <selection pane="bottomLeft" activeCell="A2" sqref="A2"/>
      <selection pane="bottomRight" activeCell="AB23" sqref="AB23"/>
    </sheetView>
  </sheetViews>
  <sheetFormatPr defaultRowHeight="15"/>
  <cols>
    <col min="1" max="1" width="28.28515625" customWidth="1"/>
  </cols>
  <sheetData>
    <row r="1" spans="1:37">
      <c r="A1" t="s">
        <v>0</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16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c r="A3" t="s">
        <v>11</v>
      </c>
      <c r="B3">
        <v>0</v>
      </c>
      <c r="C3">
        <v>0</v>
      </c>
      <c r="D3">
        <v>0</v>
      </c>
      <c r="E3">
        <v>0</v>
      </c>
      <c r="F3">
        <v>0</v>
      </c>
      <c r="G3">
        <f>'CLP Assets'!C13+'HKE Asset'!D25</f>
        <v>900</v>
      </c>
      <c r="H3">
        <v>0</v>
      </c>
      <c r="I3">
        <f>'CLP Assets'!C14+'HKE Asset'!D26</f>
        <v>900</v>
      </c>
      <c r="J3">
        <f>'HKE Asset'!D28</f>
        <v>350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c r="A4" t="s">
        <v>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c r="A5" t="s">
        <v>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c r="A6" t="s">
        <v>17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c r="A7" t="s">
        <v>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c r="A8" t="s">
        <v>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c r="A9" t="s">
        <v>5</v>
      </c>
      <c r="B9">
        <v>0</v>
      </c>
      <c r="C9">
        <v>0</v>
      </c>
      <c r="D9">
        <v>0</v>
      </c>
      <c r="E9">
        <v>0</v>
      </c>
      <c r="F9">
        <f>'CLP Assets'!C8</f>
        <v>10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c r="A10" t="s">
        <v>12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c r="A11" t="s">
        <v>13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c r="A12" t="s">
        <v>14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c r="A13" t="s">
        <v>15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c r="A14" t="s">
        <v>18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row r="15" spans="1:37">
      <c r="A15" t="s">
        <v>264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c r="A16" t="s">
        <v>265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row>
    <row r="17" spans="1:37">
      <c r="A17" t="s">
        <v>266</v>
      </c>
      <c r="B17">
        <v>0</v>
      </c>
      <c r="C17">
        <v>0</v>
      </c>
      <c r="D17">
        <v>0</v>
      </c>
      <c r="E17">
        <v>0</v>
      </c>
      <c r="F17">
        <v>0</v>
      </c>
      <c r="G17">
        <v>0</v>
      </c>
      <c r="H17">
        <v>0</v>
      </c>
      <c r="I17">
        <v>0</v>
      </c>
      <c r="J17">
        <v>0</v>
      </c>
      <c r="K17">
        <v>0</v>
      </c>
      <c r="L17">
        <v>165</v>
      </c>
      <c r="M17">
        <v>165</v>
      </c>
      <c r="N17">
        <v>165</v>
      </c>
      <c r="O17">
        <v>165</v>
      </c>
      <c r="P17">
        <v>165</v>
      </c>
      <c r="Q17">
        <v>165</v>
      </c>
      <c r="R17">
        <v>165</v>
      </c>
      <c r="S17">
        <v>165</v>
      </c>
      <c r="T17">
        <v>165</v>
      </c>
      <c r="U17">
        <v>165</v>
      </c>
      <c r="V17">
        <v>165</v>
      </c>
      <c r="W17">
        <v>165</v>
      </c>
      <c r="X17">
        <v>165</v>
      </c>
      <c r="Y17">
        <v>165</v>
      </c>
      <c r="Z17">
        <v>165</v>
      </c>
      <c r="AA17">
        <v>165</v>
      </c>
      <c r="AB17">
        <v>165</v>
      </c>
      <c r="AC17">
        <v>165</v>
      </c>
      <c r="AD17">
        <v>165</v>
      </c>
      <c r="AE17">
        <v>165</v>
      </c>
      <c r="AF17">
        <v>165</v>
      </c>
      <c r="AG17">
        <v>165</v>
      </c>
      <c r="AH17">
        <v>165</v>
      </c>
      <c r="AI17">
        <v>165</v>
      </c>
      <c r="AJ17">
        <v>165</v>
      </c>
      <c r="AK17">
        <v>165</v>
      </c>
    </row>
  </sheetData>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8065FD-5B6D-42CE-B8BF-76B07783FA76}">
  <ds:schemaRefs>
    <ds:schemaRef ds:uri="http://purl.org/dc/elements/1.1/"/>
    <ds:schemaRef ds:uri="http://schemas.microsoft.com/office/2006/metadata/properties"/>
    <ds:schemaRef ds:uri="http://schemas.microsoft.com/office/infopath/2007/PartnerControls"/>
    <ds:schemaRef ds:uri="http://purl.org/dc/terms/"/>
    <ds:schemaRef ds:uri="http://schemas.microsoft.com/sharepoint/v3"/>
    <ds:schemaRef ds:uri="http://schemas.openxmlformats.org/package/2006/metadata/core-properties"/>
    <ds:schemaRef ds:uri="http://schemas.microsoft.com/office/2006/documentManagement/types"/>
    <ds:schemaRef ds:uri="c9df191c-55f2-496b-9838-9a5abe4742ad"/>
    <ds:schemaRef ds:uri="7889d872-e2a2-4afb-87bc-97561eced75f"/>
    <ds:schemaRef ds:uri="http://www.w3.org/XML/1998/namespace"/>
    <ds:schemaRef ds:uri="http://purl.org/dc/dcmitype/"/>
  </ds:schemaRefs>
</ds:datastoreItem>
</file>

<file path=customXml/itemProps2.xml><?xml version="1.0" encoding="utf-8"?>
<ds:datastoreItem xmlns:ds="http://schemas.openxmlformats.org/officeDocument/2006/customXml" ds:itemID="{8A9C258F-8B2D-4324-9C14-B134F59C77B8}">
  <ds:schemaRefs>
    <ds:schemaRef ds:uri="http://schemas.microsoft.com/sharepoint/v3/contenttype/forms"/>
  </ds:schemaRefs>
</ds:datastoreItem>
</file>

<file path=customXml/itemProps3.xml><?xml version="1.0" encoding="utf-8"?>
<ds:datastoreItem xmlns:ds="http://schemas.openxmlformats.org/officeDocument/2006/customXml" ds:itemID="{E515567C-76CC-4E3A-8CA7-857A9CB73A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CLP Assets</vt:lpstr>
      <vt:lpstr>HKE Asset</vt:lpstr>
      <vt:lpstr>MSD</vt:lpstr>
      <vt:lpstr>BPMCCS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Xiaoqian Jiang</cp:lastModifiedBy>
  <dcterms:created xsi:type="dcterms:W3CDTF">2015-06-10T01:27:30Z</dcterms:created>
  <dcterms:modified xsi:type="dcterms:W3CDTF">2019-10-25T04:02:32Z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