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2.0.0-us-wipF\InputData\trans\AVL\"/>
    </mc:Choice>
  </mc:AlternateContent>
  <xr:revisionPtr revIDLastSave="53" documentId="11_E5DF8A8C88952E111A1B41954BD648300D5545C6" xr6:coauthVersionLast="41" xr6:coauthVersionMax="45" xr10:uidLastSave="{C33D403E-D295-44EF-8408-7BE1ED5A85AE}"/>
  <bookViews>
    <workbookView xWindow="2805" yWindow="1410" windowWidth="20460" windowHeight="11490" activeTab="4" xr2:uid="{00000000-000D-0000-FFFF-FFFF00000000}"/>
  </bookViews>
  <sheets>
    <sheet name="About" sheetId="9" r:id="rId1"/>
    <sheet name="HK" sheetId="12" r:id="rId2"/>
    <sheet name="Data" sheetId="2" state="hidden" r:id="rId3"/>
    <sheet name="NTS 1-20" sheetId="11" state="hidden" r:id="rId4"/>
    <sheet name="AVL" sheetId="10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A44" i="2"/>
  <c r="A47" i="2"/>
  <c r="C3" i="2"/>
  <c r="D3" i="2"/>
  <c r="E3" i="2"/>
  <c r="C10" i="11"/>
  <c r="B10" i="11"/>
</calcChain>
</file>

<file path=xl/sharedStrings.xml><?xml version="1.0" encoding="utf-8"?>
<sst xmlns="http://schemas.openxmlformats.org/spreadsheetml/2006/main" count="142" uniqueCount="105">
  <si>
    <t>AVL Avg Vehicle Lifetime</t>
  </si>
  <si>
    <t>Sources:</t>
  </si>
  <si>
    <t>HDVs</t>
  </si>
  <si>
    <t>aircraft</t>
  </si>
  <si>
    <t>Jiang, Helen.  Boeing.</t>
  </si>
  <si>
    <t>Key Findings on Airplane Economic Life</t>
  </si>
  <si>
    <t>http://www.boeing.com/assets/pdf/commercial/aircraft_economic_life_whitepaper.pdf</t>
  </si>
  <si>
    <t>Exhibits 1-3</t>
  </si>
  <si>
    <t>motorbikes</t>
  </si>
  <si>
    <t>About</t>
  </si>
  <si>
    <t>The model requires the lifetime to be an integer, so we round to the nearest integer.</t>
  </si>
  <si>
    <t>LDVs</t>
  </si>
  <si>
    <t>Car Avg Lifetime, years (Page 22, Table 7)</t>
  </si>
  <si>
    <t>Light Truck Avg Lifetime, years (Page 25, Table 8)</t>
  </si>
  <si>
    <t>Avg Car Sales from 2010-2013, thousands of vehicles (Table 1-20, Rows 4-5)</t>
  </si>
  <si>
    <t>Avg Light Truck Sales from 2010-2013, thousands of vehicles (Table 1-20, Rows 6-8)</t>
  </si>
  <si>
    <t>Market Share-Weighted Average LDV Lifetime</t>
  </si>
  <si>
    <t>Heavy Truck Avg Lifetime, years (Table 3-14, Row 43)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</si>
  <si>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</si>
  <si>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</si>
  <si>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</si>
  <si>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</si>
  <si>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</si>
  <si>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</si>
  <si>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</si>
  <si>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Value selected for use in model</t>
  </si>
  <si>
    <t>rail</t>
  </si>
  <si>
    <t>Table</t>
  </si>
  <si>
    <t>CA Asset Type</t>
  </si>
  <si>
    <t>Lifetime (years)</t>
  </si>
  <si>
    <t>2000 - Water Utility</t>
  </si>
  <si>
    <t>railroads</t>
  </si>
  <si>
    <t>5000 - Transit</t>
  </si>
  <si>
    <t>locomotives, electric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</si>
  <si>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</si>
  <si>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</si>
  <si>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ships</t>
  </si>
  <si>
    <t>3000 - Harbor &amp; Port</t>
  </si>
  <si>
    <t>Motor vessels - diesel, ocean</t>
  </si>
  <si>
    <t>Year</t>
  </si>
  <si>
    <t>Registered Motorcycles</t>
  </si>
  <si>
    <t>Motorcycles sold (new)</t>
  </si>
  <si>
    <t>Retiring Motorcycles</t>
  </si>
  <si>
    <t>Percentage of Fleet That Retired This Year</t>
  </si>
  <si>
    <t>Average Percent Fleet Retirement per Year</t>
  </si>
  <si>
    <t>Estimated Lifetime of Motorcycle (years)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</si>
  <si>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</si>
  <si>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</si>
  <si>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</si>
  <si>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</si>
  <si>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</si>
  <si>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</si>
  <si>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</si>
  <si>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</si>
  <si>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</si>
  <si>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</si>
  <si>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</si>
  <si>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</si>
  <si>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</si>
  <si>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</si>
  <si>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</si>
  <si>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</si>
  <si>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</si>
  <si>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Vehicle</t>
  </si>
  <si>
    <t>Lifetime (yr)</t>
  </si>
  <si>
    <t>Motorbikes</t>
  </si>
  <si>
    <t>15 years for HDVs (technically commercial diesel vehicles such as goods vehicles, light buses and non-franchised buses, from EPD phase out requirement)</t>
  </si>
  <si>
    <t>https:/books.google.com/books?id=9f6GDwAAQBAJ&amp;pg=PT345&amp;lpg=PT345&amp;dq=average+vehicle+lifetime+hong+kong&amp;source=bl&amp;ots=2OX3jx_-8z&amp;sig=ACfU3U01dY-qL9JFJZ_9TMlvTyB6cpZSdg&amp;hl=en&amp;sa=X&amp;ved=2ahUKEwiOwLDCzuLjAhUQTt8KHZQqCf0Q6AEwFnoECAkQAQ#v=onepage&amp;q=average%20vehicle%20lifetime%20hong%20kong&amp;f=false</t>
  </si>
  <si>
    <t>https://www.epd.gov.hk/epd/english/environmentinhk/air/prob_solutions/Phasing_out_diesel_comm_veh.html</t>
  </si>
  <si>
    <t>EPD</t>
  </si>
  <si>
    <t>Hong Kong</t>
  </si>
  <si>
    <t>https://wenku.baidu.com/view/1c13365c4a7302768f993930.html</t>
  </si>
  <si>
    <t>Page 8</t>
    <phoneticPr fontId="30" type="noConversion"/>
  </si>
  <si>
    <t>rail  (China)</t>
  </si>
  <si>
    <t>Ship</t>
    <phoneticPr fontId="30" type="noConversion"/>
  </si>
  <si>
    <t>http://www.chinanews.com/gn/2017/01-06/8116171.shtml</t>
  </si>
  <si>
    <t>aircraft (US)</t>
  </si>
  <si>
    <t>HDVs (HK)</t>
  </si>
  <si>
    <t>Road Vehicle lifetimes</t>
    <phoneticPr fontId="30" type="noConversion"/>
  </si>
  <si>
    <t>Hao et al. Vehicle survival patterns in China,Science China Vol.54</t>
    <phoneticPr fontId="30" type="noConversion"/>
  </si>
  <si>
    <t>https://link-springer-com.proxy.library.georgetown.edu/content/pdf/10.1007%2Fs11431-010-4256-1.pdf</t>
  </si>
  <si>
    <t>Lifetime (years)</t>
    <phoneticPr fontId="30" type="noConversion"/>
  </si>
  <si>
    <t>Average Lifetime (years)</t>
    <phoneticPr fontId="30" type="noConversion"/>
  </si>
  <si>
    <t>LDV</t>
    <phoneticPr fontId="30" type="noConversion"/>
  </si>
  <si>
    <t>non-operating passenger vehicles</t>
    <phoneticPr fontId="30" type="noConversion"/>
  </si>
  <si>
    <t>Government and business passenger vehicle</t>
    <phoneticPr fontId="30" type="noConversion"/>
  </si>
  <si>
    <t>light duty trucks</t>
  </si>
  <si>
    <t>HDV</t>
    <phoneticPr fontId="30" type="noConversion"/>
  </si>
  <si>
    <t>buses</t>
    <phoneticPr fontId="30" type="noConversion"/>
  </si>
  <si>
    <t>medium duty trucks</t>
    <phoneticPr fontId="30" type="noConversion"/>
  </si>
  <si>
    <t>heavy duty trucks</t>
    <phoneticPr fontId="30" type="noConversion"/>
  </si>
  <si>
    <t>Rail</t>
    <phoneticPr fontId="30" type="noConversion"/>
  </si>
  <si>
    <t>CHR1</t>
    <phoneticPr fontId="30" type="noConversion"/>
  </si>
  <si>
    <t>CHR2</t>
    <phoneticPr fontId="30" type="noConversion"/>
  </si>
  <si>
    <t>CHR3</t>
    <phoneticPr fontId="30" type="noConversion"/>
  </si>
  <si>
    <t>CHR5</t>
    <phoneticPr fontId="30" type="noConversion"/>
  </si>
  <si>
    <t>Other Trains</t>
    <phoneticPr fontId="30" type="noConversion"/>
  </si>
  <si>
    <t>Passenger</t>
    <phoneticPr fontId="30" type="noConversion"/>
  </si>
  <si>
    <t>30(25 if high speed)</t>
    <phoneticPr fontId="30" type="noConversion"/>
  </si>
  <si>
    <t>Liquid Cargo</t>
    <phoneticPr fontId="30" type="noConversion"/>
  </si>
  <si>
    <t>Bulk</t>
    <phoneticPr fontId="30" type="noConversion"/>
  </si>
  <si>
    <t>Others freight</t>
    <phoneticPr fontId="30" type="noConversion"/>
  </si>
  <si>
    <t>Value selected for use in model</t>
    <phoneticPr fontId="30" type="noConversion"/>
  </si>
  <si>
    <t>Freight</t>
  </si>
  <si>
    <t>&lt;-Taxi following LDVs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</si>
</sst>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2" fillId="0" borderId="0" xfId="1" applyAlignment="1">
      <alignment horizontal="left" vertical="center" indent="3"/>
    </xf>
    <xf numFmtId="0" fontId="0" fillId="36" borderId="0" xfId="0" applyNumberFormat="1" applyFill="1"/>
    <xf numFmtId="0" fontId="2" fillId="0" borderId="0" xfId="1" applyAlignment="1">
      <alignment vertical="center"/>
    </xf>
    <xf numFmtId="0" fontId="0" fillId="0" borderId="0" xfId="0" applyFill="1" applyAlignment="1">
      <alignment horizontal="right"/>
    </xf>
    <xf numFmtId="0" fontId="10" fillId="0" borderId="2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6" sqref="B6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0</v>
      </c>
      <c r="B1" s="10"/>
    </row>
    <row r="3" spans="1:2" x14ac:dyDescent="0.25">
      <c r="A3" s="1" t="s">
        <v>1</v>
      </c>
      <c r="B3" s="40" t="s">
        <v>78</v>
      </c>
    </row>
    <row r="4" spans="1:2" x14ac:dyDescent="0.25">
      <c r="A4" s="10"/>
      <c r="B4" s="10" t="s">
        <v>79</v>
      </c>
    </row>
    <row r="5" spans="1:2" x14ac:dyDescent="0.25">
      <c r="A5" s="10"/>
      <c r="B5" s="4" t="s">
        <v>80</v>
      </c>
    </row>
    <row r="6" spans="1:2" x14ac:dyDescent="0.25">
      <c r="A6" s="10"/>
      <c r="B6" s="10"/>
    </row>
    <row r="8" spans="1:2" x14ac:dyDescent="0.25">
      <c r="B8" s="6" t="s">
        <v>77</v>
      </c>
    </row>
    <row r="9" spans="1:2" x14ac:dyDescent="0.25">
      <c r="B9" s="10" t="s">
        <v>69</v>
      </c>
    </row>
    <row r="10" spans="1:2" x14ac:dyDescent="0.25">
      <c r="B10" s="10" t="s">
        <v>70</v>
      </c>
    </row>
    <row r="11" spans="1:2" x14ac:dyDescent="0.25">
      <c r="B11" s="10" t="s">
        <v>68</v>
      </c>
    </row>
    <row r="12" spans="1:2" x14ac:dyDescent="0.25">
      <c r="B12" s="10"/>
    </row>
    <row r="14" spans="1:2" x14ac:dyDescent="0.25">
      <c r="B14" s="6" t="s">
        <v>76</v>
      </c>
    </row>
    <row r="15" spans="1:2" x14ac:dyDescent="0.25">
      <c r="B15" s="10" t="s">
        <v>4</v>
      </c>
    </row>
    <row r="16" spans="1:2" x14ac:dyDescent="0.25">
      <c r="B16" s="11">
        <v>2013</v>
      </c>
    </row>
    <row r="17" spans="1:2" x14ac:dyDescent="0.25">
      <c r="B17" s="10" t="s">
        <v>5</v>
      </c>
    </row>
    <row r="18" spans="1:2" x14ac:dyDescent="0.25">
      <c r="B18" s="4" t="s">
        <v>6</v>
      </c>
    </row>
    <row r="19" spans="1:2" x14ac:dyDescent="0.25">
      <c r="B19" s="10" t="s">
        <v>7</v>
      </c>
    </row>
    <row r="21" spans="1:2" x14ac:dyDescent="0.25">
      <c r="B21" s="6" t="s">
        <v>73</v>
      </c>
    </row>
    <row r="22" spans="1:2" x14ac:dyDescent="0.25">
      <c r="B22" s="26" t="s">
        <v>71</v>
      </c>
    </row>
    <row r="23" spans="1:2" x14ac:dyDescent="0.25">
      <c r="B23" s="14" t="s">
        <v>72</v>
      </c>
    </row>
    <row r="24" spans="1:2" x14ac:dyDescent="0.25">
      <c r="A24" s="10"/>
      <c r="B24" s="14"/>
    </row>
    <row r="25" spans="1:2" x14ac:dyDescent="0.25">
      <c r="A25" s="10"/>
      <c r="B25" s="26"/>
    </row>
    <row r="26" spans="1:2" x14ac:dyDescent="0.25">
      <c r="A26" s="10"/>
      <c r="B26" s="14"/>
    </row>
    <row r="27" spans="1:2" x14ac:dyDescent="0.25">
      <c r="A27" s="10"/>
    </row>
    <row r="28" spans="1:2" x14ac:dyDescent="0.25">
      <c r="B28" s="6" t="s">
        <v>8</v>
      </c>
    </row>
    <row r="29" spans="1:2" x14ac:dyDescent="0.25">
      <c r="A29" s="10"/>
      <c r="B29" s="82" t="s">
        <v>67</v>
      </c>
    </row>
    <row r="30" spans="1:2" x14ac:dyDescent="0.25">
      <c r="A30" s="10"/>
      <c r="B30" s="21"/>
    </row>
    <row r="31" spans="1:2" x14ac:dyDescent="0.25">
      <c r="A31" s="10"/>
      <c r="B31" s="6" t="s">
        <v>74</v>
      </c>
    </row>
    <row r="32" spans="1:2" x14ac:dyDescent="0.25">
      <c r="A32" s="10"/>
      <c r="B32" s="10" t="s">
        <v>75</v>
      </c>
    </row>
    <row r="33" spans="1:2" x14ac:dyDescent="0.25">
      <c r="A33" s="80"/>
    </row>
    <row r="34" spans="1:2" x14ac:dyDescent="0.25">
      <c r="A34" s="10"/>
    </row>
    <row r="35" spans="1:2" x14ac:dyDescent="0.25">
      <c r="B35" s="10"/>
    </row>
    <row r="36" spans="1:2" x14ac:dyDescent="0.25">
      <c r="A36" s="1" t="s">
        <v>9</v>
      </c>
      <c r="B36" s="10"/>
    </row>
    <row r="37" spans="1:2" x14ac:dyDescent="0.25">
      <c r="A37" s="10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731F-8216-4F56-B867-434D32C587F2}">
  <dimension ref="A2:F43"/>
  <sheetViews>
    <sheetView workbookViewId="0">
      <selection activeCell="H10" sqref="H10"/>
    </sheetView>
  </sheetViews>
  <sheetFormatPr defaultRowHeight="15" x14ac:dyDescent="0.25"/>
  <cols>
    <col min="1" max="1" width="14" customWidth="1"/>
  </cols>
  <sheetData>
    <row r="2" spans="1:6" x14ac:dyDescent="0.25">
      <c r="A2" t="s">
        <v>65</v>
      </c>
      <c r="B2">
        <v>7</v>
      </c>
    </row>
    <row r="3" spans="1:6" x14ac:dyDescent="0.25">
      <c r="A3" s="80" t="s">
        <v>67</v>
      </c>
    </row>
    <row r="4" spans="1:6" x14ac:dyDescent="0.25">
      <c r="A4" s="14" t="s">
        <v>66</v>
      </c>
    </row>
    <row r="5" spans="1:6" x14ac:dyDescent="0.25">
      <c r="A5" t="s">
        <v>68</v>
      </c>
    </row>
    <row r="7" spans="1:6" x14ac:dyDescent="0.25">
      <c r="A7" s="10"/>
      <c r="B7" s="10"/>
      <c r="C7" s="10" t="s">
        <v>81</v>
      </c>
      <c r="D7" s="10"/>
      <c r="E7" s="10" t="s">
        <v>82</v>
      </c>
      <c r="F7" s="10"/>
    </row>
    <row r="8" spans="1:6" x14ac:dyDescent="0.25">
      <c r="A8" s="10" t="s">
        <v>83</v>
      </c>
      <c r="B8" s="10" t="s">
        <v>84</v>
      </c>
      <c r="C8" s="10">
        <v>14.5</v>
      </c>
      <c r="D8" s="10"/>
      <c r="E8" s="10"/>
      <c r="F8" s="10"/>
    </row>
    <row r="9" spans="1:6" x14ac:dyDescent="0.25">
      <c r="A9" s="10"/>
      <c r="B9" s="10" t="s">
        <v>85</v>
      </c>
      <c r="C9" s="10">
        <v>13.1</v>
      </c>
      <c r="D9" s="10"/>
      <c r="E9" s="10"/>
      <c r="F9" s="10"/>
    </row>
    <row r="10" spans="1:6" x14ac:dyDescent="0.25">
      <c r="A10" s="10"/>
      <c r="B10" s="10" t="s">
        <v>86</v>
      </c>
      <c r="C10" s="10">
        <v>8</v>
      </c>
      <c r="D10" s="10"/>
      <c r="E10" s="10">
        <v>11.9</v>
      </c>
      <c r="F10" s="10"/>
    </row>
    <row r="11" spans="1:6" x14ac:dyDescent="0.25">
      <c r="A11" s="10"/>
      <c r="B11" s="10"/>
      <c r="C11" s="10"/>
      <c r="D11" s="10"/>
      <c r="E11" s="10"/>
      <c r="F11" s="10"/>
    </row>
    <row r="12" spans="1:6" x14ac:dyDescent="0.25">
      <c r="A12" s="10" t="s">
        <v>87</v>
      </c>
      <c r="B12" s="10"/>
      <c r="C12" s="10"/>
      <c r="D12" s="10"/>
      <c r="E12" s="10"/>
      <c r="F12" s="10"/>
    </row>
    <row r="13" spans="1:6" x14ac:dyDescent="0.25">
      <c r="A13" s="10"/>
      <c r="B13" s="10" t="s">
        <v>88</v>
      </c>
      <c r="C13" s="10">
        <v>11.5</v>
      </c>
      <c r="D13" s="10"/>
      <c r="E13" s="10"/>
      <c r="F13" s="10"/>
    </row>
    <row r="14" spans="1:6" x14ac:dyDescent="0.25">
      <c r="A14" s="10"/>
      <c r="B14" s="10" t="s">
        <v>89</v>
      </c>
      <c r="C14" s="10">
        <v>12.8</v>
      </c>
      <c r="D14" s="10"/>
      <c r="E14" s="10"/>
      <c r="F14" s="10"/>
    </row>
    <row r="15" spans="1:6" x14ac:dyDescent="0.25">
      <c r="A15" s="10"/>
      <c r="B15" s="10" t="s">
        <v>90</v>
      </c>
      <c r="C15" s="10">
        <v>10.1</v>
      </c>
      <c r="D15" s="10"/>
      <c r="E15" s="10">
        <v>11.5</v>
      </c>
      <c r="F15" s="10"/>
    </row>
    <row r="16" spans="1:6" x14ac:dyDescent="0.25">
      <c r="A16" s="10"/>
      <c r="B16" s="10"/>
      <c r="C16" s="10"/>
      <c r="D16" s="10"/>
      <c r="E16" s="10"/>
      <c r="F16" s="10"/>
    </row>
    <row r="17" spans="1:6" x14ac:dyDescent="0.25">
      <c r="A17" s="10" t="s">
        <v>91</v>
      </c>
      <c r="B17" s="10"/>
      <c r="C17" s="10"/>
      <c r="D17" s="10"/>
      <c r="E17" s="10"/>
      <c r="F17" s="10"/>
    </row>
    <row r="18" spans="1:6" x14ac:dyDescent="0.25">
      <c r="A18" s="10"/>
      <c r="B18" s="10" t="s">
        <v>92</v>
      </c>
      <c r="C18" s="10">
        <v>25</v>
      </c>
      <c r="D18" s="10"/>
      <c r="E18" s="10"/>
      <c r="F18" s="10"/>
    </row>
    <row r="19" spans="1:6" x14ac:dyDescent="0.25">
      <c r="A19" s="10"/>
      <c r="B19" s="10" t="s">
        <v>93</v>
      </c>
      <c r="C19" s="10">
        <v>20</v>
      </c>
      <c r="D19" s="10"/>
      <c r="E19" s="10"/>
      <c r="F19" s="10"/>
    </row>
    <row r="20" spans="1:6" x14ac:dyDescent="0.25">
      <c r="A20" s="10"/>
      <c r="B20" s="10" t="s">
        <v>94</v>
      </c>
      <c r="C20" s="10">
        <v>20</v>
      </c>
      <c r="D20" s="10"/>
      <c r="E20" s="10"/>
      <c r="F20" s="10"/>
    </row>
    <row r="21" spans="1:6" x14ac:dyDescent="0.25">
      <c r="A21" s="10"/>
      <c r="B21" s="10" t="s">
        <v>95</v>
      </c>
      <c r="C21" s="10">
        <v>30</v>
      </c>
      <c r="D21" s="10"/>
      <c r="E21" s="10">
        <v>23</v>
      </c>
      <c r="F21" s="10"/>
    </row>
    <row r="22" spans="1:6" x14ac:dyDescent="0.25">
      <c r="A22" s="10"/>
      <c r="B22" s="10" t="s">
        <v>96</v>
      </c>
      <c r="C22" s="10">
        <v>20</v>
      </c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 t="s">
        <v>74</v>
      </c>
      <c r="B24" s="10"/>
      <c r="C24" s="10"/>
      <c r="D24" s="10"/>
      <c r="E24" s="10"/>
      <c r="F24" s="10"/>
    </row>
    <row r="25" spans="1:6" x14ac:dyDescent="0.25">
      <c r="A25" s="10"/>
      <c r="B25" s="10" t="s">
        <v>97</v>
      </c>
      <c r="C25" s="10" t="s">
        <v>98</v>
      </c>
      <c r="D25" s="10"/>
      <c r="E25" s="10"/>
      <c r="F25" s="10"/>
    </row>
    <row r="26" spans="1:6" x14ac:dyDescent="0.25">
      <c r="A26" s="10"/>
      <c r="B26" s="10" t="s">
        <v>99</v>
      </c>
      <c r="C26" s="10">
        <v>31</v>
      </c>
      <c r="D26" s="10"/>
      <c r="E26" s="10"/>
      <c r="F26" s="10"/>
    </row>
    <row r="27" spans="1:6" x14ac:dyDescent="0.25">
      <c r="A27" s="10"/>
      <c r="B27" s="10" t="s">
        <v>100</v>
      </c>
      <c r="C27" s="10">
        <v>33</v>
      </c>
      <c r="D27" s="10"/>
      <c r="E27" s="10"/>
      <c r="F27" s="10"/>
    </row>
    <row r="28" spans="1:6" x14ac:dyDescent="0.25">
      <c r="A28" s="10"/>
      <c r="B28" s="10" t="s">
        <v>101</v>
      </c>
      <c r="C28" s="10">
        <v>35</v>
      </c>
      <c r="D28" s="10"/>
      <c r="E28" s="10">
        <v>32.299999999999997</v>
      </c>
      <c r="F28" s="10"/>
    </row>
    <row r="29" spans="1:6" x14ac:dyDescent="0.25">
      <c r="A29" s="10"/>
      <c r="B29" s="10"/>
      <c r="C29" s="10"/>
      <c r="D29" s="10"/>
      <c r="E29" s="10"/>
      <c r="F29" s="10"/>
    </row>
    <row r="30" spans="1:6" x14ac:dyDescent="0.25">
      <c r="A30" s="42" t="s">
        <v>3</v>
      </c>
      <c r="B30" s="83"/>
      <c r="C30" s="83"/>
      <c r="D30" s="83"/>
      <c r="E30" s="83"/>
      <c r="F30" s="83"/>
    </row>
    <row r="31" spans="1:6" x14ac:dyDescent="0.25">
      <c r="A31" s="19" t="s">
        <v>18</v>
      </c>
      <c r="B31" s="18"/>
      <c r="C31" s="19"/>
      <c r="D31" s="11"/>
      <c r="E31" s="11"/>
      <c r="F31" s="11"/>
    </row>
    <row r="32" spans="1:6" x14ac:dyDescent="0.25">
      <c r="A32" s="11" t="s">
        <v>19</v>
      </c>
      <c r="B32" s="20" t="s">
        <v>20</v>
      </c>
      <c r="C32" s="11"/>
      <c r="D32" s="11"/>
      <c r="E32" s="11"/>
      <c r="F32" s="11"/>
    </row>
    <row r="33" spans="1:6" x14ac:dyDescent="0.25">
      <c r="A33" s="11" t="s">
        <v>21</v>
      </c>
      <c r="B33" s="20" t="s">
        <v>22</v>
      </c>
      <c r="C33" s="11"/>
      <c r="D33" s="11"/>
      <c r="E33" s="11"/>
      <c r="F33" s="11"/>
    </row>
    <row r="34" spans="1:6" ht="15.75" thickBot="1" x14ac:dyDescent="0.3">
      <c r="A34" s="11" t="s">
        <v>23</v>
      </c>
      <c r="B34" s="20" t="s">
        <v>24</v>
      </c>
      <c r="C34" s="11"/>
      <c r="D34" s="11"/>
      <c r="E34" s="11"/>
      <c r="F34" s="11"/>
    </row>
    <row r="35" spans="1:6" x14ac:dyDescent="0.25">
      <c r="A35" s="84" t="s">
        <v>102</v>
      </c>
      <c r="B35" s="11"/>
      <c r="C35" s="23"/>
      <c r="D35" s="11"/>
      <c r="E35" s="12">
        <v>24</v>
      </c>
      <c r="F35" s="11"/>
    </row>
    <row r="36" spans="1:6" ht="15.75" thickBot="1" x14ac:dyDescent="0.3">
      <c r="A36" s="85"/>
      <c r="B36" s="11"/>
      <c r="C36" s="22"/>
      <c r="D36" s="11"/>
      <c r="E36" s="11"/>
      <c r="F36" s="11"/>
    </row>
    <row r="37" spans="1:6" x14ac:dyDescent="0.25">
      <c r="A37" s="10"/>
      <c r="B37" s="10"/>
      <c r="C37" s="10"/>
      <c r="D37" s="10"/>
      <c r="E37" s="10"/>
      <c r="F37" s="10"/>
    </row>
    <row r="38" spans="1:6" x14ac:dyDescent="0.25">
      <c r="A38" s="10"/>
      <c r="B38" s="10"/>
      <c r="C38" s="10"/>
      <c r="D38" s="10"/>
      <c r="E38" s="10"/>
      <c r="F38" s="10"/>
    </row>
    <row r="39" spans="1:6" x14ac:dyDescent="0.25">
      <c r="A39" s="10"/>
      <c r="B39" s="10"/>
      <c r="C39" s="10"/>
      <c r="D39" s="10"/>
      <c r="E39" s="10"/>
      <c r="F39" s="10"/>
    </row>
    <row r="40" spans="1:6" x14ac:dyDescent="0.25">
      <c r="A40" s="10"/>
      <c r="B40" s="10"/>
      <c r="C40" s="10"/>
      <c r="D40" s="10"/>
      <c r="E40" s="10"/>
      <c r="F40" s="10"/>
    </row>
    <row r="41" spans="1:6" x14ac:dyDescent="0.25">
      <c r="A41" s="10"/>
      <c r="B41" s="10"/>
      <c r="C41" s="10"/>
      <c r="D41" s="10"/>
      <c r="E41" s="10"/>
      <c r="F41" s="10"/>
    </row>
    <row r="42" spans="1:6" x14ac:dyDescent="0.25">
      <c r="A42" s="10"/>
      <c r="B42" s="10"/>
      <c r="C42" s="10"/>
      <c r="D42" s="10"/>
      <c r="E42" s="10"/>
      <c r="F42" s="10"/>
    </row>
    <row r="43" spans="1:6" x14ac:dyDescent="0.25">
      <c r="A43" s="10"/>
      <c r="B43" s="10"/>
      <c r="C43" s="10"/>
      <c r="D43" s="10"/>
      <c r="E43" s="10"/>
      <c r="F4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M10" sqref="M10"/>
    </sheetView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11</v>
      </c>
      <c r="B1" s="41"/>
      <c r="C1" s="41"/>
      <c r="D1" s="41"/>
      <c r="E1" s="41"/>
    </row>
    <row r="2" spans="1:5" s="2" customFormat="1" ht="60" x14ac:dyDescent="0.25">
      <c r="A2" s="2" t="s">
        <v>12</v>
      </c>
      <c r="B2" s="2" t="s">
        <v>13</v>
      </c>
      <c r="C2" s="2" t="s">
        <v>14</v>
      </c>
      <c r="D2" s="2" t="s">
        <v>15</v>
      </c>
      <c r="E2" s="7" t="s">
        <v>16</v>
      </c>
    </row>
    <row r="3" spans="1:5" ht="15.75" thickBot="1" x14ac:dyDescent="0.3">
      <c r="A3" s="12">
        <v>13</v>
      </c>
      <c r="B3" s="12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2</v>
      </c>
      <c r="B5" s="12"/>
      <c r="C5" s="12"/>
      <c r="D5" s="12"/>
      <c r="E5" s="12"/>
    </row>
    <row r="6" spans="1:5" ht="30" x14ac:dyDescent="0.25">
      <c r="A6" s="7" t="s">
        <v>17</v>
      </c>
      <c r="B6" s="12"/>
      <c r="C6" s="12"/>
      <c r="D6" s="12"/>
      <c r="E6" s="12"/>
    </row>
    <row r="7" spans="1:5" ht="15.75" thickBot="1" x14ac:dyDescent="0.3">
      <c r="A7" s="9">
        <v>28</v>
      </c>
      <c r="B7" s="12"/>
      <c r="C7" s="12"/>
      <c r="D7" s="12"/>
      <c r="E7" s="12"/>
    </row>
    <row r="9" spans="1:5" x14ac:dyDescent="0.25">
      <c r="A9" s="13" t="s">
        <v>3</v>
      </c>
      <c r="B9" s="43"/>
      <c r="C9" s="43"/>
      <c r="D9" s="43"/>
      <c r="E9" s="43"/>
    </row>
    <row r="10" spans="1:5" s="11" customFormat="1" x14ac:dyDescent="0.25">
      <c r="A10" s="19" t="s">
        <v>18</v>
      </c>
      <c r="B10" s="18"/>
      <c r="C10" s="19"/>
    </row>
    <row r="11" spans="1:5" s="11" customFormat="1" x14ac:dyDescent="0.25">
      <c r="A11" s="11" t="s">
        <v>19</v>
      </c>
      <c r="B11" s="20" t="s">
        <v>20</v>
      </c>
    </row>
    <row r="12" spans="1:5" s="11" customFormat="1" x14ac:dyDescent="0.25">
      <c r="A12" s="11" t="s">
        <v>21</v>
      </c>
      <c r="B12" s="20" t="s">
        <v>22</v>
      </c>
    </row>
    <row r="13" spans="1:5" s="11" customFormat="1" ht="15.75" thickBot="1" x14ac:dyDescent="0.3">
      <c r="A13" s="11" t="s">
        <v>23</v>
      </c>
      <c r="B13" s="20" t="s">
        <v>24</v>
      </c>
    </row>
    <row r="14" spans="1:5" s="11" customFormat="1" x14ac:dyDescent="0.25">
      <c r="A14" s="24" t="s">
        <v>25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26</v>
      </c>
      <c r="B17" s="43"/>
      <c r="C17" s="43"/>
      <c r="D17" s="43"/>
      <c r="E17" s="43"/>
    </row>
    <row r="18" spans="1:5" x14ac:dyDescent="0.25">
      <c r="A18" s="42" t="s">
        <v>27</v>
      </c>
      <c r="B18" s="42" t="s">
        <v>28</v>
      </c>
      <c r="C18" s="42" t="s">
        <v>29</v>
      </c>
      <c r="D18" s="12"/>
      <c r="E18" s="12"/>
    </row>
    <row r="19" spans="1:5" x14ac:dyDescent="0.25">
      <c r="A19" s="10" t="s">
        <v>30</v>
      </c>
      <c r="B19" s="10" t="s">
        <v>31</v>
      </c>
      <c r="C19" s="11">
        <v>33</v>
      </c>
      <c r="D19" s="12"/>
      <c r="E19" s="12"/>
    </row>
    <row r="20" spans="1:5" ht="15.75" thickBot="1" x14ac:dyDescent="0.3">
      <c r="A20" s="10" t="s">
        <v>32</v>
      </c>
      <c r="B20" s="10" t="s">
        <v>33</v>
      </c>
      <c r="C20" s="11">
        <v>35</v>
      </c>
      <c r="D20" s="12"/>
      <c r="E20" s="12"/>
    </row>
    <row r="21" spans="1:5" ht="15.75" thickBot="1" x14ac:dyDescent="0.3">
      <c r="A21" s="10"/>
      <c r="B21" s="15" t="s">
        <v>25</v>
      </c>
      <c r="C21" s="16">
        <v>34</v>
      </c>
      <c r="D21" s="12"/>
      <c r="E21" s="12"/>
    </row>
    <row r="22" spans="1:5" x14ac:dyDescent="0.25">
      <c r="A22" s="10" t="s">
        <v>34</v>
      </c>
      <c r="B22" s="12"/>
      <c r="C22" s="12"/>
      <c r="D22" s="12"/>
      <c r="E22" s="12"/>
    </row>
    <row r="23" spans="1:5" x14ac:dyDescent="0.25">
      <c r="A23" s="10" t="s">
        <v>35</v>
      </c>
      <c r="B23" s="12"/>
      <c r="C23" s="12"/>
      <c r="D23" s="12"/>
      <c r="E23" s="12"/>
    </row>
    <row r="25" spans="1:5" x14ac:dyDescent="0.25">
      <c r="A25" s="13" t="s">
        <v>36</v>
      </c>
      <c r="B25" s="43"/>
      <c r="C25" s="43"/>
      <c r="D25" s="43"/>
      <c r="E25" s="43"/>
    </row>
    <row r="26" spans="1:5" ht="15.75" thickBot="1" x14ac:dyDescent="0.3">
      <c r="A26" s="42" t="s">
        <v>27</v>
      </c>
      <c r="B26" s="42" t="s">
        <v>28</v>
      </c>
      <c r="C26" s="42" t="s">
        <v>29</v>
      </c>
      <c r="D26" s="12"/>
      <c r="E26" s="12"/>
    </row>
    <row r="27" spans="1:5" ht="15.75" thickBot="1" x14ac:dyDescent="0.3">
      <c r="A27" s="10" t="s">
        <v>37</v>
      </c>
      <c r="B27" s="17" t="s">
        <v>38</v>
      </c>
      <c r="C27" s="16">
        <v>33</v>
      </c>
      <c r="D27" s="12"/>
      <c r="E27" s="12"/>
    </row>
    <row r="29" spans="1:5" ht="15.75" thickBot="1" x14ac:dyDescent="0.3">
      <c r="A29" s="13" t="s">
        <v>8</v>
      </c>
      <c r="B29" s="43"/>
      <c r="C29" s="43"/>
      <c r="D29" s="43"/>
      <c r="E29" s="43"/>
    </row>
    <row r="30" spans="1:5" ht="30" x14ac:dyDescent="0.25">
      <c r="A30" s="28" t="s">
        <v>39</v>
      </c>
      <c r="B30" s="33" t="s">
        <v>40</v>
      </c>
      <c r="C30" s="37" t="s">
        <v>41</v>
      </c>
      <c r="D30" s="38" t="s">
        <v>42</v>
      </c>
      <c r="E30" s="38" t="s">
        <v>43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44</v>
      </c>
      <c r="B43" s="10"/>
      <c r="C43" s="10"/>
      <c r="D43" s="10"/>
      <c r="E43" s="12"/>
    </row>
    <row r="44" spans="1:5" x14ac:dyDescent="0.25">
      <c r="A44" s="35">
        <f>AVERAGE(E32:E41)</f>
        <v>5.8060812902328285E-2</v>
      </c>
      <c r="B44" s="10"/>
      <c r="C44" s="10"/>
      <c r="D44" s="10"/>
      <c r="E44" s="12"/>
    </row>
    <row r="45" spans="1:5" ht="15.75" thickBot="1" x14ac:dyDescent="0.3">
      <c r="A45" s="10"/>
      <c r="B45" s="10"/>
      <c r="C45" s="10"/>
      <c r="D45" s="10"/>
      <c r="E45" s="12"/>
    </row>
    <row r="46" spans="1:5" ht="30" x14ac:dyDescent="0.25">
      <c r="A46" s="45" t="s">
        <v>45</v>
      </c>
      <c r="B46" s="10"/>
      <c r="C46" s="10"/>
      <c r="D46" s="10"/>
      <c r="E46" s="12"/>
    </row>
    <row r="47" spans="1:5" ht="15.75" thickBot="1" x14ac:dyDescent="0.3">
      <c r="A47" s="44">
        <f>1/A44</f>
        <v>17.22332068760786</v>
      </c>
      <c r="B47" s="10"/>
      <c r="C47" s="10"/>
      <c r="D47" s="10"/>
      <c r="E47" s="12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activeCell="M10" sqref="M10"/>
    </sheetView>
  </sheetViews>
  <sheetFormatPr defaultRowHeight="15" x14ac:dyDescent="0.25"/>
  <cols>
    <col min="1" max="1" width="19.42578125" style="14" customWidth="1"/>
    <col min="2" max="27" width="7.7109375" style="14" customWidth="1"/>
    <col min="28" max="28" width="7.140625" style="78" customWidth="1"/>
    <col min="29" max="55" width="9.140625" style="78"/>
    <col min="56" max="16384" width="9.140625" style="14"/>
  </cols>
  <sheetData>
    <row r="1" spans="1:54" s="14" customFormat="1" ht="16.5" customHeight="1" thickBot="1" x14ac:dyDescent="0.3">
      <c r="A1" s="87" t="s">
        <v>46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</row>
    <row r="2" spans="1:54" s="14" customFormat="1" ht="16.5" customHeight="1" x14ac:dyDescent="0.3">
      <c r="A2" s="47"/>
      <c r="B2" s="48">
        <v>1980</v>
      </c>
      <c r="C2" s="49">
        <v>1985</v>
      </c>
      <c r="D2" s="49">
        <v>1990</v>
      </c>
      <c r="E2" s="49">
        <v>1991</v>
      </c>
      <c r="F2" s="49">
        <v>1992</v>
      </c>
      <c r="G2" s="49">
        <v>1993</v>
      </c>
      <c r="H2" s="49">
        <v>1994</v>
      </c>
      <c r="I2" s="49">
        <v>1995</v>
      </c>
      <c r="J2" s="49">
        <v>1996</v>
      </c>
      <c r="K2" s="49">
        <v>1997</v>
      </c>
      <c r="L2" s="49">
        <v>1998</v>
      </c>
      <c r="M2" s="49">
        <v>1999</v>
      </c>
      <c r="N2" s="49">
        <v>2000</v>
      </c>
      <c r="O2" s="49">
        <v>2001</v>
      </c>
      <c r="P2" s="49">
        <v>2002</v>
      </c>
      <c r="Q2" s="49">
        <v>2003</v>
      </c>
      <c r="R2" s="49">
        <v>2004</v>
      </c>
      <c r="S2" s="49">
        <v>2005</v>
      </c>
      <c r="T2" s="49">
        <v>2006</v>
      </c>
      <c r="U2" s="49">
        <v>2007</v>
      </c>
      <c r="V2" s="49">
        <v>2008</v>
      </c>
      <c r="W2" s="49">
        <v>2009</v>
      </c>
      <c r="X2" s="49">
        <v>2010</v>
      </c>
      <c r="Y2" s="49">
        <v>2011</v>
      </c>
      <c r="Z2" s="50">
        <v>2012</v>
      </c>
      <c r="AA2" s="49">
        <v>2013</v>
      </c>
      <c r="AB2" s="51">
        <v>2014</v>
      </c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54"/>
      <c r="AW2" s="54"/>
      <c r="AX2" s="54"/>
      <c r="AY2" s="54"/>
      <c r="AZ2" s="54"/>
      <c r="BA2" s="54"/>
      <c r="BB2" s="55"/>
    </row>
    <row r="3" spans="1:54" s="14" customFormat="1" ht="16.5" customHeight="1" x14ac:dyDescent="0.3">
      <c r="A3" s="56" t="s">
        <v>47</v>
      </c>
      <c r="B3" s="57">
        <v>11306</v>
      </c>
      <c r="C3" s="57">
        <v>14460</v>
      </c>
      <c r="D3" s="57">
        <v>12615</v>
      </c>
      <c r="E3" s="57">
        <v>12573</v>
      </c>
      <c r="F3" s="57">
        <v>12172</v>
      </c>
      <c r="G3" s="57">
        <v>13211</v>
      </c>
      <c r="H3" s="57">
        <v>14125</v>
      </c>
      <c r="I3" s="57">
        <v>15145</v>
      </c>
      <c r="J3" s="57">
        <v>13144</v>
      </c>
      <c r="K3" s="57">
        <v>14458</v>
      </c>
      <c r="L3" s="57">
        <v>14456</v>
      </c>
      <c r="M3" s="57">
        <v>15215</v>
      </c>
      <c r="N3" s="57">
        <v>16571</v>
      </c>
      <c r="O3" s="57">
        <v>15605</v>
      </c>
      <c r="P3" s="57">
        <v>16115</v>
      </c>
      <c r="Q3" s="57">
        <v>15773</v>
      </c>
      <c r="R3" s="57">
        <v>15709</v>
      </c>
      <c r="S3" s="57">
        <v>15892</v>
      </c>
      <c r="T3" s="57">
        <v>15104</v>
      </c>
      <c r="U3" s="57">
        <v>15276</v>
      </c>
      <c r="V3" s="57">
        <v>13898</v>
      </c>
      <c r="W3" s="57">
        <v>9316</v>
      </c>
      <c r="X3" s="57">
        <v>11110</v>
      </c>
      <c r="Y3" s="57">
        <v>12003</v>
      </c>
      <c r="Z3" s="57">
        <v>13438</v>
      </c>
      <c r="AA3" s="57">
        <v>14846</v>
      </c>
      <c r="AB3" s="58" t="s">
        <v>48</v>
      </c>
      <c r="AC3" s="56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s="14" customFormat="1" ht="16.5" customHeight="1" x14ac:dyDescent="0.3">
      <c r="A4" s="60" t="s">
        <v>49</v>
      </c>
      <c r="B4" s="61">
        <v>9443</v>
      </c>
      <c r="C4" s="61">
        <v>10791</v>
      </c>
      <c r="D4" s="61">
        <v>8810</v>
      </c>
      <c r="E4" s="61">
        <v>8524</v>
      </c>
      <c r="F4" s="61">
        <v>8108</v>
      </c>
      <c r="G4" s="61">
        <v>8456</v>
      </c>
      <c r="H4" s="61">
        <v>8415</v>
      </c>
      <c r="I4" s="61">
        <v>9396</v>
      </c>
      <c r="J4" s="61">
        <v>7890</v>
      </c>
      <c r="K4" s="61">
        <v>8334</v>
      </c>
      <c r="L4" s="61">
        <v>7971</v>
      </c>
      <c r="M4" s="61">
        <v>8376</v>
      </c>
      <c r="N4" s="61">
        <v>9125</v>
      </c>
      <c r="O4" s="61">
        <v>8405</v>
      </c>
      <c r="P4" s="61">
        <v>8301</v>
      </c>
      <c r="Q4" s="61">
        <v>7921</v>
      </c>
      <c r="R4" s="61">
        <v>7537</v>
      </c>
      <c r="S4" s="61">
        <v>8027</v>
      </c>
      <c r="T4" s="61">
        <v>7993</v>
      </c>
      <c r="U4" s="61">
        <v>8082</v>
      </c>
      <c r="V4" s="61">
        <v>7319</v>
      </c>
      <c r="W4" s="61">
        <v>5636</v>
      </c>
      <c r="X4" s="61">
        <v>6055</v>
      </c>
      <c r="Y4" s="62">
        <v>5728</v>
      </c>
      <c r="Z4" s="62">
        <v>7379</v>
      </c>
      <c r="AA4" s="62">
        <v>7907</v>
      </c>
      <c r="AB4" s="61" t="s">
        <v>48</v>
      </c>
      <c r="AC4" s="60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4"/>
      <c r="BB4" s="64"/>
    </row>
    <row r="5" spans="1:54" s="14" customFormat="1" ht="16.5" customHeight="1" x14ac:dyDescent="0.3">
      <c r="A5" s="60" t="s">
        <v>50</v>
      </c>
      <c r="B5" s="61">
        <v>0</v>
      </c>
      <c r="C5" s="61">
        <v>88</v>
      </c>
      <c r="D5" s="61">
        <v>65</v>
      </c>
      <c r="E5" s="61">
        <v>224</v>
      </c>
      <c r="F5" s="61">
        <v>243</v>
      </c>
      <c r="G5" s="61">
        <v>473</v>
      </c>
      <c r="H5" s="61">
        <v>332</v>
      </c>
      <c r="I5" s="61">
        <v>220</v>
      </c>
      <c r="J5" s="61">
        <v>287</v>
      </c>
      <c r="K5" s="61">
        <v>361</v>
      </c>
      <c r="L5" s="61">
        <v>454</v>
      </c>
      <c r="M5" s="61">
        <v>488</v>
      </c>
      <c r="N5" s="61">
        <v>617</v>
      </c>
      <c r="O5" s="61">
        <v>743</v>
      </c>
      <c r="P5" s="61">
        <v>603</v>
      </c>
      <c r="Q5" s="61">
        <v>575</v>
      </c>
      <c r="R5" s="61">
        <v>639</v>
      </c>
      <c r="S5" s="61">
        <v>813</v>
      </c>
      <c r="T5" s="61">
        <v>751</v>
      </c>
      <c r="U5" s="61">
        <v>919</v>
      </c>
      <c r="V5" s="61">
        <v>924</v>
      </c>
      <c r="W5" s="61">
        <v>608</v>
      </c>
      <c r="X5" s="61">
        <v>915</v>
      </c>
      <c r="Y5" s="62">
        <v>1207</v>
      </c>
      <c r="Z5" s="62">
        <v>1269</v>
      </c>
      <c r="AA5" s="62">
        <v>1470</v>
      </c>
      <c r="AB5" s="61" t="s">
        <v>48</v>
      </c>
      <c r="AC5" s="60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4"/>
      <c r="BB5" s="64"/>
    </row>
    <row r="6" spans="1:54" s="14" customFormat="1" ht="16.5" customHeight="1" x14ac:dyDescent="0.3">
      <c r="A6" s="60" t="s">
        <v>51</v>
      </c>
      <c r="B6" s="61">
        <v>1437</v>
      </c>
      <c r="C6" s="61">
        <v>2078</v>
      </c>
      <c r="D6" s="61">
        <v>1835</v>
      </c>
      <c r="E6" s="61">
        <v>1920</v>
      </c>
      <c r="F6" s="61">
        <v>1840</v>
      </c>
      <c r="G6" s="61">
        <v>2002</v>
      </c>
      <c r="H6" s="61">
        <v>2669</v>
      </c>
      <c r="I6" s="61">
        <v>2271</v>
      </c>
      <c r="J6" s="61">
        <v>1955</v>
      </c>
      <c r="K6" s="61">
        <v>2408</v>
      </c>
      <c r="L6" s="61">
        <v>2415</v>
      </c>
      <c r="M6" s="61">
        <v>2544</v>
      </c>
      <c r="N6" s="61">
        <v>2612</v>
      </c>
      <c r="O6" s="61">
        <v>2519</v>
      </c>
      <c r="P6" s="61">
        <v>2380</v>
      </c>
      <c r="Q6" s="61">
        <v>2474</v>
      </c>
      <c r="R6" s="61">
        <v>2505</v>
      </c>
      <c r="S6" s="61">
        <v>2300</v>
      </c>
      <c r="T6" s="61">
        <v>2188</v>
      </c>
      <c r="U6" s="61">
        <v>2113</v>
      </c>
      <c r="V6" s="61">
        <v>1794</v>
      </c>
      <c r="W6" s="61">
        <v>989</v>
      </c>
      <c r="X6" s="61">
        <v>1276</v>
      </c>
      <c r="Y6" s="62">
        <v>1479</v>
      </c>
      <c r="Z6" s="62">
        <v>1357</v>
      </c>
      <c r="AA6" s="62">
        <v>1577</v>
      </c>
      <c r="AB6" s="61" t="s">
        <v>48</v>
      </c>
      <c r="AC6" s="60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4"/>
      <c r="BB6" s="64"/>
    </row>
    <row r="7" spans="1:54" s="14" customFormat="1" ht="16.5" customHeight="1" x14ac:dyDescent="0.3">
      <c r="A7" s="60" t="s">
        <v>52</v>
      </c>
      <c r="B7" s="61">
        <v>242</v>
      </c>
      <c r="C7" s="61">
        <v>855</v>
      </c>
      <c r="D7" s="61">
        <v>1262</v>
      </c>
      <c r="E7" s="61">
        <v>1034</v>
      </c>
      <c r="F7" s="61">
        <v>1221</v>
      </c>
      <c r="G7" s="61">
        <v>1441</v>
      </c>
      <c r="H7" s="61">
        <v>1418</v>
      </c>
      <c r="I7" s="61">
        <v>1662</v>
      </c>
      <c r="J7" s="61">
        <v>1409</v>
      </c>
      <c r="K7" s="61">
        <v>1265</v>
      </c>
      <c r="L7" s="61">
        <v>1489</v>
      </c>
      <c r="M7" s="61">
        <v>1463</v>
      </c>
      <c r="N7" s="61">
        <v>1691</v>
      </c>
      <c r="O7" s="61">
        <v>1232</v>
      </c>
      <c r="P7" s="61">
        <v>1243</v>
      </c>
      <c r="Q7" s="61">
        <v>1232</v>
      </c>
      <c r="R7" s="61">
        <v>953</v>
      </c>
      <c r="S7" s="61">
        <v>1481</v>
      </c>
      <c r="T7" s="61">
        <v>1166</v>
      </c>
      <c r="U7" s="61">
        <v>847</v>
      </c>
      <c r="V7" s="61">
        <v>790</v>
      </c>
      <c r="W7" s="61">
        <v>368</v>
      </c>
      <c r="X7" s="61">
        <v>559</v>
      </c>
      <c r="Y7" s="62">
        <v>521</v>
      </c>
      <c r="Z7" s="62">
        <v>661</v>
      </c>
      <c r="AA7" s="62">
        <v>571</v>
      </c>
      <c r="AB7" s="61" t="s">
        <v>48</v>
      </c>
      <c r="AC7" s="60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4"/>
      <c r="BB7" s="64"/>
    </row>
    <row r="8" spans="1:54" s="14" customFormat="1" ht="16.5" customHeight="1" x14ac:dyDescent="0.3">
      <c r="A8" s="60" t="s">
        <v>53</v>
      </c>
      <c r="B8" s="61">
        <v>184</v>
      </c>
      <c r="C8" s="61">
        <v>648</v>
      </c>
      <c r="D8" s="61">
        <v>643</v>
      </c>
      <c r="E8" s="61">
        <v>871</v>
      </c>
      <c r="F8" s="61">
        <v>761</v>
      </c>
      <c r="G8" s="61">
        <v>838</v>
      </c>
      <c r="H8" s="61">
        <v>1291</v>
      </c>
      <c r="I8" s="61">
        <v>1596</v>
      </c>
      <c r="J8" s="61">
        <v>1603</v>
      </c>
      <c r="K8" s="61">
        <v>2089</v>
      </c>
      <c r="L8" s="61">
        <v>2127</v>
      </c>
      <c r="M8" s="61">
        <v>2342</v>
      </c>
      <c r="N8" s="61">
        <v>2526</v>
      </c>
      <c r="O8" s="61">
        <v>2707</v>
      </c>
      <c r="P8" s="61">
        <v>3588</v>
      </c>
      <c r="Q8" s="61">
        <v>3571</v>
      </c>
      <c r="R8" s="61">
        <v>4075</v>
      </c>
      <c r="S8" s="61">
        <v>3272</v>
      </c>
      <c r="T8" s="61">
        <v>3006</v>
      </c>
      <c r="U8" s="61">
        <v>3314</v>
      </c>
      <c r="V8" s="61">
        <v>3072</v>
      </c>
      <c r="W8" s="61">
        <v>1713</v>
      </c>
      <c r="X8" s="61">
        <v>2305</v>
      </c>
      <c r="Y8" s="62">
        <v>3069</v>
      </c>
      <c r="Z8" s="62">
        <v>2773</v>
      </c>
      <c r="AA8" s="62">
        <v>3321</v>
      </c>
      <c r="AB8" s="61" t="s">
        <v>48</v>
      </c>
      <c r="AC8" s="60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4"/>
      <c r="BB8" s="64"/>
    </row>
    <row r="9" spans="1:54" s="14" customFormat="1" ht="16.5" customHeight="1" x14ac:dyDescent="0.3">
      <c r="A9" s="65" t="s">
        <v>54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5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14" customFormat="1" ht="16.5" customHeight="1" x14ac:dyDescent="0.3">
      <c r="A10" s="60" t="s">
        <v>49</v>
      </c>
      <c r="B10" s="68">
        <f>B4/B$3*100</f>
        <v>83.522023704227848</v>
      </c>
      <c r="C10" s="68">
        <f>C4/C$3*100</f>
        <v>74.626556016597505</v>
      </c>
      <c r="D10" s="68">
        <v>69.8</v>
      </c>
      <c r="E10" s="68">
        <v>67.800000000000011</v>
      </c>
      <c r="F10" s="68">
        <v>66.600000000000009</v>
      </c>
      <c r="G10" s="68">
        <v>64</v>
      </c>
      <c r="H10" s="68">
        <v>59.599999999999994</v>
      </c>
      <c r="I10" s="68">
        <v>62</v>
      </c>
      <c r="J10" s="68">
        <v>60</v>
      </c>
      <c r="K10" s="68">
        <v>57.599999999999994</v>
      </c>
      <c r="L10" s="68">
        <v>55.1</v>
      </c>
      <c r="M10" s="68">
        <v>55.1</v>
      </c>
      <c r="N10" s="68">
        <v>55.1</v>
      </c>
      <c r="O10" s="68">
        <v>53.900000000000006</v>
      </c>
      <c r="P10" s="68">
        <v>51.5</v>
      </c>
      <c r="Q10" s="68">
        <v>50.2</v>
      </c>
      <c r="R10" s="68">
        <v>48</v>
      </c>
      <c r="S10" s="68">
        <v>50.5</v>
      </c>
      <c r="T10" s="68">
        <v>52.900000000000006</v>
      </c>
      <c r="U10" s="68">
        <v>52.900000000000006</v>
      </c>
      <c r="V10" s="68">
        <v>52.7</v>
      </c>
      <c r="W10" s="68">
        <v>60.5</v>
      </c>
      <c r="X10" s="68">
        <v>54.500000000000007</v>
      </c>
      <c r="Y10" s="68">
        <v>47.699999999999996</v>
      </c>
      <c r="Z10" s="68">
        <v>54.900000000000006</v>
      </c>
      <c r="AA10" s="68">
        <v>53.300000000000004</v>
      </c>
      <c r="AB10" s="68">
        <v>51.300000000000004</v>
      </c>
      <c r="AC10" s="60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4" customFormat="1" ht="16.5" customHeight="1" x14ac:dyDescent="0.3">
      <c r="A11" s="60" t="s">
        <v>50</v>
      </c>
      <c r="B11" s="68">
        <v>0</v>
      </c>
      <c r="C11" s="68">
        <v>0.6</v>
      </c>
      <c r="D11" s="68">
        <v>0.5</v>
      </c>
      <c r="E11" s="68">
        <v>1.7999999999999998</v>
      </c>
      <c r="F11" s="68">
        <v>2</v>
      </c>
      <c r="G11" s="68">
        <v>3.5999999999999996</v>
      </c>
      <c r="H11" s="68">
        <v>2.2999999999999998</v>
      </c>
      <c r="I11" s="68">
        <v>1.5</v>
      </c>
      <c r="J11" s="68">
        <v>2.1999999999999997</v>
      </c>
      <c r="K11" s="68">
        <v>2.5</v>
      </c>
      <c r="L11" s="68">
        <v>3.1</v>
      </c>
      <c r="M11" s="68">
        <v>3.2</v>
      </c>
      <c r="N11" s="68">
        <v>3.6999999999999997</v>
      </c>
      <c r="O11" s="68">
        <v>4.8</v>
      </c>
      <c r="P11" s="68">
        <v>3.6999999999999997</v>
      </c>
      <c r="Q11" s="68">
        <v>3.5999999999999996</v>
      </c>
      <c r="R11" s="68">
        <v>4.1000000000000005</v>
      </c>
      <c r="S11" s="68">
        <v>5.0999999999999996</v>
      </c>
      <c r="T11" s="68">
        <v>5</v>
      </c>
      <c r="U11" s="68">
        <v>6</v>
      </c>
      <c r="V11" s="68">
        <v>6.6000000000000005</v>
      </c>
      <c r="W11" s="68">
        <v>6.5</v>
      </c>
      <c r="X11" s="68">
        <v>8.2000000000000011</v>
      </c>
      <c r="Y11" s="68">
        <v>10.100000000000001</v>
      </c>
      <c r="Z11" s="68">
        <v>9.4</v>
      </c>
      <c r="AA11" s="68">
        <v>9.9</v>
      </c>
      <c r="AB11" s="68">
        <v>10</v>
      </c>
      <c r="AC11" s="6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4" customFormat="1" ht="16.5" customHeight="1" x14ac:dyDescent="0.3">
      <c r="A12" s="60" t="s">
        <v>51</v>
      </c>
      <c r="B12" s="70">
        <v>12.7</v>
      </c>
      <c r="C12" s="68">
        <v>14.399999999999999</v>
      </c>
      <c r="D12" s="68">
        <v>14.499999999999998</v>
      </c>
      <c r="E12" s="68">
        <v>15.299999999999999</v>
      </c>
      <c r="F12" s="68">
        <v>15.1</v>
      </c>
      <c r="G12" s="68">
        <v>15.2</v>
      </c>
      <c r="H12" s="68">
        <v>18.899999999999999</v>
      </c>
      <c r="I12" s="68">
        <v>15</v>
      </c>
      <c r="J12" s="68">
        <v>14.899999999999999</v>
      </c>
      <c r="K12" s="68">
        <v>16.7</v>
      </c>
      <c r="L12" s="68">
        <v>16.7</v>
      </c>
      <c r="M12" s="68">
        <v>16.7</v>
      </c>
      <c r="N12" s="68">
        <v>15.8</v>
      </c>
      <c r="O12" s="68">
        <v>16.100000000000001</v>
      </c>
      <c r="P12" s="68">
        <v>14.799999999999999</v>
      </c>
      <c r="Q12" s="68">
        <v>15.7</v>
      </c>
      <c r="R12" s="68">
        <v>15.9</v>
      </c>
      <c r="S12" s="68">
        <v>14.499999999999998</v>
      </c>
      <c r="T12" s="68">
        <v>14.499999999999998</v>
      </c>
      <c r="U12" s="68">
        <v>13.8</v>
      </c>
      <c r="V12" s="68">
        <v>12.9</v>
      </c>
      <c r="W12" s="68">
        <v>10.6</v>
      </c>
      <c r="X12" s="68">
        <v>11.5</v>
      </c>
      <c r="Y12" s="68">
        <v>12.3</v>
      </c>
      <c r="Z12" s="68">
        <v>10.100000000000001</v>
      </c>
      <c r="AA12" s="68">
        <v>10.6</v>
      </c>
      <c r="AB12" s="68">
        <v>11.5</v>
      </c>
      <c r="AC12" s="60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4" customFormat="1" ht="16.5" customHeight="1" x14ac:dyDescent="0.3">
      <c r="A13" s="60" t="s">
        <v>52</v>
      </c>
      <c r="B13" s="70">
        <v>2.1</v>
      </c>
      <c r="C13" s="68">
        <v>5.8999999999999995</v>
      </c>
      <c r="D13" s="68">
        <v>10</v>
      </c>
      <c r="E13" s="68">
        <v>8.2000000000000011</v>
      </c>
      <c r="F13" s="68">
        <v>10</v>
      </c>
      <c r="G13" s="68">
        <v>10.9</v>
      </c>
      <c r="H13" s="68">
        <v>10</v>
      </c>
      <c r="I13" s="68">
        <v>11</v>
      </c>
      <c r="J13" s="68">
        <v>10.7</v>
      </c>
      <c r="K13" s="68">
        <v>8.7999999999999989</v>
      </c>
      <c r="L13" s="68">
        <v>10.299999999999999</v>
      </c>
      <c r="M13" s="68">
        <v>9.6</v>
      </c>
      <c r="N13" s="68">
        <v>10.199999999999999</v>
      </c>
      <c r="O13" s="68">
        <v>7.9</v>
      </c>
      <c r="P13" s="68">
        <v>7.7</v>
      </c>
      <c r="Q13" s="68">
        <v>7.8</v>
      </c>
      <c r="R13" s="68">
        <v>6.1</v>
      </c>
      <c r="S13" s="68">
        <v>9.3000000000000007</v>
      </c>
      <c r="T13" s="68">
        <v>7.7</v>
      </c>
      <c r="U13" s="68">
        <v>5.5</v>
      </c>
      <c r="V13" s="68">
        <v>5.7</v>
      </c>
      <c r="W13" s="68">
        <v>4</v>
      </c>
      <c r="X13" s="68">
        <v>5</v>
      </c>
      <c r="Y13" s="68">
        <v>4.3</v>
      </c>
      <c r="Z13" s="68">
        <v>4.9000000000000004</v>
      </c>
      <c r="AA13" s="68">
        <v>3.8</v>
      </c>
      <c r="AB13" s="68">
        <v>3.9</v>
      </c>
      <c r="AC13" s="60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4" customFormat="1" ht="16.5" customHeight="1" x14ac:dyDescent="0.3">
      <c r="A14" s="60" t="s">
        <v>53</v>
      </c>
      <c r="B14" s="70">
        <v>1.6</v>
      </c>
      <c r="C14" s="68">
        <v>4.5</v>
      </c>
      <c r="D14" s="68">
        <v>5.0999999999999996</v>
      </c>
      <c r="E14" s="68">
        <v>6.9</v>
      </c>
      <c r="F14" s="68">
        <v>6.2</v>
      </c>
      <c r="G14" s="68">
        <v>6.3</v>
      </c>
      <c r="H14" s="68">
        <v>9.1</v>
      </c>
      <c r="I14" s="68">
        <v>10.5</v>
      </c>
      <c r="J14" s="68">
        <v>12.2</v>
      </c>
      <c r="K14" s="68">
        <v>14.499999999999998</v>
      </c>
      <c r="L14" s="68">
        <v>14.7</v>
      </c>
      <c r="M14" s="68">
        <v>15.4</v>
      </c>
      <c r="N14" s="68">
        <v>15.2</v>
      </c>
      <c r="O14" s="68">
        <v>17.299999999999997</v>
      </c>
      <c r="P14" s="68">
        <v>22.3</v>
      </c>
      <c r="Q14" s="68">
        <v>22.6</v>
      </c>
      <c r="R14" s="68">
        <v>25.900000000000002</v>
      </c>
      <c r="S14" s="68">
        <v>20.599999999999998</v>
      </c>
      <c r="T14" s="68">
        <v>19.900000000000002</v>
      </c>
      <c r="U14" s="68">
        <v>21.7</v>
      </c>
      <c r="V14" s="68">
        <v>22.1</v>
      </c>
      <c r="W14" s="68">
        <v>18.399999999999999</v>
      </c>
      <c r="X14" s="68">
        <v>20.8</v>
      </c>
      <c r="Y14" s="68">
        <v>25.6</v>
      </c>
      <c r="Z14" s="68">
        <v>20.599999999999998</v>
      </c>
      <c r="AA14" s="68">
        <v>22.400000000000002</v>
      </c>
      <c r="AB14" s="68">
        <v>23.3</v>
      </c>
      <c r="AC14" s="60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4" customFormat="1" ht="16.5" customHeight="1" x14ac:dyDescent="0.3">
      <c r="A15" s="56" t="s">
        <v>55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66"/>
      <c r="AB15" s="66"/>
      <c r="AC15" s="56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14" customFormat="1" ht="16.5" customHeight="1" x14ac:dyDescent="0.3">
      <c r="A16" s="60" t="s">
        <v>49</v>
      </c>
      <c r="B16" s="72">
        <v>20</v>
      </c>
      <c r="C16" s="72">
        <v>23</v>
      </c>
      <c r="D16" s="72">
        <v>23.3</v>
      </c>
      <c r="E16" s="72">
        <v>23.4</v>
      </c>
      <c r="F16" s="72">
        <v>23.1</v>
      </c>
      <c r="G16" s="72">
        <v>23.5</v>
      </c>
      <c r="H16" s="72">
        <v>23.3</v>
      </c>
      <c r="I16" s="72">
        <v>23.4</v>
      </c>
      <c r="J16" s="72">
        <v>23.3</v>
      </c>
      <c r="K16" s="72">
        <v>23.4</v>
      </c>
      <c r="L16" s="72">
        <v>23.4</v>
      </c>
      <c r="M16" s="72">
        <v>23</v>
      </c>
      <c r="N16" s="72">
        <v>22.9</v>
      </c>
      <c r="O16" s="72">
        <v>23</v>
      </c>
      <c r="P16" s="72">
        <v>23.1</v>
      </c>
      <c r="Q16" s="72">
        <v>23.3</v>
      </c>
      <c r="R16" s="72">
        <v>23.1</v>
      </c>
      <c r="S16" s="72">
        <v>23.5</v>
      </c>
      <c r="T16" s="72">
        <v>23.3</v>
      </c>
      <c r="U16" s="72">
        <v>24.1</v>
      </c>
      <c r="V16" s="72">
        <v>24.3</v>
      </c>
      <c r="W16" s="72">
        <v>25.3</v>
      </c>
      <c r="X16" s="72">
        <v>26.2</v>
      </c>
      <c r="Y16" s="72">
        <v>26</v>
      </c>
      <c r="Z16" s="72">
        <v>27.8</v>
      </c>
      <c r="AA16" s="66">
        <v>28.3</v>
      </c>
      <c r="AB16" s="66">
        <v>28.7</v>
      </c>
      <c r="AC16" s="60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s="14" customFormat="1" ht="16.5" customHeight="1" x14ac:dyDescent="0.3">
      <c r="A17" s="60" t="s">
        <v>50</v>
      </c>
      <c r="B17" s="72">
        <v>14.6</v>
      </c>
      <c r="C17" s="72">
        <v>20.100000000000001</v>
      </c>
      <c r="D17" s="72">
        <v>18.8</v>
      </c>
      <c r="E17" s="72">
        <v>18.2</v>
      </c>
      <c r="F17" s="72">
        <v>17.8</v>
      </c>
      <c r="G17" s="72">
        <v>17</v>
      </c>
      <c r="H17" s="72">
        <v>18</v>
      </c>
      <c r="I17" s="72">
        <v>17.8</v>
      </c>
      <c r="J17" s="72">
        <v>18.399999999999999</v>
      </c>
      <c r="K17" s="72">
        <v>19.2</v>
      </c>
      <c r="L17" s="72">
        <v>18.2</v>
      </c>
      <c r="M17" s="72">
        <v>18.5</v>
      </c>
      <c r="N17" s="72">
        <v>17.899999999999999</v>
      </c>
      <c r="O17" s="72">
        <v>18.8</v>
      </c>
      <c r="P17" s="72">
        <v>19.3</v>
      </c>
      <c r="Q17" s="72">
        <v>19.899999999999999</v>
      </c>
      <c r="R17" s="72">
        <v>20</v>
      </c>
      <c r="S17" s="72">
        <v>20.2</v>
      </c>
      <c r="T17" s="72">
        <v>20.5</v>
      </c>
      <c r="U17" s="72">
        <v>20.6</v>
      </c>
      <c r="V17" s="72">
        <v>21.2</v>
      </c>
      <c r="W17" s="72">
        <v>22</v>
      </c>
      <c r="X17" s="72">
        <v>23</v>
      </c>
      <c r="Y17" s="72">
        <v>23.6</v>
      </c>
      <c r="Z17" s="72">
        <v>23.4</v>
      </c>
      <c r="AA17" s="66">
        <v>24.5</v>
      </c>
      <c r="AB17" s="66">
        <v>24.3</v>
      </c>
      <c r="AC17" s="60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s="14" customFormat="1" ht="16.5" customHeight="1" x14ac:dyDescent="0.3">
      <c r="A18" s="60" t="s">
        <v>51</v>
      </c>
      <c r="B18" s="72">
        <v>16.5</v>
      </c>
      <c r="C18" s="72">
        <v>18.2</v>
      </c>
      <c r="D18" s="72">
        <v>17.399999999999999</v>
      </c>
      <c r="E18" s="72">
        <v>18.2</v>
      </c>
      <c r="F18" s="72">
        <v>17.5</v>
      </c>
      <c r="G18" s="72">
        <v>17.600000000000001</v>
      </c>
      <c r="H18" s="72">
        <v>17.399999999999999</v>
      </c>
      <c r="I18" s="72">
        <v>16.899999999999999</v>
      </c>
      <c r="J18" s="72">
        <v>17.100000000000001</v>
      </c>
      <c r="K18" s="72">
        <v>16.8</v>
      </c>
      <c r="L18" s="72">
        <v>17</v>
      </c>
      <c r="M18" s="72">
        <v>16.3</v>
      </c>
      <c r="N18" s="72">
        <v>16.7</v>
      </c>
      <c r="O18" s="72">
        <v>16</v>
      </c>
      <c r="P18" s="72">
        <v>15.8</v>
      </c>
      <c r="Q18" s="72">
        <v>16.100000000000001</v>
      </c>
      <c r="R18" s="72">
        <v>15.7</v>
      </c>
      <c r="S18" s="72">
        <v>15.8</v>
      </c>
      <c r="T18" s="72">
        <v>16.100000000000001</v>
      </c>
      <c r="U18" s="72">
        <v>16.2</v>
      </c>
      <c r="V18" s="72">
        <v>16.5</v>
      </c>
      <c r="W18" s="72">
        <v>16.899999999999999</v>
      </c>
      <c r="X18" s="72">
        <v>16.899999999999999</v>
      </c>
      <c r="Y18" s="72">
        <v>17.2</v>
      </c>
      <c r="Z18" s="72">
        <v>17.2</v>
      </c>
      <c r="AA18" s="66">
        <v>17.399999999999999</v>
      </c>
      <c r="AB18" s="72">
        <v>18</v>
      </c>
      <c r="AC18" s="60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s="14" customFormat="1" ht="16.5" customHeight="1" x14ac:dyDescent="0.3">
      <c r="A19" s="60" t="s">
        <v>52</v>
      </c>
      <c r="B19" s="72">
        <v>14.1</v>
      </c>
      <c r="C19" s="72">
        <v>16.5</v>
      </c>
      <c r="D19" s="72">
        <v>17.8</v>
      </c>
      <c r="E19" s="72">
        <v>17.899999999999999</v>
      </c>
      <c r="F19" s="72">
        <v>17.899999999999999</v>
      </c>
      <c r="G19" s="72">
        <v>18.2</v>
      </c>
      <c r="H19" s="72">
        <v>17.8</v>
      </c>
      <c r="I19" s="72">
        <v>18.100000000000001</v>
      </c>
      <c r="J19" s="72">
        <v>18.3</v>
      </c>
      <c r="K19" s="72">
        <v>18.2</v>
      </c>
      <c r="L19" s="72">
        <v>18.7</v>
      </c>
      <c r="M19" s="72">
        <v>18.3</v>
      </c>
      <c r="N19" s="72">
        <v>18.600000000000001</v>
      </c>
      <c r="O19" s="72">
        <v>18</v>
      </c>
      <c r="P19" s="72">
        <v>18.7</v>
      </c>
      <c r="Q19" s="72">
        <v>19</v>
      </c>
      <c r="R19" s="72">
        <v>19.2</v>
      </c>
      <c r="S19" s="72">
        <v>19.3</v>
      </c>
      <c r="T19" s="72">
        <v>19.5</v>
      </c>
      <c r="U19" s="72">
        <v>19.5</v>
      </c>
      <c r="V19" s="72">
        <v>19.8</v>
      </c>
      <c r="W19" s="72">
        <v>20.100000000000001</v>
      </c>
      <c r="X19" s="72">
        <v>20.100000000000001</v>
      </c>
      <c r="Y19" s="72">
        <v>21</v>
      </c>
      <c r="Z19" s="72">
        <v>21.4</v>
      </c>
      <c r="AA19" s="66">
        <v>21.1</v>
      </c>
      <c r="AB19" s="66">
        <v>21.2</v>
      </c>
      <c r="AC19" s="60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s="14" customFormat="1" ht="16.5" customHeight="1" thickBot="1" x14ac:dyDescent="0.35">
      <c r="A20" s="74" t="s">
        <v>53</v>
      </c>
      <c r="B20" s="75">
        <v>13.2</v>
      </c>
      <c r="C20" s="75">
        <v>16.5</v>
      </c>
      <c r="D20" s="75">
        <v>16.399999999999999</v>
      </c>
      <c r="E20" s="75">
        <v>16.7</v>
      </c>
      <c r="F20" s="75">
        <v>16.2</v>
      </c>
      <c r="G20" s="75">
        <v>16.3</v>
      </c>
      <c r="H20" s="75">
        <v>16</v>
      </c>
      <c r="I20" s="75">
        <v>16</v>
      </c>
      <c r="J20" s="75">
        <v>16.2</v>
      </c>
      <c r="K20" s="75">
        <v>16.100000000000001</v>
      </c>
      <c r="L20" s="75">
        <v>16.2</v>
      </c>
      <c r="M20" s="75">
        <v>16.100000000000001</v>
      </c>
      <c r="N20" s="75">
        <v>16</v>
      </c>
      <c r="O20" s="75">
        <v>16.399999999999999</v>
      </c>
      <c r="P20" s="75">
        <v>16.3</v>
      </c>
      <c r="Q20" s="75">
        <v>16.399999999999999</v>
      </c>
      <c r="R20" s="75">
        <v>16.5</v>
      </c>
      <c r="S20" s="75">
        <v>16.7</v>
      </c>
      <c r="T20" s="75">
        <v>17.2</v>
      </c>
      <c r="U20" s="75">
        <v>17.7</v>
      </c>
      <c r="V20" s="75">
        <v>18.2</v>
      </c>
      <c r="W20" s="75">
        <v>19.3</v>
      </c>
      <c r="X20" s="75">
        <v>19.7</v>
      </c>
      <c r="Y20" s="75">
        <v>19.8</v>
      </c>
      <c r="Z20" s="75">
        <v>20</v>
      </c>
      <c r="AA20" s="76">
        <v>20.9</v>
      </c>
      <c r="AB20" s="76">
        <v>21.2</v>
      </c>
      <c r="AC20" s="60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s="77" customFormat="1" ht="12.75" customHeight="1" x14ac:dyDescent="0.25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54" s="77" customFormat="1" ht="12.75" customHeight="1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3" spans="1:54" s="77" customFormat="1" ht="12.75" customHeight="1" x14ac:dyDescent="0.25">
      <c r="A23" s="90" t="s">
        <v>57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</row>
    <row r="24" spans="1:54" s="77" customFormat="1" ht="12.75" customHeight="1" x14ac:dyDescent="0.25">
      <c r="A24" s="86" t="s">
        <v>58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</row>
    <row r="25" spans="1:54" s="77" customFormat="1" ht="12.75" customHeight="1" x14ac:dyDescent="0.25">
      <c r="A25" s="86" t="s">
        <v>59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</row>
    <row r="26" spans="1:54" s="77" customFormat="1" ht="27.75" customHeight="1" x14ac:dyDescent="0.25">
      <c r="A26" s="91" t="s">
        <v>60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54" s="77" customFormat="1" ht="12.75" customHeight="1" x14ac:dyDescent="0.25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</row>
    <row r="28" spans="1:54" s="77" customFormat="1" ht="12.75" customHeight="1" x14ac:dyDescent="0.25">
      <c r="A28" s="92" t="s">
        <v>61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</row>
    <row r="29" spans="1:54" s="77" customFormat="1" ht="25.5" customHeight="1" x14ac:dyDescent="0.25">
      <c r="A29" s="93" t="s">
        <v>62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54" s="78" customFormat="1" x14ac:dyDescent="0.25"/>
    <row r="31" spans="1:54" s="78" customFormat="1" x14ac:dyDescent="0.25"/>
    <row r="32" spans="1:54" s="78" customFormat="1" x14ac:dyDescent="0.25"/>
    <row r="33" s="78" customFormat="1" x14ac:dyDescent="0.25"/>
    <row r="34" s="78" customFormat="1" x14ac:dyDescent="0.25"/>
    <row r="35" s="78" customFormat="1" x14ac:dyDescent="0.25"/>
    <row r="36" s="78" customFormat="1" x14ac:dyDescent="0.25"/>
    <row r="37" s="78" customFormat="1" x14ac:dyDescent="0.25"/>
    <row r="38" s="78" customFormat="1" x14ac:dyDescent="0.25"/>
    <row r="39" s="78" customFormat="1" x14ac:dyDescent="0.25"/>
    <row r="40" s="78" customFormat="1" x14ac:dyDescent="0.25"/>
    <row r="41" s="78" customFormat="1" x14ac:dyDescent="0.25"/>
    <row r="42" s="78" customFormat="1" x14ac:dyDescent="0.25"/>
    <row r="43" s="78" customFormat="1" x14ac:dyDescent="0.25"/>
    <row r="44" s="78" customFormat="1" x14ac:dyDescent="0.25"/>
    <row r="45" s="78" customFormat="1" x14ac:dyDescent="0.25"/>
    <row r="46" s="78" customFormat="1" x14ac:dyDescent="0.25"/>
    <row r="47" s="78" customFormat="1" x14ac:dyDescent="0.25"/>
    <row r="48" s="78" customFormat="1" x14ac:dyDescent="0.25"/>
    <row r="49" s="78" customFormat="1" x14ac:dyDescent="0.25"/>
    <row r="50" s="78" customFormat="1" x14ac:dyDescent="0.25"/>
    <row r="51" s="78" customFormat="1" x14ac:dyDescent="0.25"/>
    <row r="52" s="78" customFormat="1" x14ac:dyDescent="0.25"/>
    <row r="53" s="78" customFormat="1" x14ac:dyDescent="0.25"/>
    <row r="54" s="78" customFormat="1" x14ac:dyDescent="0.25"/>
    <row r="55" s="78" customFormat="1" x14ac:dyDescent="0.25"/>
    <row r="56" s="78" customFormat="1" x14ac:dyDescent="0.25"/>
    <row r="57" s="78" customFormat="1" x14ac:dyDescent="0.25"/>
    <row r="58" s="78" customFormat="1" x14ac:dyDescent="0.25"/>
    <row r="59" s="78" customFormat="1" x14ac:dyDescent="0.25"/>
    <row r="60" s="78" customFormat="1" x14ac:dyDescent="0.25"/>
    <row r="61" s="78" customFormat="1" x14ac:dyDescent="0.2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tabSelected="1" workbookViewId="0">
      <selection activeCell="D11" sqref="D11"/>
    </sheetView>
  </sheetViews>
  <sheetFormatPr defaultRowHeight="15" x14ac:dyDescent="0.25"/>
  <cols>
    <col min="1" max="1" width="14.5703125" customWidth="1"/>
    <col min="2" max="2" width="19" customWidth="1"/>
  </cols>
  <sheetData>
    <row r="1" spans="1:4" x14ac:dyDescent="0.25">
      <c r="A1" s="10" t="s">
        <v>63</v>
      </c>
      <c r="B1" s="12" t="s">
        <v>64</v>
      </c>
      <c r="C1" t="s">
        <v>103</v>
      </c>
    </row>
    <row r="2" spans="1:4" x14ac:dyDescent="0.25">
      <c r="A2" s="10" t="s">
        <v>11</v>
      </c>
      <c r="B2" s="79">
        <v>12</v>
      </c>
    </row>
    <row r="3" spans="1:4" x14ac:dyDescent="0.25">
      <c r="A3" s="10" t="s">
        <v>2</v>
      </c>
      <c r="B3" s="81">
        <v>15</v>
      </c>
    </row>
    <row r="4" spans="1:4" x14ac:dyDescent="0.25">
      <c r="A4" s="10" t="s">
        <v>3</v>
      </c>
      <c r="B4" s="46">
        <f>ROUND(Data!A15,0)</f>
        <v>24</v>
      </c>
    </row>
    <row r="5" spans="1:4" x14ac:dyDescent="0.25">
      <c r="A5" s="10" t="s">
        <v>26</v>
      </c>
      <c r="B5" s="79">
        <v>23</v>
      </c>
    </row>
    <row r="6" spans="1:4" x14ac:dyDescent="0.25">
      <c r="A6" s="10" t="s">
        <v>36</v>
      </c>
      <c r="B6" s="79">
        <v>32</v>
      </c>
    </row>
    <row r="7" spans="1:4" x14ac:dyDescent="0.25">
      <c r="A7" s="10" t="s">
        <v>8</v>
      </c>
      <c r="B7" s="81">
        <v>7</v>
      </c>
      <c r="C7">
        <v>12</v>
      </c>
      <c r="D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BE74-5841-4B9C-BDE0-EB9370691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A0230-4FAD-4A89-9D23-08827D2944E1}">
  <ds:schemaRefs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4169D6-01F7-4A87-8456-2D47A7A57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HK</vt:lpstr>
      <vt:lpstr>Data</vt:lpstr>
      <vt:lpstr>NTS 1-20</vt:lpstr>
      <vt:lpstr>AVL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2014-03-17T23:54:25Z</dcterms:created>
  <dcterms:modified xsi:type="dcterms:W3CDTF">2019-10-24T22:05:57Z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